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mendoza\Documents\INFORMACION 2018\CONTRATACION 2018\IP-DT-TOL-006-2018 AMV RDS-2018\"/>
    </mc:Choice>
  </mc:AlternateContent>
  <bookViews>
    <workbookView xWindow="240" yWindow="135" windowWidth="20115" windowHeight="7935"/>
  </bookViews>
  <sheets>
    <sheet name="Long. &gt;67 km y &lt; ó = 126 km" sheetId="5" r:id="rId1"/>
    <sheet name="Long. &gt;190 km y &lt; ó = 260 km " sheetId="6" state="hidden" r:id="rId2"/>
    <sheet name="PRESUPUESTO AMV 2017-2019" sheetId="1" r:id="rId3"/>
  </sheets>
  <definedNames>
    <definedName name="____A17000">#REF!</definedName>
    <definedName name="____A20000">#REF!</definedName>
    <definedName name="____A30000">#REF!</definedName>
    <definedName name="___A17000">#REF!</definedName>
    <definedName name="___A20000">#REF!</definedName>
    <definedName name="___A30000">#REF!</definedName>
    <definedName name="__A17000">#REF!</definedName>
    <definedName name="__A20000">#REF!</definedName>
    <definedName name="__A30000">#REF!</definedName>
    <definedName name="_A17000">#REF!</definedName>
    <definedName name="_A20000">#REF!</definedName>
    <definedName name="_A30000">#REF!</definedName>
    <definedName name="_xlnm.Print_Area" localSheetId="1">'Long. &gt;190 km y &lt; ó = 260 km '!$A$1:$F$70</definedName>
    <definedName name="_xlnm.Print_Area" localSheetId="0">'Long. &gt;67 km y &lt; ó = 126 km'!$A$1:$F$68</definedName>
    <definedName name="Criticos">#REF!</definedName>
  </definedNames>
  <calcPr calcId="152511"/>
</workbook>
</file>

<file path=xl/calcChain.xml><?xml version="1.0" encoding="utf-8"?>
<calcChain xmlns="http://schemas.openxmlformats.org/spreadsheetml/2006/main">
  <c r="E19" i="5" l="1"/>
  <c r="E20" i="5" s="1"/>
  <c r="F17" i="5"/>
  <c r="E17" i="5"/>
  <c r="F16" i="5"/>
  <c r="E30" i="5" l="1"/>
  <c r="F20" i="5"/>
  <c r="F19" i="5"/>
  <c r="F21" i="5" s="1"/>
  <c r="F23" i="5" s="1"/>
  <c r="E32" i="5" l="1"/>
  <c r="F30" i="5"/>
  <c r="E34" i="5" l="1"/>
  <c r="F32" i="5"/>
  <c r="E35" i="5" l="1"/>
  <c r="F34" i="5"/>
  <c r="E36" i="5" l="1"/>
  <c r="F35" i="5"/>
  <c r="E37" i="5" l="1"/>
  <c r="F36" i="5"/>
  <c r="L8" i="1"/>
  <c r="K14" i="1"/>
  <c r="J14" i="1"/>
  <c r="L14" i="1"/>
  <c r="E38" i="5" l="1"/>
  <c r="F37" i="5"/>
  <c r="H14" i="1"/>
  <c r="G14" i="1"/>
  <c r="I14" i="1"/>
  <c r="I8" i="1"/>
  <c r="E39" i="5" l="1"/>
  <c r="F38" i="5"/>
  <c r="F54" i="6"/>
  <c r="F53" i="6"/>
  <c r="F52" i="6"/>
  <c r="F51" i="6"/>
  <c r="F44" i="6"/>
  <c r="F43" i="6"/>
  <c r="F42" i="6"/>
  <c r="F41" i="6"/>
  <c r="F40" i="6"/>
  <c r="F39" i="6"/>
  <c r="D38" i="6"/>
  <c r="F38" i="6" s="1"/>
  <c r="F37" i="6"/>
  <c r="F34" i="6"/>
  <c r="F32" i="6"/>
  <c r="F22" i="6"/>
  <c r="F21" i="6"/>
  <c r="F19" i="6"/>
  <c r="F18" i="6"/>
  <c r="F17" i="6"/>
  <c r="E40" i="5" l="1"/>
  <c r="F39" i="5"/>
  <c r="F23" i="6"/>
  <c r="F25" i="6" s="1"/>
  <c r="F55" i="6"/>
  <c r="F45" i="6"/>
  <c r="E41" i="5" l="1"/>
  <c r="F40" i="5"/>
  <c r="F56" i="6"/>
  <c r="F57" i="6" s="1"/>
  <c r="F58" i="6" s="1"/>
  <c r="F41" i="5" l="1"/>
  <c r="F42" i="5" s="1"/>
  <c r="E48" i="5"/>
  <c r="E49" i="5" l="1"/>
  <c r="F48" i="5"/>
  <c r="F49" i="5" l="1"/>
  <c r="E50" i="5"/>
  <c r="E51" i="5" l="1"/>
  <c r="F51" i="5" s="1"/>
  <c r="F50" i="5"/>
  <c r="F52" i="5" s="1"/>
  <c r="F53" i="5" s="1"/>
  <c r="F54" i="5" l="1"/>
  <c r="F55" i="5" s="1"/>
</calcChain>
</file>

<file path=xl/sharedStrings.xml><?xml version="1.0" encoding="utf-8"?>
<sst xmlns="http://schemas.openxmlformats.org/spreadsheetml/2006/main" count="251" uniqueCount="128">
  <si>
    <t>TERRITORIAL</t>
  </si>
  <si>
    <t>GRUPO</t>
  </si>
  <si>
    <t xml:space="preserve">CODIGO </t>
  </si>
  <si>
    <t>VIA</t>
  </si>
  <si>
    <t xml:space="preserve">SECTOR </t>
  </si>
  <si>
    <t>LONGITUD (Kms)</t>
  </si>
  <si>
    <t>No.</t>
  </si>
  <si>
    <t>P</t>
  </si>
  <si>
    <t>A</t>
  </si>
  <si>
    <t>TOTAL</t>
  </si>
  <si>
    <t>Subtotal</t>
  </si>
  <si>
    <t>BASICO</t>
  </si>
  <si>
    <t>IVA</t>
  </si>
  <si>
    <t>MINISTERIO DE TRANSPORTE</t>
  </si>
  <si>
    <t>INSTITUTO NACIONAL DE VÍAS</t>
  </si>
  <si>
    <t>DIRECCION TERRITORIAL ________________</t>
  </si>
  <si>
    <t>Objeto: ADMINISTRACION VIAL</t>
  </si>
  <si>
    <t xml:space="preserve">FORMULARIO 1 </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</si>
  <si>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</si>
  <si>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</si>
  <si>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</si>
  <si>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</si>
  <si>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</si>
  <si>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</si>
  <si>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</si>
  <si>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</si>
  <si>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</si>
  <si>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</si>
  <si>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</si>
  <si>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</si>
  <si>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</si>
  <si>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</si>
  <si>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</si>
  <si>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</si>
  <si>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</si>
  <si>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</si>
  <si>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</si>
  <si>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PERSONAL AUXILIAR</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</si>
  <si>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</si>
  <si>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</si>
  <si>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</si>
  <si>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</si>
  <si>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</si>
  <si>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</si>
  <si>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</si>
  <si>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</si>
  <si>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</si>
  <si>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</si>
  <si>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</si>
  <si>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</si>
  <si>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</si>
  <si>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</si>
  <si>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</si>
  <si>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</si>
  <si>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</si>
  <si>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</si>
  <si>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1500 cc y modelo no inferior a 10 años</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</si>
  <si>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</si>
  <si>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</si>
  <si>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</si>
  <si>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</si>
  <si>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</si>
  <si>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</si>
  <si>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</si>
  <si>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</si>
  <si>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</si>
  <si>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</si>
  <si>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</si>
  <si>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</si>
  <si>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</si>
  <si>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</si>
  <si>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</si>
  <si>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</si>
  <si>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</si>
  <si>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</si>
  <si>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</si>
  <si>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</si>
  <si>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global (NO MODIFICABLE en la propuesta y se pagará según comprobantes)</t>
  </si>
  <si>
    <t>Señales temporales incluyendo cinta marcada, vallas</t>
  </si>
  <si>
    <t>global</t>
  </si>
  <si>
    <t>unidad</t>
  </si>
  <si>
    <t>Videos</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</si>
  <si>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</si>
  <si>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</si>
  <si>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r>
      <t xml:space="preserve">COSTO TOTAL = (D) + (E) = </t>
    </r>
    <r>
      <rPr>
        <b/>
        <sz val="10"/>
        <color indexed="12"/>
        <rFont val="Arial"/>
        <family val="2"/>
      </rPr>
      <t>(F)</t>
    </r>
  </si>
  <si>
    <t>NOTAS:</t>
  </si>
  <si>
    <r>
      <t xml:space="preserve">1.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</si>
  <si>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r>
      <t xml:space="preserve">2. Los </t>
    </r>
    <r>
      <rPr>
        <u/>
        <sz val="8"/>
        <rFont val="Arial"/>
        <family val="2"/>
      </rPr>
      <t>transportes aéreos y terrestres</t>
    </r>
    <r>
      <rPr>
        <sz val="8"/>
        <rFont val="Arial"/>
        <family val="2"/>
      </rPr>
      <t xml:space="preserve">, </t>
    </r>
    <r>
      <rPr>
        <u/>
        <sz val="8"/>
        <rFont val="Arial"/>
        <family val="2"/>
      </rPr>
      <t>insumos</t>
    </r>
    <r>
      <rPr>
        <sz val="8"/>
        <rFont val="Arial"/>
        <family val="2"/>
      </rPr>
      <t xml:space="preserve">, </t>
    </r>
    <r>
      <rPr>
        <u/>
        <sz val="8"/>
        <rFont val="Arial"/>
        <family val="2"/>
      </rPr>
      <t>papelería, fotocopias de documentos</t>
    </r>
    <r>
      <rPr>
        <sz val="8"/>
        <rFont val="Arial"/>
        <family val="2"/>
      </rPr>
      <t xml:space="preserve">, </t>
    </r>
    <r>
      <rPr>
        <u/>
        <sz val="8"/>
        <rFont val="Arial"/>
        <family val="2"/>
      </rPr>
      <t>edición de informes</t>
    </r>
    <r>
      <rPr>
        <sz val="8"/>
        <rFont val="Arial"/>
        <family val="2"/>
      </rPr>
      <t xml:space="preserve"> y </t>
    </r>
    <r>
      <rPr>
        <u/>
        <sz val="8"/>
        <rFont val="Arial"/>
        <family val="2"/>
      </rPr>
      <t>comunicaciones</t>
    </r>
    <r>
      <rPr>
        <sz val="8"/>
        <rFont val="Arial"/>
        <family val="2"/>
      </rPr>
      <t xml:space="preserve"> se  reembolsará según su costo real, contra presentación de factura.</t>
    </r>
  </si>
  <si>
    <t>3. Los Transportes Aéreos y terrestres corresponden a los gastos de pasajes cuando son citados a capacitación ó reuniones de   evaluación fuera de  la sede de trabajo.</t>
  </si>
  <si>
    <t>4. Los valores que aparecen fijos e inmodificables, no podran alterarse,  de lo contrario será causal de rechazo.</t>
  </si>
  <si>
    <t>5. Para el caso del reembolso de los costos globales, es responsabilidad de la Administración Vial el gasto racional de estos recursos, de acuerdo con las necesidades del proyecto dentro del plazo contractual.</t>
  </si>
  <si>
    <t>6. Las particiapaciones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</si>
  <si>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7. Los gastos de peajes solo se reconocerán aquellos que se originen por el desplazamiento del personal en la zona del proyecto.</t>
  </si>
  <si>
    <t xml:space="preserve">8. La oficina (incluye servicios públicos), transportes aéreos y/o terrstres, peajes, edición de informes, papelería, reproducción de documentos, planos, fotografías, comunicaciones (telefonía fija y/o celular, fax, correo, internet, etc, se reembolsarán según su costo real contra presentación de facturas soportes. </t>
  </si>
  <si>
    <t>CONCURSO DE MERITOS  CM-DT-XXX-XXX       PRESUPUESTO 2017</t>
  </si>
  <si>
    <t>Sectores de longitud: mayor a 67 km y menor o igual a 126 km</t>
  </si>
  <si>
    <t>Ingeniero Auxiliar</t>
  </si>
  <si>
    <t>Auxiliar Administrativo o Secretaria</t>
  </si>
  <si>
    <t>Plegables (1000 semestrales)</t>
  </si>
  <si>
    <t>Sectores de longitud: mayor a 190 km y menor o igual a 260 km</t>
  </si>
  <si>
    <t>Ingenieros Residentes</t>
  </si>
  <si>
    <t>Global  S/comprobante</t>
  </si>
  <si>
    <r>
      <t xml:space="preserve">IVA = 19% * (D) = </t>
    </r>
    <r>
      <rPr>
        <b/>
        <sz val="10"/>
        <color indexed="12"/>
        <rFont val="Arial"/>
        <family val="2"/>
      </rPr>
      <t>(E)</t>
    </r>
  </si>
  <si>
    <t>SECTORES</t>
  </si>
  <si>
    <t>KILOMETROS</t>
  </si>
  <si>
    <t>REQUISITOS</t>
  </si>
  <si>
    <t>De 67 a 126</t>
  </si>
  <si>
    <t>INSTITUTO NACIONAL DE VIAS</t>
  </si>
  <si>
    <t>SUBDIRECCION RED NACIONAL DE CARRETERAS</t>
  </si>
  <si>
    <t>ADMINISTRACION VIAL</t>
  </si>
  <si>
    <t>TOLIMA</t>
  </si>
  <si>
    <t>2 Ing 2 Veh 10Añ.</t>
  </si>
  <si>
    <t>RUTA DEL SOL 2: PUERTO SALGAR - RIO ERMITAÑO</t>
  </si>
  <si>
    <t>DIRECCION TERRITORIAL TOLIMA</t>
  </si>
  <si>
    <t>4510 Puerto Salgar - Caño Alegre, PR34+0060 - PR60+0000</t>
  </si>
  <si>
    <t>4510 Puerto Salgar - Caño Alegre, PR60+0000-PR85+0000</t>
  </si>
  <si>
    <t>4510 Puerto Salgar - Caño Alegre, PR85+0000 - PR 95+0000</t>
  </si>
  <si>
    <t>4510 Caño Alegre - Río Ermitaño, PR95+0000 - PR109+0500</t>
  </si>
  <si>
    <t>4510 Caño Alegre - Río Ermitaño, PR109+0500 - PR134+0424</t>
  </si>
  <si>
    <t>Variante Puerto Libre calzada Sur - Norte PR67+0940 - PR69+0474 y calzada Norte - Sur PR67+0844 - PR69+0470</t>
  </si>
  <si>
    <t>Honda - Río Ermitaño y Rio Ermitaño-Caño Alegre</t>
  </si>
  <si>
    <t>PRESUPUESTO 1,2 mes 2018 $</t>
  </si>
  <si>
    <t>VALOR 1,2 MES TARIFA 2017 $ (IVA 19%)</t>
  </si>
  <si>
    <t>ADMINISTRACIÓN VIAL GRUPO 3- 2018</t>
  </si>
  <si>
    <t>CONCURSO DE MERITOS IP-DT-TOL-006-2018</t>
  </si>
  <si>
    <t>Ref art.</t>
  </si>
  <si>
    <t>1 Vehiculo de 2000 cc y modelo no inferior a 5 años (incluye combustible) y 1 Vehiculo mayor de 1600 cc y modelo no inferior a 5 años (incluye combustible)</t>
  </si>
  <si>
    <t>Plegables (1400 semestrales)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</si>
</sst>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quot;$&quot;\ * #,##0_-;\-&quot;$&quot;\ * #,##0_-;_-&quot;$&quot;\ * &quot;-&quot;_-;_-@_-"/>
    <numFmt numFmtId="41" formatCode="_-* #,##0_-;\-* #,##0_-;_-* &quot;-&quot;_-;_-@_-"/>
    <numFmt numFmtId="164" formatCode="_(* #,##0.00_);_(* \(#,##0.00\);_(* &quot;-&quot;??_);_(@_)"/>
    <numFmt numFmtId="165" formatCode="_(* #,##0_);_(* \(#,##0\);_(* &quot;-&quot;??_);_(@_)"/>
    <numFmt numFmtId="166" formatCode="[$$-500A]#,##0.00"/>
  </numFmts>
  <fonts count="32" x14ac:knownFonts="1">
    <font>
      <sz val="11"/>
      <color theme="1"/>
      <name val="Calibri"/>
      <family val="2"/>
      <scheme val="minor"/>
    </font>
    <font>
      <b/>
      <sz val="11"/>
      <color theme="1"/>
      <name val="Calibri"/>
      <family val="2"/>
      <scheme val="minor"/>
    </font>
    <font>
      <sz val="10"/>
      <name val="Arial"/>
      <family val="2"/>
    </font>
    <font>
      <b/>
      <sz val="14"/>
      <name val="Arial"/>
      <family val="2"/>
    </font>
    <font>
      <sz val="10"/>
      <name val="Arial"/>
      <family val="2"/>
    </font>
    <font>
      <b/>
      <sz val="10"/>
      <name val="Arial"/>
      <family val="2"/>
    </font>
    <font>
      <b/>
      <sz val="12"/>
      <name val="Arial"/>
      <family val="2"/>
    </font>
    <font>
      <sz val="10"/>
      <color indexed="8"/>
      <name val="Arial"/>
      <family val="2"/>
    </font>
    <font>
      <b/>
      <sz val="10"/>
      <color indexed="10"/>
      <name val="Arial"/>
      <family val="2"/>
    </font>
    <font>
      <b/>
      <sz val="9"/>
      <name val="Arial"/>
      <family val="2"/>
    </font>
    <font>
      <b/>
      <sz val="10"/>
      <color indexed="8"/>
      <name val="Arial"/>
      <family val="2"/>
    </font>
    <font>
      <b/>
      <sz val="10"/>
      <color indexed="12"/>
      <name val="Arial"/>
      <family val="2"/>
    </font>
    <font>
      <b/>
      <sz val="11"/>
      <name val="Arial"/>
      <family val="2"/>
    </font>
    <font>
      <sz val="12"/>
      <name val="Arial"/>
      <family val="2"/>
    </font>
    <font>
      <sz val="8"/>
      <name val="Arial"/>
      <family val="2"/>
    </font>
    <font>
      <u/>
      <sz val="8"/>
      <name val="Arial"/>
      <family val="2"/>
    </font>
    <font>
      <sz val="9"/>
      <name val="Arial"/>
      <family val="2"/>
    </font>
    <font>
      <b/>
      <sz val="10"/>
      <color rgb="FFFF0000"/>
      <name val="Arial"/>
      <family val="2"/>
    </font>
    <font>
      <b/>
      <sz val="8"/>
      <name val="Arial"/>
      <family val="2"/>
    </font>
    <font>
      <b/>
      <sz val="8"/>
      <color rgb="FF0000FF"/>
      <name val="Arial"/>
      <family val="2"/>
    </font>
    <font>
      <b/>
      <sz val="8"/>
      <color indexed="12"/>
      <name val="Arial"/>
      <family val="2"/>
    </font>
    <font>
      <b/>
      <sz val="9"/>
      <color indexed="8"/>
      <name val="Arial"/>
      <family val="2"/>
    </font>
    <font>
      <sz val="9"/>
      <color indexed="8"/>
      <name val="Arial"/>
      <family val="2"/>
    </font>
    <font>
      <b/>
      <sz val="9"/>
      <color indexed="12"/>
      <name val="Arial"/>
      <family val="2"/>
    </font>
    <font>
      <sz val="8"/>
      <color indexed="8"/>
      <name val="Arial"/>
      <family val="2"/>
    </font>
    <font>
      <b/>
      <sz val="8"/>
      <color indexed="8"/>
      <name val="Arial"/>
      <family val="2"/>
    </font>
    <font>
      <b/>
      <sz val="9"/>
      <color rgb="FFFF0000"/>
      <name val="Arial"/>
      <family val="2"/>
    </font>
    <font>
      <sz val="11"/>
      <color theme="1"/>
      <name val="Calibri"/>
      <family val="2"/>
      <scheme val="minor"/>
    </font>
    <font>
      <b/>
      <sz val="14"/>
      <color theme="1"/>
      <name val="Calibri"/>
      <family val="2"/>
      <scheme val="minor"/>
    </font>
    <font>
      <sz val="10"/>
      <name val="Arial"/>
      <family val="2"/>
    </font>
    <font>
      <b/>
      <sz val="16"/>
      <color theme="1"/>
      <name val="Calibri"/>
      <family val="2"/>
      <scheme val="minor"/>
    </font>
    <font>
      <sz val="10"/>
      <name val="Arial"/>
      <family val="2"/>
    </font>
  </fonts>
  <fills count="12">
    <fill>
      <patternFill patternType="none"/>
    </fill>
    <fill>
      <patternFill patternType="gray125"/>
    </fill>
    <fill>
      <patternFill patternType="solid">
        <fgColor indexed="9"/>
        <bgColor indexed="64"/>
      </patternFill>
    </fill>
    <fill>
      <patternFill patternType="solid">
        <fgColor indexed="11"/>
        <bgColor indexed="64"/>
      </patternFill>
    </fill>
    <fill>
      <patternFill patternType="solid">
        <fgColor indexed="41"/>
        <bgColor indexed="64"/>
      </patternFill>
    </fill>
    <fill>
      <patternFill patternType="solid">
        <fgColor theme="6" tint="0.39997558519241921"/>
        <bgColor indexed="64"/>
      </patternFill>
    </fill>
    <fill>
      <patternFill patternType="solid">
        <fgColor rgb="FFFFFF00"/>
        <bgColor indexed="64"/>
      </patternFill>
    </fill>
    <fill>
      <patternFill patternType="solid">
        <fgColor rgb="FF00FF00"/>
        <bgColor indexed="64"/>
      </patternFill>
    </fill>
    <fill>
      <patternFill patternType="solid">
        <fgColor rgb="FF00CCFF"/>
        <bgColor indexed="64"/>
      </patternFill>
    </fill>
    <fill>
      <patternFill patternType="solid">
        <fgColor rgb="FF92D050"/>
        <bgColor indexed="64"/>
      </patternFill>
    </fill>
    <fill>
      <patternFill patternType="solid">
        <fgColor theme="0"/>
        <bgColor indexed="64"/>
      </patternFill>
    </fill>
    <fill>
      <patternFill patternType="solid">
        <fgColor theme="5" tint="0.39997558519241921"/>
        <bgColor indexed="64"/>
      </patternFill>
    </fill>
  </fills>
  <borders count="7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right/>
      <top style="double">
        <color indexed="64"/>
      </top>
      <bottom/>
      <diagonal/>
    </border>
    <border>
      <left style="thin">
        <color indexed="64"/>
      </left>
      <right style="thin">
        <color indexed="64"/>
      </right>
      <top/>
      <bottom style="medium">
        <color indexed="64"/>
      </bottom>
      <diagonal/>
    </border>
    <border>
      <left/>
      <right/>
      <top style="medium">
        <color indexed="64"/>
      </top>
      <bottom/>
      <diagonal/>
    </border>
    <border>
      <left/>
      <right/>
      <top style="medium">
        <color indexed="64"/>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style="medium">
        <color indexed="64"/>
      </right>
      <top style="thin">
        <color indexed="64"/>
      </top>
      <bottom style="dotted">
        <color indexed="64"/>
      </bottom>
      <diagonal/>
    </border>
    <border>
      <left style="medium">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ashed">
        <color indexed="64"/>
      </bottom>
      <diagonal/>
    </border>
    <border>
      <left style="thin">
        <color indexed="64"/>
      </left>
      <right style="medium">
        <color indexed="64"/>
      </right>
      <top/>
      <bottom style="hair">
        <color indexed="64"/>
      </bottom>
      <diagonal/>
    </border>
    <border>
      <left style="medium">
        <color indexed="64"/>
      </left>
      <right style="medium">
        <color indexed="64"/>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right/>
      <top/>
      <bottom style="double">
        <color indexed="64"/>
      </bottom>
      <diagonal/>
    </border>
    <border>
      <left style="medium">
        <color indexed="64"/>
      </left>
      <right style="medium">
        <color indexed="64"/>
      </right>
      <top style="thin">
        <color indexed="64"/>
      </top>
      <bottom style="dotted">
        <color indexed="64"/>
      </bottom>
      <diagonal/>
    </border>
    <border>
      <left/>
      <right/>
      <top style="thin">
        <color indexed="64"/>
      </top>
      <bottom style="dotted">
        <color indexed="64"/>
      </bottom>
      <diagonal/>
    </border>
    <border>
      <left style="thin">
        <color indexed="64"/>
      </left>
      <right style="medium">
        <color indexed="64"/>
      </right>
      <top style="dotted">
        <color indexed="64"/>
      </top>
      <bottom style="thin">
        <color indexed="64"/>
      </bottom>
      <diagonal/>
    </border>
    <border>
      <left style="thin">
        <color indexed="64"/>
      </left>
      <right style="thin">
        <color indexed="64"/>
      </right>
      <top/>
      <bottom style="dashed">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dashed">
        <color indexed="64"/>
      </bottom>
      <diagonal/>
    </border>
    <border>
      <left style="thin">
        <color indexed="64"/>
      </left>
      <right style="medium">
        <color indexed="64"/>
      </right>
      <top style="dashed">
        <color indexed="64"/>
      </top>
      <bottom style="thin">
        <color indexed="64"/>
      </bottom>
      <diagonal/>
    </border>
    <border>
      <left style="thin">
        <color indexed="64"/>
      </left>
      <right/>
      <top style="thin">
        <color indexed="64"/>
      </top>
      <bottom style="dotted">
        <color indexed="64"/>
      </bottom>
      <diagonal/>
    </border>
    <border>
      <left/>
      <right/>
      <top/>
      <bottom style="dotted">
        <color indexed="64"/>
      </bottom>
      <diagonal/>
    </border>
    <border>
      <left style="thin">
        <color indexed="64"/>
      </left>
      <right style="medium">
        <color indexed="64"/>
      </right>
      <top style="dotted">
        <color indexed="64"/>
      </top>
      <bottom style="dotted">
        <color indexed="64"/>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s>
  <cellStyleXfs count="17">
    <xf numFmtId="0" fontId="0" fillId="0" borderId="0"/>
    <xf numFmtId="0" fontId="2" fillId="0" borderId="0"/>
    <xf numFmtId="164" fontId="4" fillId="0" borderId="0" applyFont="0" applyFill="0" applyBorder="0" applyAlignment="0" applyProtection="0"/>
    <xf numFmtId="0" fontId="4" fillId="0" borderId="0"/>
    <xf numFmtId="0" fontId="4" fillId="0" borderId="0"/>
    <xf numFmtId="0"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41" fontId="27" fillId="0" borderId="0" applyFont="0" applyFill="0" applyBorder="0" applyAlignment="0" applyProtection="0"/>
    <xf numFmtId="164" fontId="2" fillId="0" borderId="0" applyFont="0" applyFill="0" applyBorder="0" applyAlignment="0" applyProtection="0"/>
    <xf numFmtId="0" fontId="29" fillId="0" borderId="0"/>
    <xf numFmtId="0" fontId="2" fillId="0" borderId="0"/>
    <xf numFmtId="0" fontId="31" fillId="0" borderId="0"/>
    <xf numFmtId="164" fontId="2" fillId="0" borderId="0" applyFont="0" applyFill="0" applyBorder="0" applyAlignment="0" applyProtection="0"/>
    <xf numFmtId="42" fontId="27" fillId="0" borderId="0" applyFont="0" applyFill="0" applyBorder="0" applyAlignment="0" applyProtection="0"/>
  </cellStyleXfs>
  <cellXfs count="458">
    <xf numFmtId="0" fontId="0" fillId="0" borderId="0" xfId="0"/>
    <xf numFmtId="0" fontId="5" fillId="2" borderId="3" xfId="0" applyFont="1" applyFill="1" applyBorder="1" applyAlignment="1">
      <alignment horizontal="centerContinuous"/>
    </xf>
    <xf numFmtId="4" fontId="5" fillId="3" borderId="3" xfId="0" applyNumberFormat="1" applyFont="1" applyFill="1" applyBorder="1" applyAlignment="1">
      <alignment horizontal="center" vertical="top"/>
    </xf>
    <xf numFmtId="165" fontId="14" fillId="8" borderId="0" xfId="2" applyNumberFormat="1" applyFont="1" applyFill="1" applyBorder="1" applyAlignment="1">
      <alignment horizontal="center"/>
    </xf>
    <xf numFmtId="164" fontId="14" fillId="8" borderId="0" xfId="2" applyNumberFormat="1" applyFont="1" applyFill="1" applyBorder="1" applyAlignment="1">
      <alignment horizontal="center"/>
    </xf>
    <xf numFmtId="165" fontId="14" fillId="8" borderId="36" xfId="2" applyNumberFormat="1" applyFont="1" applyFill="1" applyBorder="1" applyAlignment="1">
      <alignment horizontal="center"/>
    </xf>
    <xf numFmtId="165" fontId="4" fillId="2" borderId="22" xfId="2" applyNumberFormat="1" applyFill="1" applyBorder="1"/>
    <xf numFmtId="164" fontId="4" fillId="2" borderId="22" xfId="2" applyNumberFormat="1" applyFill="1" applyBorder="1"/>
    <xf numFmtId="165" fontId="4" fillId="2" borderId="37" xfId="2" applyNumberFormat="1" applyFill="1" applyBorder="1"/>
    <xf numFmtId="164" fontId="22" fillId="0" borderId="27" xfId="2" applyFont="1" applyBorder="1"/>
    <xf numFmtId="164" fontId="22" fillId="0" borderId="40" xfId="2" applyFont="1" applyBorder="1"/>
    <xf numFmtId="165" fontId="4" fillId="8" borderId="0" xfId="2" applyNumberFormat="1" applyFill="1" applyBorder="1"/>
    <xf numFmtId="164" fontId="4" fillId="8" borderId="0" xfId="2" applyNumberFormat="1" applyFill="1" applyBorder="1"/>
    <xf numFmtId="165" fontId="4" fillId="8" borderId="36" xfId="2" applyNumberFormat="1" applyFill="1" applyBorder="1"/>
    <xf numFmtId="164" fontId="16" fillId="2" borderId="37" xfId="2" applyFont="1" applyFill="1" applyBorder="1"/>
    <xf numFmtId="164" fontId="22" fillId="0" borderId="8" xfId="2" applyNumberFormat="1" applyFont="1" applyBorder="1"/>
    <xf numFmtId="164" fontId="22" fillId="0" borderId="20" xfId="2" applyFont="1" applyBorder="1" applyAlignment="1">
      <alignment horizontal="right"/>
    </xf>
    <xf numFmtId="165" fontId="22" fillId="0" borderId="22" xfId="2" applyNumberFormat="1" applyFont="1" applyBorder="1"/>
    <xf numFmtId="164" fontId="22" fillId="0" borderId="22" xfId="2" applyNumberFormat="1" applyFont="1" applyBorder="1"/>
    <xf numFmtId="165" fontId="22" fillId="0" borderId="37" xfId="2" applyNumberFormat="1" applyFont="1" applyBorder="1" applyAlignment="1">
      <alignment horizontal="right"/>
    </xf>
    <xf numFmtId="165" fontId="22" fillId="0" borderId="1" xfId="2" applyNumberFormat="1" applyFont="1" applyBorder="1" applyAlignment="1">
      <alignment horizontal="center" vertical="center" wrapText="1"/>
    </xf>
    <xf numFmtId="4" fontId="26" fillId="0" borderId="48" xfId="2" applyNumberFormat="1" applyFont="1" applyBorder="1" applyAlignment="1">
      <alignment vertical="center"/>
    </xf>
    <xf numFmtId="164" fontId="26" fillId="0" borderId="50" xfId="2" applyFont="1" applyBorder="1" applyAlignment="1">
      <alignment horizontal="right" vertical="center"/>
    </xf>
    <xf numFmtId="0" fontId="17" fillId="6" borderId="0" xfId="4" applyFont="1" applyFill="1" applyAlignment="1">
      <alignment vertical="center" wrapText="1"/>
    </xf>
    <xf numFmtId="164" fontId="22" fillId="0" borderId="54" xfId="2" applyFont="1" applyBorder="1" applyAlignment="1">
      <alignment horizontal="right" vertical="center"/>
    </xf>
    <xf numFmtId="164" fontId="22" fillId="0" borderId="54" xfId="2" applyFont="1" applyBorder="1" applyAlignment="1">
      <alignment horizontal="right"/>
    </xf>
    <xf numFmtId="0" fontId="14" fillId="2" borderId="30" xfId="4" applyFont="1" applyFill="1" applyBorder="1" applyAlignment="1">
      <alignment horizontal="center"/>
    </xf>
    <xf numFmtId="0" fontId="14" fillId="2" borderId="33" xfId="4" applyFont="1" applyFill="1" applyBorder="1" applyAlignment="1">
      <alignment horizontal="center"/>
    </xf>
    <xf numFmtId="0" fontId="14" fillId="2" borderId="28" xfId="4" applyFont="1" applyFill="1" applyBorder="1" applyAlignment="1">
      <alignment horizontal="center"/>
    </xf>
    <xf numFmtId="0" fontId="18" fillId="2" borderId="28" xfId="4" applyFont="1" applyFill="1" applyBorder="1" applyAlignment="1">
      <alignment horizontal="center"/>
    </xf>
    <xf numFmtId="164" fontId="18" fillId="2" borderId="28" xfId="4" applyNumberFormat="1" applyFont="1" applyFill="1" applyBorder="1" applyAlignment="1">
      <alignment horizontal="center"/>
    </xf>
    <xf numFmtId="0" fontId="18" fillId="2" borderId="29" xfId="4" applyFont="1" applyFill="1" applyBorder="1" applyAlignment="1">
      <alignment horizontal="center"/>
    </xf>
    <xf numFmtId="0" fontId="18" fillId="2" borderId="24" xfId="4" applyFont="1" applyFill="1" applyBorder="1" applyAlignment="1">
      <alignment horizontal="center"/>
    </xf>
    <xf numFmtId="0" fontId="18" fillId="2" borderId="0" xfId="4" applyFont="1" applyFill="1" applyBorder="1" applyAlignment="1">
      <alignment horizontal="center"/>
    </xf>
    <xf numFmtId="0" fontId="18" fillId="2" borderId="2" xfId="4" applyFont="1" applyFill="1" applyBorder="1" applyAlignment="1">
      <alignment horizontal="center"/>
    </xf>
    <xf numFmtId="164" fontId="18" fillId="2" borderId="2" xfId="4" applyNumberFormat="1" applyFont="1" applyFill="1" applyBorder="1" applyAlignment="1">
      <alignment horizontal="center"/>
    </xf>
    <xf numFmtId="0" fontId="18" fillId="2" borderId="27" xfId="4" applyFont="1" applyFill="1" applyBorder="1" applyAlignment="1">
      <alignment horizontal="center"/>
    </xf>
    <xf numFmtId="0" fontId="19" fillId="2" borderId="10" xfId="4" quotePrefix="1" applyFont="1" applyFill="1" applyBorder="1" applyAlignment="1">
      <alignment horizontal="center"/>
    </xf>
    <xf numFmtId="0" fontId="14" fillId="2" borderId="11" xfId="4" applyFont="1" applyFill="1" applyBorder="1" applyAlignment="1">
      <alignment horizontal="center"/>
    </xf>
    <xf numFmtId="0" fontId="14" fillId="2" borderId="32" xfId="4" applyFont="1" applyFill="1" applyBorder="1" applyAlignment="1">
      <alignment horizontal="center"/>
    </xf>
    <xf numFmtId="0" fontId="19" fillId="2" borderId="32" xfId="4" quotePrefix="1" applyFont="1" applyFill="1" applyBorder="1" applyAlignment="1">
      <alignment horizontal="center"/>
    </xf>
    <xf numFmtId="0" fontId="18" fillId="2" borderId="32" xfId="4" applyFont="1" applyFill="1" applyBorder="1" applyAlignment="1">
      <alignment horizontal="center"/>
    </xf>
    <xf numFmtId="0" fontId="18" fillId="2" borderId="12" xfId="4" applyFont="1" applyFill="1" applyBorder="1" applyAlignment="1">
      <alignment horizontal="center"/>
    </xf>
    <xf numFmtId="0" fontId="4" fillId="8" borderId="24" xfId="4" applyFill="1" applyBorder="1"/>
    <xf numFmtId="0" fontId="5" fillId="8" borderId="0" xfId="4" applyFont="1" applyFill="1" applyBorder="1"/>
    <xf numFmtId="0" fontId="4" fillId="8" borderId="0" xfId="4" applyFill="1" applyBorder="1"/>
    <xf numFmtId="164" fontId="26" fillId="0" borderId="1" xfId="2" applyNumberFormat="1" applyFont="1" applyBorder="1" applyAlignment="1">
      <alignment vertical="center" wrapText="1"/>
    </xf>
    <xf numFmtId="0" fontId="21" fillId="2" borderId="59" xfId="4" applyFont="1" applyFill="1" applyBorder="1"/>
    <xf numFmtId="0" fontId="14" fillId="0" borderId="0" xfId="4" applyFont="1" applyFill="1" applyAlignment="1">
      <alignment horizontal="left" vertical="justify"/>
    </xf>
    <xf numFmtId="0" fontId="14" fillId="0" borderId="64" xfId="4" applyFont="1" applyFill="1" applyBorder="1" applyAlignment="1">
      <alignment horizontal="left" vertical="justify"/>
    </xf>
    <xf numFmtId="164" fontId="0" fillId="2" borderId="0" xfId="2" applyFont="1" applyFill="1"/>
    <xf numFmtId="0" fontId="5" fillId="0" borderId="0" xfId="4" applyFont="1" applyAlignment="1">
      <alignment horizontal="centerContinuous" vertical="center"/>
    </xf>
    <xf numFmtId="0" fontId="4" fillId="0" borderId="0" xfId="4" applyAlignment="1">
      <alignment horizontal="centerContinuous"/>
    </xf>
    <xf numFmtId="0" fontId="4" fillId="0" borderId="0" xfId="4"/>
    <xf numFmtId="0" fontId="3" fillId="0" borderId="0" xfId="4" applyFont="1" applyAlignment="1">
      <alignment horizontal="centerContinuous" vertical="center"/>
    </xf>
    <xf numFmtId="0" fontId="13" fillId="0" borderId="0" xfId="4" applyFont="1" applyAlignment="1">
      <alignment horizontal="centerContinuous" vertical="center"/>
    </xf>
    <xf numFmtId="0" fontId="8" fillId="0" borderId="0" xfId="4" applyFont="1" applyAlignment="1">
      <alignment horizontal="centerContinuous" vertical="center"/>
    </xf>
    <xf numFmtId="0" fontId="5" fillId="0" borderId="0" xfId="4" applyFont="1" applyAlignment="1">
      <alignment horizontal="center" vertical="center"/>
    </xf>
    <xf numFmtId="0" fontId="6" fillId="0" borderId="0" xfId="4" applyFont="1" applyAlignment="1">
      <alignment horizontal="centerContinuous" vertical="center"/>
    </xf>
    <xf numFmtId="0" fontId="4" fillId="2" borderId="0" xfId="4" applyFill="1" applyAlignment="1">
      <alignment horizontal="centerContinuous"/>
    </xf>
    <xf numFmtId="0" fontId="18" fillId="2" borderId="30" xfId="4" applyFont="1" applyFill="1" applyBorder="1" applyAlignment="1">
      <alignment horizontal="center"/>
    </xf>
    <xf numFmtId="0" fontId="18" fillId="2" borderId="18" xfId="4" applyFont="1" applyFill="1" applyBorder="1" applyAlignment="1">
      <alignment horizontal="center"/>
    </xf>
    <xf numFmtId="0" fontId="18" fillId="2" borderId="4" xfId="4" applyFont="1" applyFill="1" applyBorder="1" applyAlignment="1">
      <alignment horizontal="center"/>
    </xf>
    <xf numFmtId="0" fontId="18" fillId="2" borderId="19" xfId="4" applyFont="1" applyFill="1" applyBorder="1" applyAlignment="1">
      <alignment horizontal="center"/>
    </xf>
    <xf numFmtId="0" fontId="18" fillId="2" borderId="35" xfId="4" applyFont="1" applyFill="1" applyBorder="1" applyAlignment="1">
      <alignment horizontal="center"/>
    </xf>
    <xf numFmtId="0" fontId="9" fillId="8" borderId="24" xfId="4" applyFont="1" applyFill="1" applyBorder="1" applyAlignment="1"/>
    <xf numFmtId="0" fontId="5" fillId="8" borderId="0" xfId="4" applyFont="1" applyFill="1" applyBorder="1" applyAlignment="1"/>
    <xf numFmtId="0" fontId="4" fillId="2" borderId="16" xfId="4" applyFill="1" applyBorder="1"/>
    <xf numFmtId="0" fontId="16" fillId="2" borderId="22" xfId="4" applyFont="1" applyFill="1" applyBorder="1"/>
    <xf numFmtId="0" fontId="7" fillId="2" borderId="65" xfId="4" applyFont="1" applyFill="1" applyBorder="1" applyAlignment="1">
      <alignment horizontal="center"/>
    </xf>
    <xf numFmtId="4" fontId="21" fillId="0" borderId="48" xfId="4" applyNumberFormat="1" applyFont="1" applyBorder="1"/>
    <xf numFmtId="4" fontId="22" fillId="0" borderId="38" xfId="4" applyNumberFormat="1" applyFont="1" applyBorder="1"/>
    <xf numFmtId="0" fontId="7" fillId="2" borderId="41" xfId="4" applyFont="1" applyFill="1" applyBorder="1" applyAlignment="1">
      <alignment horizontal="center"/>
    </xf>
    <xf numFmtId="4" fontId="21" fillId="0" borderId="43" xfId="4" applyNumberFormat="1" applyFont="1" applyBorder="1"/>
    <xf numFmtId="4" fontId="22" fillId="0" borderId="57" xfId="4" applyNumberFormat="1" applyFont="1" applyBorder="1"/>
    <xf numFmtId="2" fontId="22" fillId="0" borderId="44" xfId="4" applyNumberFormat="1" applyFont="1" applyBorder="1"/>
    <xf numFmtId="164" fontId="22" fillId="0" borderId="67" xfId="2" applyFont="1" applyBorder="1"/>
    <xf numFmtId="0" fontId="7" fillId="2" borderId="24" xfId="4" applyFont="1" applyFill="1" applyBorder="1" applyAlignment="1">
      <alignment horizontal="right"/>
    </xf>
    <xf numFmtId="0" fontId="22" fillId="2" borderId="5" xfId="4" applyFont="1" applyFill="1" applyBorder="1"/>
    <xf numFmtId="4" fontId="22" fillId="0" borderId="2" xfId="4" applyNumberFormat="1" applyFont="1" applyBorder="1"/>
    <xf numFmtId="2" fontId="22" fillId="0" borderId="0" xfId="4" applyNumberFormat="1" applyFont="1" applyBorder="1"/>
    <xf numFmtId="0" fontId="7" fillId="2" borderId="23" xfId="4" applyFont="1" applyFill="1" applyBorder="1" applyAlignment="1">
      <alignment horizontal="center"/>
    </xf>
    <xf numFmtId="0" fontId="21" fillId="2" borderId="6" xfId="4" applyFont="1" applyFill="1" applyBorder="1"/>
    <xf numFmtId="4" fontId="22" fillId="0" borderId="1" xfId="4" applyNumberFormat="1" applyFont="1" applyBorder="1"/>
    <xf numFmtId="2" fontId="22" fillId="0" borderId="17" xfId="4" applyNumberFormat="1" applyFont="1" applyBorder="1"/>
    <xf numFmtId="0" fontId="21" fillId="2" borderId="42" xfId="4" applyFont="1" applyFill="1" applyBorder="1"/>
    <xf numFmtId="4" fontId="22" fillId="0" borderId="43" xfId="4" applyNumberFormat="1" applyFont="1" applyBorder="1"/>
    <xf numFmtId="0" fontId="4" fillId="2" borderId="23" xfId="4" applyFill="1" applyBorder="1"/>
    <xf numFmtId="0" fontId="9" fillId="2" borderId="22" xfId="4" applyFont="1" applyFill="1" applyBorder="1"/>
    <xf numFmtId="4" fontId="16" fillId="0" borderId="22" xfId="4" applyNumberFormat="1" applyFont="1" applyBorder="1"/>
    <xf numFmtId="0" fontId="16" fillId="0" borderId="22" xfId="4" applyFont="1" applyBorder="1"/>
    <xf numFmtId="2" fontId="16" fillId="0" borderId="22" xfId="4" applyNumberFormat="1" applyFont="1" applyBorder="1"/>
    <xf numFmtId="164" fontId="16" fillId="0" borderId="15" xfId="2" applyFont="1" applyBorder="1"/>
    <xf numFmtId="0" fontId="4" fillId="2" borderId="0" xfId="4" applyFill="1"/>
    <xf numFmtId="0" fontId="4" fillId="2" borderId="24" xfId="4" applyFill="1" applyBorder="1"/>
    <xf numFmtId="0" fontId="9" fillId="2" borderId="17" xfId="4" applyFont="1" applyFill="1" applyBorder="1"/>
    <xf numFmtId="0" fontId="16" fillId="0" borderId="17" xfId="4" applyFont="1" applyBorder="1"/>
    <xf numFmtId="2" fontId="16" fillId="0" borderId="26" xfId="4" applyNumberFormat="1" applyFont="1" applyBorder="1"/>
    <xf numFmtId="0" fontId="4" fillId="2" borderId="10" xfId="4" applyFill="1" applyBorder="1"/>
    <xf numFmtId="0" fontId="5" fillId="2" borderId="34" xfId="4" applyFont="1" applyFill="1" applyBorder="1"/>
    <xf numFmtId="0" fontId="16" fillId="2" borderId="34" xfId="4" applyFont="1" applyFill="1" applyBorder="1"/>
    <xf numFmtId="166" fontId="9" fillId="2" borderId="13" xfId="4" applyNumberFormat="1" applyFont="1" applyFill="1" applyBorder="1"/>
    <xf numFmtId="0" fontId="14" fillId="2" borderId="0" xfId="4" applyFont="1" applyFill="1" applyAlignment="1"/>
    <xf numFmtId="0" fontId="4" fillId="2" borderId="0" xfId="4" applyFill="1" applyAlignment="1"/>
    <xf numFmtId="0" fontId="14" fillId="2" borderId="22" xfId="4" applyFont="1" applyFill="1" applyBorder="1" applyAlignment="1">
      <alignment horizontal="center"/>
    </xf>
    <xf numFmtId="4" fontId="16" fillId="2" borderId="22" xfId="4" applyNumberFormat="1" applyFont="1" applyFill="1" applyBorder="1"/>
    <xf numFmtId="2" fontId="16" fillId="2" borderId="22" xfId="4" applyNumberFormat="1" applyFont="1" applyFill="1" applyBorder="1"/>
    <xf numFmtId="0" fontId="7" fillId="2" borderId="45" xfId="4" applyFont="1" applyFill="1" applyBorder="1" applyAlignment="1">
      <alignment horizontal="center"/>
    </xf>
    <xf numFmtId="0" fontId="21" fillId="2" borderId="46" xfId="4" applyFont="1" applyFill="1" applyBorder="1"/>
    <xf numFmtId="0" fontId="22" fillId="0" borderId="8" xfId="4" applyFont="1" applyBorder="1" applyAlignment="1">
      <alignment horizontal="center"/>
    </xf>
    <xf numFmtId="0" fontId="7" fillId="2" borderId="16" xfId="4" applyFont="1" applyFill="1" applyBorder="1"/>
    <xf numFmtId="0" fontId="24" fillId="2" borderId="22" xfId="4" applyFont="1" applyFill="1" applyBorder="1"/>
    <xf numFmtId="0" fontId="7" fillId="0" borderId="22" xfId="4" applyFont="1" applyBorder="1"/>
    <xf numFmtId="0" fontId="21" fillId="0" borderId="7" xfId="4" applyFont="1" applyFill="1" applyBorder="1" applyAlignment="1">
      <alignment wrapText="1"/>
    </xf>
    <xf numFmtId="0" fontId="22" fillId="0" borderId="7" xfId="4" applyFont="1" applyBorder="1" applyAlignment="1">
      <alignment horizontal="center" vertical="center" wrapText="1"/>
    </xf>
    <xf numFmtId="4" fontId="22" fillId="0" borderId="7" xfId="4" applyNumberFormat="1" applyFont="1" applyBorder="1" applyAlignment="1">
      <alignment vertical="center"/>
    </xf>
    <xf numFmtId="164" fontId="22" fillId="0" borderId="20" xfId="2" applyFont="1" applyBorder="1" applyAlignment="1">
      <alignment horizontal="right" vertical="center"/>
    </xf>
    <xf numFmtId="0" fontId="25" fillId="2" borderId="22" xfId="4" applyFont="1" applyFill="1" applyBorder="1"/>
    <xf numFmtId="0" fontId="7" fillId="2" borderId="24" xfId="4" applyFont="1" applyFill="1" applyBorder="1" applyAlignment="1">
      <alignment horizontal="center" vertical="center" wrapText="1"/>
    </xf>
    <xf numFmtId="0" fontId="22" fillId="5" borderId="25" xfId="4" applyFont="1" applyFill="1" applyBorder="1" applyAlignment="1">
      <alignment vertical="center" wrapText="1"/>
    </xf>
    <xf numFmtId="0" fontId="7" fillId="2" borderId="51" xfId="4" applyFont="1" applyFill="1" applyBorder="1" applyAlignment="1">
      <alignment horizontal="center" vertical="center"/>
    </xf>
    <xf numFmtId="0" fontId="22" fillId="2" borderId="52" xfId="4" applyFont="1" applyFill="1" applyBorder="1" applyAlignment="1">
      <alignment vertical="center"/>
    </xf>
    <xf numFmtId="0" fontId="22" fillId="0" borderId="53" xfId="4" applyFont="1" applyBorder="1" applyAlignment="1">
      <alignment horizontal="center" vertical="center" wrapText="1"/>
    </xf>
    <xf numFmtId="164" fontId="22" fillId="0" borderId="53" xfId="2" applyFont="1" applyBorder="1" applyAlignment="1">
      <alignment horizontal="right" vertical="center"/>
    </xf>
    <xf numFmtId="2" fontId="22" fillId="0" borderId="52" xfId="4" applyNumberFormat="1" applyFont="1" applyBorder="1" applyAlignment="1">
      <alignment vertical="center"/>
    </xf>
    <xf numFmtId="0" fontId="7" fillId="2" borderId="51" xfId="4" applyFont="1" applyFill="1" applyBorder="1" applyAlignment="1">
      <alignment horizontal="center"/>
    </xf>
    <xf numFmtId="0" fontId="22" fillId="2" borderId="52" xfId="4" applyFont="1" applyFill="1" applyBorder="1" applyAlignment="1">
      <alignment wrapText="1"/>
    </xf>
    <xf numFmtId="0" fontId="24" fillId="0" borderId="53" xfId="4" applyFont="1" applyBorder="1" applyAlignment="1">
      <alignment horizontal="center"/>
    </xf>
    <xf numFmtId="4" fontId="22" fillId="0" borderId="53" xfId="4" applyNumberFormat="1" applyFont="1" applyBorder="1"/>
    <xf numFmtId="164" fontId="22" fillId="0" borderId="50" xfId="2" applyFont="1" applyBorder="1" applyAlignment="1">
      <alignment horizontal="right"/>
    </xf>
    <xf numFmtId="4" fontId="22" fillId="2" borderId="53" xfId="4" applyNumberFormat="1" applyFont="1" applyFill="1" applyBorder="1"/>
    <xf numFmtId="2" fontId="22" fillId="2" borderId="53" xfId="4" applyNumberFormat="1" applyFont="1" applyFill="1" applyBorder="1"/>
    <xf numFmtId="0" fontId="24" fillId="0" borderId="53" xfId="4" applyFont="1" applyBorder="1" applyAlignment="1">
      <alignment horizontal="center" vertical="center" wrapText="1"/>
    </xf>
    <xf numFmtId="4" fontId="22" fillId="0" borderId="53" xfId="4" applyNumberFormat="1" applyFont="1" applyBorder="1" applyAlignment="1">
      <alignment vertical="center"/>
    </xf>
    <xf numFmtId="2" fontId="22" fillId="0" borderId="53" xfId="4" applyNumberFormat="1" applyFont="1" applyBorder="1" applyAlignment="1">
      <alignment vertical="center" wrapText="1"/>
    </xf>
    <xf numFmtId="164" fontId="22" fillId="0" borderId="50" xfId="2" applyFont="1" applyBorder="1" applyAlignment="1">
      <alignment horizontal="right" vertical="center"/>
    </xf>
    <xf numFmtId="2" fontId="22" fillId="0" borderId="53" xfId="4" applyNumberFormat="1" applyFont="1" applyBorder="1"/>
    <xf numFmtId="0" fontId="7" fillId="2" borderId="55" xfId="4" applyFont="1" applyFill="1" applyBorder="1" applyAlignment="1">
      <alignment horizontal="center"/>
    </xf>
    <xf numFmtId="0" fontId="22" fillId="2" borderId="56" xfId="4" applyFont="1" applyFill="1" applyBorder="1" applyAlignment="1">
      <alignment wrapText="1"/>
    </xf>
    <xf numFmtId="0" fontId="24" fillId="0" borderId="57" xfId="4" applyFont="1" applyBorder="1" applyAlignment="1">
      <alignment horizontal="center"/>
    </xf>
    <xf numFmtId="2" fontId="22" fillId="0" borderId="57" xfId="4" applyNumberFormat="1" applyFont="1" applyBorder="1"/>
    <xf numFmtId="0" fontId="7" fillId="2" borderId="58" xfId="4" applyFont="1" applyFill="1" applyBorder="1"/>
    <xf numFmtId="0" fontId="10" fillId="2" borderId="59" xfId="4" applyFont="1" applyFill="1" applyBorder="1"/>
    <xf numFmtId="0" fontId="7" fillId="2" borderId="59" xfId="4" applyFont="1" applyFill="1" applyBorder="1"/>
    <xf numFmtId="166" fontId="9" fillId="2" borderId="60" xfId="4" applyNumberFormat="1" applyFont="1" applyFill="1" applyBorder="1"/>
    <xf numFmtId="0" fontId="10" fillId="2" borderId="0" xfId="4" applyFont="1" applyFill="1" applyBorder="1"/>
    <xf numFmtId="0" fontId="7" fillId="2" borderId="0" xfId="4" applyFont="1" applyFill="1" applyBorder="1"/>
    <xf numFmtId="0" fontId="4" fillId="8" borderId="69" xfId="4" applyFill="1" applyBorder="1"/>
    <xf numFmtId="0" fontId="22" fillId="0" borderId="25" xfId="4" applyFont="1" applyBorder="1" applyAlignment="1">
      <alignment vertical="center" wrapText="1"/>
    </xf>
    <xf numFmtId="0" fontId="21" fillId="0" borderId="1" xfId="4" applyFont="1" applyBorder="1" applyAlignment="1">
      <alignment vertical="center" wrapText="1"/>
    </xf>
    <xf numFmtId="164" fontId="26" fillId="0" borderId="39" xfId="2" applyFont="1" applyBorder="1" applyAlignment="1">
      <alignment horizontal="right" vertical="center"/>
    </xf>
    <xf numFmtId="0" fontId="22" fillId="0" borderId="62" xfId="4" applyFont="1" applyBorder="1" applyAlignment="1">
      <alignment vertical="center" wrapText="1"/>
    </xf>
    <xf numFmtId="2" fontId="22" fillId="0" borderId="53" xfId="4" applyNumberFormat="1" applyFont="1" applyBorder="1" applyAlignment="1">
      <alignment vertical="center"/>
    </xf>
    <xf numFmtId="0" fontId="7" fillId="0" borderId="55" xfId="4" applyFont="1" applyBorder="1" applyAlignment="1">
      <alignment horizontal="center"/>
    </xf>
    <xf numFmtId="0" fontId="22" fillId="0" borderId="62" xfId="4" applyFont="1" applyBorder="1" applyAlignment="1">
      <alignment wrapText="1"/>
    </xf>
    <xf numFmtId="0" fontId="22" fillId="0" borderId="53" xfId="4" applyFont="1" applyBorder="1" applyAlignment="1">
      <alignment horizontal="center"/>
    </xf>
    <xf numFmtId="0" fontId="22" fillId="0" borderId="63" xfId="4" applyFont="1" applyBorder="1" applyAlignment="1">
      <alignment wrapText="1"/>
    </xf>
    <xf numFmtId="0" fontId="22" fillId="0" borderId="57" xfId="4" applyFont="1" applyBorder="1" applyAlignment="1">
      <alignment horizontal="center"/>
    </xf>
    <xf numFmtId="164" fontId="22" fillId="0" borderId="71" xfId="2" applyFont="1" applyBorder="1" applyAlignment="1">
      <alignment horizontal="right"/>
    </xf>
    <xf numFmtId="0" fontId="22" fillId="0" borderId="0" xfId="4" applyFont="1" applyBorder="1" applyAlignment="1">
      <alignment horizontal="center"/>
    </xf>
    <xf numFmtId="4" fontId="22" fillId="0" borderId="0" xfId="4" applyNumberFormat="1" applyFont="1" applyBorder="1"/>
    <xf numFmtId="164" fontId="21" fillId="0" borderId="27" xfId="2" applyFont="1" applyBorder="1" applyAlignment="1">
      <alignment horizontal="right"/>
    </xf>
    <xf numFmtId="0" fontId="7" fillId="0" borderId="30" xfId="4" applyFont="1" applyBorder="1"/>
    <xf numFmtId="0" fontId="10" fillId="0" borderId="33" xfId="4" applyFont="1" applyBorder="1"/>
    <xf numFmtId="0" fontId="7" fillId="0" borderId="33" xfId="4" applyFont="1" applyBorder="1"/>
    <xf numFmtId="166" fontId="9" fillId="2" borderId="14" xfId="4" applyNumberFormat="1" applyFont="1" applyFill="1" applyBorder="1"/>
    <xf numFmtId="0" fontId="7" fillId="0" borderId="24" xfId="4" applyFont="1" applyBorder="1"/>
    <xf numFmtId="0" fontId="10" fillId="0" borderId="22" xfId="4" applyFont="1" applyBorder="1"/>
    <xf numFmtId="166" fontId="9" fillId="2" borderId="15" xfId="4" applyNumberFormat="1" applyFont="1" applyFill="1" applyBorder="1"/>
    <xf numFmtId="0" fontId="7" fillId="0" borderId="10" xfId="4" applyFont="1" applyBorder="1"/>
    <xf numFmtId="0" fontId="10" fillId="0" borderId="11" xfId="4" applyFont="1" applyBorder="1"/>
    <xf numFmtId="0" fontId="7" fillId="0" borderId="11" xfId="4" applyFont="1" applyBorder="1"/>
    <xf numFmtId="166" fontId="9" fillId="9" borderId="60" xfId="4" applyNumberFormat="1" applyFont="1" applyFill="1" applyBorder="1"/>
    <xf numFmtId="0" fontId="25" fillId="0" borderId="0" xfId="4" applyFont="1"/>
    <xf numFmtId="0" fontId="24" fillId="0" borderId="0" xfId="4" applyFont="1" applyAlignment="1">
      <alignment horizontal="left"/>
    </xf>
    <xf numFmtId="0" fontId="7" fillId="0" borderId="0" xfId="4" applyFont="1"/>
    <xf numFmtId="166" fontId="7" fillId="0" borderId="0" xfId="4" applyNumberFormat="1" applyFont="1"/>
    <xf numFmtId="0" fontId="4" fillId="2" borderId="31" xfId="4" applyFill="1" applyBorder="1"/>
    <xf numFmtId="0" fontId="7" fillId="2" borderId="30" xfId="4" applyFont="1" applyFill="1" applyBorder="1"/>
    <xf numFmtId="4" fontId="21" fillId="2" borderId="27" xfId="4" applyNumberFormat="1" applyFont="1" applyFill="1" applyBorder="1" applyAlignment="1">
      <alignment horizontal="right"/>
    </xf>
    <xf numFmtId="2" fontId="22" fillId="0" borderId="72" xfId="4" applyNumberFormat="1" applyFont="1" applyBorder="1"/>
    <xf numFmtId="2" fontId="22" fillId="0" borderId="73" xfId="4" applyNumberFormat="1" applyFont="1" applyBorder="1"/>
    <xf numFmtId="164" fontId="22" fillId="0" borderId="74" xfId="2" applyFont="1" applyBorder="1"/>
    <xf numFmtId="164" fontId="22" fillId="0" borderId="21" xfId="2" applyFont="1" applyBorder="1"/>
    <xf numFmtId="0" fontId="7" fillId="2" borderId="45" xfId="4" applyFont="1" applyFill="1" applyBorder="1" applyAlignment="1">
      <alignment horizontal="center" vertical="center" wrapText="1"/>
    </xf>
    <xf numFmtId="2" fontId="22" fillId="0" borderId="7" xfId="4" applyNumberFormat="1" applyFont="1" applyBorder="1" applyAlignment="1">
      <alignment vertical="center" wrapText="1"/>
    </xf>
    <xf numFmtId="0" fontId="7" fillId="0" borderId="23" xfId="4" applyFont="1" applyFill="1" applyBorder="1" applyAlignment="1">
      <alignment horizontal="center"/>
    </xf>
    <xf numFmtId="0" fontId="21" fillId="2" borderId="17" xfId="4" applyFont="1" applyFill="1" applyBorder="1"/>
    <xf numFmtId="0" fontId="22" fillId="0" borderId="17" xfId="4" applyFont="1" applyBorder="1" applyAlignment="1">
      <alignment horizontal="center"/>
    </xf>
    <xf numFmtId="4" fontId="22" fillId="0" borderId="17" xfId="4" applyNumberFormat="1" applyFont="1" applyBorder="1"/>
    <xf numFmtId="164" fontId="22" fillId="0" borderId="75" xfId="2" applyFont="1" applyBorder="1" applyAlignment="1">
      <alignment horizontal="right"/>
    </xf>
    <xf numFmtId="4" fontId="22" fillId="0" borderId="57" xfId="4" applyNumberFormat="1" applyFont="1" applyBorder="1" applyAlignment="1">
      <alignment horizontal="right"/>
    </xf>
    <xf numFmtId="0" fontId="7" fillId="0" borderId="23" xfId="4" applyFont="1" applyBorder="1" applyAlignment="1">
      <alignment horizontal="center" vertical="center" wrapText="1"/>
    </xf>
    <xf numFmtId="0" fontId="7" fillId="0" borderId="61" xfId="4" applyFont="1" applyBorder="1" applyAlignment="1">
      <alignment horizontal="center" vertical="center" wrapText="1"/>
    </xf>
    <xf numFmtId="4" fontId="22" fillId="0" borderId="53" xfId="4" applyNumberFormat="1" applyFont="1" applyFill="1" applyBorder="1" applyAlignment="1">
      <alignment vertical="center"/>
    </xf>
    <xf numFmtId="0" fontId="7" fillId="0" borderId="51" xfId="4" applyFont="1" applyBorder="1" applyAlignment="1">
      <alignment horizontal="center"/>
    </xf>
    <xf numFmtId="0" fontId="7" fillId="0" borderId="23" xfId="4" applyFont="1" applyBorder="1"/>
    <xf numFmtId="165" fontId="22" fillId="0" borderId="8" xfId="2" applyNumberFormat="1" applyFont="1" applyBorder="1"/>
    <xf numFmtId="41" fontId="0" fillId="0" borderId="0" xfId="10" applyFont="1"/>
    <xf numFmtId="0" fontId="2" fillId="0" borderId="3" xfId="0" applyFont="1" applyFill="1" applyBorder="1" applyAlignment="1">
      <alignment horizontal="center" vertical="center" wrapText="1"/>
    </xf>
    <xf numFmtId="0" fontId="4" fillId="0" borderId="17" xfId="0" applyFont="1" applyBorder="1" applyAlignment="1">
      <alignment horizontal="justify" vertical="top"/>
    </xf>
    <xf numFmtId="0" fontId="4" fillId="0" borderId="17" xfId="0" applyFont="1" applyBorder="1" applyAlignment="1">
      <alignment vertical="center"/>
    </xf>
    <xf numFmtId="0" fontId="4" fillId="0" borderId="17" xfId="0" applyFont="1" applyBorder="1" applyAlignment="1">
      <alignment horizontal="center" vertical="top" wrapText="1"/>
    </xf>
    <xf numFmtId="0" fontId="5" fillId="0" borderId="17" xfId="0" applyFont="1" applyBorder="1" applyAlignment="1">
      <alignment horizontal="justify" vertical="top" wrapText="1"/>
    </xf>
    <xf numFmtId="4" fontId="5" fillId="0" borderId="17" xfId="0" applyNumberFormat="1" applyFont="1" applyBorder="1" applyAlignment="1">
      <alignment horizontal="center" vertical="center" wrapText="1"/>
    </xf>
    <xf numFmtId="0" fontId="4" fillId="0" borderId="0" xfId="0" applyFont="1" applyBorder="1" applyAlignment="1">
      <alignment horizontal="justify" vertical="top"/>
    </xf>
    <xf numFmtId="0" fontId="4" fillId="0" borderId="0" xfId="0" applyFont="1" applyBorder="1" applyAlignment="1">
      <alignment vertical="center"/>
    </xf>
    <xf numFmtId="0" fontId="4" fillId="0" borderId="0" xfId="0" applyFont="1" applyBorder="1" applyAlignment="1">
      <alignment horizontal="center" vertical="top" wrapText="1"/>
    </xf>
    <xf numFmtId="0" fontId="5" fillId="0" borderId="0" xfId="0" applyFont="1" applyBorder="1" applyAlignment="1">
      <alignment horizontal="justify" vertical="top" wrapText="1"/>
    </xf>
    <xf numFmtId="4" fontId="5" fillId="0" borderId="0" xfId="0" applyNumberFormat="1" applyFont="1" applyBorder="1" applyAlignment="1">
      <alignment horizontal="center" vertical="center" wrapText="1"/>
    </xf>
    <xf numFmtId="37" fontId="4" fillId="0" borderId="0" xfId="0" applyNumberFormat="1" applyFont="1" applyBorder="1"/>
    <xf numFmtId="0" fontId="0" fillId="0" borderId="0" xfId="0" applyBorder="1"/>
    <xf numFmtId="4" fontId="5" fillId="0" borderId="17" xfId="0" applyNumberFormat="1" applyFont="1" applyFill="1" applyBorder="1" applyAlignment="1">
      <alignment horizontal="center" vertical="center" wrapText="1"/>
    </xf>
    <xf numFmtId="4" fontId="5" fillId="0" borderId="0" xfId="0" applyNumberFormat="1" applyFont="1" applyFill="1" applyBorder="1" applyAlignment="1">
      <alignment horizontal="center" vertical="center" wrapText="1"/>
    </xf>
    <xf numFmtId="0" fontId="2" fillId="7" borderId="2" xfId="0" applyFont="1" applyFill="1" applyBorder="1" applyAlignment="1">
      <alignment horizontal="center"/>
    </xf>
    <xf numFmtId="0" fontId="2" fillId="7" borderId="2" xfId="0" applyFont="1" applyFill="1" applyBorder="1"/>
    <xf numFmtId="0" fontId="1" fillId="0" borderId="0" xfId="0" applyFont="1" applyBorder="1" applyAlignment="1">
      <alignment horizontal="center"/>
    </xf>
    <xf numFmtId="0" fontId="5" fillId="0" borderId="0" xfId="13" applyFont="1" applyAlignment="1">
      <alignment horizontal="centerContinuous" vertical="center"/>
    </xf>
    <xf numFmtId="0" fontId="2" fillId="0" borderId="0" xfId="13" applyAlignment="1">
      <alignment horizontal="centerContinuous"/>
    </xf>
    <xf numFmtId="0" fontId="2" fillId="0" borderId="0" xfId="13"/>
    <xf numFmtId="0" fontId="3" fillId="0" borderId="0" xfId="13" applyFont="1" applyAlignment="1">
      <alignment horizontal="centerContinuous" vertical="center"/>
    </xf>
    <xf numFmtId="0" fontId="13" fillId="0" borderId="0" xfId="13" applyFont="1" applyAlignment="1">
      <alignment horizontal="centerContinuous" vertical="center"/>
    </xf>
    <xf numFmtId="0" fontId="6" fillId="0" borderId="0" xfId="13" applyFont="1" applyAlignment="1">
      <alignment horizontal="centerContinuous" vertical="center"/>
    </xf>
    <xf numFmtId="0" fontId="2" fillId="2" borderId="0" xfId="13" applyFill="1" applyAlignment="1">
      <alignment horizontal="centerContinuous"/>
    </xf>
    <xf numFmtId="0" fontId="18" fillId="2" borderId="30" xfId="13" applyFont="1" applyFill="1" applyBorder="1" applyAlignment="1">
      <alignment horizontal="center"/>
    </xf>
    <xf numFmtId="0" fontId="18" fillId="2" borderId="18" xfId="13" applyFont="1" applyFill="1" applyBorder="1" applyAlignment="1">
      <alignment horizontal="center"/>
    </xf>
    <xf numFmtId="0" fontId="18" fillId="2" borderId="28" xfId="13" applyFont="1" applyFill="1" applyBorder="1" applyAlignment="1">
      <alignment horizontal="center"/>
    </xf>
    <xf numFmtId="0" fontId="18" fillId="2" borderId="29" xfId="13" applyFont="1" applyFill="1" applyBorder="1" applyAlignment="1">
      <alignment horizontal="center"/>
    </xf>
    <xf numFmtId="0" fontId="18" fillId="2" borderId="24" xfId="13" applyFont="1" applyFill="1" applyBorder="1" applyAlignment="1">
      <alignment horizontal="center"/>
    </xf>
    <xf numFmtId="0" fontId="18" fillId="2" borderId="4" xfId="13" applyFont="1" applyFill="1" applyBorder="1" applyAlignment="1">
      <alignment horizontal="center"/>
    </xf>
    <xf numFmtId="0" fontId="18" fillId="2" borderId="2" xfId="13" applyFont="1" applyFill="1" applyBorder="1" applyAlignment="1">
      <alignment horizontal="center"/>
    </xf>
    <xf numFmtId="0" fontId="18" fillId="2" borderId="27" xfId="13" applyFont="1" applyFill="1" applyBorder="1" applyAlignment="1">
      <alignment horizontal="center"/>
    </xf>
    <xf numFmtId="0" fontId="19" fillId="2" borderId="10" xfId="13" quotePrefix="1" applyFont="1" applyFill="1" applyBorder="1" applyAlignment="1">
      <alignment horizontal="center"/>
    </xf>
    <xf numFmtId="0" fontId="18" fillId="2" borderId="19" xfId="13" applyFont="1" applyFill="1" applyBorder="1" applyAlignment="1">
      <alignment horizontal="center"/>
    </xf>
    <xf numFmtId="0" fontId="19" fillId="2" borderId="32" xfId="13" quotePrefix="1" applyFont="1" applyFill="1" applyBorder="1" applyAlignment="1">
      <alignment horizontal="center"/>
    </xf>
    <xf numFmtId="0" fontId="18" fillId="2" borderId="35" xfId="13" applyFont="1" applyFill="1" applyBorder="1" applyAlignment="1">
      <alignment horizontal="center"/>
    </xf>
    <xf numFmtId="0" fontId="9" fillId="8" borderId="24" xfId="13" applyFont="1" applyFill="1" applyBorder="1" applyAlignment="1"/>
    <xf numFmtId="0" fontId="5" fillId="8" borderId="0" xfId="13" applyFont="1" applyFill="1" applyBorder="1" applyAlignment="1"/>
    <xf numFmtId="0" fontId="2" fillId="2" borderId="16" xfId="13" applyFill="1" applyBorder="1"/>
    <xf numFmtId="0" fontId="16" fillId="2" borderId="22" xfId="13" applyFont="1" applyFill="1" applyBorder="1"/>
    <xf numFmtId="4" fontId="21" fillId="0" borderId="48" xfId="13" applyNumberFormat="1" applyFont="1" applyBorder="1"/>
    <xf numFmtId="4" fontId="22" fillId="0" borderId="38" xfId="13" applyNumberFormat="1" applyFont="1" applyBorder="1"/>
    <xf numFmtId="2" fontId="22" fillId="0" borderId="66" xfId="13" applyNumberFormat="1" applyFont="1" applyBorder="1"/>
    <xf numFmtId="0" fontId="7" fillId="2" borderId="41" xfId="13" applyFont="1" applyFill="1" applyBorder="1" applyAlignment="1">
      <alignment horizontal="center"/>
    </xf>
    <xf numFmtId="4" fontId="21" fillId="0" borderId="43" xfId="13" applyNumberFormat="1" applyFont="1" applyBorder="1"/>
    <xf numFmtId="4" fontId="22" fillId="0" borderId="57" xfId="13" applyNumberFormat="1" applyFont="1" applyBorder="1"/>
    <xf numFmtId="2" fontId="22" fillId="0" borderId="44" xfId="13" applyNumberFormat="1" applyFont="1" applyBorder="1"/>
    <xf numFmtId="0" fontId="7" fillId="2" borderId="24" xfId="13" applyFont="1" applyFill="1" applyBorder="1" applyAlignment="1">
      <alignment horizontal="right"/>
    </xf>
    <xf numFmtId="0" fontId="22" fillId="2" borderId="5" xfId="13" applyFont="1" applyFill="1" applyBorder="1"/>
    <xf numFmtId="4" fontId="22" fillId="0" borderId="2" xfId="13" applyNumberFormat="1" applyFont="1" applyBorder="1"/>
    <xf numFmtId="2" fontId="22" fillId="0" borderId="0" xfId="13" applyNumberFormat="1" applyFont="1" applyBorder="1"/>
    <xf numFmtId="0" fontId="7" fillId="2" borderId="23" xfId="13" applyFont="1" applyFill="1" applyBorder="1" applyAlignment="1">
      <alignment horizontal="center"/>
    </xf>
    <xf numFmtId="0" fontId="21" fillId="2" borderId="6" xfId="13" applyFont="1" applyFill="1" applyBorder="1"/>
    <xf numFmtId="4" fontId="22" fillId="0" borderId="1" xfId="13" applyNumberFormat="1" applyFont="1" applyBorder="1"/>
    <xf numFmtId="2" fontId="22" fillId="0" borderId="17" xfId="13" applyNumberFormat="1" applyFont="1" applyBorder="1"/>
    <xf numFmtId="0" fontId="21" fillId="2" borderId="42" xfId="13" applyFont="1" applyFill="1" applyBorder="1"/>
    <xf numFmtId="4" fontId="22" fillId="0" borderId="43" xfId="13" applyNumberFormat="1" applyFont="1" applyBorder="1"/>
    <xf numFmtId="0" fontId="2" fillId="2" borderId="23" xfId="13" applyFill="1" applyBorder="1"/>
    <xf numFmtId="0" fontId="9" fillId="2" borderId="22" xfId="13" applyFont="1" applyFill="1" applyBorder="1"/>
    <xf numFmtId="4" fontId="16" fillId="0" borderId="22" xfId="13" applyNumberFormat="1" applyFont="1" applyBorder="1"/>
    <xf numFmtId="0" fontId="16" fillId="0" borderId="22" xfId="13" applyFont="1" applyBorder="1"/>
    <xf numFmtId="2" fontId="16" fillId="0" borderId="22" xfId="13" applyNumberFormat="1" applyFont="1" applyBorder="1"/>
    <xf numFmtId="0" fontId="2" fillId="2" borderId="0" xfId="13" applyFill="1"/>
    <xf numFmtId="0" fontId="2" fillId="2" borderId="24" xfId="13" applyFill="1" applyBorder="1"/>
    <xf numFmtId="0" fontId="9" fillId="2" borderId="17" xfId="13" applyFont="1" applyFill="1" applyBorder="1"/>
    <xf numFmtId="0" fontId="16" fillId="0" borderId="17" xfId="13" applyFont="1" applyBorder="1"/>
    <xf numFmtId="0" fontId="2" fillId="2" borderId="10" xfId="13" applyFill="1" applyBorder="1"/>
    <xf numFmtId="0" fontId="5" fillId="2" borderId="34" xfId="13" applyFont="1" applyFill="1" applyBorder="1"/>
    <xf numFmtId="0" fontId="16" fillId="2" borderId="34" xfId="13" applyFont="1" applyFill="1" applyBorder="1"/>
    <xf numFmtId="0" fontId="14" fillId="2" borderId="0" xfId="13" applyFont="1" applyFill="1" applyAlignment="1"/>
    <xf numFmtId="0" fontId="2" fillId="2" borderId="0" xfId="13" applyFill="1" applyAlignment="1"/>
    <xf numFmtId="0" fontId="14" fillId="2" borderId="30" xfId="13" applyFont="1" applyFill="1" applyBorder="1" applyAlignment="1">
      <alignment horizontal="center"/>
    </xf>
    <xf numFmtId="0" fontId="14" fillId="2" borderId="33" xfId="13" applyFont="1" applyFill="1" applyBorder="1" applyAlignment="1">
      <alignment horizontal="center"/>
    </xf>
    <xf numFmtId="0" fontId="14" fillId="2" borderId="28" xfId="13" applyFont="1" applyFill="1" applyBorder="1" applyAlignment="1">
      <alignment horizontal="center"/>
    </xf>
    <xf numFmtId="164" fontId="18" fillId="2" borderId="28" xfId="13" applyNumberFormat="1" applyFont="1" applyFill="1" applyBorder="1" applyAlignment="1">
      <alignment horizontal="center"/>
    </xf>
    <xf numFmtId="0" fontId="18" fillId="2" borderId="0" xfId="13" applyFont="1" applyFill="1" applyBorder="1" applyAlignment="1">
      <alignment horizontal="center"/>
    </xf>
    <xf numFmtId="164" fontId="18" fillId="2" borderId="2" xfId="13" applyNumberFormat="1" applyFont="1" applyFill="1" applyBorder="1" applyAlignment="1">
      <alignment horizontal="center"/>
    </xf>
    <xf numFmtId="0" fontId="14" fillId="2" borderId="11" xfId="13" applyFont="1" applyFill="1" applyBorder="1" applyAlignment="1">
      <alignment horizontal="center"/>
    </xf>
    <xf numFmtId="0" fontId="14" fillId="2" borderId="32" xfId="13" applyFont="1" applyFill="1" applyBorder="1" applyAlignment="1">
      <alignment horizontal="center"/>
    </xf>
    <xf numFmtId="0" fontId="18" fillId="2" borderId="32" xfId="13" applyFont="1" applyFill="1" applyBorder="1" applyAlignment="1">
      <alignment horizontal="center"/>
    </xf>
    <xf numFmtId="0" fontId="2" fillId="8" borderId="24" xfId="13" applyFill="1" applyBorder="1"/>
    <xf numFmtId="0" fontId="5" fillId="8" borderId="0" xfId="13" applyFont="1" applyFill="1" applyBorder="1"/>
    <xf numFmtId="0" fontId="2" fillId="8" borderId="0" xfId="13" applyFill="1" applyBorder="1"/>
    <xf numFmtId="0" fontId="14" fillId="2" borderId="22" xfId="13" applyFont="1" applyFill="1" applyBorder="1" applyAlignment="1">
      <alignment horizontal="center"/>
    </xf>
    <xf numFmtId="4" fontId="16" fillId="2" borderId="22" xfId="13" applyNumberFormat="1" applyFont="1" applyFill="1" applyBorder="1"/>
    <xf numFmtId="2" fontId="16" fillId="2" borderId="22" xfId="13" applyNumberFormat="1" applyFont="1" applyFill="1" applyBorder="1"/>
    <xf numFmtId="0" fontId="21" fillId="2" borderId="46" xfId="13" applyFont="1" applyFill="1" applyBorder="1"/>
    <xf numFmtId="0" fontId="22" fillId="0" borderId="8" xfId="13" applyFont="1" applyBorder="1" applyAlignment="1">
      <alignment horizontal="center"/>
    </xf>
    <xf numFmtId="0" fontId="7" fillId="2" borderId="16" xfId="13" applyFont="1" applyFill="1" applyBorder="1"/>
    <xf numFmtId="0" fontId="24" fillId="2" borderId="22" xfId="13" applyFont="1" applyFill="1" applyBorder="1"/>
    <xf numFmtId="0" fontId="7" fillId="0" borderId="22" xfId="13" applyFont="1" applyBorder="1"/>
    <xf numFmtId="0" fontId="22" fillId="0" borderId="7" xfId="13" applyFont="1" applyBorder="1" applyAlignment="1">
      <alignment horizontal="center" vertical="center" wrapText="1"/>
    </xf>
    <xf numFmtId="0" fontId="25" fillId="2" borderId="22" xfId="13" applyFont="1" applyFill="1" applyBorder="1"/>
    <xf numFmtId="0" fontId="7" fillId="2" borderId="24" xfId="13" applyFont="1" applyFill="1" applyBorder="1" applyAlignment="1">
      <alignment horizontal="center" vertical="center" wrapText="1"/>
    </xf>
    <xf numFmtId="2" fontId="22" fillId="0" borderId="52" xfId="13" applyNumberFormat="1" applyFont="1" applyBorder="1" applyAlignment="1">
      <alignment vertical="center"/>
    </xf>
    <xf numFmtId="0" fontId="7" fillId="2" borderId="51" xfId="13" applyFont="1" applyFill="1" applyBorder="1" applyAlignment="1">
      <alignment horizontal="center" vertical="center"/>
    </xf>
    <xf numFmtId="0" fontId="22" fillId="2" borderId="52" xfId="13" applyFont="1" applyFill="1" applyBorder="1" applyAlignment="1">
      <alignment vertical="center"/>
    </xf>
    <xf numFmtId="0" fontId="22" fillId="0" borderId="53" xfId="13" applyFont="1" applyBorder="1" applyAlignment="1">
      <alignment horizontal="center" vertical="center" wrapText="1"/>
    </xf>
    <xf numFmtId="0" fontId="7" fillId="2" borderId="51" xfId="13" applyFont="1" applyFill="1" applyBorder="1" applyAlignment="1">
      <alignment horizontal="center"/>
    </xf>
    <xf numFmtId="0" fontId="22" fillId="2" borderId="52" xfId="13" applyFont="1" applyFill="1" applyBorder="1" applyAlignment="1">
      <alignment wrapText="1"/>
    </xf>
    <xf numFmtId="0" fontId="24" fillId="0" borderId="53" xfId="13" applyFont="1" applyBorder="1" applyAlignment="1">
      <alignment horizontal="center"/>
    </xf>
    <xf numFmtId="2" fontId="22" fillId="0" borderId="53" xfId="13" applyNumberFormat="1" applyFont="1" applyBorder="1"/>
    <xf numFmtId="2" fontId="22" fillId="2" borderId="53" xfId="13" applyNumberFormat="1" applyFont="1" applyFill="1" applyBorder="1"/>
    <xf numFmtId="0" fontId="24" fillId="0" borderId="53" xfId="13" applyFont="1" applyBorder="1" applyAlignment="1">
      <alignment horizontal="center" vertical="center" wrapText="1"/>
    </xf>
    <xf numFmtId="4" fontId="22" fillId="0" borderId="53" xfId="13" applyNumberFormat="1" applyFont="1" applyBorder="1" applyAlignment="1">
      <alignment vertical="center"/>
    </xf>
    <xf numFmtId="2" fontId="22" fillId="0" borderId="53" xfId="13" applyNumberFormat="1" applyFont="1" applyBorder="1" applyAlignment="1">
      <alignment vertical="center" wrapText="1"/>
    </xf>
    <xf numFmtId="0" fontId="7" fillId="2" borderId="55" xfId="13" applyFont="1" applyFill="1" applyBorder="1" applyAlignment="1">
      <alignment horizontal="center"/>
    </xf>
    <xf numFmtId="0" fontId="22" fillId="2" borderId="56" xfId="13" applyFont="1" applyFill="1" applyBorder="1" applyAlignment="1">
      <alignment wrapText="1"/>
    </xf>
    <xf numFmtId="0" fontId="24" fillId="0" borderId="57" xfId="13" applyFont="1" applyBorder="1" applyAlignment="1">
      <alignment horizontal="center"/>
    </xf>
    <xf numFmtId="2" fontId="22" fillId="0" borderId="57" xfId="13" applyNumberFormat="1" applyFont="1" applyBorder="1"/>
    <xf numFmtId="0" fontId="7" fillId="2" borderId="58" xfId="13" applyFont="1" applyFill="1" applyBorder="1"/>
    <xf numFmtId="0" fontId="10" fillId="2" borderId="59" xfId="13" applyFont="1" applyFill="1" applyBorder="1"/>
    <xf numFmtId="0" fontId="7" fillId="2" borderId="59" xfId="13" applyFont="1" applyFill="1" applyBorder="1"/>
    <xf numFmtId="0" fontId="10" fillId="2" borderId="0" xfId="13" applyFont="1" applyFill="1" applyBorder="1"/>
    <xf numFmtId="0" fontId="7" fillId="2" borderId="0" xfId="13" applyFont="1" applyFill="1" applyBorder="1"/>
    <xf numFmtId="0" fontId="2" fillId="8" borderId="69" xfId="13" applyFill="1" applyBorder="1"/>
    <xf numFmtId="165" fontId="2" fillId="8" borderId="0" xfId="15" applyNumberFormat="1" applyFill="1" applyBorder="1"/>
    <xf numFmtId="164" fontId="2" fillId="8" borderId="0" xfId="15" applyNumberFormat="1" applyFill="1" applyBorder="1"/>
    <xf numFmtId="0" fontId="21" fillId="0" borderId="1" xfId="13" applyFont="1" applyBorder="1" applyAlignment="1">
      <alignment vertical="center" wrapText="1"/>
    </xf>
    <xf numFmtId="2" fontId="22" fillId="0" borderId="53" xfId="13" applyNumberFormat="1" applyFont="1" applyBorder="1" applyAlignment="1">
      <alignment vertical="center"/>
    </xf>
    <xf numFmtId="0" fontId="22" fillId="0" borderId="62" xfId="13" applyFont="1" applyBorder="1" applyAlignment="1">
      <alignment vertical="center" wrapText="1"/>
    </xf>
    <xf numFmtId="0" fontId="22" fillId="0" borderId="62" xfId="13" applyFont="1" applyBorder="1" applyAlignment="1">
      <alignment wrapText="1"/>
    </xf>
    <xf numFmtId="0" fontId="22" fillId="0" borderId="53" xfId="13" applyFont="1" applyBorder="1" applyAlignment="1">
      <alignment horizontal="center"/>
    </xf>
    <xf numFmtId="0" fontId="7" fillId="0" borderId="55" xfId="13" applyFont="1" applyBorder="1" applyAlignment="1">
      <alignment horizontal="center"/>
    </xf>
    <xf numFmtId="0" fontId="22" fillId="0" borderId="63" xfId="13" applyFont="1" applyBorder="1" applyAlignment="1">
      <alignment wrapText="1"/>
    </xf>
    <xf numFmtId="0" fontId="22" fillId="0" borderId="57" xfId="13" applyFont="1" applyBorder="1" applyAlignment="1">
      <alignment horizontal="center"/>
    </xf>
    <xf numFmtId="0" fontId="21" fillId="2" borderId="59" xfId="13" applyFont="1" applyFill="1" applyBorder="1"/>
    <xf numFmtId="0" fontId="22" fillId="0" borderId="0" xfId="13" applyFont="1" applyBorder="1" applyAlignment="1">
      <alignment horizontal="center"/>
    </xf>
    <xf numFmtId="4" fontId="22" fillId="0" borderId="0" xfId="13" applyNumberFormat="1" applyFont="1" applyBorder="1"/>
    <xf numFmtId="0" fontId="7" fillId="0" borderId="30" xfId="13" applyFont="1" applyBorder="1"/>
    <xf numFmtId="0" fontId="10" fillId="0" borderId="33" xfId="13" applyFont="1" applyBorder="1"/>
    <xf numFmtId="0" fontId="7" fillId="0" borderId="33" xfId="13" applyFont="1" applyBorder="1"/>
    <xf numFmtId="0" fontId="7" fillId="0" borderId="24" xfId="13" applyFont="1" applyBorder="1"/>
    <xf numFmtId="0" fontId="10" fillId="0" borderId="22" xfId="13" applyFont="1" applyBorder="1"/>
    <xf numFmtId="0" fontId="7" fillId="0" borderId="10" xfId="13" applyFont="1" applyBorder="1"/>
    <xf numFmtId="0" fontId="10" fillId="0" borderId="11" xfId="13" applyFont="1" applyBorder="1"/>
    <xf numFmtId="0" fontId="7" fillId="0" borderId="11" xfId="13" applyFont="1" applyBorder="1"/>
    <xf numFmtId="0" fontId="25" fillId="0" borderId="0" xfId="13" applyFont="1"/>
    <xf numFmtId="0" fontId="24" fillId="0" borderId="0" xfId="13" applyFont="1" applyAlignment="1">
      <alignment horizontal="left"/>
    </xf>
    <xf numFmtId="0" fontId="7" fillId="0" borderId="0" xfId="13" applyFont="1"/>
    <xf numFmtId="166" fontId="7" fillId="0" borderId="0" xfId="13" applyNumberFormat="1" applyFont="1"/>
    <xf numFmtId="0" fontId="14" fillId="0" borderId="64" xfId="13" applyFont="1" applyFill="1" applyBorder="1" applyAlignment="1">
      <alignment horizontal="left" vertical="justify"/>
    </xf>
    <xf numFmtId="0" fontId="8" fillId="0" borderId="0" xfId="13" applyFont="1" applyAlignment="1">
      <alignment horizontal="centerContinuous" vertical="center"/>
    </xf>
    <xf numFmtId="165" fontId="14" fillId="8" borderId="0" xfId="15" applyNumberFormat="1" applyFont="1" applyFill="1" applyBorder="1" applyAlignment="1">
      <alignment horizontal="center"/>
    </xf>
    <xf numFmtId="164" fontId="14" fillId="8" borderId="0" xfId="15" applyNumberFormat="1" applyFont="1" applyFill="1" applyBorder="1" applyAlignment="1">
      <alignment horizontal="center"/>
    </xf>
    <xf numFmtId="165" fontId="14" fillId="8" borderId="36" xfId="15" applyNumberFormat="1" applyFont="1" applyFill="1" applyBorder="1" applyAlignment="1">
      <alignment horizontal="center"/>
    </xf>
    <xf numFmtId="165" fontId="2" fillId="2" borderId="22" xfId="15" applyNumberFormat="1" applyFill="1" applyBorder="1"/>
    <xf numFmtId="164" fontId="2" fillId="2" borderId="22" xfId="15" applyNumberFormat="1" applyFill="1" applyBorder="1"/>
    <xf numFmtId="165" fontId="2" fillId="2" borderId="37" xfId="15" applyNumberFormat="1" applyFill="1" applyBorder="1"/>
    <xf numFmtId="164" fontId="22" fillId="0" borderId="40" xfId="15" applyFont="1" applyBorder="1"/>
    <xf numFmtId="164" fontId="16" fillId="0" borderId="15" xfId="15" applyFont="1" applyBorder="1"/>
    <xf numFmtId="2" fontId="16" fillId="0" borderId="26" xfId="13" applyNumberFormat="1" applyFont="1" applyBorder="1"/>
    <xf numFmtId="166" fontId="9" fillId="2" borderId="13" xfId="13" applyNumberFormat="1" applyFont="1" applyFill="1" applyBorder="1"/>
    <xf numFmtId="0" fontId="18" fillId="2" borderId="12" xfId="13" applyFont="1" applyFill="1" applyBorder="1" applyAlignment="1">
      <alignment horizontal="center"/>
    </xf>
    <xf numFmtId="165" fontId="2" fillId="8" borderId="36" xfId="15" applyNumberFormat="1" applyFill="1" applyBorder="1"/>
    <xf numFmtId="164" fontId="16" fillId="2" borderId="37" xfId="15" applyFont="1" applyFill="1" applyBorder="1"/>
    <xf numFmtId="164" fontId="22" fillId="0" borderId="8" xfId="15" applyNumberFormat="1" applyFont="1" applyBorder="1"/>
    <xf numFmtId="164" fontId="22" fillId="0" borderId="20" xfId="15" applyFont="1" applyBorder="1" applyAlignment="1">
      <alignment horizontal="right"/>
    </xf>
    <xf numFmtId="164" fontId="22" fillId="0" borderId="22" xfId="15" applyNumberFormat="1" applyFont="1" applyBorder="1"/>
    <xf numFmtId="165" fontId="22" fillId="0" borderId="37" xfId="15" applyNumberFormat="1" applyFont="1" applyBorder="1" applyAlignment="1">
      <alignment horizontal="right"/>
    </xf>
    <xf numFmtId="0" fontId="21" fillId="0" borderId="7" xfId="13" applyFont="1" applyFill="1" applyBorder="1" applyAlignment="1">
      <alignment wrapText="1"/>
    </xf>
    <xf numFmtId="164" fontId="22" fillId="0" borderId="20" xfId="15" applyFont="1" applyBorder="1" applyAlignment="1">
      <alignment horizontal="right" vertical="center"/>
    </xf>
    <xf numFmtId="0" fontId="22" fillId="5" borderId="25" xfId="13" applyFont="1" applyFill="1" applyBorder="1" applyAlignment="1">
      <alignment vertical="center" wrapText="1"/>
    </xf>
    <xf numFmtId="165" fontId="22" fillId="0" borderId="1" xfId="15" applyNumberFormat="1" applyFont="1" applyBorder="1" applyAlignment="1">
      <alignment horizontal="center" vertical="center" wrapText="1"/>
    </xf>
    <xf numFmtId="0" fontId="17" fillId="6" borderId="0" xfId="13" applyFont="1" applyFill="1" applyAlignment="1">
      <alignment vertical="center" wrapText="1"/>
    </xf>
    <xf numFmtId="164" fontId="22" fillId="0" borderId="53" xfId="15" applyFont="1" applyBorder="1" applyAlignment="1">
      <alignment horizontal="right" vertical="center"/>
    </xf>
    <xf numFmtId="166" fontId="9" fillId="2" borderId="60" xfId="13" applyNumberFormat="1" applyFont="1" applyFill="1" applyBorder="1"/>
    <xf numFmtId="0" fontId="7" fillId="2" borderId="30" xfId="13" applyFont="1" applyFill="1" applyBorder="1"/>
    <xf numFmtId="4" fontId="21" fillId="2" borderId="27" xfId="13" applyNumberFormat="1" applyFont="1" applyFill="1" applyBorder="1" applyAlignment="1">
      <alignment horizontal="right"/>
    </xf>
    <xf numFmtId="0" fontId="22" fillId="0" borderId="25" xfId="13" applyFont="1" applyBorder="1" applyAlignment="1">
      <alignment vertical="center" wrapText="1"/>
    </xf>
    <xf numFmtId="164" fontId="26" fillId="0" borderId="1" xfId="15" applyNumberFormat="1" applyFont="1" applyBorder="1" applyAlignment="1">
      <alignment vertical="center" wrapText="1"/>
    </xf>
    <xf numFmtId="164" fontId="21" fillId="0" borderId="27" xfId="15" applyFont="1" applyBorder="1" applyAlignment="1">
      <alignment horizontal="right"/>
    </xf>
    <xf numFmtId="166" fontId="9" fillId="2" borderId="14" xfId="13" applyNumberFormat="1" applyFont="1" applyFill="1" applyBorder="1"/>
    <xf numFmtId="166" fontId="9" fillId="2" borderId="15" xfId="13" applyNumberFormat="1" applyFont="1" applyFill="1" applyBorder="1"/>
    <xf numFmtId="166" fontId="9" fillId="9" borderId="60" xfId="13" applyNumberFormat="1" applyFont="1" applyFill="1" applyBorder="1"/>
    <xf numFmtId="0" fontId="7" fillId="6" borderId="45" xfId="13" applyFont="1" applyFill="1" applyBorder="1" applyAlignment="1">
      <alignment horizontal="center"/>
    </xf>
    <xf numFmtId="37" fontId="2" fillId="3" borderId="2" xfId="0" applyNumberFormat="1" applyFont="1" applyFill="1" applyBorder="1" applyAlignment="1">
      <alignment horizontal="center"/>
    </xf>
    <xf numFmtId="41" fontId="0" fillId="0" borderId="0" xfId="10" applyFont="1" applyBorder="1"/>
    <xf numFmtId="14" fontId="0" fillId="0" borderId="0" xfId="0" applyNumberFormat="1"/>
    <xf numFmtId="0" fontId="7" fillId="10" borderId="65" xfId="13" applyFont="1" applyFill="1" applyBorder="1" applyAlignment="1">
      <alignment horizontal="center"/>
    </xf>
    <xf numFmtId="4" fontId="22" fillId="0" borderId="48" xfId="13" applyNumberFormat="1" applyFont="1" applyBorder="1"/>
    <xf numFmtId="4" fontId="22" fillId="0" borderId="68" xfId="13" applyNumberFormat="1" applyFont="1" applyBorder="1"/>
    <xf numFmtId="0" fontId="7" fillId="0" borderId="47" xfId="13" applyFont="1" applyFill="1" applyBorder="1" applyAlignment="1">
      <alignment horizontal="center" vertical="center" wrapText="1"/>
    </xf>
    <xf numFmtId="2" fontId="22" fillId="0" borderId="7" xfId="13" applyNumberFormat="1" applyFont="1" applyBorder="1" applyAlignment="1">
      <alignment vertical="center"/>
    </xf>
    <xf numFmtId="164" fontId="22" fillId="0" borderId="49" xfId="15" applyNumberFormat="1" applyFont="1" applyBorder="1" applyAlignment="1">
      <alignment horizontal="center" vertical="center" wrapText="1"/>
    </xf>
    <xf numFmtId="2" fontId="22" fillId="0" borderId="52" xfId="13" applyNumberFormat="1" applyFont="1" applyBorder="1"/>
    <xf numFmtId="0" fontId="7" fillId="2" borderId="16" xfId="13" applyFont="1" applyFill="1" applyBorder="1" applyAlignment="1">
      <alignment horizontal="center"/>
    </xf>
    <xf numFmtId="0" fontId="7" fillId="0" borderId="70" xfId="13" applyFont="1" applyBorder="1" applyAlignment="1">
      <alignment horizontal="center" vertical="center" wrapText="1"/>
    </xf>
    <xf numFmtId="164" fontId="22" fillId="0" borderId="1" xfId="15" applyNumberFormat="1" applyFont="1" applyBorder="1" applyAlignment="1">
      <alignment vertical="center" wrapText="1"/>
    </xf>
    <xf numFmtId="0" fontId="7" fillId="0" borderId="51" xfId="13" applyFont="1" applyBorder="1" applyAlignment="1">
      <alignment horizontal="center" vertical="center"/>
    </xf>
    <xf numFmtId="164" fontId="22" fillId="0" borderId="53" xfId="15" applyFont="1" applyBorder="1" applyAlignment="1">
      <alignment vertical="center"/>
    </xf>
    <xf numFmtId="0" fontId="7" fillId="0" borderId="16" xfId="13" applyFont="1" applyBorder="1" applyAlignment="1">
      <alignment horizontal="center"/>
    </xf>
    <xf numFmtId="4" fontId="22" fillId="0" borderId="57" xfId="13" applyNumberFormat="1" applyFont="1" applyBorder="1" applyAlignment="1">
      <alignment vertical="center"/>
    </xf>
    <xf numFmtId="0" fontId="7" fillId="0" borderId="58" xfId="13" applyFont="1" applyBorder="1"/>
    <xf numFmtId="164" fontId="2" fillId="2" borderId="0" xfId="15" applyFill="1"/>
    <xf numFmtId="0" fontId="5" fillId="2" borderId="3" xfId="0" applyFont="1" applyFill="1" applyBorder="1" applyAlignment="1">
      <alignment horizontal="center"/>
    </xf>
    <xf numFmtId="0" fontId="5" fillId="2" borderId="3" xfId="0" applyFont="1" applyFill="1" applyBorder="1"/>
    <xf numFmtId="0" fontId="5" fillId="0" borderId="3" xfId="0" applyFont="1" applyBorder="1" applyAlignment="1">
      <alignment horizontal="center"/>
    </xf>
    <xf numFmtId="0" fontId="4" fillId="0" borderId="3" xfId="0" applyFont="1" applyBorder="1" applyAlignment="1">
      <alignment horizontal="justify" vertical="top"/>
    </xf>
    <xf numFmtId="0" fontId="4" fillId="0" borderId="3" xfId="0" applyFont="1" applyBorder="1" applyAlignment="1">
      <alignment vertical="center"/>
    </xf>
    <xf numFmtId="0" fontId="4" fillId="0" borderId="3" xfId="0" applyFont="1" applyBorder="1" applyAlignment="1">
      <alignment horizontal="center" vertical="top" wrapText="1"/>
    </xf>
    <xf numFmtId="0" fontId="5" fillId="0" borderId="3" xfId="0" applyFont="1" applyBorder="1" applyAlignment="1">
      <alignment horizontal="justify" vertical="top" wrapText="1"/>
    </xf>
    <xf numFmtId="4" fontId="5" fillId="0" borderId="3" xfId="0" applyNumberFormat="1" applyFont="1" applyBorder="1" applyAlignment="1">
      <alignment horizontal="center" vertical="center" wrapText="1"/>
    </xf>
    <xf numFmtId="0" fontId="5" fillId="0" borderId="0" xfId="13" applyFont="1" applyAlignment="1">
      <alignment horizontal="center" vertical="center"/>
    </xf>
    <xf numFmtId="0" fontId="14" fillId="0" borderId="0" xfId="13" applyFont="1" applyFill="1" applyAlignment="1">
      <alignment horizontal="left" vertical="justify"/>
    </xf>
    <xf numFmtId="0" fontId="14" fillId="11" borderId="1" xfId="1" applyFont="1" applyFill="1" applyBorder="1" applyAlignment="1">
      <alignment horizontal="justify" vertical="center"/>
    </xf>
    <xf numFmtId="0" fontId="14" fillId="11" borderId="57" xfId="1" applyFont="1" applyFill="1" applyBorder="1" applyAlignment="1">
      <alignment horizontal="justify" vertical="center"/>
    </xf>
    <xf numFmtId="0" fontId="14" fillId="11" borderId="28" xfId="1" applyFont="1" applyFill="1" applyBorder="1" applyAlignment="1">
      <alignment horizontal="justify" vertical="center"/>
    </xf>
    <xf numFmtId="4" fontId="14" fillId="0" borderId="3" xfId="0" applyNumberFormat="1" applyFont="1" applyFill="1" applyBorder="1" applyAlignment="1">
      <alignment horizontal="center" vertical="center"/>
    </xf>
    <xf numFmtId="4" fontId="14" fillId="0" borderId="38" xfId="0" applyNumberFormat="1" applyFont="1" applyFill="1" applyBorder="1" applyAlignment="1">
      <alignment horizontal="center" vertical="center"/>
    </xf>
    <xf numFmtId="4" fontId="14" fillId="0" borderId="76" xfId="0" applyNumberFormat="1" applyFont="1" applyFill="1" applyBorder="1" applyAlignment="1">
      <alignment horizontal="center" vertical="center"/>
    </xf>
    <xf numFmtId="4" fontId="14" fillId="0" borderId="1" xfId="0" applyNumberFormat="1" applyFont="1" applyFill="1" applyBorder="1" applyAlignment="1">
      <alignment horizontal="center" vertical="center"/>
    </xf>
    <xf numFmtId="4" fontId="14" fillId="0" borderId="57" xfId="0" applyNumberFormat="1" applyFont="1" applyFill="1" applyBorder="1" applyAlignment="1">
      <alignment horizontal="center" vertical="center"/>
    </xf>
    <xf numFmtId="164" fontId="22" fillId="0" borderId="8" xfId="15" applyNumberFormat="1" applyFont="1" applyBorder="1" applyAlignment="1">
      <alignment horizontal="right" vertical="center"/>
    </xf>
    <xf numFmtId="165" fontId="22" fillId="0" borderId="22" xfId="15" applyNumberFormat="1" applyFont="1" applyBorder="1" applyAlignment="1">
      <alignment horizontal="right" vertical="center"/>
    </xf>
    <xf numFmtId="4" fontId="22" fillId="0" borderId="7" xfId="13" applyNumberFormat="1" applyFont="1" applyBorder="1" applyAlignment="1">
      <alignment horizontal="right" vertical="center"/>
    </xf>
    <xf numFmtId="4" fontId="26" fillId="0" borderId="48" xfId="15" applyNumberFormat="1" applyFont="1" applyBorder="1" applyAlignment="1">
      <alignment horizontal="right" vertical="center"/>
    </xf>
    <xf numFmtId="4" fontId="22" fillId="0" borderId="53" xfId="13" applyNumberFormat="1" applyFont="1" applyBorder="1" applyAlignment="1">
      <alignment horizontal="right" vertical="center"/>
    </xf>
    <xf numFmtId="4" fontId="22" fillId="2" borderId="53" xfId="13" applyNumberFormat="1" applyFont="1" applyFill="1" applyBorder="1" applyAlignment="1">
      <alignment horizontal="right" vertical="center"/>
    </xf>
    <xf numFmtId="4" fontId="22" fillId="0" borderId="9" xfId="13" applyNumberFormat="1" applyFont="1" applyFill="1" applyBorder="1" applyAlignment="1">
      <alignment horizontal="right" vertical="center"/>
    </xf>
    <xf numFmtId="0" fontId="5" fillId="0" borderId="0" xfId="13" applyFont="1" applyAlignment="1">
      <alignment horizontal="center" vertical="center"/>
    </xf>
    <xf numFmtId="0" fontId="14" fillId="0" borderId="0" xfId="13" applyFont="1" applyFill="1" applyAlignment="1">
      <alignment horizontal="left" vertical="justify"/>
    </xf>
    <xf numFmtId="0" fontId="12" fillId="0" borderId="11" xfId="13" applyFont="1" applyBorder="1" applyAlignment="1">
      <alignment horizontal="center"/>
    </xf>
    <xf numFmtId="0" fontId="5" fillId="0" borderId="0" xfId="4" applyFont="1" applyAlignment="1">
      <alignment horizontal="center" vertical="center"/>
    </xf>
    <xf numFmtId="0" fontId="14" fillId="0" borderId="0" xfId="4" applyFont="1" applyFill="1" applyAlignment="1">
      <alignment horizontal="left" vertical="justify"/>
    </xf>
    <xf numFmtId="0" fontId="12" fillId="0" borderId="11" xfId="4" applyFont="1" applyBorder="1" applyAlignment="1">
      <alignment horizontal="center"/>
    </xf>
    <xf numFmtId="0" fontId="2" fillId="0" borderId="1" xfId="0" applyFont="1" applyBorder="1" applyAlignment="1">
      <alignment horizontal="justify" vertical="center" wrapText="1"/>
    </xf>
    <xf numFmtId="0" fontId="2" fillId="0" borderId="2" xfId="0" applyFont="1" applyBorder="1" applyAlignment="1">
      <alignment horizontal="justify" vertical="center" wrapText="1"/>
    </xf>
    <xf numFmtId="0" fontId="2" fillId="0" borderId="76" xfId="0" applyFont="1" applyBorder="1" applyAlignment="1">
      <alignment horizontal="justify" vertical="center" wrapText="1"/>
    </xf>
    <xf numFmtId="4" fontId="5" fillId="2" borderId="1" xfId="0" applyNumberFormat="1" applyFont="1" applyFill="1" applyBorder="1" applyAlignment="1">
      <alignment horizontal="center" vertical="center"/>
    </xf>
    <xf numFmtId="0" fontId="5" fillId="2" borderId="2" xfId="0" applyFont="1" applyFill="1" applyBorder="1" applyAlignment="1">
      <alignment horizontal="center" vertical="center"/>
    </xf>
    <xf numFmtId="0" fontId="5" fillId="2" borderId="76" xfId="0" applyFont="1" applyFill="1" applyBorder="1" applyAlignment="1">
      <alignment horizontal="center" vertical="center"/>
    </xf>
    <xf numFmtId="42" fontId="5" fillId="0" borderId="1" xfId="16" applyFont="1" applyBorder="1" applyAlignment="1">
      <alignment horizontal="center" vertical="center"/>
    </xf>
    <xf numFmtId="42" fontId="5" fillId="0" borderId="2" xfId="16" applyFont="1" applyBorder="1" applyAlignment="1">
      <alignment horizontal="center" vertical="center"/>
    </xf>
    <xf numFmtId="42" fontId="5" fillId="0" borderId="76" xfId="16" applyFont="1" applyBorder="1" applyAlignment="1">
      <alignment horizontal="center" vertical="center"/>
    </xf>
    <xf numFmtId="41" fontId="5" fillId="0" borderId="1" xfId="10" applyFont="1" applyBorder="1" applyAlignment="1">
      <alignment horizontal="center" vertical="center"/>
    </xf>
    <xf numFmtId="41" fontId="5" fillId="0" borderId="2" xfId="10" applyFont="1" applyBorder="1" applyAlignment="1">
      <alignment horizontal="center" vertical="center"/>
    </xf>
    <xf numFmtId="41" fontId="5" fillId="0" borderId="76" xfId="10" applyFont="1" applyBorder="1" applyAlignment="1">
      <alignment horizontal="center" vertical="center"/>
    </xf>
    <xf numFmtId="41" fontId="5" fillId="0" borderId="1" xfId="0" applyNumberFormat="1" applyFont="1" applyBorder="1" applyAlignment="1">
      <alignment horizontal="center" vertical="center"/>
    </xf>
    <xf numFmtId="0" fontId="5" fillId="0" borderId="2" xfId="0" applyFont="1" applyBorder="1" applyAlignment="1">
      <alignment horizontal="center" vertical="center"/>
    </xf>
    <xf numFmtId="0" fontId="5" fillId="0" borderId="76" xfId="0" applyFont="1" applyBorder="1" applyAlignment="1">
      <alignment horizontal="center"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76" xfId="0" applyFont="1" applyBorder="1" applyAlignment="1">
      <alignment horizontal="center" vertical="center" wrapText="1"/>
    </xf>
    <xf numFmtId="0" fontId="5" fillId="0" borderId="77"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78" xfId="0" applyFont="1" applyFill="1" applyBorder="1" applyAlignment="1">
      <alignment horizontal="center" vertical="center"/>
    </xf>
    <xf numFmtId="0" fontId="5" fillId="0" borderId="4" xfId="0" applyFont="1" applyFill="1" applyBorder="1" applyAlignment="1">
      <alignment horizontal="center" vertical="center"/>
    </xf>
    <xf numFmtId="0" fontId="2" fillId="0" borderId="3" xfId="0" applyFont="1" applyFill="1" applyBorder="1" applyAlignment="1">
      <alignment horizontal="center" vertical="center" wrapText="1"/>
    </xf>
    <xf numFmtId="0" fontId="30" fillId="0" borderId="0" xfId="0" applyFont="1" applyAlignment="1">
      <alignment horizontal="center"/>
    </xf>
    <xf numFmtId="0" fontId="1" fillId="0" borderId="5" xfId="0" applyFont="1" applyBorder="1" applyAlignment="1">
      <alignment horizontal="center"/>
    </xf>
    <xf numFmtId="0" fontId="5" fillId="0" borderId="3" xfId="0" applyFont="1" applyBorder="1" applyAlignment="1">
      <alignment horizontal="center"/>
    </xf>
    <xf numFmtId="0" fontId="5" fillId="2" borderId="3" xfId="0" applyFont="1" applyFill="1" applyBorder="1" applyAlignment="1">
      <alignment horizontal="center" vertical="center" wrapText="1"/>
    </xf>
    <xf numFmtId="37" fontId="28" fillId="0" borderId="0" xfId="0" applyNumberFormat="1" applyFont="1" applyBorder="1" applyAlignment="1">
      <alignment horizontal="right"/>
    </xf>
    <xf numFmtId="0" fontId="28" fillId="0" borderId="0" xfId="0" applyFont="1" applyBorder="1" applyAlignment="1">
      <alignment horizontal="right"/>
    </xf>
    <xf numFmtId="0" fontId="4" fillId="4" borderId="1"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76" xfId="0" applyFont="1" applyFill="1" applyBorder="1" applyAlignment="1">
      <alignment horizontal="center" vertical="center" wrapText="1"/>
    </xf>
  </cellXfs>
  <cellStyles count="17">
    <cellStyle name="Euro" xfId="5"/>
    <cellStyle name="Millares [0]" xfId="10" builtinId="6"/>
    <cellStyle name="Millares 2" xfId="2"/>
    <cellStyle name="Millares 2 2" xfId="15"/>
    <cellStyle name="Millares 3" xfId="11"/>
    <cellStyle name="Moneda [0]" xfId="16" builtinId="7"/>
    <cellStyle name="Normal" xfId="0" builtinId="0"/>
    <cellStyle name="Normal 10" xfId="4"/>
    <cellStyle name="Normal 10 2" xfId="6"/>
    <cellStyle name="Normal 10 3" xfId="13"/>
    <cellStyle name="Normal 2" xfId="1"/>
    <cellStyle name="Normal 3" xfId="3"/>
    <cellStyle name="Normal 4" xfId="12"/>
    <cellStyle name="Normal 5" xfId="14"/>
    <cellStyle name="Porcentual 2" xfId="7"/>
    <cellStyle name="Porcentual 2 2" xfId="8"/>
    <cellStyle name="Porcentual 2 3" xfId="9"/>
  </cellStyles>
  <dxfs count="0"/>
  <tableStyles count="0" defaultTableStyle="TableStyleMedium2" defaultPivotStyle="PivotStyleLight16"/>
  <colors>
    <mruColors>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pageSetUpPr fitToPage="1"/>
  </sheetPr>
  <dimension ref="A1:G547"/>
  <sheetViews>
    <sheetView tabSelected="1" topLeftCell="A49" zoomScale="110" zoomScaleNormal="110" zoomScaleSheetLayoutView="115" workbookViewId="0">
      <selection activeCell="A61" sqref="A61:F61"/>
    </sheetView>
  </sheetViews>
  <sheetFormatPr baseColWidth="10" defaultRowHeight="12.75" x14ac:dyDescent="0.2"/>
  <cols>
    <col min="1" max="1" width="7" style="219" customWidth="1"/>
    <col min="2" max="2" width="35.7109375" style="262" customWidth="1"/>
    <col min="3" max="3" width="16.5703125" style="262" customWidth="1"/>
    <col min="4" max="4" width="12.85546875" style="262" customWidth="1"/>
    <col min="5" max="5" width="14.7109375" style="262" customWidth="1"/>
    <col min="6" max="6" width="16.85546875" style="262" customWidth="1"/>
    <col min="7" max="7" width="15.42578125" style="219" bestFit="1" customWidth="1"/>
    <col min="8" max="256" width="11.42578125" style="219"/>
    <col min="257" max="257" width="7" style="219" customWidth="1"/>
    <col min="258" max="258" width="35.7109375" style="219" customWidth="1"/>
    <col min="259" max="259" width="16.5703125" style="219" customWidth="1"/>
    <col min="260" max="260" width="12.85546875" style="219" customWidth="1"/>
    <col min="261" max="261" width="14.7109375" style="219" customWidth="1"/>
    <col min="262" max="262" width="16.85546875" style="219" customWidth="1"/>
    <col min="263" max="263" width="14.85546875" style="219" bestFit="1" customWidth="1"/>
    <col min="264" max="512" width="11.42578125" style="219"/>
    <col min="513" max="513" width="7" style="219" customWidth="1"/>
    <col min="514" max="514" width="35.7109375" style="219" customWidth="1"/>
    <col min="515" max="515" width="16.5703125" style="219" customWidth="1"/>
    <col min="516" max="516" width="12.85546875" style="219" customWidth="1"/>
    <col min="517" max="517" width="14.7109375" style="219" customWidth="1"/>
    <col min="518" max="518" width="16.85546875" style="219" customWidth="1"/>
    <col min="519" max="519" width="14.85546875" style="219" bestFit="1" customWidth="1"/>
    <col min="520" max="768" width="11.42578125" style="219"/>
    <col min="769" max="769" width="7" style="219" customWidth="1"/>
    <col min="770" max="770" width="35.7109375" style="219" customWidth="1"/>
    <col min="771" max="771" width="16.5703125" style="219" customWidth="1"/>
    <col min="772" max="772" width="12.85546875" style="219" customWidth="1"/>
    <col min="773" max="773" width="14.7109375" style="219" customWidth="1"/>
    <col min="774" max="774" width="16.85546875" style="219" customWidth="1"/>
    <col min="775" max="775" width="14.85546875" style="219" bestFit="1" customWidth="1"/>
    <col min="776" max="1024" width="11.42578125" style="219"/>
    <col min="1025" max="1025" width="7" style="219" customWidth="1"/>
    <col min="1026" max="1026" width="35.7109375" style="219" customWidth="1"/>
    <col min="1027" max="1027" width="16.5703125" style="219" customWidth="1"/>
    <col min="1028" max="1028" width="12.85546875" style="219" customWidth="1"/>
    <col min="1029" max="1029" width="14.7109375" style="219" customWidth="1"/>
    <col min="1030" max="1030" width="16.85546875" style="219" customWidth="1"/>
    <col min="1031" max="1031" width="14.85546875" style="219" bestFit="1" customWidth="1"/>
    <col min="1032" max="1280" width="11.42578125" style="219"/>
    <col min="1281" max="1281" width="7" style="219" customWidth="1"/>
    <col min="1282" max="1282" width="35.7109375" style="219" customWidth="1"/>
    <col min="1283" max="1283" width="16.5703125" style="219" customWidth="1"/>
    <col min="1284" max="1284" width="12.85546875" style="219" customWidth="1"/>
    <col min="1285" max="1285" width="14.7109375" style="219" customWidth="1"/>
    <col min="1286" max="1286" width="16.85546875" style="219" customWidth="1"/>
    <col min="1287" max="1287" width="14.85546875" style="219" bestFit="1" customWidth="1"/>
    <col min="1288" max="1536" width="11.42578125" style="219"/>
    <col min="1537" max="1537" width="7" style="219" customWidth="1"/>
    <col min="1538" max="1538" width="35.7109375" style="219" customWidth="1"/>
    <col min="1539" max="1539" width="16.5703125" style="219" customWidth="1"/>
    <col min="1540" max="1540" width="12.85546875" style="219" customWidth="1"/>
    <col min="1541" max="1541" width="14.7109375" style="219" customWidth="1"/>
    <col min="1542" max="1542" width="16.85546875" style="219" customWidth="1"/>
    <col min="1543" max="1543" width="14.85546875" style="219" bestFit="1" customWidth="1"/>
    <col min="1544" max="1792" width="11.42578125" style="219"/>
    <col min="1793" max="1793" width="7" style="219" customWidth="1"/>
    <col min="1794" max="1794" width="35.7109375" style="219" customWidth="1"/>
    <col min="1795" max="1795" width="16.5703125" style="219" customWidth="1"/>
    <col min="1796" max="1796" width="12.85546875" style="219" customWidth="1"/>
    <col min="1797" max="1797" width="14.7109375" style="219" customWidth="1"/>
    <col min="1798" max="1798" width="16.85546875" style="219" customWidth="1"/>
    <col min="1799" max="1799" width="14.85546875" style="219" bestFit="1" customWidth="1"/>
    <col min="1800" max="2048" width="11.42578125" style="219"/>
    <col min="2049" max="2049" width="7" style="219" customWidth="1"/>
    <col min="2050" max="2050" width="35.7109375" style="219" customWidth="1"/>
    <col min="2051" max="2051" width="16.5703125" style="219" customWidth="1"/>
    <col min="2052" max="2052" width="12.85546875" style="219" customWidth="1"/>
    <col min="2053" max="2053" width="14.7109375" style="219" customWidth="1"/>
    <col min="2054" max="2054" width="16.85546875" style="219" customWidth="1"/>
    <col min="2055" max="2055" width="14.85546875" style="219" bestFit="1" customWidth="1"/>
    <col min="2056" max="2304" width="11.42578125" style="219"/>
    <col min="2305" max="2305" width="7" style="219" customWidth="1"/>
    <col min="2306" max="2306" width="35.7109375" style="219" customWidth="1"/>
    <col min="2307" max="2307" width="16.5703125" style="219" customWidth="1"/>
    <col min="2308" max="2308" width="12.85546875" style="219" customWidth="1"/>
    <col min="2309" max="2309" width="14.7109375" style="219" customWidth="1"/>
    <col min="2310" max="2310" width="16.85546875" style="219" customWidth="1"/>
    <col min="2311" max="2311" width="14.85546875" style="219" bestFit="1" customWidth="1"/>
    <col min="2312" max="2560" width="11.42578125" style="219"/>
    <col min="2561" max="2561" width="7" style="219" customWidth="1"/>
    <col min="2562" max="2562" width="35.7109375" style="219" customWidth="1"/>
    <col min="2563" max="2563" width="16.5703125" style="219" customWidth="1"/>
    <col min="2564" max="2564" width="12.85546875" style="219" customWidth="1"/>
    <col min="2565" max="2565" width="14.7109375" style="219" customWidth="1"/>
    <col min="2566" max="2566" width="16.85546875" style="219" customWidth="1"/>
    <col min="2567" max="2567" width="14.85546875" style="219" bestFit="1" customWidth="1"/>
    <col min="2568" max="2816" width="11.42578125" style="219"/>
    <col min="2817" max="2817" width="7" style="219" customWidth="1"/>
    <col min="2818" max="2818" width="35.7109375" style="219" customWidth="1"/>
    <col min="2819" max="2819" width="16.5703125" style="219" customWidth="1"/>
    <col min="2820" max="2820" width="12.85546875" style="219" customWidth="1"/>
    <col min="2821" max="2821" width="14.7109375" style="219" customWidth="1"/>
    <col min="2822" max="2822" width="16.85546875" style="219" customWidth="1"/>
    <col min="2823" max="2823" width="14.85546875" style="219" bestFit="1" customWidth="1"/>
    <col min="2824" max="3072" width="11.42578125" style="219"/>
    <col min="3073" max="3073" width="7" style="219" customWidth="1"/>
    <col min="3074" max="3074" width="35.7109375" style="219" customWidth="1"/>
    <col min="3075" max="3075" width="16.5703125" style="219" customWidth="1"/>
    <col min="3076" max="3076" width="12.85546875" style="219" customWidth="1"/>
    <col min="3077" max="3077" width="14.7109375" style="219" customWidth="1"/>
    <col min="3078" max="3078" width="16.85546875" style="219" customWidth="1"/>
    <col min="3079" max="3079" width="14.85546875" style="219" bestFit="1" customWidth="1"/>
    <col min="3080" max="3328" width="11.42578125" style="219"/>
    <col min="3329" max="3329" width="7" style="219" customWidth="1"/>
    <col min="3330" max="3330" width="35.7109375" style="219" customWidth="1"/>
    <col min="3331" max="3331" width="16.5703125" style="219" customWidth="1"/>
    <col min="3332" max="3332" width="12.85546875" style="219" customWidth="1"/>
    <col min="3333" max="3333" width="14.7109375" style="219" customWidth="1"/>
    <col min="3334" max="3334" width="16.85546875" style="219" customWidth="1"/>
    <col min="3335" max="3335" width="14.85546875" style="219" bestFit="1" customWidth="1"/>
    <col min="3336" max="3584" width="11.42578125" style="219"/>
    <col min="3585" max="3585" width="7" style="219" customWidth="1"/>
    <col min="3586" max="3586" width="35.7109375" style="219" customWidth="1"/>
    <col min="3587" max="3587" width="16.5703125" style="219" customWidth="1"/>
    <col min="3588" max="3588" width="12.85546875" style="219" customWidth="1"/>
    <col min="3589" max="3589" width="14.7109375" style="219" customWidth="1"/>
    <col min="3590" max="3590" width="16.85546875" style="219" customWidth="1"/>
    <col min="3591" max="3591" width="14.85546875" style="219" bestFit="1" customWidth="1"/>
    <col min="3592" max="3840" width="11.42578125" style="219"/>
    <col min="3841" max="3841" width="7" style="219" customWidth="1"/>
    <col min="3842" max="3842" width="35.7109375" style="219" customWidth="1"/>
    <col min="3843" max="3843" width="16.5703125" style="219" customWidth="1"/>
    <col min="3844" max="3844" width="12.85546875" style="219" customWidth="1"/>
    <col min="3845" max="3845" width="14.7109375" style="219" customWidth="1"/>
    <col min="3846" max="3846" width="16.85546875" style="219" customWidth="1"/>
    <col min="3847" max="3847" width="14.85546875" style="219" bestFit="1" customWidth="1"/>
    <col min="3848" max="4096" width="11.42578125" style="219"/>
    <col min="4097" max="4097" width="7" style="219" customWidth="1"/>
    <col min="4098" max="4098" width="35.7109375" style="219" customWidth="1"/>
    <col min="4099" max="4099" width="16.5703125" style="219" customWidth="1"/>
    <col min="4100" max="4100" width="12.85546875" style="219" customWidth="1"/>
    <col min="4101" max="4101" width="14.7109375" style="219" customWidth="1"/>
    <col min="4102" max="4102" width="16.85546875" style="219" customWidth="1"/>
    <col min="4103" max="4103" width="14.85546875" style="219" bestFit="1" customWidth="1"/>
    <col min="4104" max="4352" width="11.42578125" style="219"/>
    <col min="4353" max="4353" width="7" style="219" customWidth="1"/>
    <col min="4354" max="4354" width="35.7109375" style="219" customWidth="1"/>
    <col min="4355" max="4355" width="16.5703125" style="219" customWidth="1"/>
    <col min="4356" max="4356" width="12.85546875" style="219" customWidth="1"/>
    <col min="4357" max="4357" width="14.7109375" style="219" customWidth="1"/>
    <col min="4358" max="4358" width="16.85546875" style="219" customWidth="1"/>
    <col min="4359" max="4359" width="14.85546875" style="219" bestFit="1" customWidth="1"/>
    <col min="4360" max="4608" width="11.42578125" style="219"/>
    <col min="4609" max="4609" width="7" style="219" customWidth="1"/>
    <col min="4610" max="4610" width="35.7109375" style="219" customWidth="1"/>
    <col min="4611" max="4611" width="16.5703125" style="219" customWidth="1"/>
    <col min="4612" max="4612" width="12.85546875" style="219" customWidth="1"/>
    <col min="4613" max="4613" width="14.7109375" style="219" customWidth="1"/>
    <col min="4614" max="4614" width="16.85546875" style="219" customWidth="1"/>
    <col min="4615" max="4615" width="14.85546875" style="219" bestFit="1" customWidth="1"/>
    <col min="4616" max="4864" width="11.42578125" style="219"/>
    <col min="4865" max="4865" width="7" style="219" customWidth="1"/>
    <col min="4866" max="4866" width="35.7109375" style="219" customWidth="1"/>
    <col min="4867" max="4867" width="16.5703125" style="219" customWidth="1"/>
    <col min="4868" max="4868" width="12.85546875" style="219" customWidth="1"/>
    <col min="4869" max="4869" width="14.7109375" style="219" customWidth="1"/>
    <col min="4870" max="4870" width="16.85546875" style="219" customWidth="1"/>
    <col min="4871" max="4871" width="14.85546875" style="219" bestFit="1" customWidth="1"/>
    <col min="4872" max="5120" width="11.42578125" style="219"/>
    <col min="5121" max="5121" width="7" style="219" customWidth="1"/>
    <col min="5122" max="5122" width="35.7109375" style="219" customWidth="1"/>
    <col min="5123" max="5123" width="16.5703125" style="219" customWidth="1"/>
    <col min="5124" max="5124" width="12.85546875" style="219" customWidth="1"/>
    <col min="5125" max="5125" width="14.7109375" style="219" customWidth="1"/>
    <col min="5126" max="5126" width="16.85546875" style="219" customWidth="1"/>
    <col min="5127" max="5127" width="14.85546875" style="219" bestFit="1" customWidth="1"/>
    <col min="5128" max="5376" width="11.42578125" style="219"/>
    <col min="5377" max="5377" width="7" style="219" customWidth="1"/>
    <col min="5378" max="5378" width="35.7109375" style="219" customWidth="1"/>
    <col min="5379" max="5379" width="16.5703125" style="219" customWidth="1"/>
    <col min="5380" max="5380" width="12.85546875" style="219" customWidth="1"/>
    <col min="5381" max="5381" width="14.7109375" style="219" customWidth="1"/>
    <col min="5382" max="5382" width="16.85546875" style="219" customWidth="1"/>
    <col min="5383" max="5383" width="14.85546875" style="219" bestFit="1" customWidth="1"/>
    <col min="5384" max="5632" width="11.42578125" style="219"/>
    <col min="5633" max="5633" width="7" style="219" customWidth="1"/>
    <col min="5634" max="5634" width="35.7109375" style="219" customWidth="1"/>
    <col min="5635" max="5635" width="16.5703125" style="219" customWidth="1"/>
    <col min="5636" max="5636" width="12.85546875" style="219" customWidth="1"/>
    <col min="5637" max="5637" width="14.7109375" style="219" customWidth="1"/>
    <col min="5638" max="5638" width="16.85546875" style="219" customWidth="1"/>
    <col min="5639" max="5639" width="14.85546875" style="219" bestFit="1" customWidth="1"/>
    <col min="5640" max="5888" width="11.42578125" style="219"/>
    <col min="5889" max="5889" width="7" style="219" customWidth="1"/>
    <col min="5890" max="5890" width="35.7109375" style="219" customWidth="1"/>
    <col min="5891" max="5891" width="16.5703125" style="219" customWidth="1"/>
    <col min="5892" max="5892" width="12.85546875" style="219" customWidth="1"/>
    <col min="5893" max="5893" width="14.7109375" style="219" customWidth="1"/>
    <col min="5894" max="5894" width="16.85546875" style="219" customWidth="1"/>
    <col min="5895" max="5895" width="14.85546875" style="219" bestFit="1" customWidth="1"/>
    <col min="5896" max="6144" width="11.42578125" style="219"/>
    <col min="6145" max="6145" width="7" style="219" customWidth="1"/>
    <col min="6146" max="6146" width="35.7109375" style="219" customWidth="1"/>
    <col min="6147" max="6147" width="16.5703125" style="219" customWidth="1"/>
    <col min="6148" max="6148" width="12.85546875" style="219" customWidth="1"/>
    <col min="6149" max="6149" width="14.7109375" style="219" customWidth="1"/>
    <col min="6150" max="6150" width="16.85546875" style="219" customWidth="1"/>
    <col min="6151" max="6151" width="14.85546875" style="219" bestFit="1" customWidth="1"/>
    <col min="6152" max="6400" width="11.42578125" style="219"/>
    <col min="6401" max="6401" width="7" style="219" customWidth="1"/>
    <col min="6402" max="6402" width="35.7109375" style="219" customWidth="1"/>
    <col min="6403" max="6403" width="16.5703125" style="219" customWidth="1"/>
    <col min="6404" max="6404" width="12.85546875" style="219" customWidth="1"/>
    <col min="6405" max="6405" width="14.7109375" style="219" customWidth="1"/>
    <col min="6406" max="6406" width="16.85546875" style="219" customWidth="1"/>
    <col min="6407" max="6407" width="14.85546875" style="219" bestFit="1" customWidth="1"/>
    <col min="6408" max="6656" width="11.42578125" style="219"/>
    <col min="6657" max="6657" width="7" style="219" customWidth="1"/>
    <col min="6658" max="6658" width="35.7109375" style="219" customWidth="1"/>
    <col min="6659" max="6659" width="16.5703125" style="219" customWidth="1"/>
    <col min="6660" max="6660" width="12.85546875" style="219" customWidth="1"/>
    <col min="6661" max="6661" width="14.7109375" style="219" customWidth="1"/>
    <col min="6662" max="6662" width="16.85546875" style="219" customWidth="1"/>
    <col min="6663" max="6663" width="14.85546875" style="219" bestFit="1" customWidth="1"/>
    <col min="6664" max="6912" width="11.42578125" style="219"/>
    <col min="6913" max="6913" width="7" style="219" customWidth="1"/>
    <col min="6914" max="6914" width="35.7109375" style="219" customWidth="1"/>
    <col min="6915" max="6915" width="16.5703125" style="219" customWidth="1"/>
    <col min="6916" max="6916" width="12.85546875" style="219" customWidth="1"/>
    <col min="6917" max="6917" width="14.7109375" style="219" customWidth="1"/>
    <col min="6918" max="6918" width="16.85546875" style="219" customWidth="1"/>
    <col min="6919" max="6919" width="14.85546875" style="219" bestFit="1" customWidth="1"/>
    <col min="6920" max="7168" width="11.42578125" style="219"/>
    <col min="7169" max="7169" width="7" style="219" customWidth="1"/>
    <col min="7170" max="7170" width="35.7109375" style="219" customWidth="1"/>
    <col min="7171" max="7171" width="16.5703125" style="219" customWidth="1"/>
    <col min="7172" max="7172" width="12.85546875" style="219" customWidth="1"/>
    <col min="7173" max="7173" width="14.7109375" style="219" customWidth="1"/>
    <col min="7174" max="7174" width="16.85546875" style="219" customWidth="1"/>
    <col min="7175" max="7175" width="14.85546875" style="219" bestFit="1" customWidth="1"/>
    <col min="7176" max="7424" width="11.42578125" style="219"/>
    <col min="7425" max="7425" width="7" style="219" customWidth="1"/>
    <col min="7426" max="7426" width="35.7109375" style="219" customWidth="1"/>
    <col min="7427" max="7427" width="16.5703125" style="219" customWidth="1"/>
    <col min="7428" max="7428" width="12.85546875" style="219" customWidth="1"/>
    <col min="7429" max="7429" width="14.7109375" style="219" customWidth="1"/>
    <col min="7430" max="7430" width="16.85546875" style="219" customWidth="1"/>
    <col min="7431" max="7431" width="14.85546875" style="219" bestFit="1" customWidth="1"/>
    <col min="7432" max="7680" width="11.42578125" style="219"/>
    <col min="7681" max="7681" width="7" style="219" customWidth="1"/>
    <col min="7682" max="7682" width="35.7109375" style="219" customWidth="1"/>
    <col min="7683" max="7683" width="16.5703125" style="219" customWidth="1"/>
    <col min="7684" max="7684" width="12.85546875" style="219" customWidth="1"/>
    <col min="7685" max="7685" width="14.7109375" style="219" customWidth="1"/>
    <col min="7686" max="7686" width="16.85546875" style="219" customWidth="1"/>
    <col min="7687" max="7687" width="14.85546875" style="219" bestFit="1" customWidth="1"/>
    <col min="7688" max="7936" width="11.42578125" style="219"/>
    <col min="7937" max="7937" width="7" style="219" customWidth="1"/>
    <col min="7938" max="7938" width="35.7109375" style="219" customWidth="1"/>
    <col min="7939" max="7939" width="16.5703125" style="219" customWidth="1"/>
    <col min="7940" max="7940" width="12.85546875" style="219" customWidth="1"/>
    <col min="7941" max="7941" width="14.7109375" style="219" customWidth="1"/>
    <col min="7942" max="7942" width="16.85546875" style="219" customWidth="1"/>
    <col min="7943" max="7943" width="14.85546875" style="219" bestFit="1" customWidth="1"/>
    <col min="7944" max="8192" width="11.42578125" style="219"/>
    <col min="8193" max="8193" width="7" style="219" customWidth="1"/>
    <col min="8194" max="8194" width="35.7109375" style="219" customWidth="1"/>
    <col min="8195" max="8195" width="16.5703125" style="219" customWidth="1"/>
    <col min="8196" max="8196" width="12.85546875" style="219" customWidth="1"/>
    <col min="8197" max="8197" width="14.7109375" style="219" customWidth="1"/>
    <col min="8198" max="8198" width="16.85546875" style="219" customWidth="1"/>
    <col min="8199" max="8199" width="14.85546875" style="219" bestFit="1" customWidth="1"/>
    <col min="8200" max="8448" width="11.42578125" style="219"/>
    <col min="8449" max="8449" width="7" style="219" customWidth="1"/>
    <col min="8450" max="8450" width="35.7109375" style="219" customWidth="1"/>
    <col min="8451" max="8451" width="16.5703125" style="219" customWidth="1"/>
    <col min="8452" max="8452" width="12.85546875" style="219" customWidth="1"/>
    <col min="8453" max="8453" width="14.7109375" style="219" customWidth="1"/>
    <col min="8454" max="8454" width="16.85546875" style="219" customWidth="1"/>
    <col min="8455" max="8455" width="14.85546875" style="219" bestFit="1" customWidth="1"/>
    <col min="8456" max="8704" width="11.42578125" style="219"/>
    <col min="8705" max="8705" width="7" style="219" customWidth="1"/>
    <col min="8706" max="8706" width="35.7109375" style="219" customWidth="1"/>
    <col min="8707" max="8707" width="16.5703125" style="219" customWidth="1"/>
    <col min="8708" max="8708" width="12.85546875" style="219" customWidth="1"/>
    <col min="8709" max="8709" width="14.7109375" style="219" customWidth="1"/>
    <col min="8710" max="8710" width="16.85546875" style="219" customWidth="1"/>
    <col min="8711" max="8711" width="14.85546875" style="219" bestFit="1" customWidth="1"/>
    <col min="8712" max="8960" width="11.42578125" style="219"/>
    <col min="8961" max="8961" width="7" style="219" customWidth="1"/>
    <col min="8962" max="8962" width="35.7109375" style="219" customWidth="1"/>
    <col min="8963" max="8963" width="16.5703125" style="219" customWidth="1"/>
    <col min="8964" max="8964" width="12.85546875" style="219" customWidth="1"/>
    <col min="8965" max="8965" width="14.7109375" style="219" customWidth="1"/>
    <col min="8966" max="8966" width="16.85546875" style="219" customWidth="1"/>
    <col min="8967" max="8967" width="14.85546875" style="219" bestFit="1" customWidth="1"/>
    <col min="8968" max="9216" width="11.42578125" style="219"/>
    <col min="9217" max="9217" width="7" style="219" customWidth="1"/>
    <col min="9218" max="9218" width="35.7109375" style="219" customWidth="1"/>
    <col min="9219" max="9219" width="16.5703125" style="219" customWidth="1"/>
    <col min="9220" max="9220" width="12.85546875" style="219" customWidth="1"/>
    <col min="9221" max="9221" width="14.7109375" style="219" customWidth="1"/>
    <col min="9222" max="9222" width="16.85546875" style="219" customWidth="1"/>
    <col min="9223" max="9223" width="14.85546875" style="219" bestFit="1" customWidth="1"/>
    <col min="9224" max="9472" width="11.42578125" style="219"/>
    <col min="9473" max="9473" width="7" style="219" customWidth="1"/>
    <col min="9474" max="9474" width="35.7109375" style="219" customWidth="1"/>
    <col min="9475" max="9475" width="16.5703125" style="219" customWidth="1"/>
    <col min="9476" max="9476" width="12.85546875" style="219" customWidth="1"/>
    <col min="9477" max="9477" width="14.7109375" style="219" customWidth="1"/>
    <col min="9478" max="9478" width="16.85546875" style="219" customWidth="1"/>
    <col min="9479" max="9479" width="14.85546875" style="219" bestFit="1" customWidth="1"/>
    <col min="9480" max="9728" width="11.42578125" style="219"/>
    <col min="9729" max="9729" width="7" style="219" customWidth="1"/>
    <col min="9730" max="9730" width="35.7109375" style="219" customWidth="1"/>
    <col min="9731" max="9731" width="16.5703125" style="219" customWidth="1"/>
    <col min="9732" max="9732" width="12.85546875" style="219" customWidth="1"/>
    <col min="9733" max="9733" width="14.7109375" style="219" customWidth="1"/>
    <col min="9734" max="9734" width="16.85546875" style="219" customWidth="1"/>
    <col min="9735" max="9735" width="14.85546875" style="219" bestFit="1" customWidth="1"/>
    <col min="9736" max="9984" width="11.42578125" style="219"/>
    <col min="9985" max="9985" width="7" style="219" customWidth="1"/>
    <col min="9986" max="9986" width="35.7109375" style="219" customWidth="1"/>
    <col min="9987" max="9987" width="16.5703125" style="219" customWidth="1"/>
    <col min="9988" max="9988" width="12.85546875" style="219" customWidth="1"/>
    <col min="9989" max="9989" width="14.7109375" style="219" customWidth="1"/>
    <col min="9990" max="9990" width="16.85546875" style="219" customWidth="1"/>
    <col min="9991" max="9991" width="14.85546875" style="219" bestFit="1" customWidth="1"/>
    <col min="9992" max="10240" width="11.42578125" style="219"/>
    <col min="10241" max="10241" width="7" style="219" customWidth="1"/>
    <col min="10242" max="10242" width="35.7109375" style="219" customWidth="1"/>
    <col min="10243" max="10243" width="16.5703125" style="219" customWidth="1"/>
    <col min="10244" max="10244" width="12.85546875" style="219" customWidth="1"/>
    <col min="10245" max="10245" width="14.7109375" style="219" customWidth="1"/>
    <col min="10246" max="10246" width="16.85546875" style="219" customWidth="1"/>
    <col min="10247" max="10247" width="14.85546875" style="219" bestFit="1" customWidth="1"/>
    <col min="10248" max="10496" width="11.42578125" style="219"/>
    <col min="10497" max="10497" width="7" style="219" customWidth="1"/>
    <col min="10498" max="10498" width="35.7109375" style="219" customWidth="1"/>
    <col min="10499" max="10499" width="16.5703125" style="219" customWidth="1"/>
    <col min="10500" max="10500" width="12.85546875" style="219" customWidth="1"/>
    <col min="10501" max="10501" width="14.7109375" style="219" customWidth="1"/>
    <col min="10502" max="10502" width="16.85546875" style="219" customWidth="1"/>
    <col min="10503" max="10503" width="14.85546875" style="219" bestFit="1" customWidth="1"/>
    <col min="10504" max="10752" width="11.42578125" style="219"/>
    <col min="10753" max="10753" width="7" style="219" customWidth="1"/>
    <col min="10754" max="10754" width="35.7109375" style="219" customWidth="1"/>
    <col min="10755" max="10755" width="16.5703125" style="219" customWidth="1"/>
    <col min="10756" max="10756" width="12.85546875" style="219" customWidth="1"/>
    <col min="10757" max="10757" width="14.7109375" style="219" customWidth="1"/>
    <col min="10758" max="10758" width="16.85546875" style="219" customWidth="1"/>
    <col min="10759" max="10759" width="14.85546875" style="219" bestFit="1" customWidth="1"/>
    <col min="10760" max="11008" width="11.42578125" style="219"/>
    <col min="11009" max="11009" width="7" style="219" customWidth="1"/>
    <col min="11010" max="11010" width="35.7109375" style="219" customWidth="1"/>
    <col min="11011" max="11011" width="16.5703125" style="219" customWidth="1"/>
    <col min="11012" max="11012" width="12.85546875" style="219" customWidth="1"/>
    <col min="11013" max="11013" width="14.7109375" style="219" customWidth="1"/>
    <col min="11014" max="11014" width="16.85546875" style="219" customWidth="1"/>
    <col min="11015" max="11015" width="14.85546875" style="219" bestFit="1" customWidth="1"/>
    <col min="11016" max="11264" width="11.42578125" style="219"/>
    <col min="11265" max="11265" width="7" style="219" customWidth="1"/>
    <col min="11266" max="11266" width="35.7109375" style="219" customWidth="1"/>
    <col min="11267" max="11267" width="16.5703125" style="219" customWidth="1"/>
    <col min="11268" max="11268" width="12.85546875" style="219" customWidth="1"/>
    <col min="11269" max="11269" width="14.7109375" style="219" customWidth="1"/>
    <col min="11270" max="11270" width="16.85546875" style="219" customWidth="1"/>
    <col min="11271" max="11271" width="14.85546875" style="219" bestFit="1" customWidth="1"/>
    <col min="11272" max="11520" width="11.42578125" style="219"/>
    <col min="11521" max="11521" width="7" style="219" customWidth="1"/>
    <col min="11522" max="11522" width="35.7109375" style="219" customWidth="1"/>
    <col min="11523" max="11523" width="16.5703125" style="219" customWidth="1"/>
    <col min="11524" max="11524" width="12.85546875" style="219" customWidth="1"/>
    <col min="11525" max="11525" width="14.7109375" style="219" customWidth="1"/>
    <col min="11526" max="11526" width="16.85546875" style="219" customWidth="1"/>
    <col min="11527" max="11527" width="14.85546875" style="219" bestFit="1" customWidth="1"/>
    <col min="11528" max="11776" width="11.42578125" style="219"/>
    <col min="11777" max="11777" width="7" style="219" customWidth="1"/>
    <col min="11778" max="11778" width="35.7109375" style="219" customWidth="1"/>
    <col min="11779" max="11779" width="16.5703125" style="219" customWidth="1"/>
    <col min="11780" max="11780" width="12.85546875" style="219" customWidth="1"/>
    <col min="11781" max="11781" width="14.7109375" style="219" customWidth="1"/>
    <col min="11782" max="11782" width="16.85546875" style="219" customWidth="1"/>
    <col min="11783" max="11783" width="14.85546875" style="219" bestFit="1" customWidth="1"/>
    <col min="11784" max="12032" width="11.42578125" style="219"/>
    <col min="12033" max="12033" width="7" style="219" customWidth="1"/>
    <col min="12034" max="12034" width="35.7109375" style="219" customWidth="1"/>
    <col min="12035" max="12035" width="16.5703125" style="219" customWidth="1"/>
    <col min="12036" max="12036" width="12.85546875" style="219" customWidth="1"/>
    <col min="12037" max="12037" width="14.7109375" style="219" customWidth="1"/>
    <col min="12038" max="12038" width="16.85546875" style="219" customWidth="1"/>
    <col min="12039" max="12039" width="14.85546875" style="219" bestFit="1" customWidth="1"/>
    <col min="12040" max="12288" width="11.42578125" style="219"/>
    <col min="12289" max="12289" width="7" style="219" customWidth="1"/>
    <col min="12290" max="12290" width="35.7109375" style="219" customWidth="1"/>
    <col min="12291" max="12291" width="16.5703125" style="219" customWidth="1"/>
    <col min="12292" max="12292" width="12.85546875" style="219" customWidth="1"/>
    <col min="12293" max="12293" width="14.7109375" style="219" customWidth="1"/>
    <col min="12294" max="12294" width="16.85546875" style="219" customWidth="1"/>
    <col min="12295" max="12295" width="14.85546875" style="219" bestFit="1" customWidth="1"/>
    <col min="12296" max="12544" width="11.42578125" style="219"/>
    <col min="12545" max="12545" width="7" style="219" customWidth="1"/>
    <col min="12546" max="12546" width="35.7109375" style="219" customWidth="1"/>
    <col min="12547" max="12547" width="16.5703125" style="219" customWidth="1"/>
    <col min="12548" max="12548" width="12.85546875" style="219" customWidth="1"/>
    <col min="12549" max="12549" width="14.7109375" style="219" customWidth="1"/>
    <col min="12550" max="12550" width="16.85546875" style="219" customWidth="1"/>
    <col min="12551" max="12551" width="14.85546875" style="219" bestFit="1" customWidth="1"/>
    <col min="12552" max="12800" width="11.42578125" style="219"/>
    <col min="12801" max="12801" width="7" style="219" customWidth="1"/>
    <col min="12802" max="12802" width="35.7109375" style="219" customWidth="1"/>
    <col min="12803" max="12803" width="16.5703125" style="219" customWidth="1"/>
    <col min="12804" max="12804" width="12.85546875" style="219" customWidth="1"/>
    <col min="12805" max="12805" width="14.7109375" style="219" customWidth="1"/>
    <col min="12806" max="12806" width="16.85546875" style="219" customWidth="1"/>
    <col min="12807" max="12807" width="14.85546875" style="219" bestFit="1" customWidth="1"/>
    <col min="12808" max="13056" width="11.42578125" style="219"/>
    <col min="13057" max="13057" width="7" style="219" customWidth="1"/>
    <col min="13058" max="13058" width="35.7109375" style="219" customWidth="1"/>
    <col min="13059" max="13059" width="16.5703125" style="219" customWidth="1"/>
    <col min="13060" max="13060" width="12.85546875" style="219" customWidth="1"/>
    <col min="13061" max="13061" width="14.7109375" style="219" customWidth="1"/>
    <col min="13062" max="13062" width="16.85546875" style="219" customWidth="1"/>
    <col min="13063" max="13063" width="14.85546875" style="219" bestFit="1" customWidth="1"/>
    <col min="13064" max="13312" width="11.42578125" style="219"/>
    <col min="13313" max="13313" width="7" style="219" customWidth="1"/>
    <col min="13314" max="13314" width="35.7109375" style="219" customWidth="1"/>
    <col min="13315" max="13315" width="16.5703125" style="219" customWidth="1"/>
    <col min="13316" max="13316" width="12.85546875" style="219" customWidth="1"/>
    <col min="13317" max="13317" width="14.7109375" style="219" customWidth="1"/>
    <col min="13318" max="13318" width="16.85546875" style="219" customWidth="1"/>
    <col min="13319" max="13319" width="14.85546875" style="219" bestFit="1" customWidth="1"/>
    <col min="13320" max="13568" width="11.42578125" style="219"/>
    <col min="13569" max="13569" width="7" style="219" customWidth="1"/>
    <col min="13570" max="13570" width="35.7109375" style="219" customWidth="1"/>
    <col min="13571" max="13571" width="16.5703125" style="219" customWidth="1"/>
    <col min="13572" max="13572" width="12.85546875" style="219" customWidth="1"/>
    <col min="13573" max="13573" width="14.7109375" style="219" customWidth="1"/>
    <col min="13574" max="13574" width="16.85546875" style="219" customWidth="1"/>
    <col min="13575" max="13575" width="14.85546875" style="219" bestFit="1" customWidth="1"/>
    <col min="13576" max="13824" width="11.42578125" style="219"/>
    <col min="13825" max="13825" width="7" style="219" customWidth="1"/>
    <col min="13826" max="13826" width="35.7109375" style="219" customWidth="1"/>
    <col min="13827" max="13827" width="16.5703125" style="219" customWidth="1"/>
    <col min="13828" max="13828" width="12.85546875" style="219" customWidth="1"/>
    <col min="13829" max="13829" width="14.7109375" style="219" customWidth="1"/>
    <col min="13830" max="13830" width="16.85546875" style="219" customWidth="1"/>
    <col min="13831" max="13831" width="14.85546875" style="219" bestFit="1" customWidth="1"/>
    <col min="13832" max="14080" width="11.42578125" style="219"/>
    <col min="14081" max="14081" width="7" style="219" customWidth="1"/>
    <col min="14082" max="14082" width="35.7109375" style="219" customWidth="1"/>
    <col min="14083" max="14083" width="16.5703125" style="219" customWidth="1"/>
    <col min="14084" max="14084" width="12.85546875" style="219" customWidth="1"/>
    <col min="14085" max="14085" width="14.7109375" style="219" customWidth="1"/>
    <col min="14086" max="14086" width="16.85546875" style="219" customWidth="1"/>
    <col min="14087" max="14087" width="14.85546875" style="219" bestFit="1" customWidth="1"/>
    <col min="14088" max="14336" width="11.42578125" style="219"/>
    <col min="14337" max="14337" width="7" style="219" customWidth="1"/>
    <col min="14338" max="14338" width="35.7109375" style="219" customWidth="1"/>
    <col min="14339" max="14339" width="16.5703125" style="219" customWidth="1"/>
    <col min="14340" max="14340" width="12.85546875" style="219" customWidth="1"/>
    <col min="14341" max="14341" width="14.7109375" style="219" customWidth="1"/>
    <col min="14342" max="14342" width="16.85546875" style="219" customWidth="1"/>
    <col min="14343" max="14343" width="14.85546875" style="219" bestFit="1" customWidth="1"/>
    <col min="14344" max="14592" width="11.42578125" style="219"/>
    <col min="14593" max="14593" width="7" style="219" customWidth="1"/>
    <col min="14594" max="14594" width="35.7109375" style="219" customWidth="1"/>
    <col min="14595" max="14595" width="16.5703125" style="219" customWidth="1"/>
    <col min="14596" max="14596" width="12.85546875" style="219" customWidth="1"/>
    <col min="14597" max="14597" width="14.7109375" style="219" customWidth="1"/>
    <col min="14598" max="14598" width="16.85546875" style="219" customWidth="1"/>
    <col min="14599" max="14599" width="14.85546875" style="219" bestFit="1" customWidth="1"/>
    <col min="14600" max="14848" width="11.42578125" style="219"/>
    <col min="14849" max="14849" width="7" style="219" customWidth="1"/>
    <col min="14850" max="14850" width="35.7109375" style="219" customWidth="1"/>
    <col min="14851" max="14851" width="16.5703125" style="219" customWidth="1"/>
    <col min="14852" max="14852" width="12.85546875" style="219" customWidth="1"/>
    <col min="14853" max="14853" width="14.7109375" style="219" customWidth="1"/>
    <col min="14854" max="14854" width="16.85546875" style="219" customWidth="1"/>
    <col min="14855" max="14855" width="14.85546875" style="219" bestFit="1" customWidth="1"/>
    <col min="14856" max="15104" width="11.42578125" style="219"/>
    <col min="15105" max="15105" width="7" style="219" customWidth="1"/>
    <col min="15106" max="15106" width="35.7109375" style="219" customWidth="1"/>
    <col min="15107" max="15107" width="16.5703125" style="219" customWidth="1"/>
    <col min="15108" max="15108" width="12.85546875" style="219" customWidth="1"/>
    <col min="15109" max="15109" width="14.7109375" style="219" customWidth="1"/>
    <col min="15110" max="15110" width="16.85546875" style="219" customWidth="1"/>
    <col min="15111" max="15111" width="14.85546875" style="219" bestFit="1" customWidth="1"/>
    <col min="15112" max="15360" width="11.42578125" style="219"/>
    <col min="15361" max="15361" width="7" style="219" customWidth="1"/>
    <col min="15362" max="15362" width="35.7109375" style="219" customWidth="1"/>
    <col min="15363" max="15363" width="16.5703125" style="219" customWidth="1"/>
    <col min="15364" max="15364" width="12.85546875" style="219" customWidth="1"/>
    <col min="15365" max="15365" width="14.7109375" style="219" customWidth="1"/>
    <col min="15366" max="15366" width="16.85546875" style="219" customWidth="1"/>
    <col min="15367" max="15367" width="14.85546875" style="219" bestFit="1" customWidth="1"/>
    <col min="15368" max="15616" width="11.42578125" style="219"/>
    <col min="15617" max="15617" width="7" style="219" customWidth="1"/>
    <col min="15618" max="15618" width="35.7109375" style="219" customWidth="1"/>
    <col min="15619" max="15619" width="16.5703125" style="219" customWidth="1"/>
    <col min="15620" max="15620" width="12.85546875" style="219" customWidth="1"/>
    <col min="15621" max="15621" width="14.7109375" style="219" customWidth="1"/>
    <col min="15622" max="15622" width="16.85546875" style="219" customWidth="1"/>
    <col min="15623" max="15623" width="14.85546875" style="219" bestFit="1" customWidth="1"/>
    <col min="15624" max="15872" width="11.42578125" style="219"/>
    <col min="15873" max="15873" width="7" style="219" customWidth="1"/>
    <col min="15874" max="15874" width="35.7109375" style="219" customWidth="1"/>
    <col min="15875" max="15875" width="16.5703125" style="219" customWidth="1"/>
    <col min="15876" max="15876" width="12.85546875" style="219" customWidth="1"/>
    <col min="15877" max="15877" width="14.7109375" style="219" customWidth="1"/>
    <col min="15878" max="15878" width="16.85546875" style="219" customWidth="1"/>
    <col min="15879" max="15879" width="14.85546875" style="219" bestFit="1" customWidth="1"/>
    <col min="15880" max="16128" width="11.42578125" style="219"/>
    <col min="16129" max="16129" width="7" style="219" customWidth="1"/>
    <col min="16130" max="16130" width="35.7109375" style="219" customWidth="1"/>
    <col min="16131" max="16131" width="16.5703125" style="219" customWidth="1"/>
    <col min="16132" max="16132" width="12.85546875" style="219" customWidth="1"/>
    <col min="16133" max="16133" width="14.7109375" style="219" customWidth="1"/>
    <col min="16134" max="16134" width="16.85546875" style="219" customWidth="1"/>
    <col min="16135" max="16135" width="14.85546875" style="219" bestFit="1" customWidth="1"/>
    <col min="16136" max="16384" width="11.42578125" style="219"/>
  </cols>
  <sheetData>
    <row r="1" spans="1:6" s="262" customFormat="1" x14ac:dyDescent="0.2">
      <c r="A1" s="217" t="s">
        <v>13</v>
      </c>
      <c r="B1" s="218"/>
      <c r="C1" s="218"/>
      <c r="D1" s="218"/>
      <c r="E1" s="218"/>
      <c r="F1" s="218"/>
    </row>
    <row r="2" spans="1:6" s="262" customFormat="1" ht="18" x14ac:dyDescent="0.2">
      <c r="A2" s="220" t="s">
        <v>14</v>
      </c>
      <c r="B2" s="218"/>
      <c r="C2" s="218"/>
      <c r="D2" s="218"/>
      <c r="E2" s="218"/>
      <c r="F2" s="218"/>
    </row>
    <row r="3" spans="1:6" s="262" customFormat="1" ht="15" x14ac:dyDescent="0.2">
      <c r="A3" s="221" t="s">
        <v>113</v>
      </c>
      <c r="B3" s="218"/>
      <c r="C3" s="218"/>
      <c r="D3" s="218"/>
      <c r="E3" s="218"/>
      <c r="F3" s="218"/>
    </row>
    <row r="4" spans="1:6" s="262" customFormat="1" x14ac:dyDescent="0.2">
      <c r="A4" s="342" t="s">
        <v>124</v>
      </c>
      <c r="B4" s="218"/>
      <c r="C4" s="218"/>
      <c r="D4" s="218"/>
      <c r="E4" s="218"/>
      <c r="F4" s="218"/>
    </row>
    <row r="5" spans="1:6" s="262" customFormat="1" x14ac:dyDescent="0.2">
      <c r="A5" s="420" t="s">
        <v>16</v>
      </c>
      <c r="B5" s="420"/>
      <c r="C5" s="420"/>
      <c r="D5" s="420"/>
      <c r="E5" s="420"/>
      <c r="F5" s="420"/>
    </row>
    <row r="6" spans="1:6" s="262" customFormat="1" x14ac:dyDescent="0.2">
      <c r="A6" s="217" t="s">
        <v>95</v>
      </c>
      <c r="B6" s="218"/>
      <c r="C6" s="218"/>
      <c r="D6" s="218"/>
      <c r="E6" s="218"/>
      <c r="F6" s="218"/>
    </row>
    <row r="7" spans="1:6" s="262" customFormat="1" x14ac:dyDescent="0.2">
      <c r="A7" s="420"/>
      <c r="B7" s="420"/>
      <c r="C7" s="420"/>
      <c r="D7" s="420"/>
      <c r="E7" s="420"/>
      <c r="F7" s="420"/>
    </row>
    <row r="8" spans="1:6" s="262" customFormat="1" x14ac:dyDescent="0.2">
      <c r="A8" s="403"/>
      <c r="B8" s="403"/>
      <c r="C8" s="403"/>
      <c r="D8" s="403"/>
      <c r="E8" s="403"/>
      <c r="F8" s="403"/>
    </row>
    <row r="9" spans="1:6" s="262" customFormat="1" ht="15.75" x14ac:dyDescent="0.2">
      <c r="A9" s="222" t="s">
        <v>17</v>
      </c>
      <c r="B9" s="223"/>
      <c r="C9" s="223"/>
      <c r="D9" s="223"/>
      <c r="E9" s="223"/>
      <c r="F9" s="223"/>
    </row>
    <row r="10" spans="1:6" s="262" customFormat="1" ht="15.75" thickBot="1" x14ac:dyDescent="0.3">
      <c r="A10" s="422" t="s">
        <v>18</v>
      </c>
      <c r="B10" s="422"/>
      <c r="C10" s="422"/>
      <c r="D10" s="422"/>
      <c r="E10" s="422"/>
      <c r="F10" s="422"/>
    </row>
    <row r="11" spans="1:6" s="262" customFormat="1" x14ac:dyDescent="0.2">
      <c r="A11" s="224"/>
      <c r="B11" s="225"/>
      <c r="C11" s="226" t="s">
        <v>19</v>
      </c>
      <c r="D11" s="226" t="s">
        <v>20</v>
      </c>
      <c r="E11" s="226" t="s">
        <v>21</v>
      </c>
      <c r="F11" s="227" t="s">
        <v>22</v>
      </c>
    </row>
    <row r="12" spans="1:6" s="262" customFormat="1" x14ac:dyDescent="0.2">
      <c r="A12" s="228" t="s">
        <v>125</v>
      </c>
      <c r="B12" s="229" t="s">
        <v>24</v>
      </c>
      <c r="C12" s="230" t="s">
        <v>25</v>
      </c>
      <c r="D12" s="230" t="s">
        <v>26</v>
      </c>
      <c r="E12" s="230" t="s">
        <v>27</v>
      </c>
      <c r="F12" s="231" t="s">
        <v>28</v>
      </c>
    </row>
    <row r="13" spans="1:6" s="262" customFormat="1" ht="13.5" thickBot="1" x14ac:dyDescent="0.25">
      <c r="A13" s="232" t="s">
        <v>29</v>
      </c>
      <c r="B13" s="233"/>
      <c r="C13" s="234" t="s">
        <v>30</v>
      </c>
      <c r="D13" s="234" t="s">
        <v>31</v>
      </c>
      <c r="E13" s="234" t="s">
        <v>32</v>
      </c>
      <c r="F13" s="235" t="s">
        <v>33</v>
      </c>
    </row>
    <row r="14" spans="1:6" s="262" customFormat="1" x14ac:dyDescent="0.2">
      <c r="A14" s="236"/>
      <c r="B14" s="237" t="s">
        <v>34</v>
      </c>
      <c r="C14" s="343"/>
      <c r="D14" s="343"/>
      <c r="E14" s="344"/>
      <c r="F14" s="345"/>
    </row>
    <row r="15" spans="1:6" s="262" customFormat="1" x14ac:dyDescent="0.2">
      <c r="A15" s="238"/>
      <c r="B15" s="239" t="s">
        <v>35</v>
      </c>
      <c r="C15" s="346"/>
      <c r="D15" s="346"/>
      <c r="E15" s="347"/>
      <c r="F15" s="348"/>
    </row>
    <row r="16" spans="1:6" s="262" customFormat="1" x14ac:dyDescent="0.2">
      <c r="A16" s="379">
        <v>2</v>
      </c>
      <c r="B16" s="240" t="s">
        <v>36</v>
      </c>
      <c r="C16" s="241">
        <v>4500000</v>
      </c>
      <c r="D16" s="241">
        <v>470000</v>
      </c>
      <c r="E16" s="242">
        <v>1.2</v>
      </c>
      <c r="F16" s="349">
        <f>ROUND(A16*(C16+D16)*E16,0)</f>
        <v>11928000</v>
      </c>
    </row>
    <row r="17" spans="1:6" s="262" customFormat="1" x14ac:dyDescent="0.2">
      <c r="A17" s="243">
        <v>1</v>
      </c>
      <c r="B17" s="244" t="s">
        <v>96</v>
      </c>
      <c r="C17" s="245">
        <v>3500000</v>
      </c>
      <c r="D17" s="245">
        <v>470000</v>
      </c>
      <c r="E17" s="246">
        <f>+E16</f>
        <v>1.2</v>
      </c>
      <c r="F17" s="349">
        <f>ROUND(A17*(C17+D17)*E17,0)</f>
        <v>4764000</v>
      </c>
    </row>
    <row r="18" spans="1:6" s="262" customFormat="1" x14ac:dyDescent="0.2">
      <c r="A18" s="247"/>
      <c r="B18" s="248" t="s">
        <v>37</v>
      </c>
      <c r="C18" s="249"/>
      <c r="D18" s="249"/>
      <c r="E18" s="250"/>
      <c r="F18" s="349"/>
    </row>
    <row r="19" spans="1:6" s="262" customFormat="1" x14ac:dyDescent="0.2">
      <c r="A19" s="251">
        <v>1</v>
      </c>
      <c r="B19" s="252" t="s">
        <v>97</v>
      </c>
      <c r="C19" s="380">
        <v>1000000</v>
      </c>
      <c r="D19" s="253"/>
      <c r="E19" s="254">
        <f>+E17</f>
        <v>1.2</v>
      </c>
      <c r="F19" s="349">
        <f>ROUND(A19*(C19+D19)*E19,0)</f>
        <v>1200000</v>
      </c>
    </row>
    <row r="20" spans="1:6" s="262" customFormat="1" x14ac:dyDescent="0.2">
      <c r="A20" s="243">
        <v>1</v>
      </c>
      <c r="B20" s="255" t="s">
        <v>38</v>
      </c>
      <c r="C20" s="381">
        <v>1200000</v>
      </c>
      <c r="D20" s="256"/>
      <c r="E20" s="246">
        <f>+E19</f>
        <v>1.2</v>
      </c>
      <c r="F20" s="349">
        <f>ROUND(A20*(C20+D20)*E20,0)</f>
        <v>1440000</v>
      </c>
    </row>
    <row r="21" spans="1:6" s="262" customFormat="1" x14ac:dyDescent="0.2">
      <c r="A21" s="257"/>
      <c r="B21" s="258" t="s">
        <v>39</v>
      </c>
      <c r="C21" s="259"/>
      <c r="D21" s="260"/>
      <c r="E21" s="261"/>
      <c r="F21" s="350">
        <f>SUM(F16:F20)</f>
        <v>19332000</v>
      </c>
    </row>
    <row r="22" spans="1:6" s="262" customFormat="1" ht="13.5" thickBot="1" x14ac:dyDescent="0.25">
      <c r="A22" s="263"/>
      <c r="B22" s="264" t="s">
        <v>40</v>
      </c>
      <c r="C22" s="265"/>
      <c r="D22" s="265"/>
      <c r="E22" s="265"/>
      <c r="F22" s="351">
        <v>2.4</v>
      </c>
    </row>
    <row r="23" spans="1:6" s="262" customFormat="1" ht="13.5" thickBot="1" x14ac:dyDescent="0.25">
      <c r="A23" s="266"/>
      <c r="B23" s="267" t="s">
        <v>41</v>
      </c>
      <c r="C23" s="268"/>
      <c r="D23" s="268"/>
      <c r="E23" s="268"/>
      <c r="F23" s="352">
        <f>ROUND(F21*F22,0)</f>
        <v>46396800</v>
      </c>
    </row>
    <row r="24" spans="1:6" s="262" customFormat="1" ht="13.5" thickBot="1" x14ac:dyDescent="0.25">
      <c r="A24" s="269"/>
      <c r="B24" s="270"/>
      <c r="C24" s="270"/>
      <c r="D24" s="270"/>
      <c r="E24" s="270"/>
      <c r="F24" s="270"/>
    </row>
    <row r="25" spans="1:6" s="262" customFormat="1" x14ac:dyDescent="0.2">
      <c r="A25" s="271"/>
      <c r="B25" s="272"/>
      <c r="C25" s="273"/>
      <c r="D25" s="226" t="s">
        <v>42</v>
      </c>
      <c r="E25" s="274" t="s">
        <v>43</v>
      </c>
      <c r="F25" s="227" t="s">
        <v>22</v>
      </c>
    </row>
    <row r="26" spans="1:6" s="262" customFormat="1" x14ac:dyDescent="0.2">
      <c r="A26" s="228" t="s">
        <v>23</v>
      </c>
      <c r="B26" s="275" t="s">
        <v>44</v>
      </c>
      <c r="C26" s="230" t="s">
        <v>45</v>
      </c>
      <c r="D26" s="230" t="s">
        <v>46</v>
      </c>
      <c r="E26" s="276" t="s">
        <v>47</v>
      </c>
      <c r="F26" s="231" t="s">
        <v>28</v>
      </c>
    </row>
    <row r="27" spans="1:6" s="262" customFormat="1" ht="13.5" thickBot="1" x14ac:dyDescent="0.25">
      <c r="A27" s="232" t="s">
        <v>48</v>
      </c>
      <c r="B27" s="277"/>
      <c r="C27" s="278"/>
      <c r="D27" s="234" t="s">
        <v>49</v>
      </c>
      <c r="E27" s="279" t="s">
        <v>50</v>
      </c>
      <c r="F27" s="353" t="s">
        <v>51</v>
      </c>
    </row>
    <row r="28" spans="1:6" s="262" customFormat="1" x14ac:dyDescent="0.2">
      <c r="A28" s="280"/>
      <c r="B28" s="281" t="s">
        <v>52</v>
      </c>
      <c r="C28" s="282"/>
      <c r="D28" s="316"/>
      <c r="E28" s="317"/>
      <c r="F28" s="354"/>
    </row>
    <row r="29" spans="1:6" s="262" customFormat="1" x14ac:dyDescent="0.2">
      <c r="A29" s="238"/>
      <c r="B29" s="239" t="s">
        <v>53</v>
      </c>
      <c r="C29" s="283"/>
      <c r="D29" s="284"/>
      <c r="E29" s="285"/>
      <c r="F29" s="355"/>
    </row>
    <row r="30" spans="1:6" s="262" customFormat="1" x14ac:dyDescent="0.2">
      <c r="A30" s="375">
        <v>2</v>
      </c>
      <c r="B30" s="286" t="s">
        <v>36</v>
      </c>
      <c r="C30" s="287" t="s">
        <v>54</v>
      </c>
      <c r="D30" s="413">
        <v>280000</v>
      </c>
      <c r="E30" s="356">
        <f>+E20</f>
        <v>1.2</v>
      </c>
      <c r="F30" s="357">
        <f>ROUND(A30*D30*E30,0)</f>
        <v>672000</v>
      </c>
    </row>
    <row r="31" spans="1:6" s="262" customFormat="1" x14ac:dyDescent="0.2">
      <c r="A31" s="288"/>
      <c r="B31" s="289" t="s">
        <v>55</v>
      </c>
      <c r="C31" s="290"/>
      <c r="D31" s="414"/>
      <c r="E31" s="358"/>
      <c r="F31" s="359"/>
    </row>
    <row r="32" spans="1:6" s="262" customFormat="1" ht="48" x14ac:dyDescent="0.2">
      <c r="A32" s="382">
        <v>2</v>
      </c>
      <c r="B32" s="360" t="s">
        <v>126</v>
      </c>
      <c r="C32" s="291" t="s">
        <v>57</v>
      </c>
      <c r="D32" s="415">
        <v>4320000</v>
      </c>
      <c r="E32" s="383">
        <f>+E30</f>
        <v>1.2</v>
      </c>
      <c r="F32" s="361">
        <f>ROUND(A32*D32*E32,0)</f>
        <v>10368000</v>
      </c>
    </row>
    <row r="33" spans="1:7" s="262" customFormat="1" x14ac:dyDescent="0.2">
      <c r="A33" s="288"/>
      <c r="B33" s="292" t="s">
        <v>58</v>
      </c>
      <c r="C33" s="290"/>
      <c r="D33" s="414"/>
      <c r="E33" s="358"/>
      <c r="F33" s="359"/>
    </row>
    <row r="34" spans="1:7" s="262" customFormat="1" ht="72" x14ac:dyDescent="0.2">
      <c r="A34" s="293">
        <v>1</v>
      </c>
      <c r="B34" s="362" t="s">
        <v>59</v>
      </c>
      <c r="C34" s="363" t="s">
        <v>60</v>
      </c>
      <c r="D34" s="416">
        <v>1000000</v>
      </c>
      <c r="E34" s="384">
        <f>+E32</f>
        <v>1.2</v>
      </c>
      <c r="F34" s="416">
        <f>ROUND(A34*D34*E34,0)</f>
        <v>1200000</v>
      </c>
    </row>
    <row r="35" spans="1:7" s="262" customFormat="1" ht="24" x14ac:dyDescent="0.2">
      <c r="A35" s="295">
        <v>1</v>
      </c>
      <c r="B35" s="296" t="s">
        <v>62</v>
      </c>
      <c r="C35" s="297" t="s">
        <v>60</v>
      </c>
      <c r="D35" s="365">
        <v>800000</v>
      </c>
      <c r="E35" s="294">
        <f t="shared" ref="E35:E41" si="0">+E34</f>
        <v>1.2</v>
      </c>
      <c r="F35" s="361">
        <f t="shared" ref="F35:F41" si="1">ROUND(A35*D35*E35,0)</f>
        <v>960000</v>
      </c>
      <c r="G35" s="364" t="s">
        <v>61</v>
      </c>
    </row>
    <row r="36" spans="1:7" s="262" customFormat="1" x14ac:dyDescent="0.2">
      <c r="A36" s="298">
        <v>1</v>
      </c>
      <c r="B36" s="299" t="s">
        <v>63</v>
      </c>
      <c r="C36" s="300" t="s">
        <v>64</v>
      </c>
      <c r="D36" s="417">
        <v>900000</v>
      </c>
      <c r="E36" s="385">
        <f t="shared" si="0"/>
        <v>1.2</v>
      </c>
      <c r="F36" s="361">
        <f t="shared" si="1"/>
        <v>1080000</v>
      </c>
    </row>
    <row r="37" spans="1:7" s="262" customFormat="1" x14ac:dyDescent="0.2">
      <c r="A37" s="295">
        <v>1</v>
      </c>
      <c r="B37" s="299" t="s">
        <v>65</v>
      </c>
      <c r="C37" s="300" t="s">
        <v>64</v>
      </c>
      <c r="D37" s="418">
        <v>400000</v>
      </c>
      <c r="E37" s="302">
        <f t="shared" si="0"/>
        <v>1.2</v>
      </c>
      <c r="F37" s="361">
        <f t="shared" si="1"/>
        <v>480000</v>
      </c>
    </row>
    <row r="38" spans="1:7" s="262" customFormat="1" ht="24" x14ac:dyDescent="0.2">
      <c r="A38" s="298">
        <v>1</v>
      </c>
      <c r="B38" s="299" t="s">
        <v>66</v>
      </c>
      <c r="C38" s="303" t="s">
        <v>64</v>
      </c>
      <c r="D38" s="417">
        <v>250000</v>
      </c>
      <c r="E38" s="305">
        <f t="shared" si="0"/>
        <v>1.2</v>
      </c>
      <c r="F38" s="361">
        <f t="shared" si="1"/>
        <v>300000</v>
      </c>
    </row>
    <row r="39" spans="1:7" s="262" customFormat="1" x14ac:dyDescent="0.2">
      <c r="A39" s="298">
        <v>1</v>
      </c>
      <c r="B39" s="299" t="s">
        <v>67</v>
      </c>
      <c r="C39" s="300" t="s">
        <v>64</v>
      </c>
      <c r="D39" s="417">
        <v>280000</v>
      </c>
      <c r="E39" s="301">
        <f t="shared" si="0"/>
        <v>1.2</v>
      </c>
      <c r="F39" s="361">
        <f t="shared" si="1"/>
        <v>336000</v>
      </c>
    </row>
    <row r="40" spans="1:7" s="262" customFormat="1" x14ac:dyDescent="0.2">
      <c r="A40" s="306">
        <v>1</v>
      </c>
      <c r="B40" s="299" t="s">
        <v>68</v>
      </c>
      <c r="C40" s="300" t="s">
        <v>64</v>
      </c>
      <c r="D40" s="417">
        <v>350000</v>
      </c>
      <c r="E40" s="301">
        <f t="shared" si="0"/>
        <v>1.2</v>
      </c>
      <c r="F40" s="361">
        <f t="shared" si="1"/>
        <v>420000</v>
      </c>
    </row>
    <row r="41" spans="1:7" s="262" customFormat="1" x14ac:dyDescent="0.2">
      <c r="A41" s="386">
        <v>1</v>
      </c>
      <c r="B41" s="307" t="s">
        <v>69</v>
      </c>
      <c r="C41" s="308" t="s">
        <v>64</v>
      </c>
      <c r="D41" s="419">
        <v>250000</v>
      </c>
      <c r="E41" s="309">
        <f t="shared" si="0"/>
        <v>1.2</v>
      </c>
      <c r="F41" s="361">
        <f t="shared" si="1"/>
        <v>300000</v>
      </c>
    </row>
    <row r="42" spans="1:7" s="262" customFormat="1" ht="13.5" thickBot="1" x14ac:dyDescent="0.25">
      <c r="A42" s="310"/>
      <c r="B42" s="311" t="s">
        <v>70</v>
      </c>
      <c r="C42" s="312"/>
      <c r="D42" s="312"/>
      <c r="E42" s="312"/>
      <c r="F42" s="366">
        <f>SUM(F30:F41)</f>
        <v>16116000</v>
      </c>
    </row>
    <row r="43" spans="1:7" s="262" customFormat="1" ht="13.5" thickBot="1" x14ac:dyDescent="0.25">
      <c r="A43" s="367"/>
      <c r="B43" s="313"/>
      <c r="C43" s="314"/>
      <c r="D43" s="314"/>
      <c r="E43" s="314"/>
      <c r="F43" s="368"/>
    </row>
    <row r="44" spans="1:7" s="262" customFormat="1" x14ac:dyDescent="0.2">
      <c r="A44" s="271"/>
      <c r="B44" s="272"/>
      <c r="C44" s="273"/>
      <c r="D44" s="226" t="s">
        <v>42</v>
      </c>
      <c r="E44" s="274" t="s">
        <v>43</v>
      </c>
      <c r="F44" s="227" t="s">
        <v>22</v>
      </c>
    </row>
    <row r="45" spans="1:7" s="262" customFormat="1" x14ac:dyDescent="0.2">
      <c r="A45" s="228" t="s">
        <v>23</v>
      </c>
      <c r="B45" s="275" t="s">
        <v>44</v>
      </c>
      <c r="C45" s="230" t="s">
        <v>45</v>
      </c>
      <c r="D45" s="230" t="s">
        <v>46</v>
      </c>
      <c r="E45" s="276" t="s">
        <v>47</v>
      </c>
      <c r="F45" s="231" t="s">
        <v>28</v>
      </c>
    </row>
    <row r="46" spans="1:7" s="262" customFormat="1" ht="13.5" thickBot="1" x14ac:dyDescent="0.25">
      <c r="A46" s="232" t="s">
        <v>71</v>
      </c>
      <c r="B46" s="277"/>
      <c r="C46" s="278"/>
      <c r="D46" s="234" t="s">
        <v>72</v>
      </c>
      <c r="E46" s="279" t="s">
        <v>73</v>
      </c>
      <c r="F46" s="353" t="s">
        <v>74</v>
      </c>
    </row>
    <row r="47" spans="1:7" s="262" customFormat="1" x14ac:dyDescent="0.2">
      <c r="A47" s="315"/>
      <c r="B47" s="281" t="s">
        <v>75</v>
      </c>
      <c r="C47" s="282"/>
      <c r="D47" s="316"/>
      <c r="E47" s="317"/>
      <c r="F47" s="354"/>
    </row>
    <row r="48" spans="1:7" s="262" customFormat="1" ht="60" x14ac:dyDescent="0.2">
      <c r="A48" s="387">
        <v>1</v>
      </c>
      <c r="B48" s="369" t="s">
        <v>76</v>
      </c>
      <c r="C48" s="318" t="s">
        <v>77</v>
      </c>
      <c r="D48" s="370">
        <v>800000</v>
      </c>
      <c r="E48" s="388">
        <f>+E41</f>
        <v>1.2</v>
      </c>
      <c r="F48" s="370">
        <f t="shared" ref="F48:F51" si="2">ROUND(A48*D48*E48,0)</f>
        <v>960000</v>
      </c>
    </row>
    <row r="49" spans="1:7" s="262" customFormat="1" ht="24" x14ac:dyDescent="0.2">
      <c r="A49" s="389">
        <v>1</v>
      </c>
      <c r="B49" s="320" t="s">
        <v>78</v>
      </c>
      <c r="C49" s="297" t="s">
        <v>79</v>
      </c>
      <c r="D49" s="304">
        <v>787000</v>
      </c>
      <c r="E49" s="319">
        <f>+E48</f>
        <v>1.2</v>
      </c>
      <c r="F49" s="361">
        <f t="shared" si="2"/>
        <v>944400</v>
      </c>
      <c r="G49" s="364" t="s">
        <v>61</v>
      </c>
    </row>
    <row r="50" spans="1:7" s="262" customFormat="1" x14ac:dyDescent="0.2">
      <c r="A50" s="323">
        <v>700</v>
      </c>
      <c r="B50" s="321" t="s">
        <v>127</v>
      </c>
      <c r="C50" s="322" t="s">
        <v>80</v>
      </c>
      <c r="D50" s="390">
        <v>1200</v>
      </c>
      <c r="E50" s="301">
        <f>+E49</f>
        <v>1.2</v>
      </c>
      <c r="F50" s="361">
        <f t="shared" si="2"/>
        <v>1008000</v>
      </c>
    </row>
    <row r="51" spans="1:7" s="262" customFormat="1" x14ac:dyDescent="0.2">
      <c r="A51" s="391">
        <v>1</v>
      </c>
      <c r="B51" s="324" t="s">
        <v>81</v>
      </c>
      <c r="C51" s="325" t="s">
        <v>80</v>
      </c>
      <c r="D51" s="392">
        <v>100000</v>
      </c>
      <c r="E51" s="309">
        <f>+E50</f>
        <v>1.2</v>
      </c>
      <c r="F51" s="361">
        <f t="shared" si="2"/>
        <v>120000</v>
      </c>
    </row>
    <row r="52" spans="1:7" s="262" customFormat="1" ht="13.5" thickBot="1" x14ac:dyDescent="0.25">
      <c r="A52" s="393"/>
      <c r="B52" s="326" t="s">
        <v>82</v>
      </c>
      <c r="C52" s="327"/>
      <c r="D52" s="328"/>
      <c r="E52" s="250"/>
      <c r="F52" s="371">
        <f>SUM(F48:F51)</f>
        <v>3032400</v>
      </c>
    </row>
    <row r="53" spans="1:7" s="262" customFormat="1" x14ac:dyDescent="0.2">
      <c r="A53" s="329"/>
      <c r="B53" s="330" t="s">
        <v>83</v>
      </c>
      <c r="C53" s="331"/>
      <c r="D53" s="331"/>
      <c r="E53" s="331"/>
      <c r="F53" s="372">
        <f>+F23+F42+F52</f>
        <v>65545200</v>
      </c>
    </row>
    <row r="54" spans="1:7" s="262" customFormat="1" x14ac:dyDescent="0.2">
      <c r="A54" s="332"/>
      <c r="B54" s="333" t="s">
        <v>102</v>
      </c>
      <c r="C54" s="290"/>
      <c r="D54" s="290"/>
      <c r="E54" s="290"/>
      <c r="F54" s="373">
        <f>+ROUND(F53*0.19,0)</f>
        <v>12453588</v>
      </c>
    </row>
    <row r="55" spans="1:7" s="262" customFormat="1" ht="13.5" thickBot="1" x14ac:dyDescent="0.25">
      <c r="A55" s="334"/>
      <c r="B55" s="335" t="s">
        <v>84</v>
      </c>
      <c r="C55" s="336"/>
      <c r="D55" s="336"/>
      <c r="E55" s="336"/>
      <c r="F55" s="374">
        <f>+F53+F54</f>
        <v>77998788</v>
      </c>
    </row>
    <row r="56" spans="1:7" s="262" customFormat="1" x14ac:dyDescent="0.2">
      <c r="A56" s="337" t="s">
        <v>85</v>
      </c>
      <c r="B56" s="338"/>
      <c r="C56" s="339"/>
      <c r="D56" s="339"/>
      <c r="E56" s="339"/>
      <c r="F56" s="340"/>
      <c r="G56" s="394"/>
    </row>
    <row r="57" spans="1:7" s="262" customFormat="1" x14ac:dyDescent="0.2">
      <c r="A57" s="421" t="s">
        <v>86</v>
      </c>
      <c r="B57" s="421"/>
      <c r="C57" s="421"/>
      <c r="D57" s="421"/>
      <c r="E57" s="421"/>
      <c r="F57" s="421"/>
    </row>
    <row r="58" spans="1:7" s="262" customFormat="1" ht="27" customHeight="1" x14ac:dyDescent="0.2">
      <c r="A58" s="421" t="s">
        <v>87</v>
      </c>
      <c r="B58" s="421"/>
      <c r="C58" s="421"/>
      <c r="D58" s="421"/>
      <c r="E58" s="421"/>
      <c r="F58" s="421"/>
    </row>
    <row r="59" spans="1:7" s="262" customFormat="1" ht="27.75" customHeight="1" x14ac:dyDescent="0.2">
      <c r="A59" s="421" t="s">
        <v>88</v>
      </c>
      <c r="B59" s="421"/>
      <c r="C59" s="421"/>
      <c r="D59" s="421"/>
      <c r="E59" s="421"/>
      <c r="F59" s="421"/>
    </row>
    <row r="60" spans="1:7" s="262" customFormat="1" ht="23.25" customHeight="1" x14ac:dyDescent="0.2">
      <c r="A60" s="421" t="s">
        <v>89</v>
      </c>
      <c r="B60" s="421"/>
      <c r="C60" s="421"/>
      <c r="D60" s="421"/>
      <c r="E60" s="421"/>
      <c r="F60" s="421"/>
    </row>
    <row r="61" spans="1:7" s="262" customFormat="1" ht="12.75" customHeight="1" x14ac:dyDescent="0.2">
      <c r="A61" s="421" t="s">
        <v>90</v>
      </c>
      <c r="B61" s="421"/>
      <c r="C61" s="421"/>
      <c r="D61" s="421"/>
      <c r="E61" s="421"/>
      <c r="F61" s="421"/>
    </row>
    <row r="62" spans="1:7" s="262" customFormat="1" ht="26.25" customHeight="1" x14ac:dyDescent="0.2">
      <c r="A62" s="421" t="s">
        <v>91</v>
      </c>
      <c r="B62" s="421"/>
      <c r="C62" s="421"/>
      <c r="D62" s="421"/>
      <c r="E62" s="421"/>
      <c r="F62" s="421"/>
    </row>
    <row r="63" spans="1:7" s="262" customFormat="1" ht="38.25" customHeight="1" x14ac:dyDescent="0.2">
      <c r="A63" s="421" t="s">
        <v>92</v>
      </c>
      <c r="B63" s="421"/>
      <c r="C63" s="421"/>
      <c r="D63" s="421"/>
      <c r="E63" s="421"/>
      <c r="F63" s="421"/>
    </row>
    <row r="64" spans="1:7" s="262" customFormat="1" ht="12.75" customHeight="1" x14ac:dyDescent="0.2">
      <c r="A64" s="421" t="s">
        <v>93</v>
      </c>
      <c r="B64" s="421"/>
      <c r="C64" s="421"/>
      <c r="D64" s="421"/>
      <c r="E64" s="421"/>
      <c r="F64" s="421"/>
    </row>
    <row r="65" spans="1:6" s="262" customFormat="1" ht="39" customHeight="1" x14ac:dyDescent="0.2">
      <c r="A65" s="404"/>
      <c r="B65" s="404"/>
      <c r="C65" s="404"/>
      <c r="D65" s="404"/>
      <c r="E65" s="404"/>
      <c r="F65" s="404"/>
    </row>
    <row r="66" spans="1:6" s="262" customFormat="1" x14ac:dyDescent="0.2">
      <c r="A66" s="404"/>
      <c r="B66" s="404"/>
      <c r="C66" s="404"/>
      <c r="D66" s="404"/>
      <c r="E66" s="404"/>
      <c r="F66" s="404"/>
    </row>
    <row r="67" spans="1:6" s="262" customFormat="1" ht="13.5" thickBot="1" x14ac:dyDescent="0.25">
      <c r="A67" s="341"/>
      <c r="B67" s="341"/>
      <c r="C67" s="341"/>
      <c r="D67" s="341"/>
      <c r="E67" s="341"/>
      <c r="F67" s="341"/>
    </row>
    <row r="68" spans="1:6" s="262" customFormat="1" ht="13.5" thickTop="1" x14ac:dyDescent="0.2"/>
    <row r="69" spans="1:6" s="262" customFormat="1" x14ac:dyDescent="0.2"/>
    <row r="70" spans="1:6" s="262" customFormat="1" x14ac:dyDescent="0.2"/>
    <row r="71" spans="1:6" s="262" customFormat="1" x14ac:dyDescent="0.2"/>
    <row r="72" spans="1:6" s="262" customFormat="1" x14ac:dyDescent="0.2"/>
    <row r="73" spans="1:6" s="262" customFormat="1" x14ac:dyDescent="0.2"/>
    <row r="74" spans="1:6" s="262" customFormat="1" x14ac:dyDescent="0.2"/>
    <row r="75" spans="1:6" s="262" customFormat="1" x14ac:dyDescent="0.2"/>
    <row r="76" spans="1:6" s="262" customFormat="1" x14ac:dyDescent="0.2"/>
    <row r="77" spans="1:6" s="262" customFormat="1" x14ac:dyDescent="0.2"/>
    <row r="78" spans="1:6" s="262" customFormat="1" x14ac:dyDescent="0.2"/>
    <row r="79" spans="1:6" s="262" customFormat="1" x14ac:dyDescent="0.2"/>
    <row r="80" spans="1:6" s="262" customFormat="1" x14ac:dyDescent="0.2"/>
    <row r="81" s="262" customFormat="1" x14ac:dyDescent="0.2"/>
    <row r="82" s="262" customFormat="1" x14ac:dyDescent="0.2"/>
    <row r="83" s="262" customFormat="1" x14ac:dyDescent="0.2"/>
    <row r="84" s="262" customFormat="1" x14ac:dyDescent="0.2"/>
    <row r="85" s="262" customFormat="1" x14ac:dyDescent="0.2"/>
    <row r="86" s="262" customFormat="1" x14ac:dyDescent="0.2"/>
    <row r="87" s="262" customFormat="1" x14ac:dyDescent="0.2"/>
    <row r="88" s="262" customFormat="1" x14ac:dyDescent="0.2"/>
    <row r="89" s="262" customFormat="1" x14ac:dyDescent="0.2"/>
    <row r="90" s="262" customFormat="1" x14ac:dyDescent="0.2"/>
    <row r="91" s="262" customFormat="1" x14ac:dyDescent="0.2"/>
    <row r="92" s="262" customFormat="1" x14ac:dyDescent="0.2"/>
    <row r="93" s="262" customFormat="1" x14ac:dyDescent="0.2"/>
    <row r="94" s="262" customFormat="1" x14ac:dyDescent="0.2"/>
    <row r="95" s="262" customFormat="1" x14ac:dyDescent="0.2"/>
    <row r="96" s="262" customFormat="1" x14ac:dyDescent="0.2"/>
    <row r="97" s="262" customFormat="1" x14ac:dyDescent="0.2"/>
    <row r="98" s="262" customFormat="1" x14ac:dyDescent="0.2"/>
    <row r="99" s="262" customFormat="1" x14ac:dyDescent="0.2"/>
    <row r="100" s="262" customFormat="1" x14ac:dyDescent="0.2"/>
    <row r="101" s="262" customFormat="1" x14ac:dyDescent="0.2"/>
    <row r="102" s="262" customFormat="1" x14ac:dyDescent="0.2"/>
    <row r="103" s="262" customFormat="1" x14ac:dyDescent="0.2"/>
    <row r="104" s="262" customFormat="1" x14ac:dyDescent="0.2"/>
    <row r="105" s="262" customFormat="1" x14ac:dyDescent="0.2"/>
    <row r="106" s="262" customFormat="1" x14ac:dyDescent="0.2"/>
    <row r="107" s="262" customFormat="1" x14ac:dyDescent="0.2"/>
    <row r="108" s="262" customFormat="1" x14ac:dyDescent="0.2"/>
    <row r="109" s="262" customFormat="1" x14ac:dyDescent="0.2"/>
    <row r="110" s="262" customFormat="1" x14ac:dyDescent="0.2"/>
    <row r="111" s="262" customFormat="1" x14ac:dyDescent="0.2"/>
    <row r="112" s="262" customFormat="1" x14ac:dyDescent="0.2"/>
    <row r="113" s="262" customFormat="1" x14ac:dyDescent="0.2"/>
    <row r="114" s="262" customFormat="1" x14ac:dyDescent="0.2"/>
    <row r="115" s="262" customFormat="1" x14ac:dyDescent="0.2"/>
    <row r="116" s="262" customFormat="1" x14ac:dyDescent="0.2"/>
    <row r="117" s="262" customFormat="1" x14ac:dyDescent="0.2"/>
    <row r="118" s="262" customFormat="1" x14ac:dyDescent="0.2"/>
    <row r="119" s="262" customFormat="1" x14ac:dyDescent="0.2"/>
    <row r="120" s="262" customFormat="1" x14ac:dyDescent="0.2"/>
    <row r="121" s="262" customFormat="1" x14ac:dyDescent="0.2"/>
    <row r="122" s="262" customFormat="1" x14ac:dyDescent="0.2"/>
    <row r="123" s="262" customFormat="1" x14ac:dyDescent="0.2"/>
    <row r="124" s="262" customFormat="1" x14ac:dyDescent="0.2"/>
    <row r="125" s="262" customFormat="1" x14ac:dyDescent="0.2"/>
    <row r="126" s="262" customFormat="1" x14ac:dyDescent="0.2"/>
    <row r="127" s="262" customFormat="1" x14ac:dyDescent="0.2"/>
    <row r="128" s="262" customFormat="1" x14ac:dyDescent="0.2"/>
    <row r="129" s="262" customFormat="1" x14ac:dyDescent="0.2"/>
    <row r="130" s="262" customFormat="1" x14ac:dyDescent="0.2"/>
    <row r="131" s="262" customFormat="1" x14ac:dyDescent="0.2"/>
    <row r="132" s="262" customFormat="1" x14ac:dyDescent="0.2"/>
    <row r="133" s="262" customFormat="1" x14ac:dyDescent="0.2"/>
    <row r="134" s="262" customFormat="1" x14ac:dyDescent="0.2"/>
    <row r="135" s="262" customFormat="1" x14ac:dyDescent="0.2"/>
    <row r="136" s="262" customFormat="1" x14ac:dyDescent="0.2"/>
    <row r="137" s="262" customFormat="1" x14ac:dyDescent="0.2"/>
    <row r="138" s="262" customFormat="1" x14ac:dyDescent="0.2"/>
    <row r="139" s="262" customFormat="1" x14ac:dyDescent="0.2"/>
    <row r="140" s="262" customFormat="1" x14ac:dyDescent="0.2"/>
    <row r="141" s="262" customFormat="1" x14ac:dyDescent="0.2"/>
    <row r="142" s="262" customFormat="1" x14ac:dyDescent="0.2"/>
    <row r="143" s="262" customFormat="1" x14ac:dyDescent="0.2"/>
    <row r="144" s="262" customFormat="1" x14ac:dyDescent="0.2"/>
    <row r="145" s="262" customFormat="1" x14ac:dyDescent="0.2"/>
    <row r="146" s="262" customFormat="1" x14ac:dyDescent="0.2"/>
    <row r="147" s="262" customFormat="1" x14ac:dyDescent="0.2"/>
    <row r="148" s="262" customFormat="1" x14ac:dyDescent="0.2"/>
    <row r="149" s="262" customFormat="1" x14ac:dyDescent="0.2"/>
    <row r="150" s="262" customFormat="1" x14ac:dyDescent="0.2"/>
    <row r="151" s="262" customFormat="1" x14ac:dyDescent="0.2"/>
    <row r="152" s="262" customFormat="1" x14ac:dyDescent="0.2"/>
    <row r="153" s="262" customFormat="1" x14ac:dyDescent="0.2"/>
    <row r="154" s="262" customFormat="1" x14ac:dyDescent="0.2"/>
    <row r="155" s="262" customFormat="1" x14ac:dyDescent="0.2"/>
    <row r="156" s="262" customFormat="1" x14ac:dyDescent="0.2"/>
    <row r="157" s="262" customFormat="1" x14ac:dyDescent="0.2"/>
    <row r="158" s="262" customFormat="1" x14ac:dyDescent="0.2"/>
    <row r="159" s="262" customFormat="1" x14ac:dyDescent="0.2"/>
    <row r="160" s="262" customFormat="1" x14ac:dyDescent="0.2"/>
    <row r="161" s="262" customFormat="1" x14ac:dyDescent="0.2"/>
    <row r="162" s="262" customFormat="1" x14ac:dyDescent="0.2"/>
    <row r="163" s="262" customFormat="1" x14ac:dyDescent="0.2"/>
    <row r="164" s="262" customFormat="1" x14ac:dyDescent="0.2"/>
    <row r="165" s="262" customFormat="1" x14ac:dyDescent="0.2"/>
    <row r="166" s="262" customFormat="1" x14ac:dyDescent="0.2"/>
    <row r="167" s="262" customFormat="1" x14ac:dyDescent="0.2"/>
    <row r="168" s="262" customFormat="1" x14ac:dyDescent="0.2"/>
    <row r="169" s="262" customFormat="1" x14ac:dyDescent="0.2"/>
    <row r="170" s="262" customFormat="1" x14ac:dyDescent="0.2"/>
    <row r="171" s="262" customFormat="1" x14ac:dyDescent="0.2"/>
    <row r="172" s="262" customFormat="1" x14ac:dyDescent="0.2"/>
    <row r="173" s="262" customFormat="1" x14ac:dyDescent="0.2"/>
    <row r="174" s="262" customFormat="1" x14ac:dyDescent="0.2"/>
    <row r="175" s="262" customFormat="1" x14ac:dyDescent="0.2"/>
    <row r="176" s="262" customFormat="1" x14ac:dyDescent="0.2"/>
    <row r="177" s="262" customFormat="1" x14ac:dyDescent="0.2"/>
    <row r="178" s="262" customFormat="1" x14ac:dyDescent="0.2"/>
    <row r="179" s="262" customFormat="1" x14ac:dyDescent="0.2"/>
    <row r="180" s="262" customFormat="1" x14ac:dyDescent="0.2"/>
    <row r="181" s="262" customFormat="1" x14ac:dyDescent="0.2"/>
    <row r="182" s="262" customFormat="1" x14ac:dyDescent="0.2"/>
    <row r="183" s="262" customFormat="1" x14ac:dyDescent="0.2"/>
    <row r="184" s="262" customFormat="1" x14ac:dyDescent="0.2"/>
    <row r="185" s="262" customFormat="1" x14ac:dyDescent="0.2"/>
    <row r="186" s="262" customFormat="1" x14ac:dyDescent="0.2"/>
    <row r="187" s="262" customFormat="1" x14ac:dyDescent="0.2"/>
    <row r="188" s="262" customFormat="1" x14ac:dyDescent="0.2"/>
    <row r="189" s="262" customFormat="1" x14ac:dyDescent="0.2"/>
    <row r="190" s="262" customFormat="1" x14ac:dyDescent="0.2"/>
    <row r="191" s="262" customFormat="1" x14ac:dyDescent="0.2"/>
    <row r="192" s="262" customFormat="1" x14ac:dyDescent="0.2"/>
    <row r="193" s="262" customFormat="1" x14ac:dyDescent="0.2"/>
    <row r="194" s="262" customFormat="1" x14ac:dyDescent="0.2"/>
    <row r="195" s="262" customFormat="1" x14ac:dyDescent="0.2"/>
    <row r="196" s="262" customFormat="1" x14ac:dyDescent="0.2"/>
    <row r="197" s="262" customFormat="1" x14ac:dyDescent="0.2"/>
    <row r="198" s="262" customFormat="1" x14ac:dyDescent="0.2"/>
    <row r="199" s="262" customFormat="1" x14ac:dyDescent="0.2"/>
    <row r="200" s="262" customFormat="1" x14ac:dyDescent="0.2"/>
    <row r="201" s="262" customFormat="1" x14ac:dyDescent="0.2"/>
    <row r="202" s="262" customFormat="1" x14ac:dyDescent="0.2"/>
    <row r="203" s="262" customFormat="1" x14ac:dyDescent="0.2"/>
    <row r="204" s="262" customFormat="1" x14ac:dyDescent="0.2"/>
    <row r="205" s="262" customFormat="1" x14ac:dyDescent="0.2"/>
    <row r="206" s="262" customFormat="1" x14ac:dyDescent="0.2"/>
    <row r="207" s="262" customFormat="1" x14ac:dyDescent="0.2"/>
    <row r="208" s="262" customFormat="1" x14ac:dyDescent="0.2"/>
    <row r="209" s="262" customFormat="1" x14ac:dyDescent="0.2"/>
    <row r="210" s="262" customFormat="1" x14ac:dyDescent="0.2"/>
    <row r="211" s="262" customFormat="1" x14ac:dyDescent="0.2"/>
    <row r="212" s="262" customFormat="1" x14ac:dyDescent="0.2"/>
    <row r="213" s="262" customFormat="1" x14ac:dyDescent="0.2"/>
    <row r="214" s="262" customFormat="1" x14ac:dyDescent="0.2"/>
    <row r="215" s="262" customFormat="1" x14ac:dyDescent="0.2"/>
    <row r="216" s="262" customFormat="1" x14ac:dyDescent="0.2"/>
    <row r="217" s="262" customFormat="1" x14ac:dyDescent="0.2"/>
    <row r="218" s="262" customFormat="1" x14ac:dyDescent="0.2"/>
    <row r="219" s="262" customFormat="1" x14ac:dyDescent="0.2"/>
    <row r="220" s="262" customFormat="1" x14ac:dyDescent="0.2"/>
    <row r="221" s="262" customFormat="1" x14ac:dyDescent="0.2"/>
    <row r="222" s="262" customFormat="1" x14ac:dyDescent="0.2"/>
    <row r="223" s="262" customFormat="1" x14ac:dyDescent="0.2"/>
    <row r="224" s="262" customFormat="1" x14ac:dyDescent="0.2"/>
    <row r="225" s="262" customFormat="1" x14ac:dyDescent="0.2"/>
    <row r="226" s="262" customFormat="1" x14ac:dyDescent="0.2"/>
    <row r="227" s="262" customFormat="1" x14ac:dyDescent="0.2"/>
    <row r="228" s="262" customFormat="1" x14ac:dyDescent="0.2"/>
    <row r="229" s="262" customFormat="1" x14ac:dyDescent="0.2"/>
    <row r="230" s="262" customFormat="1" x14ac:dyDescent="0.2"/>
    <row r="231" s="262" customFormat="1" x14ac:dyDescent="0.2"/>
    <row r="232" s="262" customFormat="1" x14ac:dyDescent="0.2"/>
    <row r="233" s="262" customFormat="1" x14ac:dyDescent="0.2"/>
    <row r="234" s="262" customFormat="1" x14ac:dyDescent="0.2"/>
    <row r="235" s="262" customFormat="1" x14ac:dyDescent="0.2"/>
    <row r="236" s="262" customFormat="1" x14ac:dyDescent="0.2"/>
    <row r="237" s="262" customFormat="1" x14ac:dyDescent="0.2"/>
    <row r="238" s="262" customFormat="1" x14ac:dyDescent="0.2"/>
    <row r="239" s="262" customFormat="1" x14ac:dyDescent="0.2"/>
    <row r="240" s="262" customFormat="1" x14ac:dyDescent="0.2"/>
    <row r="241" s="262" customFormat="1" x14ac:dyDescent="0.2"/>
    <row r="242" s="262" customFormat="1" x14ac:dyDescent="0.2"/>
    <row r="243" s="262" customFormat="1" x14ac:dyDescent="0.2"/>
    <row r="244" s="262" customFormat="1" x14ac:dyDescent="0.2"/>
    <row r="245" s="262" customFormat="1" x14ac:dyDescent="0.2"/>
    <row r="246" s="262" customFormat="1" x14ac:dyDescent="0.2"/>
    <row r="247" s="262" customFormat="1" x14ac:dyDescent="0.2"/>
    <row r="248" s="262" customFormat="1" x14ac:dyDescent="0.2"/>
    <row r="249" s="262" customFormat="1" x14ac:dyDescent="0.2"/>
    <row r="250" s="262" customFormat="1" x14ac:dyDescent="0.2"/>
    <row r="251" s="262" customFormat="1" x14ac:dyDescent="0.2"/>
    <row r="252" s="262" customFormat="1" x14ac:dyDescent="0.2"/>
    <row r="253" s="262" customFormat="1" x14ac:dyDescent="0.2"/>
    <row r="254" s="262" customFormat="1" x14ac:dyDescent="0.2"/>
    <row r="255" s="262" customFormat="1" x14ac:dyDescent="0.2"/>
    <row r="256" s="262" customFormat="1" x14ac:dyDescent="0.2"/>
    <row r="257" s="262" customFormat="1" x14ac:dyDescent="0.2"/>
    <row r="258" s="262" customFormat="1" x14ac:dyDescent="0.2"/>
    <row r="259" s="262" customFormat="1" x14ac:dyDescent="0.2"/>
    <row r="260" s="262" customFormat="1" x14ac:dyDescent="0.2"/>
    <row r="261" s="262" customFormat="1" x14ac:dyDescent="0.2"/>
    <row r="262" s="262" customFormat="1" x14ac:dyDescent="0.2"/>
    <row r="263" s="262" customFormat="1" x14ac:dyDescent="0.2"/>
    <row r="264" s="262" customFormat="1" x14ac:dyDescent="0.2"/>
    <row r="265" s="262" customFormat="1" x14ac:dyDescent="0.2"/>
    <row r="266" s="262" customFormat="1" x14ac:dyDescent="0.2"/>
    <row r="267" s="262" customFormat="1" x14ac:dyDescent="0.2"/>
    <row r="268" s="262" customFormat="1" x14ac:dyDescent="0.2"/>
    <row r="269" s="262" customFormat="1" x14ac:dyDescent="0.2"/>
    <row r="270" s="262" customFormat="1" x14ac:dyDescent="0.2"/>
    <row r="271" s="262" customFormat="1" x14ac:dyDescent="0.2"/>
    <row r="272" s="262" customFormat="1" x14ac:dyDescent="0.2"/>
    <row r="273" s="262" customFormat="1" x14ac:dyDescent="0.2"/>
    <row r="274" s="262" customFormat="1" x14ac:dyDescent="0.2"/>
    <row r="275" s="262" customFormat="1" x14ac:dyDescent="0.2"/>
    <row r="276" s="262" customFormat="1" x14ac:dyDescent="0.2"/>
    <row r="277" s="262" customFormat="1" x14ac:dyDescent="0.2"/>
    <row r="278" s="262" customFormat="1" x14ac:dyDescent="0.2"/>
    <row r="279" s="262" customFormat="1" x14ac:dyDescent="0.2"/>
    <row r="280" s="262" customFormat="1" x14ac:dyDescent="0.2"/>
    <row r="281" s="262" customFormat="1" x14ac:dyDescent="0.2"/>
    <row r="282" s="262" customFormat="1" x14ac:dyDescent="0.2"/>
    <row r="283" s="262" customFormat="1" x14ac:dyDescent="0.2"/>
    <row r="284" s="262" customFormat="1" x14ac:dyDescent="0.2"/>
    <row r="285" s="262" customFormat="1" x14ac:dyDescent="0.2"/>
    <row r="286" s="262" customFormat="1" x14ac:dyDescent="0.2"/>
    <row r="287" s="262" customFormat="1" x14ac:dyDescent="0.2"/>
    <row r="288" s="262" customFormat="1" x14ac:dyDescent="0.2"/>
    <row r="289" s="262" customFormat="1" x14ac:dyDescent="0.2"/>
    <row r="290" s="262" customFormat="1" x14ac:dyDescent="0.2"/>
    <row r="291" s="262" customFormat="1" x14ac:dyDescent="0.2"/>
    <row r="292" s="262" customFormat="1" x14ac:dyDescent="0.2"/>
    <row r="293" s="262" customFormat="1" x14ac:dyDescent="0.2"/>
    <row r="294" s="262" customFormat="1" x14ac:dyDescent="0.2"/>
    <row r="295" s="262" customFormat="1" x14ac:dyDescent="0.2"/>
    <row r="296" s="262" customFormat="1" x14ac:dyDescent="0.2"/>
    <row r="297" s="262" customFormat="1" x14ac:dyDescent="0.2"/>
    <row r="298" s="262" customFormat="1" x14ac:dyDescent="0.2"/>
    <row r="299" s="262" customFormat="1" x14ac:dyDescent="0.2"/>
    <row r="300" s="262" customFormat="1" x14ac:dyDescent="0.2"/>
    <row r="301" s="262" customFormat="1" x14ac:dyDescent="0.2"/>
    <row r="302" s="262" customFormat="1" x14ac:dyDescent="0.2"/>
    <row r="303" s="262" customFormat="1" x14ac:dyDescent="0.2"/>
    <row r="304" s="262" customFormat="1" x14ac:dyDescent="0.2"/>
    <row r="305" s="262" customFormat="1" x14ac:dyDescent="0.2"/>
    <row r="306" s="262" customFormat="1" x14ac:dyDescent="0.2"/>
    <row r="307" s="262" customFormat="1" x14ac:dyDescent="0.2"/>
    <row r="308" s="262" customFormat="1" x14ac:dyDescent="0.2"/>
    <row r="309" s="262" customFormat="1" x14ac:dyDescent="0.2"/>
    <row r="310" s="262" customFormat="1" x14ac:dyDescent="0.2"/>
    <row r="311" s="262" customFormat="1" x14ac:dyDescent="0.2"/>
    <row r="312" s="262" customFormat="1" x14ac:dyDescent="0.2"/>
    <row r="313" s="262" customFormat="1" x14ac:dyDescent="0.2"/>
    <row r="314" s="262" customFormat="1" x14ac:dyDescent="0.2"/>
    <row r="315" s="262" customFormat="1" x14ac:dyDescent="0.2"/>
    <row r="316" s="262" customFormat="1" x14ac:dyDescent="0.2"/>
    <row r="317" s="262" customFormat="1" x14ac:dyDescent="0.2"/>
    <row r="318" s="262" customFormat="1" x14ac:dyDescent="0.2"/>
    <row r="319" s="262" customFormat="1" x14ac:dyDescent="0.2"/>
    <row r="320" s="262" customFormat="1" x14ac:dyDescent="0.2"/>
    <row r="321" s="262" customFormat="1" x14ac:dyDescent="0.2"/>
    <row r="322" s="262" customFormat="1" x14ac:dyDescent="0.2"/>
    <row r="323" s="262" customFormat="1" x14ac:dyDescent="0.2"/>
    <row r="324" s="262" customFormat="1" x14ac:dyDescent="0.2"/>
    <row r="325" s="262" customFormat="1" x14ac:dyDescent="0.2"/>
    <row r="326" s="262" customFormat="1" x14ac:dyDescent="0.2"/>
    <row r="327" s="262" customFormat="1" x14ac:dyDescent="0.2"/>
    <row r="328" s="262" customFormat="1" x14ac:dyDescent="0.2"/>
    <row r="329" s="262" customFormat="1" x14ac:dyDescent="0.2"/>
    <row r="330" s="262" customFormat="1" x14ac:dyDescent="0.2"/>
    <row r="331" s="262" customFormat="1" x14ac:dyDescent="0.2"/>
    <row r="332" s="262" customFormat="1" x14ac:dyDescent="0.2"/>
    <row r="333" s="262" customFormat="1" x14ac:dyDescent="0.2"/>
    <row r="334" s="262" customFormat="1" x14ac:dyDescent="0.2"/>
    <row r="335" s="262" customFormat="1" x14ac:dyDescent="0.2"/>
    <row r="336" s="262" customFormat="1" x14ac:dyDescent="0.2"/>
    <row r="337" s="262" customFormat="1" x14ac:dyDescent="0.2"/>
    <row r="338" s="262" customFormat="1" x14ac:dyDescent="0.2"/>
    <row r="339" s="262" customFormat="1" x14ac:dyDescent="0.2"/>
    <row r="340" s="262" customFormat="1" x14ac:dyDescent="0.2"/>
    <row r="341" s="262" customFormat="1" x14ac:dyDescent="0.2"/>
    <row r="342" s="262" customFormat="1" x14ac:dyDescent="0.2"/>
    <row r="343" s="262" customFormat="1" x14ac:dyDescent="0.2"/>
    <row r="344" s="262" customFormat="1" x14ac:dyDescent="0.2"/>
    <row r="345" s="262" customFormat="1" x14ac:dyDescent="0.2"/>
    <row r="346" s="262" customFormat="1" x14ac:dyDescent="0.2"/>
    <row r="347" s="262" customFormat="1" x14ac:dyDescent="0.2"/>
    <row r="348" s="262" customFormat="1" x14ac:dyDescent="0.2"/>
    <row r="349" s="262" customFormat="1" x14ac:dyDescent="0.2"/>
    <row r="350" s="262" customFormat="1" x14ac:dyDescent="0.2"/>
    <row r="351" s="262" customFormat="1" x14ac:dyDescent="0.2"/>
    <row r="352" s="262" customFormat="1" x14ac:dyDescent="0.2"/>
    <row r="353" s="262" customFormat="1" x14ac:dyDescent="0.2"/>
    <row r="354" s="262" customFormat="1" x14ac:dyDescent="0.2"/>
    <row r="355" s="262" customFormat="1" x14ac:dyDescent="0.2"/>
    <row r="356" s="262" customFormat="1" x14ac:dyDescent="0.2"/>
    <row r="357" s="262" customFormat="1" x14ac:dyDescent="0.2"/>
    <row r="358" s="262" customFormat="1" x14ac:dyDescent="0.2"/>
    <row r="359" s="262" customFormat="1" x14ac:dyDescent="0.2"/>
    <row r="360" s="262" customFormat="1" x14ac:dyDescent="0.2"/>
    <row r="361" s="262" customFormat="1" x14ac:dyDescent="0.2"/>
    <row r="362" s="262" customFormat="1" x14ac:dyDescent="0.2"/>
    <row r="363" s="262" customFormat="1" x14ac:dyDescent="0.2"/>
    <row r="364" s="262" customFormat="1" x14ac:dyDescent="0.2"/>
    <row r="365" s="262" customFormat="1" x14ac:dyDescent="0.2"/>
    <row r="366" s="262" customFormat="1" x14ac:dyDescent="0.2"/>
    <row r="367" s="262" customFormat="1" x14ac:dyDescent="0.2"/>
    <row r="368" s="262" customFormat="1" x14ac:dyDescent="0.2"/>
    <row r="369" s="262" customFormat="1" x14ac:dyDescent="0.2"/>
    <row r="370" s="262" customFormat="1" x14ac:dyDescent="0.2"/>
    <row r="371" s="262" customFormat="1" x14ac:dyDescent="0.2"/>
    <row r="372" s="262" customFormat="1" x14ac:dyDescent="0.2"/>
    <row r="373" s="262" customFormat="1" x14ac:dyDescent="0.2"/>
    <row r="374" s="262" customFormat="1" x14ac:dyDescent="0.2"/>
    <row r="375" s="262" customFormat="1" x14ac:dyDescent="0.2"/>
    <row r="376" s="262" customFormat="1" x14ac:dyDescent="0.2"/>
    <row r="377" s="262" customFormat="1" x14ac:dyDescent="0.2"/>
    <row r="378" s="262" customFormat="1" x14ac:dyDescent="0.2"/>
    <row r="379" s="262" customFormat="1" x14ac:dyDescent="0.2"/>
    <row r="380" s="262" customFormat="1" x14ac:dyDescent="0.2"/>
    <row r="381" s="262" customFormat="1" x14ac:dyDescent="0.2"/>
    <row r="382" s="262" customFormat="1" x14ac:dyDescent="0.2"/>
    <row r="383" s="262" customFormat="1" x14ac:dyDescent="0.2"/>
    <row r="384" s="262" customFormat="1" x14ac:dyDescent="0.2"/>
    <row r="385" s="262" customFormat="1" x14ac:dyDescent="0.2"/>
    <row r="386" s="262" customFormat="1" x14ac:dyDescent="0.2"/>
    <row r="387" s="262" customFormat="1" x14ac:dyDescent="0.2"/>
    <row r="388" s="262" customFormat="1" x14ac:dyDescent="0.2"/>
    <row r="389" s="262" customFormat="1" x14ac:dyDescent="0.2"/>
    <row r="390" s="262" customFormat="1" x14ac:dyDescent="0.2"/>
    <row r="391" s="262" customFormat="1" x14ac:dyDescent="0.2"/>
    <row r="392" s="262" customFormat="1" x14ac:dyDescent="0.2"/>
    <row r="393" s="262" customFormat="1" x14ac:dyDescent="0.2"/>
    <row r="394" s="262" customFormat="1" x14ac:dyDescent="0.2"/>
    <row r="395" s="262" customFormat="1" x14ac:dyDescent="0.2"/>
    <row r="396" s="262" customFormat="1" x14ac:dyDescent="0.2"/>
    <row r="397" s="262" customFormat="1" x14ac:dyDescent="0.2"/>
    <row r="398" s="262" customFormat="1" x14ac:dyDescent="0.2"/>
    <row r="399" s="262" customFormat="1" x14ac:dyDescent="0.2"/>
    <row r="400" s="262" customFormat="1" x14ac:dyDescent="0.2"/>
    <row r="401" s="262" customFormat="1" x14ac:dyDescent="0.2"/>
    <row r="402" s="262" customFormat="1" x14ac:dyDescent="0.2"/>
    <row r="403" s="262" customFormat="1" x14ac:dyDescent="0.2"/>
    <row r="404" s="262" customFormat="1" x14ac:dyDescent="0.2"/>
    <row r="405" s="262" customFormat="1" x14ac:dyDescent="0.2"/>
    <row r="406" s="262" customFormat="1" x14ac:dyDescent="0.2"/>
    <row r="407" s="262" customFormat="1" x14ac:dyDescent="0.2"/>
    <row r="408" s="262" customFormat="1" x14ac:dyDescent="0.2"/>
    <row r="409" s="262" customFormat="1" x14ac:dyDescent="0.2"/>
    <row r="410" s="262" customFormat="1" x14ac:dyDescent="0.2"/>
    <row r="411" s="262" customFormat="1" x14ac:dyDescent="0.2"/>
    <row r="412" s="262" customFormat="1" x14ac:dyDescent="0.2"/>
    <row r="413" s="262" customFormat="1" x14ac:dyDescent="0.2"/>
    <row r="414" s="262" customFormat="1" x14ac:dyDescent="0.2"/>
    <row r="415" s="262" customFormat="1" x14ac:dyDescent="0.2"/>
    <row r="416" s="262" customFormat="1" x14ac:dyDescent="0.2"/>
    <row r="417" s="262" customFormat="1" x14ac:dyDescent="0.2"/>
    <row r="418" s="262" customFormat="1" x14ac:dyDescent="0.2"/>
    <row r="419" s="262" customFormat="1" x14ac:dyDescent="0.2"/>
    <row r="420" s="262" customFormat="1" x14ac:dyDescent="0.2"/>
    <row r="421" s="262" customFormat="1" x14ac:dyDescent="0.2"/>
    <row r="422" s="262" customFormat="1" x14ac:dyDescent="0.2"/>
    <row r="423" s="262" customFormat="1" x14ac:dyDescent="0.2"/>
    <row r="424" s="262" customFormat="1" x14ac:dyDescent="0.2"/>
    <row r="425" s="262" customFormat="1" x14ac:dyDescent="0.2"/>
    <row r="426" s="262" customFormat="1" x14ac:dyDescent="0.2"/>
    <row r="427" s="262" customFormat="1" x14ac:dyDescent="0.2"/>
    <row r="428" s="262" customFormat="1" x14ac:dyDescent="0.2"/>
    <row r="429" s="262" customFormat="1" x14ac:dyDescent="0.2"/>
    <row r="430" s="262" customFormat="1" x14ac:dyDescent="0.2"/>
    <row r="431" s="262" customFormat="1" x14ac:dyDescent="0.2"/>
    <row r="432" s="262" customFormat="1" x14ac:dyDescent="0.2"/>
    <row r="433" s="262" customFormat="1" x14ac:dyDescent="0.2"/>
    <row r="434" s="262" customFormat="1" x14ac:dyDescent="0.2"/>
    <row r="435" s="262" customFormat="1" x14ac:dyDescent="0.2"/>
    <row r="436" s="262" customFormat="1" x14ac:dyDescent="0.2"/>
    <row r="437" s="262" customFormat="1" x14ac:dyDescent="0.2"/>
    <row r="438" s="262" customFormat="1" x14ac:dyDescent="0.2"/>
    <row r="439" s="262" customFormat="1" x14ac:dyDescent="0.2"/>
    <row r="440" s="262" customFormat="1" x14ac:dyDescent="0.2"/>
    <row r="441" s="262" customFormat="1" x14ac:dyDescent="0.2"/>
    <row r="442" s="262" customFormat="1" x14ac:dyDescent="0.2"/>
    <row r="443" s="262" customFormat="1" x14ac:dyDescent="0.2"/>
    <row r="444" s="262" customFormat="1" x14ac:dyDescent="0.2"/>
    <row r="445" s="262" customFormat="1" x14ac:dyDescent="0.2"/>
    <row r="446" s="262" customFormat="1" x14ac:dyDescent="0.2"/>
    <row r="447" s="262" customFormat="1" x14ac:dyDescent="0.2"/>
    <row r="448" s="262" customFormat="1" x14ac:dyDescent="0.2"/>
    <row r="449" s="262" customFormat="1" x14ac:dyDescent="0.2"/>
    <row r="450" s="262" customFormat="1" x14ac:dyDescent="0.2"/>
    <row r="451" s="262" customFormat="1" x14ac:dyDescent="0.2"/>
    <row r="452" s="262" customFormat="1" x14ac:dyDescent="0.2"/>
    <row r="453" s="262" customFormat="1" x14ac:dyDescent="0.2"/>
    <row r="454" s="262" customFormat="1" x14ac:dyDescent="0.2"/>
    <row r="455" s="262" customFormat="1" x14ac:dyDescent="0.2"/>
    <row r="456" s="262" customFormat="1" x14ac:dyDescent="0.2"/>
    <row r="457" s="262" customFormat="1" x14ac:dyDescent="0.2"/>
    <row r="458" s="262" customFormat="1" x14ac:dyDescent="0.2"/>
    <row r="459" s="262" customFormat="1" x14ac:dyDescent="0.2"/>
    <row r="460" s="262" customFormat="1" x14ac:dyDescent="0.2"/>
    <row r="461" s="262" customFormat="1" x14ac:dyDescent="0.2"/>
    <row r="462" s="262" customFormat="1" x14ac:dyDescent="0.2"/>
    <row r="463" s="262" customFormat="1" x14ac:dyDescent="0.2"/>
    <row r="464" s="262" customFormat="1" x14ac:dyDescent="0.2"/>
    <row r="465" s="262" customFormat="1" x14ac:dyDescent="0.2"/>
    <row r="466" s="262" customFormat="1" x14ac:dyDescent="0.2"/>
    <row r="467" s="262" customFormat="1" x14ac:dyDescent="0.2"/>
    <row r="468" s="262" customFormat="1" x14ac:dyDescent="0.2"/>
    <row r="469" s="262" customFormat="1" x14ac:dyDescent="0.2"/>
    <row r="470" s="262" customFormat="1" x14ac:dyDescent="0.2"/>
    <row r="471" s="262" customFormat="1" x14ac:dyDescent="0.2"/>
    <row r="472" s="262" customFormat="1" x14ac:dyDescent="0.2"/>
    <row r="473" s="262" customFormat="1" x14ac:dyDescent="0.2"/>
    <row r="474" s="262" customFormat="1" x14ac:dyDescent="0.2"/>
    <row r="475" s="262" customFormat="1" x14ac:dyDescent="0.2"/>
    <row r="476" s="262" customFormat="1" x14ac:dyDescent="0.2"/>
    <row r="477" s="262" customFormat="1" x14ac:dyDescent="0.2"/>
    <row r="478" s="262" customFormat="1" x14ac:dyDescent="0.2"/>
    <row r="479" s="262" customFormat="1" x14ac:dyDescent="0.2"/>
    <row r="480" s="262" customFormat="1" x14ac:dyDescent="0.2"/>
    <row r="481" s="262" customFormat="1" x14ac:dyDescent="0.2"/>
    <row r="482" s="262" customFormat="1" x14ac:dyDescent="0.2"/>
    <row r="483" s="262" customFormat="1" x14ac:dyDescent="0.2"/>
    <row r="484" s="262" customFormat="1" x14ac:dyDescent="0.2"/>
    <row r="485" s="262" customFormat="1" x14ac:dyDescent="0.2"/>
    <row r="486" s="262" customFormat="1" x14ac:dyDescent="0.2"/>
    <row r="487" s="262" customFormat="1" x14ac:dyDescent="0.2"/>
    <row r="488" s="262" customFormat="1" x14ac:dyDescent="0.2"/>
    <row r="489" s="262" customFormat="1" x14ac:dyDescent="0.2"/>
    <row r="490" s="262" customFormat="1" x14ac:dyDescent="0.2"/>
    <row r="491" s="262" customFormat="1" x14ac:dyDescent="0.2"/>
    <row r="492" s="262" customFormat="1" x14ac:dyDescent="0.2"/>
    <row r="493" s="262" customFormat="1" x14ac:dyDescent="0.2"/>
    <row r="494" s="262" customFormat="1" x14ac:dyDescent="0.2"/>
    <row r="495" s="262" customFormat="1" x14ac:dyDescent="0.2"/>
    <row r="496" s="262" customFormat="1" x14ac:dyDescent="0.2"/>
    <row r="497" s="262" customFormat="1" x14ac:dyDescent="0.2"/>
    <row r="498" s="262" customFormat="1" x14ac:dyDescent="0.2"/>
    <row r="499" s="262" customFormat="1" x14ac:dyDescent="0.2"/>
    <row r="500" s="262" customFormat="1" x14ac:dyDescent="0.2"/>
    <row r="501" s="262" customFormat="1" x14ac:dyDescent="0.2"/>
    <row r="502" s="262" customFormat="1" x14ac:dyDescent="0.2"/>
    <row r="503" s="262" customFormat="1" x14ac:dyDescent="0.2"/>
    <row r="504" s="262" customFormat="1" x14ac:dyDescent="0.2"/>
    <row r="505" s="262" customFormat="1" x14ac:dyDescent="0.2"/>
    <row r="506" s="262" customFormat="1" x14ac:dyDescent="0.2"/>
    <row r="507" s="262" customFormat="1" x14ac:dyDescent="0.2"/>
    <row r="508" s="262" customFormat="1" x14ac:dyDescent="0.2"/>
    <row r="509" s="262" customFormat="1" x14ac:dyDescent="0.2"/>
    <row r="510" s="262" customFormat="1" x14ac:dyDescent="0.2"/>
    <row r="511" s="262" customFormat="1" x14ac:dyDescent="0.2"/>
    <row r="512" s="262" customFormat="1" x14ac:dyDescent="0.2"/>
    <row r="513" s="262" customFormat="1" x14ac:dyDescent="0.2"/>
    <row r="514" s="262" customFormat="1" x14ac:dyDescent="0.2"/>
    <row r="515" s="262" customFormat="1" x14ac:dyDescent="0.2"/>
    <row r="516" s="262" customFormat="1" x14ac:dyDescent="0.2"/>
    <row r="517" s="262" customFormat="1" x14ac:dyDescent="0.2"/>
    <row r="518" s="262" customFormat="1" x14ac:dyDescent="0.2"/>
    <row r="519" s="262" customFormat="1" x14ac:dyDescent="0.2"/>
    <row r="520" s="262" customFormat="1" x14ac:dyDescent="0.2"/>
    <row r="521" s="262" customFormat="1" x14ac:dyDescent="0.2"/>
    <row r="522" s="262" customFormat="1" x14ac:dyDescent="0.2"/>
    <row r="523" s="262" customFormat="1" x14ac:dyDescent="0.2"/>
    <row r="524" s="262" customFormat="1" x14ac:dyDescent="0.2"/>
    <row r="525" s="262" customFormat="1" x14ac:dyDescent="0.2"/>
    <row r="526" s="262" customFormat="1" x14ac:dyDescent="0.2"/>
    <row r="527" s="262" customFormat="1" x14ac:dyDescent="0.2"/>
    <row r="528" s="262" customFormat="1" x14ac:dyDescent="0.2"/>
    <row r="529" s="262" customFormat="1" x14ac:dyDescent="0.2"/>
    <row r="530" s="262" customFormat="1" x14ac:dyDescent="0.2"/>
    <row r="531" s="262" customFormat="1" x14ac:dyDescent="0.2"/>
    <row r="532" s="262" customFormat="1" x14ac:dyDescent="0.2"/>
    <row r="533" s="262" customFormat="1" x14ac:dyDescent="0.2"/>
    <row r="534" s="262" customFormat="1" x14ac:dyDescent="0.2"/>
    <row r="535" s="262" customFormat="1" x14ac:dyDescent="0.2"/>
    <row r="536" s="262" customFormat="1" x14ac:dyDescent="0.2"/>
    <row r="537" s="262" customFormat="1" x14ac:dyDescent="0.2"/>
    <row r="538" s="262" customFormat="1" x14ac:dyDescent="0.2"/>
    <row r="539" s="262" customFormat="1" x14ac:dyDescent="0.2"/>
    <row r="540" s="262" customFormat="1" x14ac:dyDescent="0.2"/>
    <row r="541" s="262" customFormat="1" x14ac:dyDescent="0.2"/>
    <row r="542" s="262" customFormat="1" x14ac:dyDescent="0.2"/>
    <row r="543" s="262" customFormat="1" x14ac:dyDescent="0.2"/>
    <row r="544" s="262" customFormat="1" x14ac:dyDescent="0.2"/>
    <row r="545" s="262" customFormat="1" x14ac:dyDescent="0.2"/>
    <row r="546" s="262" customFormat="1" x14ac:dyDescent="0.2"/>
    <row r="547" s="262" customFormat="1" x14ac:dyDescent="0.2"/>
  </sheetData>
  <mergeCells count="11">
    <mergeCell ref="A5:F5"/>
    <mergeCell ref="A7:F7"/>
    <mergeCell ref="A10:F10"/>
    <mergeCell ref="A57:F57"/>
    <mergeCell ref="A62:F62"/>
    <mergeCell ref="A63:F63"/>
    <mergeCell ref="A64:F64"/>
    <mergeCell ref="A58:F58"/>
    <mergeCell ref="A59:F59"/>
    <mergeCell ref="A60:F60"/>
    <mergeCell ref="A61:F61"/>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CC"/>
    <pageSetUpPr fitToPage="1"/>
  </sheetPr>
  <dimension ref="A1:G817"/>
  <sheetViews>
    <sheetView zoomScale="110" zoomScaleNormal="110" zoomScaleSheetLayoutView="115" workbookViewId="0">
      <selection activeCell="E45" sqref="E45"/>
    </sheetView>
  </sheetViews>
  <sheetFormatPr baseColWidth="10" defaultRowHeight="12.75" x14ac:dyDescent="0.2"/>
  <cols>
    <col min="1" max="1" width="7" style="53" customWidth="1"/>
    <col min="2" max="2" width="35.7109375" style="93" customWidth="1"/>
    <col min="3" max="3" width="16.5703125" style="93" customWidth="1"/>
    <col min="4" max="4" width="12.85546875" style="93" customWidth="1"/>
    <col min="5" max="5" width="14.7109375" style="93" customWidth="1"/>
    <col min="6" max="6" width="16.85546875" style="93" customWidth="1"/>
    <col min="7" max="7" width="14.85546875" style="53" bestFit="1" customWidth="1"/>
    <col min="8" max="256" width="11.42578125" style="53"/>
    <col min="257" max="257" width="7" style="53" customWidth="1"/>
    <col min="258" max="258" width="35.7109375" style="53" customWidth="1"/>
    <col min="259" max="259" width="16.5703125" style="53" customWidth="1"/>
    <col min="260" max="260" width="12.85546875" style="53" customWidth="1"/>
    <col min="261" max="261" width="14.7109375" style="53" customWidth="1"/>
    <col min="262" max="262" width="16.85546875" style="53" customWidth="1"/>
    <col min="263" max="263" width="14.85546875" style="53" bestFit="1" customWidth="1"/>
    <col min="264" max="512" width="11.42578125" style="53"/>
    <col min="513" max="513" width="7" style="53" customWidth="1"/>
    <col min="514" max="514" width="35.7109375" style="53" customWidth="1"/>
    <col min="515" max="515" width="16.5703125" style="53" customWidth="1"/>
    <col min="516" max="516" width="12.85546875" style="53" customWidth="1"/>
    <col min="517" max="517" width="14.7109375" style="53" customWidth="1"/>
    <col min="518" max="518" width="16.85546875" style="53" customWidth="1"/>
    <col min="519" max="519" width="14.85546875" style="53" bestFit="1" customWidth="1"/>
    <col min="520" max="768" width="11.42578125" style="53"/>
    <col min="769" max="769" width="7" style="53" customWidth="1"/>
    <col min="770" max="770" width="35.7109375" style="53" customWidth="1"/>
    <col min="771" max="771" width="16.5703125" style="53" customWidth="1"/>
    <col min="772" max="772" width="12.85546875" style="53" customWidth="1"/>
    <col min="773" max="773" width="14.7109375" style="53" customWidth="1"/>
    <col min="774" max="774" width="16.85546875" style="53" customWidth="1"/>
    <col min="775" max="775" width="14.85546875" style="53" bestFit="1" customWidth="1"/>
    <col min="776" max="1024" width="11.42578125" style="53"/>
    <col min="1025" max="1025" width="7" style="53" customWidth="1"/>
    <col min="1026" max="1026" width="35.7109375" style="53" customWidth="1"/>
    <col min="1027" max="1027" width="16.5703125" style="53" customWidth="1"/>
    <col min="1028" max="1028" width="12.85546875" style="53" customWidth="1"/>
    <col min="1029" max="1029" width="14.7109375" style="53" customWidth="1"/>
    <col min="1030" max="1030" width="16.85546875" style="53" customWidth="1"/>
    <col min="1031" max="1031" width="14.85546875" style="53" bestFit="1" customWidth="1"/>
    <col min="1032" max="1280" width="11.42578125" style="53"/>
    <col min="1281" max="1281" width="7" style="53" customWidth="1"/>
    <col min="1282" max="1282" width="35.7109375" style="53" customWidth="1"/>
    <col min="1283" max="1283" width="16.5703125" style="53" customWidth="1"/>
    <col min="1284" max="1284" width="12.85546875" style="53" customWidth="1"/>
    <col min="1285" max="1285" width="14.7109375" style="53" customWidth="1"/>
    <col min="1286" max="1286" width="16.85546875" style="53" customWidth="1"/>
    <col min="1287" max="1287" width="14.85546875" style="53" bestFit="1" customWidth="1"/>
    <col min="1288" max="1536" width="11.42578125" style="53"/>
    <col min="1537" max="1537" width="7" style="53" customWidth="1"/>
    <col min="1538" max="1538" width="35.7109375" style="53" customWidth="1"/>
    <col min="1539" max="1539" width="16.5703125" style="53" customWidth="1"/>
    <col min="1540" max="1540" width="12.85546875" style="53" customWidth="1"/>
    <col min="1541" max="1541" width="14.7109375" style="53" customWidth="1"/>
    <col min="1542" max="1542" width="16.85546875" style="53" customWidth="1"/>
    <col min="1543" max="1543" width="14.85546875" style="53" bestFit="1" customWidth="1"/>
    <col min="1544" max="1792" width="11.42578125" style="53"/>
    <col min="1793" max="1793" width="7" style="53" customWidth="1"/>
    <col min="1794" max="1794" width="35.7109375" style="53" customWidth="1"/>
    <col min="1795" max="1795" width="16.5703125" style="53" customWidth="1"/>
    <col min="1796" max="1796" width="12.85546875" style="53" customWidth="1"/>
    <col min="1797" max="1797" width="14.7109375" style="53" customWidth="1"/>
    <col min="1798" max="1798" width="16.85546875" style="53" customWidth="1"/>
    <col min="1799" max="1799" width="14.85546875" style="53" bestFit="1" customWidth="1"/>
    <col min="1800" max="2048" width="11.42578125" style="53"/>
    <col min="2049" max="2049" width="7" style="53" customWidth="1"/>
    <col min="2050" max="2050" width="35.7109375" style="53" customWidth="1"/>
    <col min="2051" max="2051" width="16.5703125" style="53" customWidth="1"/>
    <col min="2052" max="2052" width="12.85546875" style="53" customWidth="1"/>
    <col min="2053" max="2053" width="14.7109375" style="53" customWidth="1"/>
    <col min="2054" max="2054" width="16.85546875" style="53" customWidth="1"/>
    <col min="2055" max="2055" width="14.85546875" style="53" bestFit="1" customWidth="1"/>
    <col min="2056" max="2304" width="11.42578125" style="53"/>
    <col min="2305" max="2305" width="7" style="53" customWidth="1"/>
    <col min="2306" max="2306" width="35.7109375" style="53" customWidth="1"/>
    <col min="2307" max="2307" width="16.5703125" style="53" customWidth="1"/>
    <col min="2308" max="2308" width="12.85546875" style="53" customWidth="1"/>
    <col min="2309" max="2309" width="14.7109375" style="53" customWidth="1"/>
    <col min="2310" max="2310" width="16.85546875" style="53" customWidth="1"/>
    <col min="2311" max="2311" width="14.85546875" style="53" bestFit="1" customWidth="1"/>
    <col min="2312" max="2560" width="11.42578125" style="53"/>
    <col min="2561" max="2561" width="7" style="53" customWidth="1"/>
    <col min="2562" max="2562" width="35.7109375" style="53" customWidth="1"/>
    <col min="2563" max="2563" width="16.5703125" style="53" customWidth="1"/>
    <col min="2564" max="2564" width="12.85546875" style="53" customWidth="1"/>
    <col min="2565" max="2565" width="14.7109375" style="53" customWidth="1"/>
    <col min="2566" max="2566" width="16.85546875" style="53" customWidth="1"/>
    <col min="2567" max="2567" width="14.85546875" style="53" bestFit="1" customWidth="1"/>
    <col min="2568" max="2816" width="11.42578125" style="53"/>
    <col min="2817" max="2817" width="7" style="53" customWidth="1"/>
    <col min="2818" max="2818" width="35.7109375" style="53" customWidth="1"/>
    <col min="2819" max="2819" width="16.5703125" style="53" customWidth="1"/>
    <col min="2820" max="2820" width="12.85546875" style="53" customWidth="1"/>
    <col min="2821" max="2821" width="14.7109375" style="53" customWidth="1"/>
    <col min="2822" max="2822" width="16.85546875" style="53" customWidth="1"/>
    <col min="2823" max="2823" width="14.85546875" style="53" bestFit="1" customWidth="1"/>
    <col min="2824" max="3072" width="11.42578125" style="53"/>
    <col min="3073" max="3073" width="7" style="53" customWidth="1"/>
    <col min="3074" max="3074" width="35.7109375" style="53" customWidth="1"/>
    <col min="3075" max="3075" width="16.5703125" style="53" customWidth="1"/>
    <col min="3076" max="3076" width="12.85546875" style="53" customWidth="1"/>
    <col min="3077" max="3077" width="14.7109375" style="53" customWidth="1"/>
    <col min="3078" max="3078" width="16.85546875" style="53" customWidth="1"/>
    <col min="3079" max="3079" width="14.85546875" style="53" bestFit="1" customWidth="1"/>
    <col min="3080" max="3328" width="11.42578125" style="53"/>
    <col min="3329" max="3329" width="7" style="53" customWidth="1"/>
    <col min="3330" max="3330" width="35.7109375" style="53" customWidth="1"/>
    <col min="3331" max="3331" width="16.5703125" style="53" customWidth="1"/>
    <col min="3332" max="3332" width="12.85546875" style="53" customWidth="1"/>
    <col min="3333" max="3333" width="14.7109375" style="53" customWidth="1"/>
    <col min="3334" max="3334" width="16.85546875" style="53" customWidth="1"/>
    <col min="3335" max="3335" width="14.85546875" style="53" bestFit="1" customWidth="1"/>
    <col min="3336" max="3584" width="11.42578125" style="53"/>
    <col min="3585" max="3585" width="7" style="53" customWidth="1"/>
    <col min="3586" max="3586" width="35.7109375" style="53" customWidth="1"/>
    <col min="3587" max="3587" width="16.5703125" style="53" customWidth="1"/>
    <col min="3588" max="3588" width="12.85546875" style="53" customWidth="1"/>
    <col min="3589" max="3589" width="14.7109375" style="53" customWidth="1"/>
    <col min="3590" max="3590" width="16.85546875" style="53" customWidth="1"/>
    <col min="3591" max="3591" width="14.85546875" style="53" bestFit="1" customWidth="1"/>
    <col min="3592" max="3840" width="11.42578125" style="53"/>
    <col min="3841" max="3841" width="7" style="53" customWidth="1"/>
    <col min="3842" max="3842" width="35.7109375" style="53" customWidth="1"/>
    <col min="3843" max="3843" width="16.5703125" style="53" customWidth="1"/>
    <col min="3844" max="3844" width="12.85546875" style="53" customWidth="1"/>
    <col min="3845" max="3845" width="14.7109375" style="53" customWidth="1"/>
    <col min="3846" max="3846" width="16.85546875" style="53" customWidth="1"/>
    <col min="3847" max="3847" width="14.85546875" style="53" bestFit="1" customWidth="1"/>
    <col min="3848" max="4096" width="11.42578125" style="53"/>
    <col min="4097" max="4097" width="7" style="53" customWidth="1"/>
    <col min="4098" max="4098" width="35.7109375" style="53" customWidth="1"/>
    <col min="4099" max="4099" width="16.5703125" style="53" customWidth="1"/>
    <col min="4100" max="4100" width="12.85546875" style="53" customWidth="1"/>
    <col min="4101" max="4101" width="14.7109375" style="53" customWidth="1"/>
    <col min="4102" max="4102" width="16.85546875" style="53" customWidth="1"/>
    <col min="4103" max="4103" width="14.85546875" style="53" bestFit="1" customWidth="1"/>
    <col min="4104" max="4352" width="11.42578125" style="53"/>
    <col min="4353" max="4353" width="7" style="53" customWidth="1"/>
    <col min="4354" max="4354" width="35.7109375" style="53" customWidth="1"/>
    <col min="4355" max="4355" width="16.5703125" style="53" customWidth="1"/>
    <col min="4356" max="4356" width="12.85546875" style="53" customWidth="1"/>
    <col min="4357" max="4357" width="14.7109375" style="53" customWidth="1"/>
    <col min="4358" max="4358" width="16.85546875" style="53" customWidth="1"/>
    <col min="4359" max="4359" width="14.85546875" style="53" bestFit="1" customWidth="1"/>
    <col min="4360" max="4608" width="11.42578125" style="53"/>
    <col min="4609" max="4609" width="7" style="53" customWidth="1"/>
    <col min="4610" max="4610" width="35.7109375" style="53" customWidth="1"/>
    <col min="4611" max="4611" width="16.5703125" style="53" customWidth="1"/>
    <col min="4612" max="4612" width="12.85546875" style="53" customWidth="1"/>
    <col min="4613" max="4613" width="14.7109375" style="53" customWidth="1"/>
    <col min="4614" max="4614" width="16.85546875" style="53" customWidth="1"/>
    <col min="4615" max="4615" width="14.85546875" style="53" bestFit="1" customWidth="1"/>
    <col min="4616" max="4864" width="11.42578125" style="53"/>
    <col min="4865" max="4865" width="7" style="53" customWidth="1"/>
    <col min="4866" max="4866" width="35.7109375" style="53" customWidth="1"/>
    <col min="4867" max="4867" width="16.5703125" style="53" customWidth="1"/>
    <col min="4868" max="4868" width="12.85546875" style="53" customWidth="1"/>
    <col min="4869" max="4869" width="14.7109375" style="53" customWidth="1"/>
    <col min="4870" max="4870" width="16.85546875" style="53" customWidth="1"/>
    <col min="4871" max="4871" width="14.85546875" style="53" bestFit="1" customWidth="1"/>
    <col min="4872" max="5120" width="11.42578125" style="53"/>
    <col min="5121" max="5121" width="7" style="53" customWidth="1"/>
    <col min="5122" max="5122" width="35.7109375" style="53" customWidth="1"/>
    <col min="5123" max="5123" width="16.5703125" style="53" customWidth="1"/>
    <col min="5124" max="5124" width="12.85546875" style="53" customWidth="1"/>
    <col min="5125" max="5125" width="14.7109375" style="53" customWidth="1"/>
    <col min="5126" max="5126" width="16.85546875" style="53" customWidth="1"/>
    <col min="5127" max="5127" width="14.85546875" style="53" bestFit="1" customWidth="1"/>
    <col min="5128" max="5376" width="11.42578125" style="53"/>
    <col min="5377" max="5377" width="7" style="53" customWidth="1"/>
    <col min="5378" max="5378" width="35.7109375" style="53" customWidth="1"/>
    <col min="5379" max="5379" width="16.5703125" style="53" customWidth="1"/>
    <col min="5380" max="5380" width="12.85546875" style="53" customWidth="1"/>
    <col min="5381" max="5381" width="14.7109375" style="53" customWidth="1"/>
    <col min="5382" max="5382" width="16.85546875" style="53" customWidth="1"/>
    <col min="5383" max="5383" width="14.85546875" style="53" bestFit="1" customWidth="1"/>
    <col min="5384" max="5632" width="11.42578125" style="53"/>
    <col min="5633" max="5633" width="7" style="53" customWidth="1"/>
    <col min="5634" max="5634" width="35.7109375" style="53" customWidth="1"/>
    <col min="5635" max="5635" width="16.5703125" style="53" customWidth="1"/>
    <col min="5636" max="5636" width="12.85546875" style="53" customWidth="1"/>
    <col min="5637" max="5637" width="14.7109375" style="53" customWidth="1"/>
    <col min="5638" max="5638" width="16.85546875" style="53" customWidth="1"/>
    <col min="5639" max="5639" width="14.85546875" style="53" bestFit="1" customWidth="1"/>
    <col min="5640" max="5888" width="11.42578125" style="53"/>
    <col min="5889" max="5889" width="7" style="53" customWidth="1"/>
    <col min="5890" max="5890" width="35.7109375" style="53" customWidth="1"/>
    <col min="5891" max="5891" width="16.5703125" style="53" customWidth="1"/>
    <col min="5892" max="5892" width="12.85546875" style="53" customWidth="1"/>
    <col min="5893" max="5893" width="14.7109375" style="53" customWidth="1"/>
    <col min="5894" max="5894" width="16.85546875" style="53" customWidth="1"/>
    <col min="5895" max="5895" width="14.85546875" style="53" bestFit="1" customWidth="1"/>
    <col min="5896" max="6144" width="11.42578125" style="53"/>
    <col min="6145" max="6145" width="7" style="53" customWidth="1"/>
    <col min="6146" max="6146" width="35.7109375" style="53" customWidth="1"/>
    <col min="6147" max="6147" width="16.5703125" style="53" customWidth="1"/>
    <col min="6148" max="6148" width="12.85546875" style="53" customWidth="1"/>
    <col min="6149" max="6149" width="14.7109375" style="53" customWidth="1"/>
    <col min="6150" max="6150" width="16.85546875" style="53" customWidth="1"/>
    <col min="6151" max="6151" width="14.85546875" style="53" bestFit="1" customWidth="1"/>
    <col min="6152" max="6400" width="11.42578125" style="53"/>
    <col min="6401" max="6401" width="7" style="53" customWidth="1"/>
    <col min="6402" max="6402" width="35.7109375" style="53" customWidth="1"/>
    <col min="6403" max="6403" width="16.5703125" style="53" customWidth="1"/>
    <col min="6404" max="6404" width="12.85546875" style="53" customWidth="1"/>
    <col min="6405" max="6405" width="14.7109375" style="53" customWidth="1"/>
    <col min="6406" max="6406" width="16.85546875" style="53" customWidth="1"/>
    <col min="6407" max="6407" width="14.85546875" style="53" bestFit="1" customWidth="1"/>
    <col min="6408" max="6656" width="11.42578125" style="53"/>
    <col min="6657" max="6657" width="7" style="53" customWidth="1"/>
    <col min="6658" max="6658" width="35.7109375" style="53" customWidth="1"/>
    <col min="6659" max="6659" width="16.5703125" style="53" customWidth="1"/>
    <col min="6660" max="6660" width="12.85546875" style="53" customWidth="1"/>
    <col min="6661" max="6661" width="14.7109375" style="53" customWidth="1"/>
    <col min="6662" max="6662" width="16.85546875" style="53" customWidth="1"/>
    <col min="6663" max="6663" width="14.85546875" style="53" bestFit="1" customWidth="1"/>
    <col min="6664" max="6912" width="11.42578125" style="53"/>
    <col min="6913" max="6913" width="7" style="53" customWidth="1"/>
    <col min="6914" max="6914" width="35.7109375" style="53" customWidth="1"/>
    <col min="6915" max="6915" width="16.5703125" style="53" customWidth="1"/>
    <col min="6916" max="6916" width="12.85546875" style="53" customWidth="1"/>
    <col min="6917" max="6917" width="14.7109375" style="53" customWidth="1"/>
    <col min="6918" max="6918" width="16.85546875" style="53" customWidth="1"/>
    <col min="6919" max="6919" width="14.85546875" style="53" bestFit="1" customWidth="1"/>
    <col min="6920" max="7168" width="11.42578125" style="53"/>
    <col min="7169" max="7169" width="7" style="53" customWidth="1"/>
    <col min="7170" max="7170" width="35.7109375" style="53" customWidth="1"/>
    <col min="7171" max="7171" width="16.5703125" style="53" customWidth="1"/>
    <col min="7172" max="7172" width="12.85546875" style="53" customWidth="1"/>
    <col min="7173" max="7173" width="14.7109375" style="53" customWidth="1"/>
    <col min="7174" max="7174" width="16.85546875" style="53" customWidth="1"/>
    <col min="7175" max="7175" width="14.85546875" style="53" bestFit="1" customWidth="1"/>
    <col min="7176" max="7424" width="11.42578125" style="53"/>
    <col min="7425" max="7425" width="7" style="53" customWidth="1"/>
    <col min="7426" max="7426" width="35.7109375" style="53" customWidth="1"/>
    <col min="7427" max="7427" width="16.5703125" style="53" customWidth="1"/>
    <col min="7428" max="7428" width="12.85546875" style="53" customWidth="1"/>
    <col min="7429" max="7429" width="14.7109375" style="53" customWidth="1"/>
    <col min="7430" max="7430" width="16.85546875" style="53" customWidth="1"/>
    <col min="7431" max="7431" width="14.85546875" style="53" bestFit="1" customWidth="1"/>
    <col min="7432" max="7680" width="11.42578125" style="53"/>
    <col min="7681" max="7681" width="7" style="53" customWidth="1"/>
    <col min="7682" max="7682" width="35.7109375" style="53" customWidth="1"/>
    <col min="7683" max="7683" width="16.5703125" style="53" customWidth="1"/>
    <col min="7684" max="7684" width="12.85546875" style="53" customWidth="1"/>
    <col min="7685" max="7685" width="14.7109375" style="53" customWidth="1"/>
    <col min="7686" max="7686" width="16.85546875" style="53" customWidth="1"/>
    <col min="7687" max="7687" width="14.85546875" style="53" bestFit="1" customWidth="1"/>
    <col min="7688" max="7936" width="11.42578125" style="53"/>
    <col min="7937" max="7937" width="7" style="53" customWidth="1"/>
    <col min="7938" max="7938" width="35.7109375" style="53" customWidth="1"/>
    <col min="7939" max="7939" width="16.5703125" style="53" customWidth="1"/>
    <col min="7940" max="7940" width="12.85546875" style="53" customWidth="1"/>
    <col min="7941" max="7941" width="14.7109375" style="53" customWidth="1"/>
    <col min="7942" max="7942" width="16.85546875" style="53" customWidth="1"/>
    <col min="7943" max="7943" width="14.85546875" style="53" bestFit="1" customWidth="1"/>
    <col min="7944" max="8192" width="11.42578125" style="53"/>
    <col min="8193" max="8193" width="7" style="53" customWidth="1"/>
    <col min="8194" max="8194" width="35.7109375" style="53" customWidth="1"/>
    <col min="8195" max="8195" width="16.5703125" style="53" customWidth="1"/>
    <col min="8196" max="8196" width="12.85546875" style="53" customWidth="1"/>
    <col min="8197" max="8197" width="14.7109375" style="53" customWidth="1"/>
    <col min="8198" max="8198" width="16.85546875" style="53" customWidth="1"/>
    <col min="8199" max="8199" width="14.85546875" style="53" bestFit="1" customWidth="1"/>
    <col min="8200" max="8448" width="11.42578125" style="53"/>
    <col min="8449" max="8449" width="7" style="53" customWidth="1"/>
    <col min="8450" max="8450" width="35.7109375" style="53" customWidth="1"/>
    <col min="8451" max="8451" width="16.5703125" style="53" customWidth="1"/>
    <col min="8452" max="8452" width="12.85546875" style="53" customWidth="1"/>
    <col min="8453" max="8453" width="14.7109375" style="53" customWidth="1"/>
    <col min="8454" max="8454" width="16.85546875" style="53" customWidth="1"/>
    <col min="8455" max="8455" width="14.85546875" style="53" bestFit="1" customWidth="1"/>
    <col min="8456" max="8704" width="11.42578125" style="53"/>
    <col min="8705" max="8705" width="7" style="53" customWidth="1"/>
    <col min="8706" max="8706" width="35.7109375" style="53" customWidth="1"/>
    <col min="8707" max="8707" width="16.5703125" style="53" customWidth="1"/>
    <col min="8708" max="8708" width="12.85546875" style="53" customWidth="1"/>
    <col min="8709" max="8709" width="14.7109375" style="53" customWidth="1"/>
    <col min="8710" max="8710" width="16.85546875" style="53" customWidth="1"/>
    <col min="8711" max="8711" width="14.85546875" style="53" bestFit="1" customWidth="1"/>
    <col min="8712" max="8960" width="11.42578125" style="53"/>
    <col min="8961" max="8961" width="7" style="53" customWidth="1"/>
    <col min="8962" max="8962" width="35.7109375" style="53" customWidth="1"/>
    <col min="8963" max="8963" width="16.5703125" style="53" customWidth="1"/>
    <col min="8964" max="8964" width="12.85546875" style="53" customWidth="1"/>
    <col min="8965" max="8965" width="14.7109375" style="53" customWidth="1"/>
    <col min="8966" max="8966" width="16.85546875" style="53" customWidth="1"/>
    <col min="8967" max="8967" width="14.85546875" style="53" bestFit="1" customWidth="1"/>
    <col min="8968" max="9216" width="11.42578125" style="53"/>
    <col min="9217" max="9217" width="7" style="53" customWidth="1"/>
    <col min="9218" max="9218" width="35.7109375" style="53" customWidth="1"/>
    <col min="9219" max="9219" width="16.5703125" style="53" customWidth="1"/>
    <col min="9220" max="9220" width="12.85546875" style="53" customWidth="1"/>
    <col min="9221" max="9221" width="14.7109375" style="53" customWidth="1"/>
    <col min="9222" max="9222" width="16.85546875" style="53" customWidth="1"/>
    <col min="9223" max="9223" width="14.85546875" style="53" bestFit="1" customWidth="1"/>
    <col min="9224" max="9472" width="11.42578125" style="53"/>
    <col min="9473" max="9473" width="7" style="53" customWidth="1"/>
    <col min="9474" max="9474" width="35.7109375" style="53" customWidth="1"/>
    <col min="9475" max="9475" width="16.5703125" style="53" customWidth="1"/>
    <col min="9476" max="9476" width="12.85546875" style="53" customWidth="1"/>
    <col min="9477" max="9477" width="14.7109375" style="53" customWidth="1"/>
    <col min="9478" max="9478" width="16.85546875" style="53" customWidth="1"/>
    <col min="9479" max="9479" width="14.85546875" style="53" bestFit="1" customWidth="1"/>
    <col min="9480" max="9728" width="11.42578125" style="53"/>
    <col min="9729" max="9729" width="7" style="53" customWidth="1"/>
    <col min="9730" max="9730" width="35.7109375" style="53" customWidth="1"/>
    <col min="9731" max="9731" width="16.5703125" style="53" customWidth="1"/>
    <col min="9732" max="9732" width="12.85546875" style="53" customWidth="1"/>
    <col min="9733" max="9733" width="14.7109375" style="53" customWidth="1"/>
    <col min="9734" max="9734" width="16.85546875" style="53" customWidth="1"/>
    <col min="9735" max="9735" width="14.85546875" style="53" bestFit="1" customWidth="1"/>
    <col min="9736" max="9984" width="11.42578125" style="53"/>
    <col min="9985" max="9985" width="7" style="53" customWidth="1"/>
    <col min="9986" max="9986" width="35.7109375" style="53" customWidth="1"/>
    <col min="9987" max="9987" width="16.5703125" style="53" customWidth="1"/>
    <col min="9988" max="9988" width="12.85546875" style="53" customWidth="1"/>
    <col min="9989" max="9989" width="14.7109375" style="53" customWidth="1"/>
    <col min="9990" max="9990" width="16.85546875" style="53" customWidth="1"/>
    <col min="9991" max="9991" width="14.85546875" style="53" bestFit="1" customWidth="1"/>
    <col min="9992" max="10240" width="11.42578125" style="53"/>
    <col min="10241" max="10241" width="7" style="53" customWidth="1"/>
    <col min="10242" max="10242" width="35.7109375" style="53" customWidth="1"/>
    <col min="10243" max="10243" width="16.5703125" style="53" customWidth="1"/>
    <col min="10244" max="10244" width="12.85546875" style="53" customWidth="1"/>
    <col min="10245" max="10245" width="14.7109375" style="53" customWidth="1"/>
    <col min="10246" max="10246" width="16.85546875" style="53" customWidth="1"/>
    <col min="10247" max="10247" width="14.85546875" style="53" bestFit="1" customWidth="1"/>
    <col min="10248" max="10496" width="11.42578125" style="53"/>
    <col min="10497" max="10497" width="7" style="53" customWidth="1"/>
    <col min="10498" max="10498" width="35.7109375" style="53" customWidth="1"/>
    <col min="10499" max="10499" width="16.5703125" style="53" customWidth="1"/>
    <col min="10500" max="10500" width="12.85546875" style="53" customWidth="1"/>
    <col min="10501" max="10501" width="14.7109375" style="53" customWidth="1"/>
    <col min="10502" max="10502" width="16.85546875" style="53" customWidth="1"/>
    <col min="10503" max="10503" width="14.85546875" style="53" bestFit="1" customWidth="1"/>
    <col min="10504" max="10752" width="11.42578125" style="53"/>
    <col min="10753" max="10753" width="7" style="53" customWidth="1"/>
    <col min="10754" max="10754" width="35.7109375" style="53" customWidth="1"/>
    <col min="10755" max="10755" width="16.5703125" style="53" customWidth="1"/>
    <col min="10756" max="10756" width="12.85546875" style="53" customWidth="1"/>
    <col min="10757" max="10757" width="14.7109375" style="53" customWidth="1"/>
    <col min="10758" max="10758" width="16.85546875" style="53" customWidth="1"/>
    <col min="10759" max="10759" width="14.85546875" style="53" bestFit="1" customWidth="1"/>
    <col min="10760" max="11008" width="11.42578125" style="53"/>
    <col min="11009" max="11009" width="7" style="53" customWidth="1"/>
    <col min="11010" max="11010" width="35.7109375" style="53" customWidth="1"/>
    <col min="11011" max="11011" width="16.5703125" style="53" customWidth="1"/>
    <col min="11012" max="11012" width="12.85546875" style="53" customWidth="1"/>
    <col min="11013" max="11013" width="14.7109375" style="53" customWidth="1"/>
    <col min="11014" max="11014" width="16.85546875" style="53" customWidth="1"/>
    <col min="11015" max="11015" width="14.85546875" style="53" bestFit="1" customWidth="1"/>
    <col min="11016" max="11264" width="11.42578125" style="53"/>
    <col min="11265" max="11265" width="7" style="53" customWidth="1"/>
    <col min="11266" max="11266" width="35.7109375" style="53" customWidth="1"/>
    <col min="11267" max="11267" width="16.5703125" style="53" customWidth="1"/>
    <col min="11268" max="11268" width="12.85546875" style="53" customWidth="1"/>
    <col min="11269" max="11269" width="14.7109375" style="53" customWidth="1"/>
    <col min="11270" max="11270" width="16.85546875" style="53" customWidth="1"/>
    <col min="11271" max="11271" width="14.85546875" style="53" bestFit="1" customWidth="1"/>
    <col min="11272" max="11520" width="11.42578125" style="53"/>
    <col min="11521" max="11521" width="7" style="53" customWidth="1"/>
    <col min="11522" max="11522" width="35.7109375" style="53" customWidth="1"/>
    <col min="11523" max="11523" width="16.5703125" style="53" customWidth="1"/>
    <col min="11524" max="11524" width="12.85546875" style="53" customWidth="1"/>
    <col min="11525" max="11525" width="14.7109375" style="53" customWidth="1"/>
    <col min="11526" max="11526" width="16.85546875" style="53" customWidth="1"/>
    <col min="11527" max="11527" width="14.85546875" style="53" bestFit="1" customWidth="1"/>
    <col min="11528" max="11776" width="11.42578125" style="53"/>
    <col min="11777" max="11777" width="7" style="53" customWidth="1"/>
    <col min="11778" max="11778" width="35.7109375" style="53" customWidth="1"/>
    <col min="11779" max="11779" width="16.5703125" style="53" customWidth="1"/>
    <col min="11780" max="11780" width="12.85546875" style="53" customWidth="1"/>
    <col min="11781" max="11781" width="14.7109375" style="53" customWidth="1"/>
    <col min="11782" max="11782" width="16.85546875" style="53" customWidth="1"/>
    <col min="11783" max="11783" width="14.85546875" style="53" bestFit="1" customWidth="1"/>
    <col min="11784" max="12032" width="11.42578125" style="53"/>
    <col min="12033" max="12033" width="7" style="53" customWidth="1"/>
    <col min="12034" max="12034" width="35.7109375" style="53" customWidth="1"/>
    <col min="12035" max="12035" width="16.5703125" style="53" customWidth="1"/>
    <col min="12036" max="12036" width="12.85546875" style="53" customWidth="1"/>
    <col min="12037" max="12037" width="14.7109375" style="53" customWidth="1"/>
    <col min="12038" max="12038" width="16.85546875" style="53" customWidth="1"/>
    <col min="12039" max="12039" width="14.85546875" style="53" bestFit="1" customWidth="1"/>
    <col min="12040" max="12288" width="11.42578125" style="53"/>
    <col min="12289" max="12289" width="7" style="53" customWidth="1"/>
    <col min="12290" max="12290" width="35.7109375" style="53" customWidth="1"/>
    <col min="12291" max="12291" width="16.5703125" style="53" customWidth="1"/>
    <col min="12292" max="12292" width="12.85546875" style="53" customWidth="1"/>
    <col min="12293" max="12293" width="14.7109375" style="53" customWidth="1"/>
    <col min="12294" max="12294" width="16.85546875" style="53" customWidth="1"/>
    <col min="12295" max="12295" width="14.85546875" style="53" bestFit="1" customWidth="1"/>
    <col min="12296" max="12544" width="11.42578125" style="53"/>
    <col min="12545" max="12545" width="7" style="53" customWidth="1"/>
    <col min="12546" max="12546" width="35.7109375" style="53" customWidth="1"/>
    <col min="12547" max="12547" width="16.5703125" style="53" customWidth="1"/>
    <col min="12548" max="12548" width="12.85546875" style="53" customWidth="1"/>
    <col min="12549" max="12549" width="14.7109375" style="53" customWidth="1"/>
    <col min="12550" max="12550" width="16.85546875" style="53" customWidth="1"/>
    <col min="12551" max="12551" width="14.85546875" style="53" bestFit="1" customWidth="1"/>
    <col min="12552" max="12800" width="11.42578125" style="53"/>
    <col min="12801" max="12801" width="7" style="53" customWidth="1"/>
    <col min="12802" max="12802" width="35.7109375" style="53" customWidth="1"/>
    <col min="12803" max="12803" width="16.5703125" style="53" customWidth="1"/>
    <col min="12804" max="12804" width="12.85546875" style="53" customWidth="1"/>
    <col min="12805" max="12805" width="14.7109375" style="53" customWidth="1"/>
    <col min="12806" max="12806" width="16.85546875" style="53" customWidth="1"/>
    <col min="12807" max="12807" width="14.85546875" style="53" bestFit="1" customWidth="1"/>
    <col min="12808" max="13056" width="11.42578125" style="53"/>
    <col min="13057" max="13057" width="7" style="53" customWidth="1"/>
    <col min="13058" max="13058" width="35.7109375" style="53" customWidth="1"/>
    <col min="13059" max="13059" width="16.5703125" style="53" customWidth="1"/>
    <col min="13060" max="13060" width="12.85546875" style="53" customWidth="1"/>
    <col min="13061" max="13061" width="14.7109375" style="53" customWidth="1"/>
    <col min="13062" max="13062" width="16.85546875" style="53" customWidth="1"/>
    <col min="13063" max="13063" width="14.85546875" style="53" bestFit="1" customWidth="1"/>
    <col min="13064" max="13312" width="11.42578125" style="53"/>
    <col min="13313" max="13313" width="7" style="53" customWidth="1"/>
    <col min="13314" max="13314" width="35.7109375" style="53" customWidth="1"/>
    <col min="13315" max="13315" width="16.5703125" style="53" customWidth="1"/>
    <col min="13316" max="13316" width="12.85546875" style="53" customWidth="1"/>
    <col min="13317" max="13317" width="14.7109375" style="53" customWidth="1"/>
    <col min="13318" max="13318" width="16.85546875" style="53" customWidth="1"/>
    <col min="13319" max="13319" width="14.85546875" style="53" bestFit="1" customWidth="1"/>
    <col min="13320" max="13568" width="11.42578125" style="53"/>
    <col min="13569" max="13569" width="7" style="53" customWidth="1"/>
    <col min="13570" max="13570" width="35.7109375" style="53" customWidth="1"/>
    <col min="13571" max="13571" width="16.5703125" style="53" customWidth="1"/>
    <col min="13572" max="13572" width="12.85546875" style="53" customWidth="1"/>
    <col min="13573" max="13573" width="14.7109375" style="53" customWidth="1"/>
    <col min="13574" max="13574" width="16.85546875" style="53" customWidth="1"/>
    <col min="13575" max="13575" width="14.85546875" style="53" bestFit="1" customWidth="1"/>
    <col min="13576" max="13824" width="11.42578125" style="53"/>
    <col min="13825" max="13825" width="7" style="53" customWidth="1"/>
    <col min="13826" max="13826" width="35.7109375" style="53" customWidth="1"/>
    <col min="13827" max="13827" width="16.5703125" style="53" customWidth="1"/>
    <col min="13828" max="13828" width="12.85546875" style="53" customWidth="1"/>
    <col min="13829" max="13829" width="14.7109375" style="53" customWidth="1"/>
    <col min="13830" max="13830" width="16.85546875" style="53" customWidth="1"/>
    <col min="13831" max="13831" width="14.85546875" style="53" bestFit="1" customWidth="1"/>
    <col min="13832" max="14080" width="11.42578125" style="53"/>
    <col min="14081" max="14081" width="7" style="53" customWidth="1"/>
    <col min="14082" max="14082" width="35.7109375" style="53" customWidth="1"/>
    <col min="14083" max="14083" width="16.5703125" style="53" customWidth="1"/>
    <col min="14084" max="14084" width="12.85546875" style="53" customWidth="1"/>
    <col min="14085" max="14085" width="14.7109375" style="53" customWidth="1"/>
    <col min="14086" max="14086" width="16.85546875" style="53" customWidth="1"/>
    <col min="14087" max="14087" width="14.85546875" style="53" bestFit="1" customWidth="1"/>
    <col min="14088" max="14336" width="11.42578125" style="53"/>
    <col min="14337" max="14337" width="7" style="53" customWidth="1"/>
    <col min="14338" max="14338" width="35.7109375" style="53" customWidth="1"/>
    <col min="14339" max="14339" width="16.5703125" style="53" customWidth="1"/>
    <col min="14340" max="14340" width="12.85546875" style="53" customWidth="1"/>
    <col min="14341" max="14341" width="14.7109375" style="53" customWidth="1"/>
    <col min="14342" max="14342" width="16.85546875" style="53" customWidth="1"/>
    <col min="14343" max="14343" width="14.85546875" style="53" bestFit="1" customWidth="1"/>
    <col min="14344" max="14592" width="11.42578125" style="53"/>
    <col min="14593" max="14593" width="7" style="53" customWidth="1"/>
    <col min="14594" max="14594" width="35.7109375" style="53" customWidth="1"/>
    <col min="14595" max="14595" width="16.5703125" style="53" customWidth="1"/>
    <col min="14596" max="14596" width="12.85546875" style="53" customWidth="1"/>
    <col min="14597" max="14597" width="14.7109375" style="53" customWidth="1"/>
    <col min="14598" max="14598" width="16.85546875" style="53" customWidth="1"/>
    <col min="14599" max="14599" width="14.85546875" style="53" bestFit="1" customWidth="1"/>
    <col min="14600" max="14848" width="11.42578125" style="53"/>
    <col min="14849" max="14849" width="7" style="53" customWidth="1"/>
    <col min="14850" max="14850" width="35.7109375" style="53" customWidth="1"/>
    <col min="14851" max="14851" width="16.5703125" style="53" customWidth="1"/>
    <col min="14852" max="14852" width="12.85546875" style="53" customWidth="1"/>
    <col min="14853" max="14853" width="14.7109375" style="53" customWidth="1"/>
    <col min="14854" max="14854" width="16.85546875" style="53" customWidth="1"/>
    <col min="14855" max="14855" width="14.85546875" style="53" bestFit="1" customWidth="1"/>
    <col min="14856" max="15104" width="11.42578125" style="53"/>
    <col min="15105" max="15105" width="7" style="53" customWidth="1"/>
    <col min="15106" max="15106" width="35.7109375" style="53" customWidth="1"/>
    <col min="15107" max="15107" width="16.5703125" style="53" customWidth="1"/>
    <col min="15108" max="15108" width="12.85546875" style="53" customWidth="1"/>
    <col min="15109" max="15109" width="14.7109375" style="53" customWidth="1"/>
    <col min="15110" max="15110" width="16.85546875" style="53" customWidth="1"/>
    <col min="15111" max="15111" width="14.85546875" style="53" bestFit="1" customWidth="1"/>
    <col min="15112" max="15360" width="11.42578125" style="53"/>
    <col min="15361" max="15361" width="7" style="53" customWidth="1"/>
    <col min="15362" max="15362" width="35.7109375" style="53" customWidth="1"/>
    <col min="15363" max="15363" width="16.5703125" style="53" customWidth="1"/>
    <col min="15364" max="15364" width="12.85546875" style="53" customWidth="1"/>
    <col min="15365" max="15365" width="14.7109375" style="53" customWidth="1"/>
    <col min="15366" max="15366" width="16.85546875" style="53" customWidth="1"/>
    <col min="15367" max="15367" width="14.85546875" style="53" bestFit="1" customWidth="1"/>
    <col min="15368" max="15616" width="11.42578125" style="53"/>
    <col min="15617" max="15617" width="7" style="53" customWidth="1"/>
    <col min="15618" max="15618" width="35.7109375" style="53" customWidth="1"/>
    <col min="15619" max="15619" width="16.5703125" style="53" customWidth="1"/>
    <col min="15620" max="15620" width="12.85546875" style="53" customWidth="1"/>
    <col min="15621" max="15621" width="14.7109375" style="53" customWidth="1"/>
    <col min="15622" max="15622" width="16.85546875" style="53" customWidth="1"/>
    <col min="15623" max="15623" width="14.85546875" style="53" bestFit="1" customWidth="1"/>
    <col min="15624" max="15872" width="11.42578125" style="53"/>
    <col min="15873" max="15873" width="7" style="53" customWidth="1"/>
    <col min="15874" max="15874" width="35.7109375" style="53" customWidth="1"/>
    <col min="15875" max="15875" width="16.5703125" style="53" customWidth="1"/>
    <col min="15876" max="15876" width="12.85546875" style="53" customWidth="1"/>
    <col min="15877" max="15877" width="14.7109375" style="53" customWidth="1"/>
    <col min="15878" max="15878" width="16.85546875" style="53" customWidth="1"/>
    <col min="15879" max="15879" width="14.85546875" style="53" bestFit="1" customWidth="1"/>
    <col min="15880" max="16128" width="11.42578125" style="53"/>
    <col min="16129" max="16129" width="7" style="53" customWidth="1"/>
    <col min="16130" max="16130" width="35.7109375" style="53" customWidth="1"/>
    <col min="16131" max="16131" width="16.5703125" style="53" customWidth="1"/>
    <col min="16132" max="16132" width="12.85546875" style="53" customWidth="1"/>
    <col min="16133" max="16133" width="14.7109375" style="53" customWidth="1"/>
    <col min="16134" max="16134" width="16.85546875" style="53" customWidth="1"/>
    <col min="16135" max="16135" width="14.85546875" style="53" bestFit="1" customWidth="1"/>
    <col min="16136" max="16384" width="11.42578125" style="53"/>
  </cols>
  <sheetData>
    <row r="1" spans="1:6" s="93" customFormat="1" ht="13.5" thickTop="1" x14ac:dyDescent="0.2">
      <c r="A1" s="177"/>
      <c r="B1" s="177"/>
      <c r="C1" s="177"/>
      <c r="D1" s="177"/>
      <c r="E1" s="177"/>
      <c r="F1" s="177"/>
    </row>
    <row r="2" spans="1:6" s="93" customFormat="1" x14ac:dyDescent="0.2">
      <c r="A2" s="51" t="s">
        <v>13</v>
      </c>
      <c r="B2" s="52"/>
      <c r="C2" s="52"/>
      <c r="D2" s="52"/>
      <c r="E2" s="52"/>
      <c r="F2" s="52"/>
    </row>
    <row r="3" spans="1:6" s="93" customFormat="1" ht="18" x14ac:dyDescent="0.2">
      <c r="A3" s="54" t="s">
        <v>14</v>
      </c>
      <c r="B3" s="52"/>
      <c r="C3" s="52"/>
      <c r="D3" s="52"/>
      <c r="E3" s="52"/>
      <c r="F3" s="52"/>
    </row>
    <row r="4" spans="1:6" s="93" customFormat="1" ht="15" x14ac:dyDescent="0.2">
      <c r="A4" s="55" t="s">
        <v>15</v>
      </c>
      <c r="B4" s="52"/>
      <c r="C4" s="52"/>
      <c r="D4" s="52"/>
      <c r="E4" s="52"/>
      <c r="F4" s="52"/>
    </row>
    <row r="5" spans="1:6" s="93" customFormat="1" x14ac:dyDescent="0.2">
      <c r="A5" s="56" t="s">
        <v>94</v>
      </c>
      <c r="B5" s="52"/>
      <c r="C5" s="52"/>
      <c r="D5" s="52"/>
      <c r="E5" s="52"/>
      <c r="F5" s="52"/>
    </row>
    <row r="6" spans="1:6" s="93" customFormat="1" x14ac:dyDescent="0.2">
      <c r="A6" s="423" t="s">
        <v>16</v>
      </c>
      <c r="B6" s="423"/>
      <c r="C6" s="423"/>
      <c r="D6" s="423"/>
      <c r="E6" s="423"/>
      <c r="F6" s="423"/>
    </row>
    <row r="7" spans="1:6" s="93" customFormat="1" x14ac:dyDescent="0.2">
      <c r="A7" s="51" t="s">
        <v>99</v>
      </c>
      <c r="B7" s="52"/>
      <c r="C7" s="52"/>
      <c r="D7" s="52"/>
      <c r="E7" s="52"/>
      <c r="F7" s="52"/>
    </row>
    <row r="8" spans="1:6" s="93" customFormat="1" x14ac:dyDescent="0.2">
      <c r="A8" s="423"/>
      <c r="B8" s="423"/>
      <c r="C8" s="423"/>
      <c r="D8" s="423"/>
      <c r="E8" s="423"/>
      <c r="F8" s="423"/>
    </row>
    <row r="9" spans="1:6" s="93" customFormat="1" x14ac:dyDescent="0.2">
      <c r="A9" s="57"/>
      <c r="B9" s="57"/>
      <c r="C9" s="57"/>
      <c r="D9" s="57"/>
      <c r="E9" s="57"/>
      <c r="F9" s="57"/>
    </row>
    <row r="10" spans="1:6" s="93" customFormat="1" ht="15.75" x14ac:dyDescent="0.2">
      <c r="A10" s="58" t="s">
        <v>17</v>
      </c>
      <c r="B10" s="59"/>
      <c r="C10" s="59"/>
      <c r="D10" s="59"/>
      <c r="E10" s="59"/>
      <c r="F10" s="59"/>
    </row>
    <row r="11" spans="1:6" s="93" customFormat="1" ht="15.75" thickBot="1" x14ac:dyDescent="0.3">
      <c r="A11" s="425" t="s">
        <v>18</v>
      </c>
      <c r="B11" s="425"/>
      <c r="C11" s="425"/>
      <c r="D11" s="425"/>
      <c r="E11" s="425"/>
      <c r="F11" s="425"/>
    </row>
    <row r="12" spans="1:6" s="93" customFormat="1" x14ac:dyDescent="0.2">
      <c r="A12" s="60"/>
      <c r="B12" s="61"/>
      <c r="C12" s="29" t="s">
        <v>19</v>
      </c>
      <c r="D12" s="29" t="s">
        <v>20</v>
      </c>
      <c r="E12" s="29" t="s">
        <v>21</v>
      </c>
      <c r="F12" s="31" t="s">
        <v>22</v>
      </c>
    </row>
    <row r="13" spans="1:6" s="93" customFormat="1" x14ac:dyDescent="0.2">
      <c r="A13" s="32" t="s">
        <v>23</v>
      </c>
      <c r="B13" s="62" t="s">
        <v>24</v>
      </c>
      <c r="C13" s="34" t="s">
        <v>25</v>
      </c>
      <c r="D13" s="34" t="s">
        <v>26</v>
      </c>
      <c r="E13" s="34" t="s">
        <v>27</v>
      </c>
      <c r="F13" s="36" t="s">
        <v>28</v>
      </c>
    </row>
    <row r="14" spans="1:6" s="93" customFormat="1" ht="13.5" thickBot="1" x14ac:dyDescent="0.25">
      <c r="A14" s="37" t="s">
        <v>29</v>
      </c>
      <c r="B14" s="63"/>
      <c r="C14" s="40" t="s">
        <v>30</v>
      </c>
      <c r="D14" s="40" t="s">
        <v>31</v>
      </c>
      <c r="E14" s="40" t="s">
        <v>32</v>
      </c>
      <c r="F14" s="64" t="s">
        <v>33</v>
      </c>
    </row>
    <row r="15" spans="1:6" s="93" customFormat="1" x14ac:dyDescent="0.2">
      <c r="A15" s="65"/>
      <c r="B15" s="66" t="s">
        <v>34</v>
      </c>
      <c r="C15" s="3"/>
      <c r="D15" s="3"/>
      <c r="E15" s="4"/>
      <c r="F15" s="5"/>
    </row>
    <row r="16" spans="1:6" s="93" customFormat="1" x14ac:dyDescent="0.2">
      <c r="A16" s="67"/>
      <c r="B16" s="68" t="s">
        <v>35</v>
      </c>
      <c r="C16" s="6"/>
      <c r="D16" s="6"/>
      <c r="E16" s="7"/>
      <c r="F16" s="8"/>
    </row>
    <row r="17" spans="1:6" s="93" customFormat="1" x14ac:dyDescent="0.2">
      <c r="A17" s="69">
        <v>1</v>
      </c>
      <c r="B17" s="70" t="s">
        <v>36</v>
      </c>
      <c r="C17" s="71">
        <v>4500000</v>
      </c>
      <c r="D17" s="71">
        <v>470000</v>
      </c>
      <c r="E17" s="180">
        <v>10</v>
      </c>
      <c r="F17" s="10">
        <f>+A17*(C17+D17)*E17</f>
        <v>49700000</v>
      </c>
    </row>
    <row r="18" spans="1:6" s="93" customFormat="1" x14ac:dyDescent="0.2">
      <c r="A18" s="69">
        <v>1</v>
      </c>
      <c r="B18" s="70" t="s">
        <v>36</v>
      </c>
      <c r="C18" s="79">
        <v>4500000</v>
      </c>
      <c r="D18" s="79">
        <v>470000</v>
      </c>
      <c r="E18" s="181">
        <v>10</v>
      </c>
      <c r="F18" s="182">
        <f>+A18*(C18+D18)*E18</f>
        <v>49700000</v>
      </c>
    </row>
    <row r="19" spans="1:6" s="93" customFormat="1" x14ac:dyDescent="0.2">
      <c r="A19" s="72">
        <v>1</v>
      </c>
      <c r="B19" s="73" t="s">
        <v>96</v>
      </c>
      <c r="C19" s="74">
        <v>3200000</v>
      </c>
      <c r="D19" s="74">
        <v>470000</v>
      </c>
      <c r="E19" s="75">
        <v>10</v>
      </c>
      <c r="F19" s="183">
        <f>+A19*(C19+D19)*E19</f>
        <v>36700000</v>
      </c>
    </row>
    <row r="20" spans="1:6" s="93" customFormat="1" x14ac:dyDescent="0.2">
      <c r="A20" s="77"/>
      <c r="B20" s="78" t="s">
        <v>37</v>
      </c>
      <c r="C20" s="79"/>
      <c r="D20" s="79"/>
      <c r="E20" s="80"/>
      <c r="F20" s="9"/>
    </row>
    <row r="21" spans="1:6" s="93" customFormat="1" x14ac:dyDescent="0.2">
      <c r="A21" s="81">
        <v>1</v>
      </c>
      <c r="B21" s="82" t="s">
        <v>97</v>
      </c>
      <c r="C21" s="71">
        <v>1000000</v>
      </c>
      <c r="D21" s="83"/>
      <c r="E21" s="84">
        <v>10</v>
      </c>
      <c r="F21" s="10">
        <f>+A21*(C21+D21)*E21</f>
        <v>10000000</v>
      </c>
    </row>
    <row r="22" spans="1:6" s="93" customFormat="1" x14ac:dyDescent="0.2">
      <c r="A22" s="72">
        <v>1</v>
      </c>
      <c r="B22" s="85" t="s">
        <v>38</v>
      </c>
      <c r="C22" s="74">
        <v>1200000</v>
      </c>
      <c r="D22" s="86"/>
      <c r="E22" s="75">
        <v>10</v>
      </c>
      <c r="F22" s="76">
        <f>+A22*(C22+D22)*E22</f>
        <v>12000000</v>
      </c>
    </row>
    <row r="23" spans="1:6" s="93" customFormat="1" x14ac:dyDescent="0.2">
      <c r="A23" s="87"/>
      <c r="B23" s="88" t="s">
        <v>39</v>
      </c>
      <c r="C23" s="89"/>
      <c r="D23" s="90"/>
      <c r="E23" s="91"/>
      <c r="F23" s="92">
        <f>SUM(F17:F22)</f>
        <v>158100000</v>
      </c>
    </row>
    <row r="24" spans="1:6" s="93" customFormat="1" ht="13.5" thickBot="1" x14ac:dyDescent="0.25">
      <c r="A24" s="94"/>
      <c r="B24" s="95" t="s">
        <v>40</v>
      </c>
      <c r="C24" s="96"/>
      <c r="D24" s="96"/>
      <c r="E24" s="96"/>
      <c r="F24" s="97">
        <v>2.4</v>
      </c>
    </row>
    <row r="25" spans="1:6" s="93" customFormat="1" ht="13.5" thickBot="1" x14ac:dyDescent="0.25">
      <c r="A25" s="98"/>
      <c r="B25" s="99" t="s">
        <v>41</v>
      </c>
      <c r="C25" s="100"/>
      <c r="D25" s="100"/>
      <c r="E25" s="100"/>
      <c r="F25" s="101">
        <f>F23*F24</f>
        <v>379440000</v>
      </c>
    </row>
    <row r="26" spans="1:6" s="93" customFormat="1" ht="13.5" thickBot="1" x14ac:dyDescent="0.25">
      <c r="A26" s="102"/>
      <c r="B26" s="103"/>
      <c r="C26" s="103"/>
      <c r="D26" s="103"/>
      <c r="E26" s="103"/>
      <c r="F26" s="103"/>
    </row>
    <row r="27" spans="1:6" s="93" customFormat="1" x14ac:dyDescent="0.2">
      <c r="A27" s="26"/>
      <c r="B27" s="27"/>
      <c r="C27" s="28"/>
      <c r="D27" s="29" t="s">
        <v>42</v>
      </c>
      <c r="E27" s="30" t="s">
        <v>43</v>
      </c>
      <c r="F27" s="31" t="s">
        <v>22</v>
      </c>
    </row>
    <row r="28" spans="1:6" s="93" customFormat="1" x14ac:dyDescent="0.2">
      <c r="A28" s="32" t="s">
        <v>23</v>
      </c>
      <c r="B28" s="33" t="s">
        <v>44</v>
      </c>
      <c r="C28" s="34" t="s">
        <v>45</v>
      </c>
      <c r="D28" s="34" t="s">
        <v>46</v>
      </c>
      <c r="E28" s="35" t="s">
        <v>47</v>
      </c>
      <c r="F28" s="36" t="s">
        <v>28</v>
      </c>
    </row>
    <row r="29" spans="1:6" s="93" customFormat="1" ht="13.5" thickBot="1" x14ac:dyDescent="0.25">
      <c r="A29" s="37" t="s">
        <v>48</v>
      </c>
      <c r="B29" s="38"/>
      <c r="C29" s="39"/>
      <c r="D29" s="40" t="s">
        <v>49</v>
      </c>
      <c r="E29" s="41" t="s">
        <v>50</v>
      </c>
      <c r="F29" s="42" t="s">
        <v>51</v>
      </c>
    </row>
    <row r="30" spans="1:6" s="93" customFormat="1" x14ac:dyDescent="0.2">
      <c r="A30" s="43"/>
      <c r="B30" s="44" t="s">
        <v>52</v>
      </c>
      <c r="C30" s="45"/>
      <c r="D30" s="11"/>
      <c r="E30" s="12"/>
      <c r="F30" s="13"/>
    </row>
    <row r="31" spans="1:6" s="93" customFormat="1" x14ac:dyDescent="0.2">
      <c r="A31" s="67"/>
      <c r="B31" s="68" t="s">
        <v>53</v>
      </c>
      <c r="C31" s="104"/>
      <c r="D31" s="105"/>
      <c r="E31" s="106"/>
      <c r="F31" s="14"/>
    </row>
    <row r="32" spans="1:6" s="93" customFormat="1" x14ac:dyDescent="0.2">
      <c r="A32" s="107">
        <v>2</v>
      </c>
      <c r="B32" s="108" t="s">
        <v>100</v>
      </c>
      <c r="C32" s="109" t="s">
        <v>54</v>
      </c>
      <c r="D32" s="197">
        <v>270000</v>
      </c>
      <c r="E32" s="15">
        <v>6</v>
      </c>
      <c r="F32" s="16">
        <f>+A32*D32*E32</f>
        <v>3240000</v>
      </c>
    </row>
    <row r="33" spans="1:7" s="93" customFormat="1" x14ac:dyDescent="0.2">
      <c r="A33" s="110"/>
      <c r="B33" s="111" t="s">
        <v>55</v>
      </c>
      <c r="C33" s="112"/>
      <c r="D33" s="17"/>
      <c r="E33" s="18"/>
      <c r="F33" s="19"/>
    </row>
    <row r="34" spans="1:7" s="93" customFormat="1" ht="24" x14ac:dyDescent="0.2">
      <c r="A34" s="184">
        <v>2</v>
      </c>
      <c r="B34" s="113" t="s">
        <v>56</v>
      </c>
      <c r="C34" s="114" t="s">
        <v>57</v>
      </c>
      <c r="D34" s="115">
        <v>4300000</v>
      </c>
      <c r="E34" s="185">
        <v>10</v>
      </c>
      <c r="F34" s="116">
        <f>+A34*D34*E34</f>
        <v>86000000</v>
      </c>
    </row>
    <row r="35" spans="1:7" s="93" customFormat="1" x14ac:dyDescent="0.2">
      <c r="A35" s="186"/>
      <c r="B35" s="187"/>
      <c r="C35" s="188"/>
      <c r="D35" s="189"/>
      <c r="E35" s="84"/>
      <c r="F35" s="190"/>
    </row>
    <row r="36" spans="1:7" s="93" customFormat="1" x14ac:dyDescent="0.2">
      <c r="A36" s="110"/>
      <c r="B36" s="117" t="s">
        <v>58</v>
      </c>
      <c r="C36" s="112"/>
      <c r="D36" s="17"/>
      <c r="E36" s="18"/>
      <c r="F36" s="19"/>
    </row>
    <row r="37" spans="1:7" s="93" customFormat="1" ht="72" x14ac:dyDescent="0.2">
      <c r="A37" s="118">
        <v>1</v>
      </c>
      <c r="B37" s="119" t="s">
        <v>59</v>
      </c>
      <c r="C37" s="20" t="s">
        <v>101</v>
      </c>
      <c r="D37" s="21">
        <v>7100000</v>
      </c>
      <c r="E37" s="124">
        <v>1</v>
      </c>
      <c r="F37" s="22">
        <f t="shared" ref="F37:F44" si="0">+A37*D37*E37</f>
        <v>7100000</v>
      </c>
      <c r="G37" s="23" t="s">
        <v>61</v>
      </c>
    </row>
    <row r="38" spans="1:7" s="93" customFormat="1" ht="24" x14ac:dyDescent="0.2">
      <c r="A38" s="120">
        <v>1</v>
      </c>
      <c r="B38" s="121" t="s">
        <v>62</v>
      </c>
      <c r="C38" s="122" t="s">
        <v>60</v>
      </c>
      <c r="D38" s="123">
        <f>1900000*4</f>
        <v>7600000</v>
      </c>
      <c r="E38" s="124">
        <v>1</v>
      </c>
      <c r="F38" s="24">
        <f t="shared" si="0"/>
        <v>7600000</v>
      </c>
    </row>
    <row r="39" spans="1:7" s="93" customFormat="1" x14ac:dyDescent="0.2">
      <c r="A39" s="125">
        <v>1</v>
      </c>
      <c r="B39" s="126" t="s">
        <v>63</v>
      </c>
      <c r="C39" s="127" t="s">
        <v>64</v>
      </c>
      <c r="D39" s="128">
        <v>1100000</v>
      </c>
      <c r="E39" s="136">
        <v>10</v>
      </c>
      <c r="F39" s="129">
        <f t="shared" si="0"/>
        <v>11000000</v>
      </c>
    </row>
    <row r="40" spans="1:7" s="93" customFormat="1" x14ac:dyDescent="0.2">
      <c r="A40" s="125">
        <v>1</v>
      </c>
      <c r="B40" s="126" t="s">
        <v>65</v>
      </c>
      <c r="C40" s="127" t="s">
        <v>64</v>
      </c>
      <c r="D40" s="130">
        <v>410000</v>
      </c>
      <c r="E40" s="131">
        <v>10</v>
      </c>
      <c r="F40" s="129">
        <f t="shared" si="0"/>
        <v>4100000</v>
      </c>
    </row>
    <row r="41" spans="1:7" s="93" customFormat="1" ht="24" x14ac:dyDescent="0.2">
      <c r="A41" s="120">
        <v>1</v>
      </c>
      <c r="B41" s="126" t="s">
        <v>66</v>
      </c>
      <c r="C41" s="132" t="s">
        <v>64</v>
      </c>
      <c r="D41" s="133">
        <v>155000</v>
      </c>
      <c r="E41" s="134">
        <v>10</v>
      </c>
      <c r="F41" s="135">
        <f t="shared" si="0"/>
        <v>1550000</v>
      </c>
    </row>
    <row r="42" spans="1:7" s="93" customFormat="1" x14ac:dyDescent="0.2">
      <c r="A42" s="125">
        <v>1</v>
      </c>
      <c r="B42" s="126" t="s">
        <v>67</v>
      </c>
      <c r="C42" s="127" t="s">
        <v>64</v>
      </c>
      <c r="D42" s="128">
        <v>420000</v>
      </c>
      <c r="E42" s="136">
        <v>10</v>
      </c>
      <c r="F42" s="129">
        <f t="shared" si="0"/>
        <v>4200000</v>
      </c>
    </row>
    <row r="43" spans="1:7" s="93" customFormat="1" x14ac:dyDescent="0.2">
      <c r="A43" s="125">
        <v>1</v>
      </c>
      <c r="B43" s="126" t="s">
        <v>68</v>
      </c>
      <c r="C43" s="127" t="s">
        <v>64</v>
      </c>
      <c r="D43" s="128">
        <v>410000</v>
      </c>
      <c r="E43" s="136">
        <v>10</v>
      </c>
      <c r="F43" s="129">
        <f t="shared" si="0"/>
        <v>4100000</v>
      </c>
    </row>
    <row r="44" spans="1:7" s="93" customFormat="1" x14ac:dyDescent="0.2">
      <c r="A44" s="137">
        <v>1</v>
      </c>
      <c r="B44" s="138" t="s">
        <v>69</v>
      </c>
      <c r="C44" s="139" t="s">
        <v>64</v>
      </c>
      <c r="D44" s="191">
        <v>410000</v>
      </c>
      <c r="E44" s="140">
        <v>10</v>
      </c>
      <c r="F44" s="129">
        <f t="shared" si="0"/>
        <v>4100000</v>
      </c>
    </row>
    <row r="45" spans="1:7" s="93" customFormat="1" ht="13.5" thickBot="1" x14ac:dyDescent="0.25">
      <c r="A45" s="141"/>
      <c r="B45" s="142" t="s">
        <v>70</v>
      </c>
      <c r="C45" s="143"/>
      <c r="D45" s="143"/>
      <c r="E45" s="143"/>
      <c r="F45" s="144">
        <f>SUM(F32:F44)</f>
        <v>132990000</v>
      </c>
    </row>
    <row r="46" spans="1:7" s="93" customFormat="1" ht="13.5" thickBot="1" x14ac:dyDescent="0.25">
      <c r="A46" s="178"/>
      <c r="B46" s="145"/>
      <c r="C46" s="146"/>
      <c r="D46" s="146"/>
      <c r="E46" s="146"/>
      <c r="F46" s="179"/>
    </row>
    <row r="47" spans="1:7" s="93" customFormat="1" x14ac:dyDescent="0.2">
      <c r="A47" s="26"/>
      <c r="B47" s="27"/>
      <c r="C47" s="28"/>
      <c r="D47" s="29" t="s">
        <v>42</v>
      </c>
      <c r="E47" s="30" t="s">
        <v>43</v>
      </c>
      <c r="F47" s="31" t="s">
        <v>22</v>
      </c>
    </row>
    <row r="48" spans="1:7" s="93" customFormat="1" x14ac:dyDescent="0.2">
      <c r="A48" s="32" t="s">
        <v>23</v>
      </c>
      <c r="B48" s="33" t="s">
        <v>44</v>
      </c>
      <c r="C48" s="34" t="s">
        <v>45</v>
      </c>
      <c r="D48" s="34" t="s">
        <v>46</v>
      </c>
      <c r="E48" s="35" t="s">
        <v>47</v>
      </c>
      <c r="F48" s="36" t="s">
        <v>28</v>
      </c>
    </row>
    <row r="49" spans="1:7" s="93" customFormat="1" ht="13.5" thickBot="1" x14ac:dyDescent="0.25">
      <c r="A49" s="37" t="s">
        <v>71</v>
      </c>
      <c r="B49" s="38"/>
      <c r="C49" s="39"/>
      <c r="D49" s="40" t="s">
        <v>72</v>
      </c>
      <c r="E49" s="41" t="s">
        <v>73</v>
      </c>
      <c r="F49" s="42" t="s">
        <v>74</v>
      </c>
    </row>
    <row r="50" spans="1:7" s="93" customFormat="1" x14ac:dyDescent="0.2">
      <c r="A50" s="147"/>
      <c r="B50" s="44" t="s">
        <v>75</v>
      </c>
      <c r="C50" s="45"/>
      <c r="D50" s="11"/>
      <c r="E50" s="12"/>
      <c r="F50" s="13"/>
    </row>
    <row r="51" spans="1:7" s="93" customFormat="1" ht="60" x14ac:dyDescent="0.2">
      <c r="A51" s="192">
        <v>1</v>
      </c>
      <c r="B51" s="148" t="s">
        <v>76</v>
      </c>
      <c r="C51" s="149" t="s">
        <v>77</v>
      </c>
      <c r="D51" s="46">
        <v>5000000</v>
      </c>
      <c r="E51" s="124">
        <v>1</v>
      </c>
      <c r="F51" s="150">
        <f>+A51*D51*E51</f>
        <v>5000000</v>
      </c>
      <c r="G51" s="23" t="s">
        <v>61</v>
      </c>
    </row>
    <row r="52" spans="1:7" s="93" customFormat="1" ht="24" x14ac:dyDescent="0.2">
      <c r="A52" s="193">
        <v>1</v>
      </c>
      <c r="B52" s="151" t="s">
        <v>78</v>
      </c>
      <c r="C52" s="122" t="s">
        <v>79</v>
      </c>
      <c r="D52" s="194">
        <v>4500000</v>
      </c>
      <c r="E52" s="152">
        <v>1</v>
      </c>
      <c r="F52" s="24">
        <f>+A52*D52*E52</f>
        <v>4500000</v>
      </c>
    </row>
    <row r="53" spans="1:7" s="93" customFormat="1" x14ac:dyDescent="0.2">
      <c r="A53" s="195">
        <v>1000</v>
      </c>
      <c r="B53" s="154" t="s">
        <v>98</v>
      </c>
      <c r="C53" s="155" t="s">
        <v>80</v>
      </c>
      <c r="D53" s="128">
        <v>1200</v>
      </c>
      <c r="E53" s="136">
        <v>2</v>
      </c>
      <c r="F53" s="25">
        <f>+A53*D53*E53</f>
        <v>2400000</v>
      </c>
    </row>
    <row r="54" spans="1:7" s="93" customFormat="1" x14ac:dyDescent="0.2">
      <c r="A54" s="153">
        <v>1</v>
      </c>
      <c r="B54" s="156" t="s">
        <v>81</v>
      </c>
      <c r="C54" s="157" t="s">
        <v>80</v>
      </c>
      <c r="D54" s="74">
        <v>200000</v>
      </c>
      <c r="E54" s="140">
        <v>2</v>
      </c>
      <c r="F54" s="158">
        <f>+A54*D54*E54</f>
        <v>400000</v>
      </c>
    </row>
    <row r="55" spans="1:7" s="93" customFormat="1" ht="13.5" thickBot="1" x14ac:dyDescent="0.25">
      <c r="A55" s="196"/>
      <c r="B55" s="47" t="s">
        <v>82</v>
      </c>
      <c r="C55" s="159"/>
      <c r="D55" s="160"/>
      <c r="E55" s="80"/>
      <c r="F55" s="161">
        <f>SUM(F51:F54)</f>
        <v>12300000</v>
      </c>
    </row>
    <row r="56" spans="1:7" s="93" customFormat="1" x14ac:dyDescent="0.2">
      <c r="A56" s="162"/>
      <c r="B56" s="163" t="s">
        <v>83</v>
      </c>
      <c r="C56" s="164"/>
      <c r="D56" s="164"/>
      <c r="E56" s="164"/>
      <c r="F56" s="165">
        <f>+F25+F45+F55</f>
        <v>524730000</v>
      </c>
    </row>
    <row r="57" spans="1:7" s="93" customFormat="1" x14ac:dyDescent="0.2">
      <c r="A57" s="166"/>
      <c r="B57" s="167" t="s">
        <v>102</v>
      </c>
      <c r="C57" s="112"/>
      <c r="D57" s="112"/>
      <c r="E57" s="112"/>
      <c r="F57" s="168">
        <f>+ROUND(F56*0.19,0)</f>
        <v>99698700</v>
      </c>
    </row>
    <row r="58" spans="1:7" s="93" customFormat="1" ht="15.75" thickBot="1" x14ac:dyDescent="0.3">
      <c r="A58" s="169"/>
      <c r="B58" s="170" t="s">
        <v>84</v>
      </c>
      <c r="C58" s="171"/>
      <c r="D58" s="171"/>
      <c r="E58" s="171"/>
      <c r="F58" s="172">
        <f>+F56+F57</f>
        <v>624428700</v>
      </c>
      <c r="G58" s="50"/>
    </row>
    <row r="59" spans="1:7" s="93" customFormat="1" x14ac:dyDescent="0.2">
      <c r="A59" s="173" t="s">
        <v>85</v>
      </c>
      <c r="B59" s="174"/>
      <c r="C59" s="175"/>
      <c r="D59" s="175"/>
      <c r="E59" s="175"/>
      <c r="F59" s="176"/>
    </row>
    <row r="60" spans="1:7" s="93" customFormat="1" ht="25.5" customHeight="1" x14ac:dyDescent="0.2">
      <c r="A60" s="424" t="s">
        <v>86</v>
      </c>
      <c r="B60" s="424"/>
      <c r="C60" s="424"/>
      <c r="D60" s="424"/>
      <c r="E60" s="424"/>
      <c r="F60" s="424"/>
    </row>
    <row r="61" spans="1:7" s="93" customFormat="1" ht="27.75" customHeight="1" x14ac:dyDescent="0.2">
      <c r="A61" s="424" t="s">
        <v>87</v>
      </c>
      <c r="B61" s="424"/>
      <c r="C61" s="424"/>
      <c r="D61" s="424"/>
      <c r="E61" s="424"/>
      <c r="F61" s="424"/>
    </row>
    <row r="62" spans="1:7" s="93" customFormat="1" ht="24.75" customHeight="1" x14ac:dyDescent="0.2">
      <c r="A62" s="424" t="s">
        <v>88</v>
      </c>
      <c r="B62" s="424"/>
      <c r="C62" s="424"/>
      <c r="D62" s="424"/>
      <c r="E62" s="424"/>
      <c r="F62" s="424"/>
    </row>
    <row r="63" spans="1:7" s="93" customFormat="1" x14ac:dyDescent="0.2">
      <c r="A63" s="424" t="s">
        <v>89</v>
      </c>
      <c r="B63" s="424"/>
      <c r="C63" s="424"/>
      <c r="D63" s="424"/>
      <c r="E63" s="424"/>
      <c r="F63" s="424"/>
    </row>
    <row r="64" spans="1:7" s="93" customFormat="1" ht="25.5" customHeight="1" x14ac:dyDescent="0.2">
      <c r="A64" s="424" t="s">
        <v>90</v>
      </c>
      <c r="B64" s="424"/>
      <c r="C64" s="424"/>
      <c r="D64" s="424"/>
      <c r="E64" s="424"/>
      <c r="F64" s="424"/>
    </row>
    <row r="65" spans="1:6" s="93" customFormat="1" ht="36.75" customHeight="1" x14ac:dyDescent="0.2">
      <c r="A65" s="424" t="s">
        <v>91</v>
      </c>
      <c r="B65" s="424"/>
      <c r="C65" s="424"/>
      <c r="D65" s="424"/>
      <c r="E65" s="424"/>
      <c r="F65" s="424"/>
    </row>
    <row r="66" spans="1:6" s="93" customFormat="1" x14ac:dyDescent="0.2">
      <c r="A66" s="424" t="s">
        <v>92</v>
      </c>
      <c r="B66" s="424"/>
      <c r="C66" s="424"/>
      <c r="D66" s="424"/>
      <c r="E66" s="424"/>
      <c r="F66" s="424"/>
    </row>
    <row r="67" spans="1:6" s="93" customFormat="1" ht="40.5" customHeight="1" x14ac:dyDescent="0.2">
      <c r="A67" s="424" t="s">
        <v>93</v>
      </c>
      <c r="B67" s="424"/>
      <c r="C67" s="424"/>
      <c r="D67" s="424"/>
      <c r="E67" s="424"/>
      <c r="F67" s="424"/>
    </row>
    <row r="68" spans="1:6" s="93" customFormat="1" x14ac:dyDescent="0.2">
      <c r="A68" s="48"/>
      <c r="B68" s="48"/>
      <c r="C68" s="48"/>
      <c r="D68" s="48"/>
      <c r="E68" s="48"/>
      <c r="F68" s="48"/>
    </row>
    <row r="69" spans="1:6" s="93" customFormat="1" x14ac:dyDescent="0.2">
      <c r="A69" s="48"/>
      <c r="B69" s="48"/>
      <c r="C69" s="48"/>
      <c r="D69" s="48"/>
      <c r="E69" s="48"/>
      <c r="F69" s="48"/>
    </row>
    <row r="70" spans="1:6" s="93" customFormat="1" ht="13.5" thickBot="1" x14ac:dyDescent="0.25">
      <c r="A70" s="49"/>
      <c r="B70" s="49"/>
      <c r="C70" s="49"/>
      <c r="D70" s="49"/>
      <c r="E70" s="49"/>
      <c r="F70" s="49"/>
    </row>
    <row r="71" spans="1:6" s="93" customFormat="1" ht="13.5" thickTop="1" x14ac:dyDescent="0.2"/>
    <row r="72" spans="1:6" s="93" customFormat="1" x14ac:dyDescent="0.2"/>
    <row r="73" spans="1:6" s="93" customFormat="1" x14ac:dyDescent="0.2"/>
    <row r="74" spans="1:6" s="93" customFormat="1" x14ac:dyDescent="0.2"/>
    <row r="75" spans="1:6" s="93" customFormat="1" x14ac:dyDescent="0.2"/>
    <row r="76" spans="1:6" s="93" customFormat="1" x14ac:dyDescent="0.2"/>
    <row r="77" spans="1:6" s="93" customFormat="1" x14ac:dyDescent="0.2"/>
    <row r="78" spans="1:6" s="93" customFormat="1" x14ac:dyDescent="0.2"/>
    <row r="79" spans="1:6" s="93" customFormat="1" x14ac:dyDescent="0.2"/>
    <row r="80" spans="1:6" s="93" customFormat="1" x14ac:dyDescent="0.2"/>
    <row r="81" s="93" customFormat="1" x14ac:dyDescent="0.2"/>
    <row r="82" s="93" customFormat="1" x14ac:dyDescent="0.2"/>
    <row r="83" s="93" customFormat="1" x14ac:dyDescent="0.2"/>
    <row r="84" s="93" customFormat="1" x14ac:dyDescent="0.2"/>
    <row r="85" s="93" customFormat="1" x14ac:dyDescent="0.2"/>
    <row r="86" s="93" customFormat="1" x14ac:dyDescent="0.2"/>
    <row r="87" s="93" customFormat="1" x14ac:dyDescent="0.2"/>
    <row r="88" s="93" customFormat="1" x14ac:dyDescent="0.2"/>
    <row r="89" s="93" customFormat="1" x14ac:dyDescent="0.2"/>
    <row r="90" s="93" customFormat="1" x14ac:dyDescent="0.2"/>
    <row r="91" s="93" customFormat="1" x14ac:dyDescent="0.2"/>
    <row r="92" s="93" customFormat="1" x14ac:dyDescent="0.2"/>
    <row r="93" s="93" customFormat="1" x14ac:dyDescent="0.2"/>
    <row r="94" s="93" customFormat="1" x14ac:dyDescent="0.2"/>
    <row r="95" s="93" customFormat="1" x14ac:dyDescent="0.2"/>
    <row r="96" s="93" customFormat="1" x14ac:dyDescent="0.2"/>
    <row r="97" s="93" customFormat="1" x14ac:dyDescent="0.2"/>
    <row r="98" s="93" customFormat="1" x14ac:dyDescent="0.2"/>
    <row r="99" s="93" customFormat="1" x14ac:dyDescent="0.2"/>
    <row r="100" s="93" customFormat="1" x14ac:dyDescent="0.2"/>
    <row r="101" s="93" customFormat="1" x14ac:dyDescent="0.2"/>
    <row r="102" s="93" customFormat="1" x14ac:dyDescent="0.2"/>
    <row r="103" s="93" customFormat="1" x14ac:dyDescent="0.2"/>
    <row r="104" s="93" customFormat="1" x14ac:dyDescent="0.2"/>
    <row r="105" s="93" customFormat="1" x14ac:dyDescent="0.2"/>
    <row r="106" s="93" customFormat="1" x14ac:dyDescent="0.2"/>
    <row r="107" s="93" customFormat="1" x14ac:dyDescent="0.2"/>
    <row r="108" s="93" customFormat="1" x14ac:dyDescent="0.2"/>
    <row r="109" s="93" customFormat="1" x14ac:dyDescent="0.2"/>
    <row r="110" s="93" customFormat="1" x14ac:dyDescent="0.2"/>
    <row r="111" s="93" customFormat="1" x14ac:dyDescent="0.2"/>
    <row r="112" s="93" customFormat="1" x14ac:dyDescent="0.2"/>
    <row r="113" s="93" customFormat="1" x14ac:dyDescent="0.2"/>
    <row r="114" s="93" customFormat="1" x14ac:dyDescent="0.2"/>
    <row r="115" s="93" customFormat="1" x14ac:dyDescent="0.2"/>
    <row r="116" s="93" customFormat="1" x14ac:dyDescent="0.2"/>
    <row r="117" s="93" customFormat="1" x14ac:dyDescent="0.2"/>
    <row r="118" s="93" customFormat="1" x14ac:dyDescent="0.2"/>
    <row r="119" s="93" customFormat="1" x14ac:dyDescent="0.2"/>
    <row r="120" s="93" customFormat="1" x14ac:dyDescent="0.2"/>
    <row r="121" s="93" customFormat="1" x14ac:dyDescent="0.2"/>
    <row r="122" s="93" customFormat="1" x14ac:dyDescent="0.2"/>
    <row r="123" s="93" customFormat="1" x14ac:dyDescent="0.2"/>
    <row r="124" s="93" customFormat="1" x14ac:dyDescent="0.2"/>
    <row r="125" s="93" customFormat="1" x14ac:dyDescent="0.2"/>
    <row r="126" s="93" customFormat="1" x14ac:dyDescent="0.2"/>
    <row r="127" s="93" customFormat="1" x14ac:dyDescent="0.2"/>
    <row r="128" s="93" customFormat="1" x14ac:dyDescent="0.2"/>
    <row r="129" s="93" customFormat="1" x14ac:dyDescent="0.2"/>
    <row r="130" s="93" customFormat="1" x14ac:dyDescent="0.2"/>
    <row r="131" s="93" customFormat="1" x14ac:dyDescent="0.2"/>
    <row r="132" s="93" customFormat="1" x14ac:dyDescent="0.2"/>
    <row r="133" s="93" customFormat="1" x14ac:dyDescent="0.2"/>
    <row r="134" s="93" customFormat="1" x14ac:dyDescent="0.2"/>
    <row r="135" s="93" customFormat="1" x14ac:dyDescent="0.2"/>
    <row r="136" s="93" customFormat="1" x14ac:dyDescent="0.2"/>
    <row r="137" s="93" customFormat="1" x14ac:dyDescent="0.2"/>
    <row r="138" s="93" customFormat="1" x14ac:dyDescent="0.2"/>
    <row r="139" s="93" customFormat="1" x14ac:dyDescent="0.2"/>
    <row r="140" s="93" customFormat="1" x14ac:dyDescent="0.2"/>
    <row r="141" s="93" customFormat="1" x14ac:dyDescent="0.2"/>
    <row r="142" s="93" customFormat="1" x14ac:dyDescent="0.2"/>
    <row r="143" s="93" customFormat="1" x14ac:dyDescent="0.2"/>
    <row r="144" s="93" customFormat="1" x14ac:dyDescent="0.2"/>
    <row r="145" s="93" customFormat="1" x14ac:dyDescent="0.2"/>
    <row r="146" s="93" customFormat="1" x14ac:dyDescent="0.2"/>
    <row r="147" s="93" customFormat="1" x14ac:dyDescent="0.2"/>
    <row r="148" s="93" customFormat="1" x14ac:dyDescent="0.2"/>
    <row r="149" s="93" customFormat="1" x14ac:dyDescent="0.2"/>
    <row r="150" s="93" customFormat="1" x14ac:dyDescent="0.2"/>
    <row r="151" s="93" customFormat="1" x14ac:dyDescent="0.2"/>
    <row r="152" s="93" customFormat="1" x14ac:dyDescent="0.2"/>
    <row r="153" s="93" customFormat="1" x14ac:dyDescent="0.2"/>
    <row r="154" s="93" customFormat="1" x14ac:dyDescent="0.2"/>
    <row r="155" s="93" customFormat="1" x14ac:dyDescent="0.2"/>
    <row r="156" s="93" customFormat="1" x14ac:dyDescent="0.2"/>
    <row r="157" s="93" customFormat="1" x14ac:dyDescent="0.2"/>
    <row r="158" s="93" customFormat="1" x14ac:dyDescent="0.2"/>
    <row r="159" s="93" customFormat="1" x14ac:dyDescent="0.2"/>
    <row r="160" s="93" customFormat="1" x14ac:dyDescent="0.2"/>
    <row r="161" s="93" customFormat="1" x14ac:dyDescent="0.2"/>
    <row r="162" s="93" customFormat="1" x14ac:dyDescent="0.2"/>
    <row r="163" s="93" customFormat="1" x14ac:dyDescent="0.2"/>
    <row r="164" s="93" customFormat="1" x14ac:dyDescent="0.2"/>
    <row r="165" s="93" customFormat="1" x14ac:dyDescent="0.2"/>
    <row r="166" s="93" customFormat="1" x14ac:dyDescent="0.2"/>
    <row r="167" s="93" customFormat="1" x14ac:dyDescent="0.2"/>
    <row r="168" s="93" customFormat="1" x14ac:dyDescent="0.2"/>
    <row r="169" s="93" customFormat="1" x14ac:dyDescent="0.2"/>
    <row r="170" s="93" customFormat="1" x14ac:dyDescent="0.2"/>
    <row r="171" s="93" customFormat="1" x14ac:dyDescent="0.2"/>
    <row r="172" s="93" customFormat="1" x14ac:dyDescent="0.2"/>
    <row r="173" s="93" customFormat="1" x14ac:dyDescent="0.2"/>
    <row r="174" s="93" customFormat="1" x14ac:dyDescent="0.2"/>
    <row r="175" s="93" customFormat="1" x14ac:dyDescent="0.2"/>
    <row r="176" s="93" customFormat="1" x14ac:dyDescent="0.2"/>
    <row r="177" s="93" customFormat="1" x14ac:dyDescent="0.2"/>
    <row r="178" s="93" customFormat="1" x14ac:dyDescent="0.2"/>
    <row r="179" s="93" customFormat="1" x14ac:dyDescent="0.2"/>
    <row r="180" s="93" customFormat="1" x14ac:dyDescent="0.2"/>
    <row r="181" s="93" customFormat="1" x14ac:dyDescent="0.2"/>
    <row r="182" s="93" customFormat="1" x14ac:dyDescent="0.2"/>
    <row r="183" s="93" customFormat="1" x14ac:dyDescent="0.2"/>
    <row r="184" s="93" customFormat="1" x14ac:dyDescent="0.2"/>
    <row r="185" s="93" customFormat="1" x14ac:dyDescent="0.2"/>
    <row r="186" s="93" customFormat="1" x14ac:dyDescent="0.2"/>
    <row r="187" s="93" customFormat="1" x14ac:dyDescent="0.2"/>
    <row r="188" s="93" customFormat="1" x14ac:dyDescent="0.2"/>
    <row r="189" s="93" customFormat="1" x14ac:dyDescent="0.2"/>
    <row r="190" s="93" customFormat="1" x14ac:dyDescent="0.2"/>
    <row r="191" s="93" customFormat="1" x14ac:dyDescent="0.2"/>
    <row r="192" s="93" customFormat="1" x14ac:dyDescent="0.2"/>
    <row r="193" s="93" customFormat="1" x14ac:dyDescent="0.2"/>
    <row r="194" s="93" customFormat="1" x14ac:dyDescent="0.2"/>
    <row r="195" s="93" customFormat="1" x14ac:dyDescent="0.2"/>
    <row r="196" s="93" customFormat="1" x14ac:dyDescent="0.2"/>
    <row r="197" s="93" customFormat="1" x14ac:dyDescent="0.2"/>
    <row r="198" s="93" customFormat="1" x14ac:dyDescent="0.2"/>
    <row r="199" s="93" customFormat="1" x14ac:dyDescent="0.2"/>
    <row r="200" s="93" customFormat="1" x14ac:dyDescent="0.2"/>
    <row r="201" s="93" customFormat="1" x14ac:dyDescent="0.2"/>
    <row r="202" s="93" customFormat="1" x14ac:dyDescent="0.2"/>
    <row r="203" s="93" customFormat="1" x14ac:dyDescent="0.2"/>
    <row r="204" s="93" customFormat="1" x14ac:dyDescent="0.2"/>
    <row r="205" s="93" customFormat="1" x14ac:dyDescent="0.2"/>
    <row r="206" s="93" customFormat="1" x14ac:dyDescent="0.2"/>
    <row r="207" s="93" customFormat="1" x14ac:dyDescent="0.2"/>
    <row r="208" s="93" customFormat="1" x14ac:dyDescent="0.2"/>
    <row r="209" s="93" customFormat="1" x14ac:dyDescent="0.2"/>
    <row r="210" s="93" customFormat="1" x14ac:dyDescent="0.2"/>
    <row r="211" s="93" customFormat="1" x14ac:dyDescent="0.2"/>
    <row r="212" s="93" customFormat="1" x14ac:dyDescent="0.2"/>
    <row r="213" s="93" customFormat="1" x14ac:dyDescent="0.2"/>
    <row r="214" s="93" customFormat="1" x14ac:dyDescent="0.2"/>
    <row r="215" s="93" customFormat="1" x14ac:dyDescent="0.2"/>
    <row r="216" s="93" customFormat="1" x14ac:dyDescent="0.2"/>
    <row r="217" s="93" customFormat="1" x14ac:dyDescent="0.2"/>
    <row r="218" s="93" customFormat="1" x14ac:dyDescent="0.2"/>
    <row r="219" s="93" customFormat="1" x14ac:dyDescent="0.2"/>
    <row r="220" s="93" customFormat="1" x14ac:dyDescent="0.2"/>
    <row r="221" s="93" customFormat="1" x14ac:dyDescent="0.2"/>
    <row r="222" s="93" customFormat="1" x14ac:dyDescent="0.2"/>
    <row r="223" s="93" customFormat="1" x14ac:dyDescent="0.2"/>
    <row r="224" s="93" customFormat="1" x14ac:dyDescent="0.2"/>
    <row r="225" s="93" customFormat="1" x14ac:dyDescent="0.2"/>
    <row r="226" s="93" customFormat="1" x14ac:dyDescent="0.2"/>
    <row r="227" s="93" customFormat="1" x14ac:dyDescent="0.2"/>
    <row r="228" s="93" customFormat="1" x14ac:dyDescent="0.2"/>
    <row r="229" s="93" customFormat="1" x14ac:dyDescent="0.2"/>
    <row r="230" s="93" customFormat="1" x14ac:dyDescent="0.2"/>
    <row r="231" s="93" customFormat="1" x14ac:dyDescent="0.2"/>
    <row r="232" s="93" customFormat="1" x14ac:dyDescent="0.2"/>
    <row r="233" s="93" customFormat="1" x14ac:dyDescent="0.2"/>
    <row r="234" s="93" customFormat="1" x14ac:dyDescent="0.2"/>
    <row r="235" s="93" customFormat="1" x14ac:dyDescent="0.2"/>
    <row r="236" s="93" customFormat="1" x14ac:dyDescent="0.2"/>
    <row r="237" s="93" customFormat="1" x14ac:dyDescent="0.2"/>
    <row r="238" s="93" customFormat="1" x14ac:dyDescent="0.2"/>
    <row r="239" s="93" customFormat="1" x14ac:dyDescent="0.2"/>
    <row r="240" s="93" customFormat="1" x14ac:dyDescent="0.2"/>
    <row r="241" s="93" customFormat="1" x14ac:dyDescent="0.2"/>
    <row r="242" s="93" customFormat="1" x14ac:dyDescent="0.2"/>
    <row r="243" s="93" customFormat="1" x14ac:dyDescent="0.2"/>
    <row r="244" s="93" customFormat="1" x14ac:dyDescent="0.2"/>
    <row r="245" s="93" customFormat="1" x14ac:dyDescent="0.2"/>
    <row r="246" s="93" customFormat="1" x14ac:dyDescent="0.2"/>
    <row r="247" s="93" customFormat="1" x14ac:dyDescent="0.2"/>
    <row r="248" s="93" customFormat="1" x14ac:dyDescent="0.2"/>
    <row r="249" s="93" customFormat="1" x14ac:dyDescent="0.2"/>
    <row r="250" s="93" customFormat="1" x14ac:dyDescent="0.2"/>
    <row r="251" s="93" customFormat="1" x14ac:dyDescent="0.2"/>
    <row r="252" s="93" customFormat="1" x14ac:dyDescent="0.2"/>
    <row r="253" s="93" customFormat="1" x14ac:dyDescent="0.2"/>
    <row r="254" s="93" customFormat="1" x14ac:dyDescent="0.2"/>
    <row r="255" s="93" customFormat="1" x14ac:dyDescent="0.2"/>
    <row r="256" s="93" customFormat="1" x14ac:dyDescent="0.2"/>
    <row r="257" s="93" customFormat="1" x14ac:dyDescent="0.2"/>
    <row r="258" s="93" customFormat="1" x14ac:dyDescent="0.2"/>
    <row r="259" s="93" customFormat="1" x14ac:dyDescent="0.2"/>
    <row r="260" s="93" customFormat="1" x14ac:dyDescent="0.2"/>
    <row r="261" s="93" customFormat="1" x14ac:dyDescent="0.2"/>
    <row r="262" s="93" customFormat="1" x14ac:dyDescent="0.2"/>
    <row r="263" s="93" customFormat="1" x14ac:dyDescent="0.2"/>
    <row r="264" s="93" customFormat="1" x14ac:dyDescent="0.2"/>
    <row r="265" s="93" customFormat="1" x14ac:dyDescent="0.2"/>
    <row r="266" s="93" customFormat="1" x14ac:dyDescent="0.2"/>
    <row r="267" s="93" customFormat="1" x14ac:dyDescent="0.2"/>
    <row r="268" s="93" customFormat="1" x14ac:dyDescent="0.2"/>
    <row r="269" s="93" customFormat="1" x14ac:dyDescent="0.2"/>
    <row r="270" s="93" customFormat="1" x14ac:dyDescent="0.2"/>
    <row r="271" s="93" customFormat="1" x14ac:dyDescent="0.2"/>
    <row r="272" s="93" customFormat="1" x14ac:dyDescent="0.2"/>
    <row r="273" s="93" customFormat="1" x14ac:dyDescent="0.2"/>
    <row r="274" s="93" customFormat="1" x14ac:dyDescent="0.2"/>
    <row r="275" s="93" customFormat="1" x14ac:dyDescent="0.2"/>
    <row r="276" s="93" customFormat="1" x14ac:dyDescent="0.2"/>
    <row r="277" s="93" customFormat="1" x14ac:dyDescent="0.2"/>
    <row r="278" s="93" customFormat="1" x14ac:dyDescent="0.2"/>
    <row r="279" s="93" customFormat="1" x14ac:dyDescent="0.2"/>
    <row r="280" s="93" customFormat="1" x14ac:dyDescent="0.2"/>
    <row r="281" s="93" customFormat="1" x14ac:dyDescent="0.2"/>
    <row r="282" s="93" customFormat="1" x14ac:dyDescent="0.2"/>
    <row r="283" s="93" customFormat="1" x14ac:dyDescent="0.2"/>
    <row r="284" s="93" customFormat="1" x14ac:dyDescent="0.2"/>
    <row r="285" s="93" customFormat="1" x14ac:dyDescent="0.2"/>
    <row r="286" s="93" customFormat="1" x14ac:dyDescent="0.2"/>
    <row r="287" s="93" customFormat="1" x14ac:dyDescent="0.2"/>
    <row r="288" s="93" customFormat="1" x14ac:dyDescent="0.2"/>
    <row r="289" s="93" customFormat="1" x14ac:dyDescent="0.2"/>
    <row r="290" s="93" customFormat="1" x14ac:dyDescent="0.2"/>
    <row r="291" s="93" customFormat="1" x14ac:dyDescent="0.2"/>
    <row r="292" s="93" customFormat="1" x14ac:dyDescent="0.2"/>
    <row r="293" s="93" customFormat="1" x14ac:dyDescent="0.2"/>
    <row r="294" s="93" customFormat="1" x14ac:dyDescent="0.2"/>
    <row r="295" s="93" customFormat="1" x14ac:dyDescent="0.2"/>
    <row r="296" s="93" customFormat="1" x14ac:dyDescent="0.2"/>
    <row r="297" s="93" customFormat="1" x14ac:dyDescent="0.2"/>
    <row r="298" s="93" customFormat="1" x14ac:dyDescent="0.2"/>
    <row r="299" s="93" customFormat="1" x14ac:dyDescent="0.2"/>
    <row r="300" s="93" customFormat="1" x14ac:dyDescent="0.2"/>
    <row r="301" s="93" customFormat="1" x14ac:dyDescent="0.2"/>
    <row r="302" s="93" customFormat="1" x14ac:dyDescent="0.2"/>
    <row r="303" s="93" customFormat="1" x14ac:dyDescent="0.2"/>
    <row r="304" s="93" customFormat="1" x14ac:dyDescent="0.2"/>
    <row r="305" s="93" customFormat="1" x14ac:dyDescent="0.2"/>
    <row r="306" s="93" customFormat="1" x14ac:dyDescent="0.2"/>
    <row r="307" s="93" customFormat="1" x14ac:dyDescent="0.2"/>
    <row r="308" s="93" customFormat="1" x14ac:dyDescent="0.2"/>
    <row r="309" s="93" customFormat="1" x14ac:dyDescent="0.2"/>
    <row r="310" s="93" customFormat="1" x14ac:dyDescent="0.2"/>
    <row r="311" s="93" customFormat="1" x14ac:dyDescent="0.2"/>
    <row r="312" s="93" customFormat="1" x14ac:dyDescent="0.2"/>
    <row r="313" s="93" customFormat="1" x14ac:dyDescent="0.2"/>
    <row r="314" s="93" customFormat="1" x14ac:dyDescent="0.2"/>
    <row r="315" s="93" customFormat="1" x14ac:dyDescent="0.2"/>
    <row r="316" s="93" customFormat="1" x14ac:dyDescent="0.2"/>
    <row r="317" s="93" customFormat="1" x14ac:dyDescent="0.2"/>
    <row r="318" s="93" customFormat="1" x14ac:dyDescent="0.2"/>
    <row r="319" s="93" customFormat="1" x14ac:dyDescent="0.2"/>
    <row r="320" s="93" customFormat="1" x14ac:dyDescent="0.2"/>
    <row r="321" s="93" customFormat="1" x14ac:dyDescent="0.2"/>
    <row r="322" s="93" customFormat="1" x14ac:dyDescent="0.2"/>
    <row r="323" s="93" customFormat="1" x14ac:dyDescent="0.2"/>
    <row r="324" s="93" customFormat="1" x14ac:dyDescent="0.2"/>
    <row r="325" s="93" customFormat="1" x14ac:dyDescent="0.2"/>
    <row r="326" s="93" customFormat="1" x14ac:dyDescent="0.2"/>
    <row r="327" s="93" customFormat="1" x14ac:dyDescent="0.2"/>
    <row r="328" s="93" customFormat="1" x14ac:dyDescent="0.2"/>
    <row r="329" s="93" customFormat="1" x14ac:dyDescent="0.2"/>
    <row r="330" s="93" customFormat="1" x14ac:dyDescent="0.2"/>
    <row r="331" s="93" customFormat="1" x14ac:dyDescent="0.2"/>
    <row r="332" s="93" customFormat="1" x14ac:dyDescent="0.2"/>
    <row r="333" s="93" customFormat="1" x14ac:dyDescent="0.2"/>
    <row r="334" s="93" customFormat="1" x14ac:dyDescent="0.2"/>
    <row r="335" s="93" customFormat="1" x14ac:dyDescent="0.2"/>
    <row r="336" s="93" customFormat="1" x14ac:dyDescent="0.2"/>
    <row r="337" s="93" customFormat="1" x14ac:dyDescent="0.2"/>
    <row r="338" s="93" customFormat="1" x14ac:dyDescent="0.2"/>
    <row r="339" s="93" customFormat="1" x14ac:dyDescent="0.2"/>
    <row r="340" s="93" customFormat="1" x14ac:dyDescent="0.2"/>
    <row r="341" s="93" customFormat="1" x14ac:dyDescent="0.2"/>
    <row r="342" s="93" customFormat="1" x14ac:dyDescent="0.2"/>
    <row r="343" s="93" customFormat="1" x14ac:dyDescent="0.2"/>
    <row r="344" s="93" customFormat="1" x14ac:dyDescent="0.2"/>
    <row r="345" s="93" customFormat="1" x14ac:dyDescent="0.2"/>
    <row r="346" s="93" customFormat="1" x14ac:dyDescent="0.2"/>
    <row r="347" s="93" customFormat="1" x14ac:dyDescent="0.2"/>
    <row r="348" s="93" customFormat="1" x14ac:dyDescent="0.2"/>
    <row r="349" s="93" customFormat="1" x14ac:dyDescent="0.2"/>
    <row r="350" s="93" customFormat="1" x14ac:dyDescent="0.2"/>
    <row r="351" s="93" customFormat="1" x14ac:dyDescent="0.2"/>
    <row r="352" s="93" customFormat="1" x14ac:dyDescent="0.2"/>
    <row r="353" s="93" customFormat="1" x14ac:dyDescent="0.2"/>
    <row r="354" s="93" customFormat="1" x14ac:dyDescent="0.2"/>
    <row r="355" s="93" customFormat="1" x14ac:dyDescent="0.2"/>
    <row r="356" s="93" customFormat="1" x14ac:dyDescent="0.2"/>
    <row r="357" s="93" customFormat="1" x14ac:dyDescent="0.2"/>
    <row r="358" s="93" customFormat="1" x14ac:dyDescent="0.2"/>
    <row r="359" s="93" customFormat="1" x14ac:dyDescent="0.2"/>
    <row r="360" s="93" customFormat="1" x14ac:dyDescent="0.2"/>
    <row r="361" s="93" customFormat="1" x14ac:dyDescent="0.2"/>
    <row r="362" s="93" customFormat="1" x14ac:dyDescent="0.2"/>
    <row r="363" s="93" customFormat="1" x14ac:dyDescent="0.2"/>
    <row r="364" s="93" customFormat="1" x14ac:dyDescent="0.2"/>
    <row r="365" s="93" customFormat="1" x14ac:dyDescent="0.2"/>
    <row r="366" s="93" customFormat="1" x14ac:dyDescent="0.2"/>
    <row r="367" s="93" customFormat="1" x14ac:dyDescent="0.2"/>
    <row r="368" s="93" customFormat="1" x14ac:dyDescent="0.2"/>
    <row r="369" s="93" customFormat="1" x14ac:dyDescent="0.2"/>
    <row r="370" s="93" customFormat="1" x14ac:dyDescent="0.2"/>
    <row r="371" s="93" customFormat="1" x14ac:dyDescent="0.2"/>
    <row r="372" s="93" customFormat="1" x14ac:dyDescent="0.2"/>
    <row r="373" s="93" customFormat="1" x14ac:dyDescent="0.2"/>
    <row r="374" s="93" customFormat="1" x14ac:dyDescent="0.2"/>
    <row r="375" s="93" customFormat="1" x14ac:dyDescent="0.2"/>
    <row r="376" s="93" customFormat="1" x14ac:dyDescent="0.2"/>
    <row r="377" s="93" customFormat="1" x14ac:dyDescent="0.2"/>
    <row r="378" s="93" customFormat="1" x14ac:dyDescent="0.2"/>
    <row r="379" s="93" customFormat="1" x14ac:dyDescent="0.2"/>
    <row r="380" s="93" customFormat="1" x14ac:dyDescent="0.2"/>
    <row r="381" s="93" customFormat="1" x14ac:dyDescent="0.2"/>
    <row r="382" s="93" customFormat="1" x14ac:dyDescent="0.2"/>
    <row r="383" s="93" customFormat="1" x14ac:dyDescent="0.2"/>
    <row r="384" s="93" customFormat="1" x14ac:dyDescent="0.2"/>
    <row r="385" s="93" customFormat="1" x14ac:dyDescent="0.2"/>
    <row r="386" s="93" customFormat="1" x14ac:dyDescent="0.2"/>
    <row r="387" s="93" customFormat="1" x14ac:dyDescent="0.2"/>
    <row r="388" s="93" customFormat="1" x14ac:dyDescent="0.2"/>
    <row r="389" s="93" customFormat="1" x14ac:dyDescent="0.2"/>
    <row r="390" s="93" customFormat="1" x14ac:dyDescent="0.2"/>
    <row r="391" s="93" customFormat="1" x14ac:dyDescent="0.2"/>
    <row r="392" s="93" customFormat="1" x14ac:dyDescent="0.2"/>
    <row r="393" s="93" customFormat="1" x14ac:dyDescent="0.2"/>
    <row r="394" s="93" customFormat="1" x14ac:dyDescent="0.2"/>
    <row r="395" s="93" customFormat="1" x14ac:dyDescent="0.2"/>
    <row r="396" s="93" customFormat="1" x14ac:dyDescent="0.2"/>
    <row r="397" s="93" customFormat="1" x14ac:dyDescent="0.2"/>
    <row r="398" s="93" customFormat="1" x14ac:dyDescent="0.2"/>
    <row r="399" s="93" customFormat="1" x14ac:dyDescent="0.2"/>
    <row r="400" s="93" customFormat="1" x14ac:dyDescent="0.2"/>
    <row r="401" s="93" customFormat="1" x14ac:dyDescent="0.2"/>
    <row r="402" s="93" customFormat="1" x14ac:dyDescent="0.2"/>
    <row r="403" s="93" customFormat="1" x14ac:dyDescent="0.2"/>
    <row r="404" s="93" customFormat="1" x14ac:dyDescent="0.2"/>
    <row r="405" s="93" customFormat="1" x14ac:dyDescent="0.2"/>
    <row r="406" s="93" customFormat="1" x14ac:dyDescent="0.2"/>
    <row r="407" s="93" customFormat="1" x14ac:dyDescent="0.2"/>
    <row r="408" s="93" customFormat="1" x14ac:dyDescent="0.2"/>
    <row r="409" s="93" customFormat="1" x14ac:dyDescent="0.2"/>
    <row r="410" s="93" customFormat="1" x14ac:dyDescent="0.2"/>
    <row r="411" s="93" customFormat="1" x14ac:dyDescent="0.2"/>
    <row r="412" s="93" customFormat="1" x14ac:dyDescent="0.2"/>
    <row r="413" s="93" customFormat="1" x14ac:dyDescent="0.2"/>
    <row r="414" s="93" customFormat="1" x14ac:dyDescent="0.2"/>
    <row r="415" s="93" customFormat="1" x14ac:dyDescent="0.2"/>
    <row r="416" s="93" customFormat="1" x14ac:dyDescent="0.2"/>
    <row r="417" s="93" customFormat="1" x14ac:dyDescent="0.2"/>
    <row r="418" s="93" customFormat="1" x14ac:dyDescent="0.2"/>
    <row r="419" s="93" customFormat="1" x14ac:dyDescent="0.2"/>
    <row r="420" s="93" customFormat="1" x14ac:dyDescent="0.2"/>
    <row r="421" s="93" customFormat="1" x14ac:dyDescent="0.2"/>
    <row r="422" s="93" customFormat="1" x14ac:dyDescent="0.2"/>
    <row r="423" s="93" customFormat="1" x14ac:dyDescent="0.2"/>
    <row r="424" s="93" customFormat="1" x14ac:dyDescent="0.2"/>
    <row r="425" s="93" customFormat="1" x14ac:dyDescent="0.2"/>
    <row r="426" s="93" customFormat="1" x14ac:dyDescent="0.2"/>
    <row r="427" s="93" customFormat="1" x14ac:dyDescent="0.2"/>
    <row r="428" s="93" customFormat="1" x14ac:dyDescent="0.2"/>
    <row r="429" s="93" customFormat="1" x14ac:dyDescent="0.2"/>
    <row r="430" s="93" customFormat="1" x14ac:dyDescent="0.2"/>
    <row r="431" s="93" customFormat="1" x14ac:dyDescent="0.2"/>
    <row r="432" s="93" customFormat="1" x14ac:dyDescent="0.2"/>
    <row r="433" s="93" customFormat="1" x14ac:dyDescent="0.2"/>
    <row r="434" s="93" customFormat="1" x14ac:dyDescent="0.2"/>
    <row r="435" s="93" customFormat="1" x14ac:dyDescent="0.2"/>
    <row r="436" s="93" customFormat="1" x14ac:dyDescent="0.2"/>
    <row r="437" s="93" customFormat="1" x14ac:dyDescent="0.2"/>
    <row r="438" s="93" customFormat="1" x14ac:dyDescent="0.2"/>
    <row r="439" s="93" customFormat="1" x14ac:dyDescent="0.2"/>
    <row r="440" s="93" customFormat="1" x14ac:dyDescent="0.2"/>
    <row r="441" s="93" customFormat="1" x14ac:dyDescent="0.2"/>
    <row r="442" s="93" customFormat="1" x14ac:dyDescent="0.2"/>
    <row r="443" s="93" customFormat="1" x14ac:dyDescent="0.2"/>
    <row r="444" s="93" customFormat="1" x14ac:dyDescent="0.2"/>
    <row r="445" s="93" customFormat="1" x14ac:dyDescent="0.2"/>
    <row r="446" s="93" customFormat="1" x14ac:dyDescent="0.2"/>
    <row r="447" s="93" customFormat="1" x14ac:dyDescent="0.2"/>
    <row r="448" s="93" customFormat="1" x14ac:dyDescent="0.2"/>
    <row r="449" s="93" customFormat="1" x14ac:dyDescent="0.2"/>
    <row r="450" s="93" customFormat="1" x14ac:dyDescent="0.2"/>
    <row r="451" s="93" customFormat="1" x14ac:dyDescent="0.2"/>
    <row r="452" s="93" customFormat="1" x14ac:dyDescent="0.2"/>
    <row r="453" s="93" customFormat="1" x14ac:dyDescent="0.2"/>
    <row r="454" s="93" customFormat="1" x14ac:dyDescent="0.2"/>
    <row r="455" s="93" customFormat="1" x14ac:dyDescent="0.2"/>
    <row r="456" s="93" customFormat="1" x14ac:dyDescent="0.2"/>
    <row r="457" s="93" customFormat="1" x14ac:dyDescent="0.2"/>
    <row r="458" s="93" customFormat="1" x14ac:dyDescent="0.2"/>
    <row r="459" s="93" customFormat="1" x14ac:dyDescent="0.2"/>
    <row r="460" s="93" customFormat="1" x14ac:dyDescent="0.2"/>
    <row r="461" s="93" customFormat="1" x14ac:dyDescent="0.2"/>
    <row r="462" s="93" customFormat="1" x14ac:dyDescent="0.2"/>
    <row r="463" s="93" customFormat="1" x14ac:dyDescent="0.2"/>
    <row r="464" s="93" customFormat="1" x14ac:dyDescent="0.2"/>
    <row r="465" s="93" customFormat="1" x14ac:dyDescent="0.2"/>
    <row r="466" s="93" customFormat="1" x14ac:dyDescent="0.2"/>
    <row r="467" s="93" customFormat="1" x14ac:dyDescent="0.2"/>
    <row r="468" s="93" customFormat="1" x14ac:dyDescent="0.2"/>
    <row r="469" s="93" customFormat="1" x14ac:dyDescent="0.2"/>
    <row r="470" s="93" customFormat="1" x14ac:dyDescent="0.2"/>
    <row r="471" s="93" customFormat="1" x14ac:dyDescent="0.2"/>
    <row r="472" s="93" customFormat="1" x14ac:dyDescent="0.2"/>
    <row r="473" s="93" customFormat="1" x14ac:dyDescent="0.2"/>
    <row r="474" s="93" customFormat="1" x14ac:dyDescent="0.2"/>
    <row r="475" s="93" customFormat="1" x14ac:dyDescent="0.2"/>
    <row r="476" s="93" customFormat="1" x14ac:dyDescent="0.2"/>
    <row r="477" s="93" customFormat="1" x14ac:dyDescent="0.2"/>
    <row r="478" s="93" customFormat="1" x14ac:dyDescent="0.2"/>
    <row r="479" s="93" customFormat="1" x14ac:dyDescent="0.2"/>
    <row r="480" s="93" customFormat="1" x14ac:dyDescent="0.2"/>
    <row r="481" s="93" customFormat="1" x14ac:dyDescent="0.2"/>
    <row r="482" s="93" customFormat="1" x14ac:dyDescent="0.2"/>
    <row r="483" s="93" customFormat="1" x14ac:dyDescent="0.2"/>
    <row r="484" s="93" customFormat="1" x14ac:dyDescent="0.2"/>
    <row r="485" s="93" customFormat="1" x14ac:dyDescent="0.2"/>
    <row r="486" s="93" customFormat="1" x14ac:dyDescent="0.2"/>
    <row r="487" s="93" customFormat="1" x14ac:dyDescent="0.2"/>
    <row r="488" s="93" customFormat="1" x14ac:dyDescent="0.2"/>
    <row r="489" s="93" customFormat="1" x14ac:dyDescent="0.2"/>
    <row r="490" s="93" customFormat="1" x14ac:dyDescent="0.2"/>
    <row r="491" s="93" customFormat="1" x14ac:dyDescent="0.2"/>
    <row r="492" s="93" customFormat="1" x14ac:dyDescent="0.2"/>
    <row r="493" s="93" customFormat="1" x14ac:dyDescent="0.2"/>
    <row r="494" s="93" customFormat="1" x14ac:dyDescent="0.2"/>
    <row r="495" s="93" customFormat="1" x14ac:dyDescent="0.2"/>
    <row r="496" s="93" customFormat="1" x14ac:dyDescent="0.2"/>
    <row r="497" s="93" customFormat="1" x14ac:dyDescent="0.2"/>
    <row r="498" s="93" customFormat="1" x14ac:dyDescent="0.2"/>
    <row r="499" s="93" customFormat="1" x14ac:dyDescent="0.2"/>
    <row r="500" s="93" customFormat="1" x14ac:dyDescent="0.2"/>
    <row r="501" s="93" customFormat="1" x14ac:dyDescent="0.2"/>
    <row r="502" s="93" customFormat="1" x14ac:dyDescent="0.2"/>
    <row r="503" s="93" customFormat="1" x14ac:dyDescent="0.2"/>
    <row r="504" s="93" customFormat="1" x14ac:dyDescent="0.2"/>
    <row r="505" s="93" customFormat="1" x14ac:dyDescent="0.2"/>
    <row r="506" s="93" customFormat="1" x14ac:dyDescent="0.2"/>
    <row r="507" s="93" customFormat="1" x14ac:dyDescent="0.2"/>
    <row r="508" s="93" customFormat="1" x14ac:dyDescent="0.2"/>
    <row r="509" s="93" customFormat="1" x14ac:dyDescent="0.2"/>
    <row r="510" s="93" customFormat="1" x14ac:dyDescent="0.2"/>
    <row r="511" s="93" customFormat="1" x14ac:dyDescent="0.2"/>
    <row r="512" s="93" customFormat="1" x14ac:dyDescent="0.2"/>
    <row r="513" s="93" customFormat="1" x14ac:dyDescent="0.2"/>
    <row r="514" s="93" customFormat="1" x14ac:dyDescent="0.2"/>
    <row r="515" s="93" customFormat="1" x14ac:dyDescent="0.2"/>
    <row r="516" s="93" customFormat="1" x14ac:dyDescent="0.2"/>
    <row r="517" s="93" customFormat="1" x14ac:dyDescent="0.2"/>
    <row r="518" s="93" customFormat="1" x14ac:dyDescent="0.2"/>
    <row r="519" s="93" customFormat="1" x14ac:dyDescent="0.2"/>
    <row r="520" s="93" customFormat="1" x14ac:dyDescent="0.2"/>
    <row r="521" s="93" customFormat="1" x14ac:dyDescent="0.2"/>
    <row r="522" s="93" customFormat="1" x14ac:dyDescent="0.2"/>
    <row r="523" s="93" customFormat="1" x14ac:dyDescent="0.2"/>
    <row r="524" s="93" customFormat="1" x14ac:dyDescent="0.2"/>
    <row r="525" s="93" customFormat="1" x14ac:dyDescent="0.2"/>
    <row r="526" s="93" customFormat="1" x14ac:dyDescent="0.2"/>
    <row r="527" s="93" customFormat="1" x14ac:dyDescent="0.2"/>
    <row r="528" s="93" customFormat="1" x14ac:dyDescent="0.2"/>
    <row r="529" s="93" customFormat="1" x14ac:dyDescent="0.2"/>
    <row r="530" s="93" customFormat="1" x14ac:dyDescent="0.2"/>
    <row r="531" s="93" customFormat="1" x14ac:dyDescent="0.2"/>
    <row r="532" s="93" customFormat="1" x14ac:dyDescent="0.2"/>
    <row r="533" s="93" customFormat="1" x14ac:dyDescent="0.2"/>
    <row r="534" s="93" customFormat="1" x14ac:dyDescent="0.2"/>
    <row r="535" s="93" customFormat="1" x14ac:dyDescent="0.2"/>
    <row r="536" s="93" customFormat="1" x14ac:dyDescent="0.2"/>
    <row r="537" s="93" customFormat="1" x14ac:dyDescent="0.2"/>
    <row r="538" s="93" customFormat="1" x14ac:dyDescent="0.2"/>
    <row r="539" s="93" customFormat="1" x14ac:dyDescent="0.2"/>
    <row r="540" s="93" customFormat="1" x14ac:dyDescent="0.2"/>
    <row r="541" s="93" customFormat="1" x14ac:dyDescent="0.2"/>
    <row r="542" s="93" customFormat="1" x14ac:dyDescent="0.2"/>
    <row r="543" s="93" customFormat="1" x14ac:dyDescent="0.2"/>
    <row r="544" s="93" customFormat="1" x14ac:dyDescent="0.2"/>
    <row r="545" s="93" customFormat="1" x14ac:dyDescent="0.2"/>
    <row r="546" s="93" customFormat="1" x14ac:dyDescent="0.2"/>
    <row r="547" s="93" customFormat="1" x14ac:dyDescent="0.2"/>
    <row r="548" s="93" customFormat="1" x14ac:dyDescent="0.2"/>
    <row r="549" s="93" customFormat="1" x14ac:dyDescent="0.2"/>
    <row r="550" s="93" customFormat="1" x14ac:dyDescent="0.2"/>
    <row r="551" s="93" customFormat="1" x14ac:dyDescent="0.2"/>
    <row r="552" s="93" customFormat="1" x14ac:dyDescent="0.2"/>
    <row r="553" s="93" customFormat="1" x14ac:dyDescent="0.2"/>
    <row r="554" s="93" customFormat="1" x14ac:dyDescent="0.2"/>
    <row r="555" s="93" customFormat="1" x14ac:dyDescent="0.2"/>
    <row r="556" s="93" customFormat="1" x14ac:dyDescent="0.2"/>
    <row r="557" s="93" customFormat="1" x14ac:dyDescent="0.2"/>
    <row r="558" s="93" customFormat="1" x14ac:dyDescent="0.2"/>
    <row r="559" s="93" customFormat="1" x14ac:dyDescent="0.2"/>
    <row r="560" s="93" customFormat="1" x14ac:dyDescent="0.2"/>
    <row r="561" s="93" customFormat="1" x14ac:dyDescent="0.2"/>
    <row r="562" s="93" customFormat="1" x14ac:dyDescent="0.2"/>
    <row r="563" s="93" customFormat="1" x14ac:dyDescent="0.2"/>
    <row r="564" s="93" customFormat="1" x14ac:dyDescent="0.2"/>
    <row r="565" s="93" customFormat="1" x14ac:dyDescent="0.2"/>
    <row r="566" s="93" customFormat="1" x14ac:dyDescent="0.2"/>
    <row r="567" s="93" customFormat="1" x14ac:dyDescent="0.2"/>
    <row r="568" s="93" customFormat="1" x14ac:dyDescent="0.2"/>
    <row r="569" s="93" customFormat="1" x14ac:dyDescent="0.2"/>
    <row r="570" s="93" customFormat="1" x14ac:dyDescent="0.2"/>
    <row r="571" s="93" customFormat="1" x14ac:dyDescent="0.2"/>
    <row r="572" s="93" customFormat="1" x14ac:dyDescent="0.2"/>
    <row r="573" s="93" customFormat="1" x14ac:dyDescent="0.2"/>
    <row r="574" s="93" customFormat="1" x14ac:dyDescent="0.2"/>
    <row r="575" s="93" customFormat="1" x14ac:dyDescent="0.2"/>
    <row r="576" s="93" customFormat="1" x14ac:dyDescent="0.2"/>
    <row r="577" s="93" customFormat="1" x14ac:dyDescent="0.2"/>
    <row r="578" s="93" customFormat="1" x14ac:dyDescent="0.2"/>
    <row r="579" s="93" customFormat="1" x14ac:dyDescent="0.2"/>
    <row r="580" s="93" customFormat="1" x14ac:dyDescent="0.2"/>
    <row r="581" s="93" customFormat="1" x14ac:dyDescent="0.2"/>
    <row r="582" s="93" customFormat="1" x14ac:dyDescent="0.2"/>
    <row r="583" s="93" customFormat="1" x14ac:dyDescent="0.2"/>
    <row r="584" s="93" customFormat="1" x14ac:dyDescent="0.2"/>
    <row r="585" s="93" customFormat="1" x14ac:dyDescent="0.2"/>
    <row r="586" s="93" customFormat="1" x14ac:dyDescent="0.2"/>
    <row r="587" s="93" customFormat="1" x14ac:dyDescent="0.2"/>
    <row r="588" s="93" customFormat="1" x14ac:dyDescent="0.2"/>
    <row r="589" s="93" customFormat="1" x14ac:dyDescent="0.2"/>
    <row r="590" s="93" customFormat="1" x14ac:dyDescent="0.2"/>
    <row r="591" s="93" customFormat="1" x14ac:dyDescent="0.2"/>
    <row r="592" s="93" customFormat="1" x14ac:dyDescent="0.2"/>
    <row r="593" s="93" customFormat="1" x14ac:dyDescent="0.2"/>
    <row r="594" s="93" customFormat="1" x14ac:dyDescent="0.2"/>
    <row r="595" s="93" customFormat="1" x14ac:dyDescent="0.2"/>
    <row r="596" s="93" customFormat="1" x14ac:dyDescent="0.2"/>
    <row r="597" s="93" customFormat="1" x14ac:dyDescent="0.2"/>
    <row r="598" s="93" customFormat="1" x14ac:dyDescent="0.2"/>
    <row r="599" s="93" customFormat="1" x14ac:dyDescent="0.2"/>
    <row r="600" s="93" customFormat="1" x14ac:dyDescent="0.2"/>
    <row r="601" s="93" customFormat="1" x14ac:dyDescent="0.2"/>
    <row r="602" s="93" customFormat="1" x14ac:dyDescent="0.2"/>
    <row r="603" s="93" customFormat="1" x14ac:dyDescent="0.2"/>
    <row r="604" s="93" customFormat="1" x14ac:dyDescent="0.2"/>
    <row r="605" s="93" customFormat="1" x14ac:dyDescent="0.2"/>
    <row r="606" s="93" customFormat="1" x14ac:dyDescent="0.2"/>
    <row r="607" s="93" customFormat="1" x14ac:dyDescent="0.2"/>
    <row r="608" s="93" customFormat="1" x14ac:dyDescent="0.2"/>
    <row r="609" s="93" customFormat="1" x14ac:dyDescent="0.2"/>
    <row r="610" s="93" customFormat="1" x14ac:dyDescent="0.2"/>
    <row r="611" s="93" customFormat="1" x14ac:dyDescent="0.2"/>
    <row r="612" s="93" customFormat="1" x14ac:dyDescent="0.2"/>
    <row r="613" s="93" customFormat="1" x14ac:dyDescent="0.2"/>
    <row r="614" s="93" customFormat="1" x14ac:dyDescent="0.2"/>
    <row r="615" s="93" customFormat="1" x14ac:dyDescent="0.2"/>
    <row r="616" s="93" customFormat="1" x14ac:dyDescent="0.2"/>
    <row r="617" s="93" customFormat="1" x14ac:dyDescent="0.2"/>
    <row r="618" s="93" customFormat="1" x14ac:dyDescent="0.2"/>
    <row r="619" s="93" customFormat="1" x14ac:dyDescent="0.2"/>
    <row r="620" s="93" customFormat="1" x14ac:dyDescent="0.2"/>
    <row r="621" s="93" customFormat="1" x14ac:dyDescent="0.2"/>
    <row r="622" s="93" customFormat="1" x14ac:dyDescent="0.2"/>
    <row r="623" s="93" customFormat="1" x14ac:dyDescent="0.2"/>
    <row r="624" s="93" customFormat="1" x14ac:dyDescent="0.2"/>
    <row r="625" s="93" customFormat="1" x14ac:dyDescent="0.2"/>
    <row r="626" s="93" customFormat="1" x14ac:dyDescent="0.2"/>
    <row r="627" s="93" customFormat="1" x14ac:dyDescent="0.2"/>
    <row r="628" s="93" customFormat="1" x14ac:dyDescent="0.2"/>
    <row r="629" s="93" customFormat="1" x14ac:dyDescent="0.2"/>
    <row r="630" s="93" customFormat="1" x14ac:dyDescent="0.2"/>
    <row r="631" s="93" customFormat="1" x14ac:dyDescent="0.2"/>
    <row r="632" s="93" customFormat="1" x14ac:dyDescent="0.2"/>
    <row r="633" s="93" customFormat="1" x14ac:dyDescent="0.2"/>
    <row r="634" s="93" customFormat="1" x14ac:dyDescent="0.2"/>
    <row r="635" s="93" customFormat="1" x14ac:dyDescent="0.2"/>
    <row r="636" s="93" customFormat="1" x14ac:dyDescent="0.2"/>
    <row r="637" s="93" customFormat="1" x14ac:dyDescent="0.2"/>
    <row r="638" s="93" customFormat="1" x14ac:dyDescent="0.2"/>
    <row r="639" s="93" customFormat="1" x14ac:dyDescent="0.2"/>
    <row r="640" s="93" customFormat="1" x14ac:dyDescent="0.2"/>
    <row r="641" s="93" customFormat="1" x14ac:dyDescent="0.2"/>
    <row r="642" s="93" customFormat="1" x14ac:dyDescent="0.2"/>
    <row r="643" s="93" customFormat="1" x14ac:dyDescent="0.2"/>
    <row r="644" s="93" customFormat="1" x14ac:dyDescent="0.2"/>
    <row r="645" s="93" customFormat="1" x14ac:dyDescent="0.2"/>
    <row r="646" s="93" customFormat="1" x14ac:dyDescent="0.2"/>
    <row r="647" s="93" customFormat="1" x14ac:dyDescent="0.2"/>
    <row r="648" s="93" customFormat="1" x14ac:dyDescent="0.2"/>
    <row r="649" s="93" customFormat="1" x14ac:dyDescent="0.2"/>
    <row r="650" s="93" customFormat="1" x14ac:dyDescent="0.2"/>
    <row r="651" s="93" customFormat="1" x14ac:dyDescent="0.2"/>
    <row r="652" s="93" customFormat="1" x14ac:dyDescent="0.2"/>
    <row r="653" s="93" customFormat="1" x14ac:dyDescent="0.2"/>
    <row r="654" s="93" customFormat="1" x14ac:dyDescent="0.2"/>
    <row r="655" s="93" customFormat="1" x14ac:dyDescent="0.2"/>
    <row r="656" s="93" customFormat="1" x14ac:dyDescent="0.2"/>
    <row r="657" s="93" customFormat="1" x14ac:dyDescent="0.2"/>
    <row r="658" s="93" customFormat="1" x14ac:dyDescent="0.2"/>
    <row r="659" s="93" customFormat="1" x14ac:dyDescent="0.2"/>
    <row r="660" s="93" customFormat="1" x14ac:dyDescent="0.2"/>
    <row r="661" s="93" customFormat="1" x14ac:dyDescent="0.2"/>
    <row r="662" s="93" customFormat="1" x14ac:dyDescent="0.2"/>
    <row r="663" s="93" customFormat="1" x14ac:dyDescent="0.2"/>
    <row r="664" s="93" customFormat="1" x14ac:dyDescent="0.2"/>
    <row r="665" s="93" customFormat="1" x14ac:dyDescent="0.2"/>
    <row r="666" s="93" customFormat="1" x14ac:dyDescent="0.2"/>
    <row r="667" s="93" customFormat="1" x14ac:dyDescent="0.2"/>
    <row r="668" s="93" customFormat="1" x14ac:dyDescent="0.2"/>
    <row r="669" s="93" customFormat="1" x14ac:dyDescent="0.2"/>
    <row r="670" s="93" customFormat="1" x14ac:dyDescent="0.2"/>
    <row r="671" s="93" customFormat="1" x14ac:dyDescent="0.2"/>
    <row r="672" s="93" customFormat="1" x14ac:dyDescent="0.2"/>
    <row r="673" s="93" customFormat="1" x14ac:dyDescent="0.2"/>
    <row r="674" s="93" customFormat="1" x14ac:dyDescent="0.2"/>
    <row r="675" s="93" customFormat="1" x14ac:dyDescent="0.2"/>
    <row r="676" s="93" customFormat="1" x14ac:dyDescent="0.2"/>
    <row r="677" s="93" customFormat="1" x14ac:dyDescent="0.2"/>
    <row r="678" s="93" customFormat="1" x14ac:dyDescent="0.2"/>
    <row r="679" s="93" customFormat="1" x14ac:dyDescent="0.2"/>
    <row r="680" s="93" customFormat="1" x14ac:dyDescent="0.2"/>
    <row r="681" s="93" customFormat="1" x14ac:dyDescent="0.2"/>
    <row r="682" s="93" customFormat="1" x14ac:dyDescent="0.2"/>
    <row r="683" s="93" customFormat="1" x14ac:dyDescent="0.2"/>
    <row r="684" s="93" customFormat="1" x14ac:dyDescent="0.2"/>
    <row r="685" s="93" customFormat="1" x14ac:dyDescent="0.2"/>
    <row r="686" s="93" customFormat="1" x14ac:dyDescent="0.2"/>
    <row r="687" s="93" customFormat="1" x14ac:dyDescent="0.2"/>
    <row r="688" s="93" customFormat="1" x14ac:dyDescent="0.2"/>
    <row r="689" s="93" customFormat="1" x14ac:dyDescent="0.2"/>
    <row r="690" s="93" customFormat="1" x14ac:dyDescent="0.2"/>
    <row r="691" s="93" customFormat="1" x14ac:dyDescent="0.2"/>
    <row r="692" s="93" customFormat="1" x14ac:dyDescent="0.2"/>
    <row r="693" s="93" customFormat="1" x14ac:dyDescent="0.2"/>
    <row r="694" s="93" customFormat="1" x14ac:dyDescent="0.2"/>
    <row r="695" s="93" customFormat="1" x14ac:dyDescent="0.2"/>
    <row r="696" s="93" customFormat="1" x14ac:dyDescent="0.2"/>
    <row r="697" s="93" customFormat="1" x14ac:dyDescent="0.2"/>
    <row r="698" s="93" customFormat="1" x14ac:dyDescent="0.2"/>
    <row r="699" s="93" customFormat="1" x14ac:dyDescent="0.2"/>
    <row r="700" s="93" customFormat="1" x14ac:dyDescent="0.2"/>
    <row r="701" s="93" customFormat="1" x14ac:dyDescent="0.2"/>
    <row r="702" s="93" customFormat="1" x14ac:dyDescent="0.2"/>
    <row r="703" s="93" customFormat="1" x14ac:dyDescent="0.2"/>
    <row r="704" s="93" customFormat="1" x14ac:dyDescent="0.2"/>
    <row r="705" s="93" customFormat="1" x14ac:dyDescent="0.2"/>
    <row r="706" s="93" customFormat="1" x14ac:dyDescent="0.2"/>
    <row r="707" s="93" customFormat="1" x14ac:dyDescent="0.2"/>
    <row r="708" s="93" customFormat="1" x14ac:dyDescent="0.2"/>
    <row r="709" s="93" customFormat="1" x14ac:dyDescent="0.2"/>
    <row r="710" s="93" customFormat="1" x14ac:dyDescent="0.2"/>
    <row r="711" s="93" customFormat="1" x14ac:dyDescent="0.2"/>
    <row r="712" s="93" customFormat="1" x14ac:dyDescent="0.2"/>
    <row r="713" s="93" customFormat="1" x14ac:dyDescent="0.2"/>
    <row r="714" s="93" customFormat="1" x14ac:dyDescent="0.2"/>
    <row r="715" s="93" customFormat="1" x14ac:dyDescent="0.2"/>
    <row r="716" s="93" customFormat="1" x14ac:dyDescent="0.2"/>
    <row r="717" s="93" customFormat="1" x14ac:dyDescent="0.2"/>
    <row r="718" s="93" customFormat="1" x14ac:dyDescent="0.2"/>
    <row r="719" s="93" customFormat="1" x14ac:dyDescent="0.2"/>
    <row r="720" s="93" customFormat="1" x14ac:dyDescent="0.2"/>
    <row r="721" s="93" customFormat="1" x14ac:dyDescent="0.2"/>
    <row r="722" s="93" customFormat="1" x14ac:dyDescent="0.2"/>
    <row r="723" s="93" customFormat="1" x14ac:dyDescent="0.2"/>
    <row r="724" s="93" customFormat="1" x14ac:dyDescent="0.2"/>
    <row r="725" s="93" customFormat="1" x14ac:dyDescent="0.2"/>
    <row r="726" s="93" customFormat="1" x14ac:dyDescent="0.2"/>
    <row r="727" s="93" customFormat="1" x14ac:dyDescent="0.2"/>
    <row r="728" s="93" customFormat="1" x14ac:dyDescent="0.2"/>
    <row r="729" s="93" customFormat="1" x14ac:dyDescent="0.2"/>
    <row r="730" s="93" customFormat="1" x14ac:dyDescent="0.2"/>
    <row r="731" s="93" customFormat="1" x14ac:dyDescent="0.2"/>
    <row r="732" s="93" customFormat="1" x14ac:dyDescent="0.2"/>
    <row r="733" s="93" customFormat="1" x14ac:dyDescent="0.2"/>
    <row r="734" s="93" customFormat="1" x14ac:dyDescent="0.2"/>
    <row r="735" s="93" customFormat="1" x14ac:dyDescent="0.2"/>
    <row r="736" s="93" customFormat="1" x14ac:dyDescent="0.2"/>
    <row r="737" s="93" customFormat="1" x14ac:dyDescent="0.2"/>
    <row r="738" s="93" customFormat="1" x14ac:dyDescent="0.2"/>
    <row r="739" s="93" customFormat="1" x14ac:dyDescent="0.2"/>
    <row r="740" s="93" customFormat="1" x14ac:dyDescent="0.2"/>
    <row r="741" s="93" customFormat="1" x14ac:dyDescent="0.2"/>
    <row r="742" s="93" customFormat="1" x14ac:dyDescent="0.2"/>
    <row r="743" s="93" customFormat="1" x14ac:dyDescent="0.2"/>
    <row r="744" s="93" customFormat="1" x14ac:dyDescent="0.2"/>
    <row r="745" s="93" customFormat="1" x14ac:dyDescent="0.2"/>
    <row r="746" s="93" customFormat="1" x14ac:dyDescent="0.2"/>
    <row r="747" s="93" customFormat="1" x14ac:dyDescent="0.2"/>
    <row r="748" s="93" customFormat="1" x14ac:dyDescent="0.2"/>
    <row r="749" s="93" customFormat="1" x14ac:dyDescent="0.2"/>
    <row r="750" s="93" customFormat="1" x14ac:dyDescent="0.2"/>
    <row r="751" s="93" customFormat="1" x14ac:dyDescent="0.2"/>
    <row r="752" s="93" customFormat="1" x14ac:dyDescent="0.2"/>
    <row r="753" s="93" customFormat="1" x14ac:dyDescent="0.2"/>
    <row r="754" s="93" customFormat="1" x14ac:dyDescent="0.2"/>
    <row r="755" s="93" customFormat="1" x14ac:dyDescent="0.2"/>
    <row r="756" s="93" customFormat="1" x14ac:dyDescent="0.2"/>
    <row r="757" s="93" customFormat="1" x14ac:dyDescent="0.2"/>
    <row r="758" s="93" customFormat="1" x14ac:dyDescent="0.2"/>
    <row r="759" s="93" customFormat="1" x14ac:dyDescent="0.2"/>
    <row r="760" s="93" customFormat="1" x14ac:dyDescent="0.2"/>
    <row r="761" s="93" customFormat="1" x14ac:dyDescent="0.2"/>
    <row r="762" s="93" customFormat="1" x14ac:dyDescent="0.2"/>
    <row r="763" s="93" customFormat="1" x14ac:dyDescent="0.2"/>
    <row r="764" s="93" customFormat="1" x14ac:dyDescent="0.2"/>
    <row r="765" s="93" customFormat="1" x14ac:dyDescent="0.2"/>
    <row r="766" s="93" customFormat="1" x14ac:dyDescent="0.2"/>
    <row r="767" s="93" customFormat="1" x14ac:dyDescent="0.2"/>
    <row r="768" s="93" customFormat="1" x14ac:dyDescent="0.2"/>
    <row r="769" s="93" customFormat="1" x14ac:dyDescent="0.2"/>
    <row r="770" s="93" customFormat="1" x14ac:dyDescent="0.2"/>
    <row r="771" s="93" customFormat="1" x14ac:dyDescent="0.2"/>
    <row r="772" s="93" customFormat="1" x14ac:dyDescent="0.2"/>
    <row r="773" s="93" customFormat="1" x14ac:dyDescent="0.2"/>
    <row r="774" s="93" customFormat="1" x14ac:dyDescent="0.2"/>
    <row r="775" s="93" customFormat="1" x14ac:dyDescent="0.2"/>
    <row r="776" s="93" customFormat="1" x14ac:dyDescent="0.2"/>
    <row r="777" s="93" customFormat="1" x14ac:dyDescent="0.2"/>
    <row r="778" s="93" customFormat="1" x14ac:dyDescent="0.2"/>
    <row r="779" s="93" customFormat="1" x14ac:dyDescent="0.2"/>
    <row r="780" s="93" customFormat="1" x14ac:dyDescent="0.2"/>
    <row r="781" s="93" customFormat="1" x14ac:dyDescent="0.2"/>
    <row r="782" s="93" customFormat="1" x14ac:dyDescent="0.2"/>
    <row r="783" s="93" customFormat="1" x14ac:dyDescent="0.2"/>
    <row r="784" s="93" customFormat="1" x14ac:dyDescent="0.2"/>
    <row r="785" s="93" customFormat="1" x14ac:dyDescent="0.2"/>
    <row r="786" s="93" customFormat="1" x14ac:dyDescent="0.2"/>
    <row r="787" s="93" customFormat="1" x14ac:dyDescent="0.2"/>
    <row r="788" s="93" customFormat="1" x14ac:dyDescent="0.2"/>
    <row r="789" s="93" customFormat="1" x14ac:dyDescent="0.2"/>
    <row r="790" s="93" customFormat="1" x14ac:dyDescent="0.2"/>
    <row r="791" s="93" customFormat="1" x14ac:dyDescent="0.2"/>
    <row r="792" s="93" customFormat="1" x14ac:dyDescent="0.2"/>
    <row r="793" s="93" customFormat="1" x14ac:dyDescent="0.2"/>
    <row r="794" s="93" customFormat="1" x14ac:dyDescent="0.2"/>
    <row r="795" s="93" customFormat="1" x14ac:dyDescent="0.2"/>
    <row r="796" s="93" customFormat="1" x14ac:dyDescent="0.2"/>
    <row r="797" s="93" customFormat="1" x14ac:dyDescent="0.2"/>
    <row r="798" s="93" customFormat="1" x14ac:dyDescent="0.2"/>
    <row r="799" s="93" customFormat="1" x14ac:dyDescent="0.2"/>
    <row r="800" s="93" customFormat="1" x14ac:dyDescent="0.2"/>
    <row r="801" s="93" customFormat="1" x14ac:dyDescent="0.2"/>
    <row r="802" s="93" customFormat="1" x14ac:dyDescent="0.2"/>
    <row r="803" s="93" customFormat="1" x14ac:dyDescent="0.2"/>
    <row r="804" s="93" customFormat="1" x14ac:dyDescent="0.2"/>
    <row r="805" s="93" customFormat="1" x14ac:dyDescent="0.2"/>
    <row r="806" s="93" customFormat="1" x14ac:dyDescent="0.2"/>
    <row r="807" s="93" customFormat="1" x14ac:dyDescent="0.2"/>
    <row r="808" s="93" customFormat="1" x14ac:dyDescent="0.2"/>
    <row r="809" s="93" customFormat="1" x14ac:dyDescent="0.2"/>
    <row r="810" s="93" customFormat="1" x14ac:dyDescent="0.2"/>
    <row r="811" s="93" customFormat="1" x14ac:dyDescent="0.2"/>
    <row r="812" s="93" customFormat="1" x14ac:dyDescent="0.2"/>
    <row r="813" s="93" customFormat="1" x14ac:dyDescent="0.2"/>
    <row r="814" s="93" customFormat="1" x14ac:dyDescent="0.2"/>
    <row r="815" s="93" customFormat="1" x14ac:dyDescent="0.2"/>
    <row r="816" s="93" customFormat="1" x14ac:dyDescent="0.2"/>
    <row r="817" s="93" customFormat="1" x14ac:dyDescent="0.2"/>
  </sheetData>
  <mergeCells count="11">
    <mergeCell ref="A6:F6"/>
    <mergeCell ref="A64:F64"/>
    <mergeCell ref="A65:F65"/>
    <mergeCell ref="A66:F66"/>
    <mergeCell ref="A67:F67"/>
    <mergeCell ref="A8:F8"/>
    <mergeCell ref="A11:F11"/>
    <mergeCell ref="A60:F60"/>
    <mergeCell ref="A61:F61"/>
    <mergeCell ref="A62:F62"/>
    <mergeCell ref="A63:F63"/>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1"/>
  <sheetViews>
    <sheetView zoomScale="90" zoomScaleNormal="90" workbookViewId="0">
      <selection activeCell="A4" sqref="A4:L4"/>
    </sheetView>
  </sheetViews>
  <sheetFormatPr baseColWidth="10" defaultRowHeight="15" x14ac:dyDescent="0.25"/>
  <cols>
    <col min="1" max="1" width="12.42578125" customWidth="1"/>
    <col min="2" max="2" width="13.42578125" customWidth="1"/>
    <col min="5" max="5" width="14.85546875" bestFit="1" customWidth="1"/>
    <col min="6" max="6" width="20.140625" customWidth="1"/>
    <col min="7" max="7" width="13.5703125" bestFit="1" customWidth="1"/>
    <col min="10" max="10" width="13.5703125" customWidth="1"/>
    <col min="11" max="11" width="13.5703125" bestFit="1" customWidth="1"/>
    <col min="12" max="12" width="14.85546875" bestFit="1" customWidth="1"/>
  </cols>
  <sheetData>
    <row r="1" spans="1:13" ht="21" x14ac:dyDescent="0.35">
      <c r="A1" s="449" t="s">
        <v>107</v>
      </c>
      <c r="B1" s="449"/>
      <c r="C1" s="449"/>
      <c r="D1" s="449"/>
      <c r="E1" s="449"/>
      <c r="F1" s="449"/>
      <c r="G1" s="449"/>
      <c r="H1" s="449"/>
      <c r="I1" s="449"/>
      <c r="J1" s="449"/>
      <c r="K1" s="449"/>
      <c r="L1" s="449"/>
    </row>
    <row r="2" spans="1:13" ht="21" x14ac:dyDescent="0.35">
      <c r="A2" s="449" t="s">
        <v>108</v>
      </c>
      <c r="B2" s="449"/>
      <c r="C2" s="449"/>
      <c r="D2" s="449"/>
      <c r="E2" s="449"/>
      <c r="F2" s="449"/>
      <c r="G2" s="449"/>
      <c r="H2" s="449"/>
      <c r="I2" s="449"/>
      <c r="J2" s="449"/>
      <c r="K2" s="449"/>
      <c r="L2" s="449"/>
    </row>
    <row r="3" spans="1:13" ht="21" x14ac:dyDescent="0.35">
      <c r="A3" s="449" t="s">
        <v>123</v>
      </c>
      <c r="B3" s="449"/>
      <c r="C3" s="449"/>
      <c r="D3" s="449"/>
      <c r="E3" s="449"/>
      <c r="F3" s="449"/>
      <c r="G3" s="449"/>
      <c r="H3" s="449"/>
      <c r="I3" s="449"/>
      <c r="J3" s="449"/>
      <c r="K3" s="449"/>
      <c r="L3" s="449"/>
    </row>
    <row r="4" spans="1:13" ht="21" x14ac:dyDescent="0.35">
      <c r="A4" s="449" t="s">
        <v>112</v>
      </c>
      <c r="B4" s="449"/>
      <c r="C4" s="449"/>
      <c r="D4" s="449"/>
      <c r="E4" s="449"/>
      <c r="F4" s="449"/>
      <c r="G4" s="449"/>
      <c r="H4" s="449"/>
      <c r="I4" s="449"/>
      <c r="J4" s="449"/>
      <c r="K4" s="449"/>
      <c r="L4" s="449"/>
    </row>
    <row r="5" spans="1:13" x14ac:dyDescent="0.25">
      <c r="A5" s="378">
        <v>43032</v>
      </c>
    </row>
    <row r="6" spans="1:13" ht="15" customHeight="1" x14ac:dyDescent="0.25">
      <c r="A6" s="452" t="s">
        <v>0</v>
      </c>
      <c r="B6" s="452"/>
      <c r="C6" s="395" t="s">
        <v>1</v>
      </c>
      <c r="D6" s="452" t="s">
        <v>2</v>
      </c>
      <c r="E6" s="452" t="s">
        <v>3</v>
      </c>
      <c r="F6" s="452" t="s">
        <v>4</v>
      </c>
      <c r="G6" s="1" t="s">
        <v>5</v>
      </c>
      <c r="H6" s="1"/>
      <c r="I6" s="1"/>
      <c r="J6" s="451" t="s">
        <v>121</v>
      </c>
      <c r="K6" s="451"/>
      <c r="L6" s="451"/>
    </row>
    <row r="7" spans="1:13" ht="15.75" customHeight="1" thickBot="1" x14ac:dyDescent="0.3">
      <c r="A7" s="452"/>
      <c r="B7" s="452"/>
      <c r="C7" s="395" t="s">
        <v>6</v>
      </c>
      <c r="D7" s="452"/>
      <c r="E7" s="452"/>
      <c r="F7" s="452"/>
      <c r="G7" s="395" t="s">
        <v>7</v>
      </c>
      <c r="H7" s="395" t="s">
        <v>8</v>
      </c>
      <c r="I7" s="396" t="s">
        <v>9</v>
      </c>
      <c r="J7" s="397" t="s">
        <v>11</v>
      </c>
      <c r="K7" s="397" t="s">
        <v>12</v>
      </c>
      <c r="L7" s="397" t="s">
        <v>9</v>
      </c>
    </row>
    <row r="8" spans="1:13" ht="33.75" x14ac:dyDescent="0.25">
      <c r="A8" s="444" t="s">
        <v>110</v>
      </c>
      <c r="B8" s="445"/>
      <c r="C8" s="441">
        <v>3</v>
      </c>
      <c r="D8" s="455">
        <v>4510</v>
      </c>
      <c r="E8" s="426" t="s">
        <v>120</v>
      </c>
      <c r="F8" s="407" t="s">
        <v>114</v>
      </c>
      <c r="G8" s="408">
        <v>26</v>
      </c>
      <c r="H8" s="395"/>
      <c r="I8" s="429">
        <f>+G8+G9+G10+G11+G12+G13</f>
        <v>103.21</v>
      </c>
      <c r="J8" s="432">
        <v>65545200</v>
      </c>
      <c r="K8" s="435">
        <v>12453588</v>
      </c>
      <c r="L8" s="438">
        <f>+J8+K8</f>
        <v>77998788</v>
      </c>
    </row>
    <row r="9" spans="1:13" ht="33.75" x14ac:dyDescent="0.25">
      <c r="A9" s="446"/>
      <c r="B9" s="447"/>
      <c r="C9" s="442"/>
      <c r="D9" s="456"/>
      <c r="E9" s="427"/>
      <c r="F9" s="405" t="s">
        <v>115</v>
      </c>
      <c r="G9" s="409">
        <v>25</v>
      </c>
      <c r="H9" s="395"/>
      <c r="I9" s="430"/>
      <c r="J9" s="433"/>
      <c r="K9" s="436"/>
      <c r="L9" s="439"/>
    </row>
    <row r="10" spans="1:13" ht="56.25" x14ac:dyDescent="0.25">
      <c r="A10" s="446"/>
      <c r="B10" s="447"/>
      <c r="C10" s="442"/>
      <c r="D10" s="456"/>
      <c r="E10" s="427"/>
      <c r="F10" s="406" t="s">
        <v>119</v>
      </c>
      <c r="G10" s="410">
        <v>3.16</v>
      </c>
      <c r="H10" s="395"/>
      <c r="I10" s="430"/>
      <c r="J10" s="433"/>
      <c r="K10" s="436"/>
      <c r="L10" s="439"/>
    </row>
    <row r="11" spans="1:13" ht="33.75" x14ac:dyDescent="0.25">
      <c r="A11" s="446"/>
      <c r="B11" s="447"/>
      <c r="C11" s="442"/>
      <c r="D11" s="456"/>
      <c r="E11" s="427"/>
      <c r="F11" s="405" t="s">
        <v>116</v>
      </c>
      <c r="G11" s="411">
        <v>9.0299999999999994</v>
      </c>
      <c r="H11" s="395"/>
      <c r="I11" s="430"/>
      <c r="J11" s="433"/>
      <c r="K11" s="436"/>
      <c r="L11" s="439"/>
    </row>
    <row r="12" spans="1:13" ht="33.75" x14ac:dyDescent="0.25">
      <c r="A12" s="446"/>
      <c r="B12" s="447"/>
      <c r="C12" s="442"/>
      <c r="D12" s="456"/>
      <c r="E12" s="427"/>
      <c r="F12" s="406" t="s">
        <v>117</v>
      </c>
      <c r="G12" s="412">
        <v>15.02</v>
      </c>
      <c r="H12" s="395"/>
      <c r="I12" s="430"/>
      <c r="J12" s="433"/>
      <c r="K12" s="436"/>
      <c r="L12" s="439"/>
    </row>
    <row r="13" spans="1:13" ht="33.75" x14ac:dyDescent="0.25">
      <c r="A13" s="446"/>
      <c r="B13" s="447"/>
      <c r="C13" s="443"/>
      <c r="D13" s="457"/>
      <c r="E13" s="428"/>
      <c r="F13" s="405" t="s">
        <v>118</v>
      </c>
      <c r="G13" s="408">
        <v>25</v>
      </c>
      <c r="H13" s="395"/>
      <c r="I13" s="431"/>
      <c r="J13" s="434"/>
      <c r="K13" s="437"/>
      <c r="L13" s="440"/>
    </row>
    <row r="14" spans="1:13" x14ac:dyDescent="0.25">
      <c r="A14" s="398"/>
      <c r="B14" s="399"/>
      <c r="C14" s="400"/>
      <c r="D14" s="400"/>
      <c r="E14" s="398"/>
      <c r="F14" s="401" t="s">
        <v>10</v>
      </c>
      <c r="G14" s="402">
        <f>SUM(G8:G13)</f>
        <v>103.21</v>
      </c>
      <c r="H14" s="402">
        <f>SUM(H8:H13)</f>
        <v>0</v>
      </c>
      <c r="I14" s="2">
        <f>+I8</f>
        <v>103.21</v>
      </c>
      <c r="J14" s="2">
        <f t="shared" ref="J14:L14" si="0">+J8</f>
        <v>65545200</v>
      </c>
      <c r="K14" s="2">
        <f>+K8</f>
        <v>12453588</v>
      </c>
      <c r="L14" s="2">
        <f t="shared" si="0"/>
        <v>77998788</v>
      </c>
    </row>
    <row r="15" spans="1:13" x14ac:dyDescent="0.25">
      <c r="A15" s="200"/>
      <c r="B15" s="201"/>
      <c r="C15" s="202"/>
      <c r="D15" s="202"/>
      <c r="E15" s="200"/>
      <c r="F15" s="203"/>
      <c r="G15" s="204"/>
      <c r="H15" s="204"/>
      <c r="I15" s="212"/>
      <c r="J15" s="210"/>
      <c r="K15" s="210"/>
      <c r="L15" s="210"/>
      <c r="M15" s="211"/>
    </row>
    <row r="16" spans="1:13" x14ac:dyDescent="0.25">
      <c r="A16" s="205"/>
      <c r="B16" s="206"/>
      <c r="C16" s="207"/>
      <c r="D16" s="207"/>
      <c r="E16" s="205"/>
      <c r="F16" s="208"/>
      <c r="G16" s="209"/>
      <c r="H16" s="209"/>
      <c r="I16" s="213"/>
      <c r="J16" s="210"/>
      <c r="K16" s="210"/>
      <c r="L16" s="210"/>
    </row>
    <row r="17" spans="1:12" x14ac:dyDescent="0.25">
      <c r="I17" s="211"/>
      <c r="J17" s="211"/>
      <c r="K17" s="211"/>
      <c r="L17" s="377"/>
    </row>
    <row r="18" spans="1:12" ht="18.75" x14ac:dyDescent="0.3">
      <c r="D18" s="216"/>
      <c r="I18" s="211"/>
      <c r="J18" s="453"/>
      <c r="K18" s="454"/>
      <c r="L18" s="454"/>
    </row>
    <row r="19" spans="1:12" ht="18.75" x14ac:dyDescent="0.3">
      <c r="A19" s="450" t="s">
        <v>109</v>
      </c>
      <c r="B19" s="450"/>
      <c r="C19" s="450"/>
      <c r="D19" s="450"/>
      <c r="E19" s="450"/>
      <c r="I19" s="211"/>
      <c r="J19" s="454"/>
      <c r="K19" s="454"/>
      <c r="L19" s="454"/>
    </row>
    <row r="20" spans="1:12" ht="51" x14ac:dyDescent="0.25">
      <c r="A20" s="199" t="s">
        <v>103</v>
      </c>
      <c r="B20" s="199" t="s">
        <v>104</v>
      </c>
      <c r="C20" s="448" t="s">
        <v>105</v>
      </c>
      <c r="D20" s="448"/>
      <c r="E20" s="199" t="s">
        <v>122</v>
      </c>
      <c r="L20" s="198"/>
    </row>
    <row r="21" spans="1:12" x14ac:dyDescent="0.25">
      <c r="A21" s="214">
        <v>2</v>
      </c>
      <c r="B21" s="214" t="s">
        <v>106</v>
      </c>
      <c r="C21" s="215" t="s">
        <v>111</v>
      </c>
      <c r="D21" s="215"/>
      <c r="E21" s="376">
        <v>73715026</v>
      </c>
    </row>
  </sheetData>
  <mergeCells count="21">
    <mergeCell ref="C8:C13"/>
    <mergeCell ref="A8:B13"/>
    <mergeCell ref="C20:D20"/>
    <mergeCell ref="A1:L1"/>
    <mergeCell ref="A2:L2"/>
    <mergeCell ref="A3:L3"/>
    <mergeCell ref="A4:L4"/>
    <mergeCell ref="A19:E19"/>
    <mergeCell ref="J6:L6"/>
    <mergeCell ref="D6:D7"/>
    <mergeCell ref="E6:E7"/>
    <mergeCell ref="F6:F7"/>
    <mergeCell ref="A6:B7"/>
    <mergeCell ref="J18:L18"/>
    <mergeCell ref="J19:L19"/>
    <mergeCell ref="D8:D13"/>
    <mergeCell ref="E8:E13"/>
    <mergeCell ref="I8:I13"/>
    <mergeCell ref="J8:J13"/>
    <mergeCell ref="K8:K13"/>
    <mergeCell ref="L8:L13"/>
  </mergeCells>
  <pageMargins left="0.70866141732283472" right="0.70866141732283472" top="0.74803149606299213" bottom="0.74803149606299213" header="0.31496062992125984" footer="0.31496062992125984"/>
  <pageSetup scale="5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Long. &gt;67 km y &lt; ó = 126 km</vt:lpstr>
      <vt:lpstr>Long. &gt;190 km y &lt; ó = 260 km </vt:lpstr>
      <vt:lpstr>PRESUPUESTO AMV 2017-2019</vt:lpstr>
      <vt:lpstr>'Long. &gt;190 km y &lt; ó = 260 km '!Área_de_impresión</vt:lpstr>
      <vt:lpstr>'Long. &gt;67 km y &lt; ó = 126 km'!Área_de_impresión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fmojica</dc:creator>
  <cp:lastModifiedBy>Lenin Tito Mendoza Pena</cp:lastModifiedBy>
  <cp:lastPrinted>2017-02-07T19:49:17Z</cp:lastPrinted>
  <dcterms:created xsi:type="dcterms:W3CDTF">2017-02-03T17:49:46Z</dcterms:created>
  <dcterms:modified xsi:type="dcterms:W3CDTF">2018-01-30T15:42:43Z</dcterms:modified>
</cp:coreProperties>
</file>