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626"/>
  <workbookPr/>
  <mc:AlternateContent xmlns:mc="http://schemas.openxmlformats.org/markup-compatibility/2006">
    <mc:Choice Requires="x15">
      <x15ac:absPath xmlns:x15ac="http://schemas.microsoft.com/office/spreadsheetml/2010/11/ac" url="E:\2023\2. Documentos de Bienestar\Contratación Servicios\Restaurante\"/>
    </mc:Choice>
  </mc:AlternateContent>
  <xr:revisionPtr revIDLastSave="0" documentId="13_ncr:1_{A794F619-D0DC-4904-98E4-3B325C20AA23}"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_FilterDatabase" localSheetId="0" hidden="1">Hoja1!$A$2:$M$27</definedName>
    <definedName name="_xlnm.Print_Area" localSheetId="0">Hoja1!$B$1:$M$27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6" i="1" l="1"/>
  <c r="I16" i="1"/>
  <c r="J16" i="1" s="1"/>
  <c r="K16" i="1"/>
  <c r="L16" i="1" s="1"/>
  <c r="M16" i="1" s="1"/>
  <c r="I15" i="1"/>
  <c r="J15" i="1" s="1"/>
  <c r="K15" i="1"/>
  <c r="L15" i="1"/>
  <c r="M15" i="1" s="1"/>
  <c r="I14" i="1"/>
  <c r="J14" i="1" s="1"/>
  <c r="K14" i="1"/>
  <c r="L14" i="1" s="1"/>
  <c r="M14" i="1" s="1"/>
  <c r="M12" i="1"/>
  <c r="I13" i="1"/>
  <c r="J13" i="1" s="1"/>
  <c r="K13" i="1"/>
  <c r="L13" i="1" s="1"/>
  <c r="M13" i="1" s="1"/>
  <c r="I12" i="1"/>
  <c r="J12" i="1" s="1"/>
  <c r="K12" i="1"/>
  <c r="L12" i="1" s="1"/>
  <c r="G14" i="1"/>
  <c r="F14" i="1"/>
  <c r="F15" i="1"/>
  <c r="G15" i="1" s="1"/>
  <c r="F16" i="1"/>
  <c r="G16" i="1" s="1"/>
  <c r="G13" i="1"/>
  <c r="F13" i="1"/>
  <c r="F12" i="1"/>
  <c r="G12" i="1" s="1"/>
  <c r="H26" i="1"/>
  <c r="E26" i="1"/>
  <c r="K4" i="1"/>
  <c r="L4" i="1" s="1"/>
  <c r="M4" i="1" s="1"/>
  <c r="K5" i="1"/>
  <c r="L5" i="1" s="1"/>
  <c r="M5" i="1" s="1"/>
  <c r="K6" i="1"/>
  <c r="L6" i="1" s="1"/>
  <c r="M6" i="1" s="1"/>
  <c r="K7" i="1"/>
  <c r="L7" i="1" s="1"/>
  <c r="M7" i="1" s="1"/>
  <c r="K8" i="1"/>
  <c r="L8" i="1" s="1"/>
  <c r="M8" i="1" s="1"/>
  <c r="K9" i="1"/>
  <c r="L9" i="1" s="1"/>
  <c r="M9" i="1" s="1"/>
  <c r="K10" i="1"/>
  <c r="L10" i="1" s="1"/>
  <c r="M10" i="1" s="1"/>
  <c r="K11" i="1"/>
  <c r="L11" i="1" s="1"/>
  <c r="M11" i="1" s="1"/>
  <c r="K17" i="1"/>
  <c r="L17" i="1" s="1"/>
  <c r="M17" i="1" s="1"/>
  <c r="K18" i="1"/>
  <c r="L18" i="1" s="1"/>
  <c r="M18" i="1" s="1"/>
  <c r="K19" i="1"/>
  <c r="L19" i="1" s="1"/>
  <c r="M19" i="1" s="1"/>
  <c r="K20" i="1"/>
  <c r="L20" i="1" s="1"/>
  <c r="M20" i="1" s="1"/>
  <c r="K21" i="1"/>
  <c r="L21" i="1" s="1"/>
  <c r="M21" i="1" s="1"/>
  <c r="K22" i="1"/>
  <c r="L22" i="1" s="1"/>
  <c r="M22" i="1" s="1"/>
  <c r="K23" i="1"/>
  <c r="L23" i="1" s="1"/>
  <c r="M23" i="1" s="1"/>
  <c r="K24" i="1"/>
  <c r="L24" i="1" s="1"/>
  <c r="M24" i="1" s="1"/>
  <c r="K25" i="1"/>
  <c r="L25" i="1" s="1"/>
  <c r="M25" i="1" s="1"/>
  <c r="I4" i="1"/>
  <c r="I5" i="1"/>
  <c r="J5" i="1" s="1"/>
  <c r="I6" i="1"/>
  <c r="J6" i="1" s="1"/>
  <c r="I7" i="1"/>
  <c r="J7" i="1" s="1"/>
  <c r="I8" i="1"/>
  <c r="J8" i="1" s="1"/>
  <c r="I9" i="1"/>
  <c r="J9" i="1" s="1"/>
  <c r="I10" i="1"/>
  <c r="J10" i="1" s="1"/>
  <c r="I11" i="1"/>
  <c r="J11" i="1" s="1"/>
  <c r="I17" i="1"/>
  <c r="J17" i="1" s="1"/>
  <c r="I18" i="1"/>
  <c r="J18" i="1" s="1"/>
  <c r="I19" i="1"/>
  <c r="J19" i="1" s="1"/>
  <c r="I20" i="1"/>
  <c r="J20" i="1" s="1"/>
  <c r="I21" i="1"/>
  <c r="J21" i="1" s="1"/>
  <c r="I22" i="1"/>
  <c r="J22" i="1" s="1"/>
  <c r="I23" i="1"/>
  <c r="J23" i="1" s="1"/>
  <c r="I24" i="1"/>
  <c r="J24" i="1" s="1"/>
  <c r="I25" i="1"/>
  <c r="J25" i="1" s="1"/>
  <c r="F4" i="1"/>
  <c r="G4" i="1" s="1"/>
  <c r="F5" i="1"/>
  <c r="G5" i="1" s="1"/>
  <c r="F6" i="1"/>
  <c r="G6" i="1" s="1"/>
  <c r="F7" i="1"/>
  <c r="G7" i="1" s="1"/>
  <c r="F8" i="1"/>
  <c r="G8" i="1" s="1"/>
  <c r="F9" i="1"/>
  <c r="G9" i="1" s="1"/>
  <c r="F10" i="1"/>
  <c r="G10" i="1" s="1"/>
  <c r="F11" i="1"/>
  <c r="G11" i="1" s="1"/>
  <c r="F17" i="1"/>
  <c r="G17" i="1" s="1"/>
  <c r="F18" i="1"/>
  <c r="G18" i="1" s="1"/>
  <c r="F19" i="1"/>
  <c r="G19" i="1" s="1"/>
  <c r="F20" i="1"/>
  <c r="G20" i="1" s="1"/>
  <c r="F21" i="1"/>
  <c r="G21" i="1" s="1"/>
  <c r="F22" i="1"/>
  <c r="G22" i="1" s="1"/>
  <c r="F23" i="1"/>
  <c r="G23" i="1" s="1"/>
  <c r="F24" i="1"/>
  <c r="G24" i="1" s="1"/>
  <c r="F25" i="1"/>
  <c r="G25" i="1" s="1"/>
  <c r="K3" i="1"/>
  <c r="I3" i="1"/>
  <c r="F3" i="1"/>
  <c r="G3" i="1" s="1"/>
  <c r="K26" i="1" l="1"/>
  <c r="I26" i="1"/>
  <c r="J4" i="1"/>
  <c r="F26" i="1"/>
  <c r="J3" i="1"/>
  <c r="L3" i="1"/>
  <c r="J26" i="1" l="1"/>
  <c r="M3" i="1"/>
  <c r="M26" i="1" s="1"/>
  <c r="L26" i="1"/>
</calcChain>
</file>

<file path=xl/sharedStrings.xml><?xml version="1.0" encoding="utf-8"?>
<sst xmlns="http://schemas.openxmlformats.org/spreadsheetml/2006/main" count="60" uniqueCount="57">
  <si>
    <t>Valor promedio con IVA</t>
  </si>
  <si>
    <t>NOMBRE</t>
  </si>
  <si>
    <t>ESPECIFICACION</t>
  </si>
  <si>
    <t>CANT</t>
  </si>
  <si>
    <t>Valor Unidad sin IVA</t>
  </si>
  <si>
    <t xml:space="preserve"> IVA</t>
  </si>
  <si>
    <t>Total (Valor x Unidad + iva)</t>
  </si>
  <si>
    <t>VALOR UNIDAD SIN IVA</t>
  </si>
  <si>
    <t>IVA</t>
  </si>
  <si>
    <t>Cuchara sopera acero inoxidable resistente al uso, Largo: 26 cm, Ancho: 6.5 cm
 Largo: 24.0 cm
Especificaciones. Material del cubierto: Acero inoxidable
Características: Cuchara x 3 unidades.
Material: Acero inoxidable 430Espesor: 0.7 mm
Color: Plateado
Garantía.: Por defectos de manufactura, el tiempo de garantía es hasta por 1 año después de su compra.</t>
  </si>
  <si>
    <t>Cotización 2: MI COMPADRE</t>
  </si>
  <si>
    <t>Cuchara de mesa</t>
  </si>
  <si>
    <t>Tenedor de mesa</t>
  </si>
  <si>
    <t>Tenedor. Dimensiones: Largo: 26 cm
Tenedor x 3 Unidades
Material: Acero inoxidable 430 Espesor: 1.2 mm
Garantía: Por defectos de manufactura, el tiempo de garantía es hasta por 1 año después de su compra.</t>
  </si>
  <si>
    <t>Cuchillo de mesa clásico. Largo: 26 cm
Material del cubierto Acero inoxidable Acero inoxidable 430Espesor: 1 mm
Características
Cuchillo Mesa x 3 unidades Material: Clásico
Color: Plateado
Por defectos de manufactura, el tiempo de garantía es hasta por 1 año después de su compra.</t>
  </si>
  <si>
    <t xml:space="preserve">Cuchillo de mesa </t>
  </si>
  <si>
    <t>Plato pando línea hotelera, blanco, plato para seco o fuerte. Apto para microondas y lavavajilla.
Aprobado para el uso en contacto con alimentos.
Cumple con la norma de plomo y cadmio.
Se garantiza que el esmalte no va a generar agrietamiento por cualquier cantidad de lavado con detergentes.
Resistencia de la decoración a los detergentes.</t>
  </si>
  <si>
    <t>Plato pando</t>
  </si>
  <si>
    <t>Plato hondo</t>
  </si>
  <si>
    <t>Plato hondo (sopa)  línea hotelera sin ala de 514 ml
Material Porcelana
Alto 4.4 cm
Largo 18.8 cm
Ancho 18.8 cm
Apto para microondas y lavavajilla.
Aprobado para el uso en contacto con alimentos.
Cumple con la norma de plomo y cadmio.
Se garantiza que el esmalte no va a generar agrietamiento por cualquier cantidad de lavado con detergentes. Resistencia de la decoración a los detergentes.</t>
  </si>
  <si>
    <t>Vaso en polipropileno. No retiene ni trasmite sabores u olores, resistente a caídas y de fácil limpieza. Material apto para el contacto con alimentos, resistente al frio, con certificación y libre de BPA, capacidad de 250 cc, de colores surtidos.</t>
  </si>
  <si>
    <t>Vaso</t>
  </si>
  <si>
    <t>Olla a presión: Cuerpo en aluminio de espesor 2.7 mm. Válvula de seguridad para garantizar el correcto funcionamiento. Válvula de seguridad para garantizar el correcto funcionamiento y una máxima seguridad. Pesa para mantener estable la presión a un valor nominal de 80KPa. Sistema de cierre autoajustable y hermético, para evitar fugas de presión. Mangos y asa en baquelita resistente al calor. Dos válvulas de seguridad para mayor tranquilidad. Sistema practipress para facilitar la evacuación del vapor interno de la olla.</t>
  </si>
  <si>
    <t>Olla de presión 13 litros</t>
  </si>
  <si>
    <t>Olla de capacidad 50: Olla caldero en aluminio. Materila resistente y de alta pureza. Apta para contacto con alimentos
Capacidad: 50 Litros
Material: Aluminio
Medidas: 40 cm alto
40 cm diámetro
con tapa</t>
  </si>
  <si>
    <t>Olla de 50 Lts</t>
  </si>
  <si>
    <t>Licuadora Industrial 5-10-15 litros. 
Características:  Licuadora con manejo industrial, en acero inoxidable, vaso convencional, cuadrado, de lujo y vasos cónicos.
Material: Acero inoxidable calibre 18, antiácidos referencia 304, especial para alimentos, motor  de 3600 rpm, sellos mecánicos tipo bomba de agua, cuchillas en platina de acero inoxidable y sistema basculante.
Funcionamiento: Eléctrico 110 voltios.
Garantía del Producto: 1 año en la unidad de motor.</t>
  </si>
  <si>
    <t xml:space="preserve">Licuadora Industrial 5-10-15 litros. </t>
  </si>
  <si>
    <t>Jarra profesional de plástico translúcido, de 6 litros de capacidad, con tapa de apertura. Incluye asa cerrada reforzada y escala en relieve. Resistente a los golpes incluso a bajas temperaturas.</t>
  </si>
  <si>
    <t>Jarra plástica 6 litros</t>
  </si>
  <si>
    <t>Cucharón</t>
  </si>
  <si>
    <t>Cucharón grande: Perfecto para tomar y servir porciones. El cucharón de acero inoxidable de 50 cm es el complemento perfecto para cualquier cocina ocupada.
Diseño conveniente. Este conveniente diseño también hace que el cucharón sea perfecto para medir y controlar las porciones. Longitud perfecta. El mango largo asegura que tus manos nunca se acerquen demasiado a los alimentos calientes, lo que lo hace ideal para repartir porciones.
Fácil de almacenar. Con un mango en forma de gancho, puedes apoyarlo fácilmente en el borde de una olla o colgarlo cuando no esté en uso.
Longitud total: 50 cm
Diámetro del tazón: 12.6 cm
Material: Acero inoxidable
Color plata
Construcción de 2 piezas
Apto para lavavajillas
Material: Acero inoxidable
Forma: Redonda
Cucharones para Sopa / Salsas</t>
  </si>
  <si>
    <t>Pinzas: Dimensiones
Alto: 30 centímetros
Ancho: 5 centímetros
Largo: 2 centímetros
Especificaciones: 
Uso: Industrial
Características: Pinzas de acero inoxidable estándar para uso general, ideales en cualquier cocina para mezclar ensaladas, dé vuelta a la carne durante la cocción, o para colocar alimentos en los platos.</t>
  </si>
  <si>
    <t>Pinza</t>
  </si>
  <si>
    <t>Línea profesional anodizado duro gracias a las propiedades del material es un excelente conductor de calor que agiliza los procesos de cocción, ahorrando tiempo y energía.
 Material: Aluminio Fundido.
• Medidas: Diámetro (50 cm).
• Garantía: 1 mes.
• Aluminio fundido que permite excelente difusión.
• Fondo antideslizante.
• Asas más grandes.
• Tapa en aluminio fundido.
• Color: Plateado.
• Peso: 4.3 kg.
• Largo: 50 cm.
• Alto: 14 cm.
• Ancho: 50 cm.</t>
  </si>
  <si>
    <t xml:space="preserve">Caldero </t>
  </si>
  <si>
    <t xml:space="preserve">Plancha: Plancha lisa para asar arepas de 60 cm de ancho por 40 cm de largo con bordes de 2 cm de alto y con agarraderas en los lados. Es de aluminio fundido, Facilidad de uso y lavado, </t>
  </si>
  <si>
    <t>Plancha para asar</t>
  </si>
  <si>
    <t>Batidor globo, fabricado en acero inoxidable de 24""</t>
  </si>
  <si>
    <t>Batidor</t>
  </si>
  <si>
    <t>Paila: Cocción rápida y uniforme: Por las propiedades de su material, es un excelente conductor de calor que agiliza los procesos de cocción. Ahorra tiempo y energía.
Accesorios resistentes: Cuenta con accesorios resistentes soldados y con remaches duros para mayor refuerzo y seguridad de agarre.
Aluminio de alta pureza certificado: El aluminio eleva su temperatura en pocos segundos, facilitando la cocción. También se enfría rápidamente cuando se retira del fuego.
Cuenta con mayor transferencia de calor y gran tolerancia a altas temperaturas, hasta 650 grados centígrados. Se puede cocinar a fuego medio y medio alto.
Cuenta con normas técnicas nacionales e internacionales NSF.
Material: Aluminio
Referencia: 67000 I SKU: 0000191
Capacidad: 23.5 Lt
Medidas: Largo: 57.2 cm Ancho: 48 cm Alto: 23.5 cm Diámetro: 46 cm
Hecho en: Colombia
Garantía: 1 año</t>
  </si>
  <si>
    <t>Caldero tipo paila</t>
  </si>
  <si>
    <t>Pela papa: pelador de papas manual  Utilità de acero inoxidable con mango de polipropileno azul o blanco. Una pieza que lleva toda la belleza, modernidad y practicidad de la línea. Fabricado con lámina de acero inoxidable, altamente durable y con mango de polipropileno, que proporcionará un manejo cómodo. La elección acertada para los que buscan agilidad en la rutina de chef.
Medidas:
Pelador de papas: largo 19 cm, ancho: 2.6 cm
Peso: 40 grs</t>
  </si>
  <si>
    <t>Pela Papa</t>
  </si>
  <si>
    <t>Contenedor -  50 litros: Dimensiones: 
Ancho: 47.5 cm
Alto: 31.5 cm
Especificaciones: Profundidad 62 cm
Capacidad: 55 litros
Material de la estructura: Plástico
Características: Caja - contendor de 55L con broches y tapa permitiendo que todos tus objetos sean protegidos y almacenamos en un solo lugar, dando orden a todos los espacios en tu casa y/o oficina Incluye ruedas para facilitar su movilidad y acceso a ella, su cuerpo es transparente para facilitar ver su contenido, permiten tener un hogar ordenado y ayudan a ahorrar espacio y al mismo tiempo tener todo a la mano en cualquier instante, su diseño y forma son ideales para mantener el orden en toda la casa: habitaciones, patio, cocina, y demás áreas del hogar.
Garantía: 12 meses</t>
  </si>
  <si>
    <t>Contenedor con tapa y ruedas 50 litros</t>
  </si>
  <si>
    <t>Caneca plástica con tapa para alimentos y otras materias primas, capacidad de 50 litros
Especificaciones
Material: Polietileno
Capacidad: 50 Litros
Medidas: Alto (53 cm) Ancho (46 cm) Largo (52 cm)
Colores: Beige
Hecho en: Colombia, Material plástico, con tapa de seguridad.
Garantía: 1 año
Alta calidad
Fácil de limpiar
Resistentes al sol y la humedad
Capacidad 50 Litros</t>
  </si>
  <si>
    <t>Caneca 50 litros</t>
  </si>
  <si>
    <t>Canecas con tapa - 130 litros: Diámetro: 323 mm
Características
Caneca multiusos Transparente con capacidad de 130 Litros para uso industrial o del hogar, con un diseño elegante que le permite utilizarse para la ropa, el baño, o empacar materias primas.
Capacidad volumétrica
130 litros
Medida Bolsa
79x60
Alto (cm): 79 cm
Ancho (cm): 60 cm
Largo (cm): 55 cm
Material: polipropileno
Garantía.</t>
  </si>
  <si>
    <t>Caneca 130 litros</t>
  </si>
  <si>
    <t>Baldes - 10 litros .
Dimensiones
Largo: 35 cm
Alto: 27 cm
Ancho: 34 cm
Características
Contiene medidas de capacidad en litros, vertedero para controlar la salida del líquido, manija para transportarlos cómodamente, producto multiusos y liviano
Colores variados
Material: Polipropileno
Garantía: 12 meses</t>
  </si>
  <si>
    <t>Balde</t>
  </si>
  <si>
    <t>Empaques portacomida eco amigable</t>
  </si>
  <si>
    <t>Portacomida 3 divisiones.  Por 100 unidades
Pulpa bagazo de caña de azúcar
Biodegradable y compostable
Resistente a bajas y altas temperaturas
Su biodegradabilidad es de 180 días aproximadamente, dependiendo de las condiciones de compostaje.
Amigable con el ambiente.</t>
  </si>
  <si>
    <t>Empaque de 6 pulgadas - tipo hamburguesa. Paquete por 100 unidades
Pulpa bagazo de caña de azúcar
Biodegradable y compostable
Resistente a bajas y altas temperaturas
Su biodegradabilidad es de 180 días aproximadamente, dependiendo de las condiciones de compostaje.
Amigable con el ambiente.</t>
  </si>
  <si>
    <t xml:space="preserve">Empaques portacomida eco amigable </t>
  </si>
  <si>
    <t>Cotización 1 MAQUINANTIO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</si>
</sst>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240A]\ * #,##0_-;\-[$$-240A]\ * #,##0_-;_-[$$-240A]\ * &quot;-&quot;_-;_-@_-"/>
    <numFmt numFmtId="165" formatCode="_ &quot;$&quot;\ * #,##0_ ;_ &quot;$&quot;\ * \-#,##0_ ;_ &quot;$&quot;\ * &quot;-&quot;??_ ;_ @_ "/>
  </numFmts>
  <fonts count="10">
    <font>
      <sz val="11"/>
      <color theme="1"/>
      <name val="Calibri"/>
      <charset val="134"/>
      <scheme val="minor"/>
    </font>
    <font>
      <sz val="8"/>
      <color theme="1"/>
      <name val="Calibri"/>
      <family val="2"/>
      <scheme val="minor"/>
    </font>
    <font>
      <sz val="8"/>
      <color indexed="8"/>
      <name val="Arial"/>
      <family val="2"/>
    </font>
    <font>
      <b/>
      <sz val="8"/>
      <color indexed="8"/>
      <name val="Arial"/>
      <family val="2"/>
    </font>
    <font>
      <b/>
      <sz val="8"/>
      <color rgb="FF000000"/>
      <name val="Arial"/>
      <family val="2"/>
    </font>
    <font>
      <b/>
      <sz val="8"/>
      <color indexed="8"/>
      <name val="Calibri"/>
      <family val="2"/>
    </font>
    <font>
      <sz val="8"/>
      <color rgb="FF000000"/>
      <name val="Calibri"/>
      <family val="2"/>
      <scheme val="minor"/>
    </font>
    <font>
      <b/>
      <sz val="8"/>
      <name val="Arial"/>
      <family val="2"/>
    </font>
    <font>
      <b/>
      <sz val="8"/>
      <color theme="1"/>
      <name val="Calibri"/>
      <family val="2"/>
      <scheme val="minor"/>
    </font>
    <font>
      <b/>
      <sz val="10"/>
      <color theme="1"/>
      <name val="Calibri"/>
      <family val="2"/>
      <scheme val="minor"/>
    </font>
  </fonts>
  <fills count="10">
    <fill>
      <patternFill patternType="none"/>
    </fill>
    <fill>
      <patternFill patternType="gray125"/>
    </fill>
    <fill>
      <patternFill patternType="solid">
        <fgColor rgb="FFDDEBF7"/>
        <bgColor indexed="64"/>
      </patternFill>
    </fill>
    <fill>
      <patternFill patternType="solid">
        <fgColor rgb="FFB3FFFF"/>
        <bgColor indexed="64"/>
      </patternFill>
    </fill>
    <fill>
      <patternFill patternType="solid">
        <fgColor rgb="FFCCFFFF"/>
        <bgColor indexed="64"/>
      </patternFill>
    </fill>
    <fill>
      <patternFill patternType="solid">
        <fgColor rgb="FFF2F2F2"/>
        <bgColor indexed="64"/>
      </patternFill>
    </fill>
    <fill>
      <patternFill patternType="solid">
        <fgColor theme="5" tint="0.79995117038483843"/>
        <bgColor indexed="64"/>
      </patternFill>
    </fill>
    <fill>
      <patternFill patternType="solid">
        <fgColor theme="0"/>
        <bgColor indexed="64"/>
      </patternFill>
    </fill>
    <fill>
      <patternFill patternType="solid">
        <fgColor rgb="FFFCE4D6"/>
        <bgColor indexed="64"/>
      </patternFill>
    </fill>
    <fill>
      <patternFill patternType="solid">
        <fgColor rgb="FFFFFF00"/>
        <bgColor indexed="64"/>
      </patternFill>
    </fill>
  </fills>
  <borders count="1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bottom/>
      <diagonal/>
    </border>
    <border>
      <left style="medium">
        <color rgb="FF000000"/>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right style="thin">
        <color auto="1"/>
      </right>
      <top/>
      <bottom/>
      <diagonal/>
    </border>
    <border>
      <left style="thin">
        <color rgb="FF000000"/>
      </left>
      <right/>
      <top style="thin">
        <color rgb="FF000000"/>
      </top>
      <bottom style="thin">
        <color rgb="FF000000"/>
      </bottom>
      <diagonal/>
    </border>
    <border>
      <left style="medium">
        <color rgb="FF000000"/>
      </left>
      <right style="medium">
        <color rgb="FF000000"/>
      </right>
      <top style="medium">
        <color rgb="FF000000"/>
      </top>
      <bottom/>
      <diagonal/>
    </border>
  </borders>
  <cellStyleXfs count="1">
    <xf numFmtId="0" fontId="0" fillId="0" borderId="0"/>
  </cellStyleXfs>
  <cellXfs count="33">
    <xf numFmtId="0" fontId="0" fillId="0" borderId="0" xfId="0"/>
    <xf numFmtId="0" fontId="1" fillId="0" borderId="0" xfId="0" applyFont="1"/>
    <xf numFmtId="0" fontId="3" fillId="0" borderId="4" xfId="0" applyFont="1" applyBorder="1" applyAlignment="1">
      <alignment horizontal="center" vertical="center"/>
    </xf>
    <xf numFmtId="0" fontId="5" fillId="5" borderId="13" xfId="0" applyFont="1" applyFill="1" applyBorder="1" applyAlignment="1">
      <alignment horizontal="center" vertical="center" wrapText="1"/>
    </xf>
    <xf numFmtId="0" fontId="1" fillId="0" borderId="0" xfId="0" applyFont="1" applyAlignment="1">
      <alignment horizontal="center" vertical="center"/>
    </xf>
    <xf numFmtId="165" fontId="7" fillId="0" borderId="8" xfId="0" applyNumberFormat="1" applyFont="1" applyBorder="1" applyAlignment="1">
      <alignment horizontal="left" vertical="center"/>
    </xf>
    <xf numFmtId="164" fontId="1" fillId="0" borderId="8" xfId="0" applyNumberFormat="1" applyFont="1" applyBorder="1" applyAlignment="1">
      <alignment horizontal="left" vertical="center"/>
    </xf>
    <xf numFmtId="164" fontId="1" fillId="6" borderId="8" xfId="0" applyNumberFormat="1" applyFont="1" applyFill="1" applyBorder="1" applyAlignment="1">
      <alignment horizontal="left" vertical="center"/>
    </xf>
    <xf numFmtId="0" fontId="1" fillId="7" borderId="12" xfId="0" applyFont="1" applyFill="1" applyBorder="1" applyAlignment="1">
      <alignment horizontal="center" wrapText="1"/>
    </xf>
    <xf numFmtId="165" fontId="1" fillId="0" borderId="0" xfId="0" applyNumberFormat="1" applyFont="1" applyAlignment="1">
      <alignment horizontal="left" vertical="center"/>
    </xf>
    <xf numFmtId="0" fontId="1" fillId="7" borderId="12" xfId="0" applyFont="1" applyFill="1" applyBorder="1" applyAlignment="1">
      <alignment horizontal="left" wrapText="1"/>
    </xf>
    <xf numFmtId="0" fontId="1" fillId="7" borderId="12" xfId="0" applyFont="1" applyFill="1" applyBorder="1" applyAlignment="1">
      <alignment horizontal="justify" vertical="center" wrapText="1"/>
    </xf>
    <xf numFmtId="0" fontId="6" fillId="7" borderId="5" xfId="0" applyFont="1" applyFill="1" applyBorder="1" applyAlignment="1">
      <alignment horizontal="center" vertical="center" wrapText="1"/>
    </xf>
    <xf numFmtId="0" fontId="1" fillId="7" borderId="8" xfId="0" applyFont="1" applyFill="1" applyBorder="1" applyAlignment="1">
      <alignment horizontal="center" vertical="center"/>
    </xf>
    <xf numFmtId="0" fontId="1" fillId="7" borderId="12" xfId="0" applyFont="1" applyFill="1" applyBorder="1" applyAlignment="1">
      <alignment horizontal="left" vertical="center" wrapText="1"/>
    </xf>
    <xf numFmtId="164" fontId="8" fillId="6" borderId="8" xfId="0" applyNumberFormat="1" applyFont="1" applyFill="1" applyBorder="1" applyAlignment="1">
      <alignment horizontal="left" vertical="center"/>
    </xf>
    <xf numFmtId="164" fontId="8" fillId="0" borderId="8" xfId="0" applyNumberFormat="1" applyFont="1" applyBorder="1" applyAlignment="1">
      <alignment horizontal="left" vertical="center"/>
    </xf>
    <xf numFmtId="0" fontId="2" fillId="0" borderId="0" xfId="0" applyFont="1" applyAlignment="1">
      <alignment horizontal="center" vertical="center"/>
    </xf>
    <xf numFmtId="0" fontId="1" fillId="0" borderId="0" xfId="0" applyFont="1" applyAlignment="1">
      <alignment vertical="center"/>
    </xf>
    <xf numFmtId="0" fontId="4" fillId="3" borderId="5" xfId="0" applyFont="1" applyFill="1" applyBorder="1" applyAlignment="1">
      <alignment horizontal="center" vertical="center"/>
    </xf>
    <xf numFmtId="0" fontId="4" fillId="4" borderId="5"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5" fillId="6" borderId="8" xfId="0" applyFont="1" applyFill="1" applyBorder="1" applyAlignment="1">
      <alignment horizontal="center" vertical="center" wrapText="1"/>
    </xf>
    <xf numFmtId="0" fontId="5" fillId="5" borderId="8" xfId="0" applyFont="1" applyFill="1" applyBorder="1" applyAlignment="1">
      <alignment horizontal="center" vertical="center" wrapText="1"/>
    </xf>
    <xf numFmtId="164" fontId="9" fillId="9" borderId="8" xfId="0" applyNumberFormat="1" applyFont="1" applyFill="1" applyBorder="1" applyAlignment="1">
      <alignment horizontal="lef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2" borderId="4" xfId="0" applyFont="1" applyFill="1" applyBorder="1" applyAlignment="1">
      <alignment horizontal="center" vertical="center"/>
    </xf>
    <xf numFmtId="0" fontId="3" fillId="2" borderId="9" xfId="0" applyFont="1" applyFill="1" applyBorder="1" applyAlignment="1">
      <alignment horizontal="center" vertical="center"/>
    </xf>
    <xf numFmtId="0" fontId="3" fillId="8" borderId="10" xfId="0" applyFont="1" applyFill="1" applyBorder="1" applyAlignment="1">
      <alignment horizontal="center" vertical="center" wrapText="1"/>
    </xf>
    <xf numFmtId="0" fontId="3" fillId="8" borderId="1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7"/>
  <sheetViews>
    <sheetView tabSelected="1" topLeftCell="C24" zoomScale="130" zoomScaleNormal="130" workbookViewId="0">
      <selection activeCell="D26" sqref="D26"/>
    </sheetView>
  </sheetViews>
  <sheetFormatPr baseColWidth="10" defaultColWidth="11" defaultRowHeight="11.25"/>
  <cols>
    <col min="1" max="1" width="9" style="1" customWidth="1"/>
    <col min="2" max="2" width="15.42578125" style="18" customWidth="1"/>
    <col min="3" max="3" width="56.7109375" style="1" customWidth="1"/>
    <col min="4" max="4" width="7.42578125" style="4" customWidth="1"/>
    <col min="5" max="5" width="16.28515625" style="1" customWidth="1"/>
    <col min="6" max="6" width="15" style="1" customWidth="1"/>
    <col min="7" max="7" width="17.28515625" style="1" customWidth="1"/>
    <col min="8" max="8" width="12" style="1" customWidth="1"/>
    <col min="9" max="9" width="11" style="1"/>
    <col min="10" max="10" width="13.140625" style="1" customWidth="1"/>
    <col min="11" max="11" width="14.28515625" style="1" customWidth="1"/>
    <col min="12" max="12" width="11" style="1"/>
    <col min="13" max="13" width="15.42578125" style="1" customWidth="1"/>
    <col min="14" max="16384" width="11" style="1"/>
  </cols>
  <sheetData>
    <row r="1" spans="1:13" ht="12" thickBot="1">
      <c r="D1" s="17"/>
      <c r="E1" s="26" t="s">
        <v>56</v>
      </c>
      <c r="F1" s="27"/>
      <c r="G1" s="28"/>
      <c r="H1" s="29" t="s">
        <v>10</v>
      </c>
      <c r="I1" s="30"/>
      <c r="J1" s="30"/>
      <c r="K1" s="2"/>
      <c r="L1" s="2"/>
      <c r="M1" s="31" t="s">
        <v>0</v>
      </c>
    </row>
    <row r="2" spans="1:13" s="18" customFormat="1" ht="22.5">
      <c r="B2" s="19" t="s">
        <v>1</v>
      </c>
      <c r="C2" s="20" t="s">
        <v>2</v>
      </c>
      <c r="D2" s="3" t="s">
        <v>3</v>
      </c>
      <c r="E2" s="21" t="s">
        <v>4</v>
      </c>
      <c r="F2" s="21" t="s">
        <v>5</v>
      </c>
      <c r="G2" s="22" t="s">
        <v>6</v>
      </c>
      <c r="H2" s="23" t="s">
        <v>4</v>
      </c>
      <c r="I2" s="23" t="s">
        <v>5</v>
      </c>
      <c r="J2" s="23" t="s">
        <v>6</v>
      </c>
      <c r="K2" s="24" t="s">
        <v>7</v>
      </c>
      <c r="L2" s="24" t="s">
        <v>8</v>
      </c>
      <c r="M2" s="32"/>
    </row>
    <row r="3" spans="1:13" ht="90">
      <c r="A3" s="4"/>
      <c r="B3" s="12" t="s">
        <v>11</v>
      </c>
      <c r="C3" s="11" t="s">
        <v>9</v>
      </c>
      <c r="D3" s="13">
        <v>100</v>
      </c>
      <c r="E3" s="5">
        <v>20840</v>
      </c>
      <c r="F3" s="6">
        <f t="shared" ref="F3:F25" si="0">E3*19/100</f>
        <v>3959.6</v>
      </c>
      <c r="G3" s="6">
        <f t="shared" ref="G3:G25" si="1">F3+E3</f>
        <v>24799.599999999999</v>
      </c>
      <c r="H3" s="7">
        <v>18908</v>
      </c>
      <c r="I3" s="7">
        <f t="shared" ref="I3:I25" si="2">H3*19/100</f>
        <v>3592.52</v>
      </c>
      <c r="J3" s="7">
        <f t="shared" ref="J3:J25" si="3">I3+H3</f>
        <v>22500.52</v>
      </c>
      <c r="K3" s="6">
        <f t="shared" ref="K3:K25" si="4">(E3+H3)/2</f>
        <v>19874</v>
      </c>
      <c r="L3" s="6">
        <f t="shared" ref="L3:L25" si="5">K3*19/100</f>
        <v>3776.06</v>
      </c>
      <c r="M3" s="6">
        <f t="shared" ref="M3:M25" si="6">(L3+K3)*D3</f>
        <v>2365006</v>
      </c>
    </row>
    <row r="4" spans="1:13" ht="56.25">
      <c r="A4" s="4"/>
      <c r="B4" s="12" t="s">
        <v>12</v>
      </c>
      <c r="C4" s="11" t="s">
        <v>13</v>
      </c>
      <c r="D4" s="13">
        <v>100</v>
      </c>
      <c r="E4" s="5">
        <v>20840</v>
      </c>
      <c r="F4" s="6">
        <f t="shared" si="0"/>
        <v>3959.6</v>
      </c>
      <c r="G4" s="6">
        <f t="shared" si="1"/>
        <v>24799.599999999999</v>
      </c>
      <c r="H4" s="7">
        <v>18908</v>
      </c>
      <c r="I4" s="7">
        <f t="shared" si="2"/>
        <v>3592.52</v>
      </c>
      <c r="J4" s="7">
        <f t="shared" si="3"/>
        <v>22500.52</v>
      </c>
      <c r="K4" s="6">
        <f t="shared" si="4"/>
        <v>19874</v>
      </c>
      <c r="L4" s="6">
        <f t="shared" si="5"/>
        <v>3776.06</v>
      </c>
      <c r="M4" s="6">
        <f t="shared" si="6"/>
        <v>2365006</v>
      </c>
    </row>
    <row r="5" spans="1:13" ht="78.75">
      <c r="A5" s="4"/>
      <c r="B5" s="12" t="s">
        <v>15</v>
      </c>
      <c r="C5" s="11" t="s">
        <v>14</v>
      </c>
      <c r="D5" s="13">
        <v>100</v>
      </c>
      <c r="E5" s="5">
        <v>20840</v>
      </c>
      <c r="F5" s="6">
        <f t="shared" si="0"/>
        <v>3959.6</v>
      </c>
      <c r="G5" s="6">
        <f t="shared" si="1"/>
        <v>24799.599999999999</v>
      </c>
      <c r="H5" s="7">
        <v>18908</v>
      </c>
      <c r="I5" s="7">
        <f t="shared" si="2"/>
        <v>3592.52</v>
      </c>
      <c r="J5" s="7">
        <f t="shared" si="3"/>
        <v>22500.52</v>
      </c>
      <c r="K5" s="6">
        <f t="shared" si="4"/>
        <v>19874</v>
      </c>
      <c r="L5" s="6">
        <f t="shared" si="5"/>
        <v>3776.06</v>
      </c>
      <c r="M5" s="6">
        <f t="shared" si="6"/>
        <v>2365006</v>
      </c>
    </row>
    <row r="6" spans="1:13" ht="78.75">
      <c r="A6" s="4"/>
      <c r="B6" s="12" t="s">
        <v>17</v>
      </c>
      <c r="C6" s="11" t="s">
        <v>16</v>
      </c>
      <c r="D6" s="13">
        <v>150</v>
      </c>
      <c r="E6" s="5">
        <v>30924</v>
      </c>
      <c r="F6" s="6">
        <f t="shared" si="0"/>
        <v>5875.56</v>
      </c>
      <c r="G6" s="6">
        <f t="shared" si="1"/>
        <v>36799.56</v>
      </c>
      <c r="H6" s="7">
        <v>29328</v>
      </c>
      <c r="I6" s="7">
        <f t="shared" si="2"/>
        <v>5572.32</v>
      </c>
      <c r="J6" s="7">
        <f t="shared" si="3"/>
        <v>34900.32</v>
      </c>
      <c r="K6" s="6">
        <f t="shared" si="4"/>
        <v>30126</v>
      </c>
      <c r="L6" s="6">
        <f t="shared" si="5"/>
        <v>5723.94</v>
      </c>
      <c r="M6" s="6">
        <f t="shared" si="6"/>
        <v>5377491</v>
      </c>
    </row>
    <row r="7" spans="1:13" ht="112.5">
      <c r="A7" s="4"/>
      <c r="B7" s="12" t="s">
        <v>18</v>
      </c>
      <c r="C7" s="11" t="s">
        <v>19</v>
      </c>
      <c r="D7" s="13">
        <v>150</v>
      </c>
      <c r="E7" s="5">
        <v>36975</v>
      </c>
      <c r="F7" s="6">
        <f t="shared" si="0"/>
        <v>7025.25</v>
      </c>
      <c r="G7" s="6">
        <f t="shared" si="1"/>
        <v>44000.25</v>
      </c>
      <c r="H7" s="7">
        <v>34874</v>
      </c>
      <c r="I7" s="7">
        <f t="shared" si="2"/>
        <v>6626.06</v>
      </c>
      <c r="J7" s="7">
        <f t="shared" si="3"/>
        <v>41500.06</v>
      </c>
      <c r="K7" s="6">
        <f t="shared" si="4"/>
        <v>35924.5</v>
      </c>
      <c r="L7" s="6">
        <f t="shared" si="5"/>
        <v>6825.6549999999997</v>
      </c>
      <c r="M7" s="6">
        <f t="shared" si="6"/>
        <v>6412523.25</v>
      </c>
    </row>
    <row r="8" spans="1:13" ht="45">
      <c r="A8" s="4"/>
      <c r="B8" s="12" t="s">
        <v>21</v>
      </c>
      <c r="C8" s="11" t="s">
        <v>20</v>
      </c>
      <c r="D8" s="13">
        <v>100</v>
      </c>
      <c r="E8" s="5">
        <v>17647</v>
      </c>
      <c r="F8" s="6">
        <f t="shared" si="0"/>
        <v>3352.93</v>
      </c>
      <c r="G8" s="6">
        <f t="shared" si="1"/>
        <v>20999.93</v>
      </c>
      <c r="H8" s="7">
        <v>15126</v>
      </c>
      <c r="I8" s="7">
        <f t="shared" si="2"/>
        <v>2873.94</v>
      </c>
      <c r="J8" s="7">
        <f t="shared" si="3"/>
        <v>17999.939999999999</v>
      </c>
      <c r="K8" s="6">
        <f t="shared" si="4"/>
        <v>16386.5</v>
      </c>
      <c r="L8" s="6">
        <f t="shared" si="5"/>
        <v>3113.4349999999999</v>
      </c>
      <c r="M8" s="6">
        <f t="shared" si="6"/>
        <v>1949993.5000000002</v>
      </c>
    </row>
    <row r="9" spans="1:13" ht="78.75">
      <c r="A9" s="4"/>
      <c r="B9" s="12" t="s">
        <v>23</v>
      </c>
      <c r="C9" s="11" t="s">
        <v>22</v>
      </c>
      <c r="D9" s="13">
        <v>2</v>
      </c>
      <c r="E9" s="5">
        <v>388235</v>
      </c>
      <c r="F9" s="6">
        <f t="shared" si="0"/>
        <v>73764.649999999994</v>
      </c>
      <c r="G9" s="6">
        <f t="shared" si="1"/>
        <v>461999.65</v>
      </c>
      <c r="H9" s="7">
        <v>371429</v>
      </c>
      <c r="I9" s="7">
        <f t="shared" si="2"/>
        <v>70571.509999999995</v>
      </c>
      <c r="J9" s="7">
        <f t="shared" si="3"/>
        <v>442000.51</v>
      </c>
      <c r="K9" s="6">
        <f t="shared" si="4"/>
        <v>379832</v>
      </c>
      <c r="L9" s="6">
        <f t="shared" si="5"/>
        <v>72168.08</v>
      </c>
      <c r="M9" s="6">
        <f t="shared" si="6"/>
        <v>904000.16</v>
      </c>
    </row>
    <row r="10" spans="1:13" ht="78.75">
      <c r="A10" s="4"/>
      <c r="B10" s="12" t="s">
        <v>25</v>
      </c>
      <c r="C10" s="11" t="s">
        <v>24</v>
      </c>
      <c r="D10" s="13">
        <v>2</v>
      </c>
      <c r="E10" s="5">
        <v>169748</v>
      </c>
      <c r="F10" s="6">
        <f t="shared" si="0"/>
        <v>32252.12</v>
      </c>
      <c r="G10" s="6">
        <f t="shared" si="1"/>
        <v>202000.12</v>
      </c>
      <c r="H10" s="7">
        <v>161345</v>
      </c>
      <c r="I10" s="7">
        <f t="shared" si="2"/>
        <v>30655.55</v>
      </c>
      <c r="J10" s="7">
        <f t="shared" si="3"/>
        <v>192000.55</v>
      </c>
      <c r="K10" s="6">
        <f t="shared" si="4"/>
        <v>165546.5</v>
      </c>
      <c r="L10" s="6">
        <f t="shared" si="5"/>
        <v>31453.834999999999</v>
      </c>
      <c r="M10" s="6">
        <f t="shared" si="6"/>
        <v>394000.67</v>
      </c>
    </row>
    <row r="11" spans="1:13" ht="90">
      <c r="A11" s="4"/>
      <c r="B11" s="12" t="s">
        <v>27</v>
      </c>
      <c r="C11" s="11" t="s">
        <v>26</v>
      </c>
      <c r="D11" s="13">
        <v>1</v>
      </c>
      <c r="E11" s="5">
        <v>1845378</v>
      </c>
      <c r="F11" s="6">
        <f t="shared" si="0"/>
        <v>350621.82</v>
      </c>
      <c r="G11" s="6">
        <f t="shared" si="1"/>
        <v>2195999.8199999998</v>
      </c>
      <c r="H11" s="7">
        <v>1752101</v>
      </c>
      <c r="I11" s="7">
        <f t="shared" si="2"/>
        <v>332899.19</v>
      </c>
      <c r="J11" s="7">
        <f t="shared" si="3"/>
        <v>2085000.19</v>
      </c>
      <c r="K11" s="6">
        <f t="shared" si="4"/>
        <v>1798739.5</v>
      </c>
      <c r="L11" s="6">
        <f t="shared" si="5"/>
        <v>341760.505</v>
      </c>
      <c r="M11" s="6">
        <f t="shared" si="6"/>
        <v>2140500.0049999999</v>
      </c>
    </row>
    <row r="12" spans="1:13" ht="33.75">
      <c r="A12" s="4"/>
      <c r="B12" s="12" t="s">
        <v>29</v>
      </c>
      <c r="C12" s="11" t="s">
        <v>28</v>
      </c>
      <c r="D12" s="13">
        <v>10</v>
      </c>
      <c r="E12" s="5">
        <v>47899</v>
      </c>
      <c r="F12" s="6">
        <f t="shared" si="0"/>
        <v>9100.81</v>
      </c>
      <c r="G12" s="6">
        <f t="shared" si="1"/>
        <v>56999.81</v>
      </c>
      <c r="H12" s="7">
        <v>45378</v>
      </c>
      <c r="I12" s="7">
        <f t="shared" si="2"/>
        <v>8621.82</v>
      </c>
      <c r="J12" s="7">
        <f t="shared" si="3"/>
        <v>53999.82</v>
      </c>
      <c r="K12" s="6">
        <f t="shared" si="4"/>
        <v>46638.5</v>
      </c>
      <c r="L12" s="6">
        <f t="shared" si="5"/>
        <v>8861.3150000000005</v>
      </c>
      <c r="M12" s="6">
        <f t="shared" si="6"/>
        <v>554998.15</v>
      </c>
    </row>
    <row r="13" spans="1:13" ht="210.75" customHeight="1">
      <c r="A13" s="4"/>
      <c r="B13" s="12" t="s">
        <v>30</v>
      </c>
      <c r="C13" s="11" t="s">
        <v>31</v>
      </c>
      <c r="D13" s="13">
        <v>6</v>
      </c>
      <c r="E13" s="5">
        <v>34454</v>
      </c>
      <c r="F13" s="6">
        <f t="shared" si="0"/>
        <v>6546.26</v>
      </c>
      <c r="G13" s="6">
        <f t="shared" si="1"/>
        <v>41000.26</v>
      </c>
      <c r="H13" s="7">
        <v>32773</v>
      </c>
      <c r="I13" s="7">
        <f t="shared" si="2"/>
        <v>6226.87</v>
      </c>
      <c r="J13" s="7">
        <f t="shared" si="3"/>
        <v>38999.870000000003</v>
      </c>
      <c r="K13" s="6">
        <f t="shared" si="4"/>
        <v>33613.5</v>
      </c>
      <c r="L13" s="6">
        <f t="shared" si="5"/>
        <v>6386.5649999999996</v>
      </c>
      <c r="M13" s="6">
        <f t="shared" si="6"/>
        <v>240000.39</v>
      </c>
    </row>
    <row r="14" spans="1:13" ht="101.25">
      <c r="A14" s="4"/>
      <c r="B14" s="12" t="s">
        <v>33</v>
      </c>
      <c r="C14" s="11" t="s">
        <v>32</v>
      </c>
      <c r="D14" s="13">
        <v>6</v>
      </c>
      <c r="E14" s="5">
        <v>31933</v>
      </c>
      <c r="F14" s="6">
        <f t="shared" si="0"/>
        <v>6067.27</v>
      </c>
      <c r="G14" s="6">
        <f t="shared" si="1"/>
        <v>38000.270000000004</v>
      </c>
      <c r="H14" s="7">
        <v>29328</v>
      </c>
      <c r="I14" s="7">
        <f t="shared" si="2"/>
        <v>5572.32</v>
      </c>
      <c r="J14" s="7">
        <f t="shared" si="3"/>
        <v>34900.32</v>
      </c>
      <c r="K14" s="6">
        <f t="shared" si="4"/>
        <v>30630.5</v>
      </c>
      <c r="L14" s="6">
        <f t="shared" si="5"/>
        <v>5819.7950000000001</v>
      </c>
      <c r="M14" s="6">
        <f t="shared" si="6"/>
        <v>218701.77</v>
      </c>
    </row>
    <row r="15" spans="1:13" ht="180">
      <c r="A15" s="4"/>
      <c r="B15" s="12" t="s">
        <v>35</v>
      </c>
      <c r="C15" s="11" t="s">
        <v>34</v>
      </c>
      <c r="D15" s="13">
        <v>2</v>
      </c>
      <c r="E15" s="5">
        <v>286555</v>
      </c>
      <c r="F15" s="6">
        <f t="shared" si="0"/>
        <v>54445.45</v>
      </c>
      <c r="G15" s="6">
        <f t="shared" si="1"/>
        <v>341000.45</v>
      </c>
      <c r="H15" s="7">
        <v>272269</v>
      </c>
      <c r="I15" s="7">
        <f t="shared" si="2"/>
        <v>51731.11</v>
      </c>
      <c r="J15" s="7">
        <f t="shared" si="3"/>
        <v>324000.11</v>
      </c>
      <c r="K15" s="6">
        <f t="shared" si="4"/>
        <v>279412</v>
      </c>
      <c r="L15" s="6">
        <f t="shared" si="5"/>
        <v>53088.28</v>
      </c>
      <c r="M15" s="6">
        <f t="shared" si="6"/>
        <v>665000.56000000006</v>
      </c>
    </row>
    <row r="16" spans="1:13" ht="33.75">
      <c r="A16" s="4"/>
      <c r="B16" s="12" t="s">
        <v>37</v>
      </c>
      <c r="C16" s="11" t="s">
        <v>36</v>
      </c>
      <c r="D16" s="13">
        <v>2</v>
      </c>
      <c r="E16" s="5">
        <v>200840</v>
      </c>
      <c r="F16" s="6">
        <f t="shared" si="0"/>
        <v>38159.599999999999</v>
      </c>
      <c r="G16" s="6">
        <f t="shared" si="1"/>
        <v>238999.6</v>
      </c>
      <c r="H16" s="7">
        <v>163025</v>
      </c>
      <c r="I16" s="7">
        <f t="shared" si="2"/>
        <v>30974.75</v>
      </c>
      <c r="J16" s="7">
        <f t="shared" si="3"/>
        <v>193999.75</v>
      </c>
      <c r="K16" s="6">
        <f t="shared" si="4"/>
        <v>181932.5</v>
      </c>
      <c r="L16" s="6">
        <f t="shared" si="5"/>
        <v>34567.175000000003</v>
      </c>
      <c r="M16" s="6">
        <f t="shared" si="6"/>
        <v>432999.35</v>
      </c>
    </row>
    <row r="17" spans="1:13">
      <c r="A17" s="4"/>
      <c r="B17" s="12" t="s">
        <v>39</v>
      </c>
      <c r="C17" s="11" t="s">
        <v>38</v>
      </c>
      <c r="D17" s="13">
        <v>6</v>
      </c>
      <c r="E17" s="5">
        <v>17983</v>
      </c>
      <c r="F17" s="6">
        <f t="shared" si="0"/>
        <v>3416.77</v>
      </c>
      <c r="G17" s="6">
        <f t="shared" si="1"/>
        <v>21399.77</v>
      </c>
      <c r="H17" s="7">
        <v>15882</v>
      </c>
      <c r="I17" s="7">
        <f t="shared" si="2"/>
        <v>3017.58</v>
      </c>
      <c r="J17" s="7">
        <f t="shared" si="3"/>
        <v>18899.580000000002</v>
      </c>
      <c r="K17" s="6">
        <f t="shared" si="4"/>
        <v>16932.5</v>
      </c>
      <c r="L17" s="6">
        <f t="shared" si="5"/>
        <v>3217.1750000000002</v>
      </c>
      <c r="M17" s="6">
        <f t="shared" si="6"/>
        <v>120898.04999999999</v>
      </c>
    </row>
    <row r="18" spans="1:13" ht="191.25">
      <c r="A18" s="4"/>
      <c r="B18" s="12" t="s">
        <v>41</v>
      </c>
      <c r="C18" s="11" t="s">
        <v>40</v>
      </c>
      <c r="D18" s="13">
        <v>2</v>
      </c>
      <c r="E18" s="5">
        <v>200000</v>
      </c>
      <c r="F18" s="6">
        <f t="shared" si="0"/>
        <v>38000</v>
      </c>
      <c r="G18" s="6">
        <f t="shared" si="1"/>
        <v>238000</v>
      </c>
      <c r="H18" s="7">
        <v>176303</v>
      </c>
      <c r="I18" s="7">
        <f t="shared" si="2"/>
        <v>33497.57</v>
      </c>
      <c r="J18" s="7">
        <f t="shared" si="3"/>
        <v>209800.57</v>
      </c>
      <c r="K18" s="6">
        <f t="shared" si="4"/>
        <v>188151.5</v>
      </c>
      <c r="L18" s="6">
        <f t="shared" si="5"/>
        <v>35748.785000000003</v>
      </c>
      <c r="M18" s="6">
        <f t="shared" si="6"/>
        <v>447800.57</v>
      </c>
    </row>
    <row r="19" spans="1:13" ht="101.25">
      <c r="A19" s="4"/>
      <c r="B19" s="12" t="s">
        <v>43</v>
      </c>
      <c r="C19" s="14" t="s">
        <v>42</v>
      </c>
      <c r="D19" s="13">
        <v>12</v>
      </c>
      <c r="E19" s="5">
        <v>43697</v>
      </c>
      <c r="F19" s="6">
        <f t="shared" si="0"/>
        <v>8302.43</v>
      </c>
      <c r="G19" s="6">
        <f t="shared" si="1"/>
        <v>51999.43</v>
      </c>
      <c r="H19" s="7">
        <v>40168</v>
      </c>
      <c r="I19" s="7">
        <f t="shared" si="2"/>
        <v>7631.92</v>
      </c>
      <c r="J19" s="7">
        <f t="shared" si="3"/>
        <v>47799.92</v>
      </c>
      <c r="K19" s="6">
        <f t="shared" si="4"/>
        <v>41932.5</v>
      </c>
      <c r="L19" s="6">
        <f t="shared" si="5"/>
        <v>7967.1750000000002</v>
      </c>
      <c r="M19" s="6">
        <f t="shared" si="6"/>
        <v>598796.10000000009</v>
      </c>
    </row>
    <row r="20" spans="1:13" ht="168.75">
      <c r="A20" s="4"/>
      <c r="B20" s="12" t="s">
        <v>45</v>
      </c>
      <c r="C20" s="14" t="s">
        <v>44</v>
      </c>
      <c r="D20" s="13">
        <v>4</v>
      </c>
      <c r="E20" s="5">
        <v>139496</v>
      </c>
      <c r="F20" s="6">
        <f t="shared" si="0"/>
        <v>26504.240000000002</v>
      </c>
      <c r="G20" s="6">
        <f t="shared" si="1"/>
        <v>166000.24</v>
      </c>
      <c r="H20" s="7">
        <v>132773</v>
      </c>
      <c r="I20" s="7">
        <f t="shared" si="2"/>
        <v>25226.87</v>
      </c>
      <c r="J20" s="7">
        <f t="shared" si="3"/>
        <v>157999.87</v>
      </c>
      <c r="K20" s="6">
        <f t="shared" si="4"/>
        <v>136134.5</v>
      </c>
      <c r="L20" s="6">
        <f t="shared" si="5"/>
        <v>25865.555</v>
      </c>
      <c r="M20" s="6">
        <f t="shared" si="6"/>
        <v>648000.22</v>
      </c>
    </row>
    <row r="21" spans="1:13" ht="157.5">
      <c r="A21" s="4"/>
      <c r="B21" s="12" t="s">
        <v>47</v>
      </c>
      <c r="C21" s="14" t="s">
        <v>46</v>
      </c>
      <c r="D21" s="13">
        <v>6</v>
      </c>
      <c r="E21" s="5">
        <v>178151</v>
      </c>
      <c r="F21" s="6">
        <f t="shared" si="0"/>
        <v>33848.69</v>
      </c>
      <c r="G21" s="6">
        <f t="shared" si="1"/>
        <v>211999.69</v>
      </c>
      <c r="H21" s="7">
        <v>173782</v>
      </c>
      <c r="I21" s="7">
        <f t="shared" si="2"/>
        <v>33018.58</v>
      </c>
      <c r="J21" s="7">
        <f t="shared" si="3"/>
        <v>206800.58000000002</v>
      </c>
      <c r="K21" s="6">
        <f t="shared" si="4"/>
        <v>175966.5</v>
      </c>
      <c r="L21" s="6">
        <f t="shared" si="5"/>
        <v>33433.635000000002</v>
      </c>
      <c r="M21" s="6">
        <f t="shared" si="6"/>
        <v>1256400.81</v>
      </c>
    </row>
    <row r="22" spans="1:13" ht="162" customHeight="1">
      <c r="A22" s="4"/>
      <c r="B22" s="12" t="s">
        <v>49</v>
      </c>
      <c r="C22" s="10" t="s">
        <v>48</v>
      </c>
      <c r="D22" s="13">
        <v>5</v>
      </c>
      <c r="E22" s="5">
        <v>197311</v>
      </c>
      <c r="F22" s="6">
        <f t="shared" si="0"/>
        <v>37489.089999999997</v>
      </c>
      <c r="G22" s="6">
        <f t="shared" si="1"/>
        <v>234800.09</v>
      </c>
      <c r="H22" s="7">
        <v>192941</v>
      </c>
      <c r="I22" s="7">
        <f t="shared" si="2"/>
        <v>36658.79</v>
      </c>
      <c r="J22" s="7">
        <f t="shared" si="3"/>
        <v>229599.79</v>
      </c>
      <c r="K22" s="6">
        <f t="shared" si="4"/>
        <v>195126</v>
      </c>
      <c r="L22" s="6">
        <f t="shared" si="5"/>
        <v>37073.94</v>
      </c>
      <c r="M22" s="6">
        <f t="shared" si="6"/>
        <v>1160999.7</v>
      </c>
    </row>
    <row r="23" spans="1:13" ht="146.25">
      <c r="A23" s="4"/>
      <c r="B23" s="12" t="s">
        <v>51</v>
      </c>
      <c r="C23" s="10" t="s">
        <v>50</v>
      </c>
      <c r="D23" s="13">
        <v>16</v>
      </c>
      <c r="E23" s="5">
        <v>23529</v>
      </c>
      <c r="F23" s="6">
        <f t="shared" si="0"/>
        <v>4470.51</v>
      </c>
      <c r="G23" s="6">
        <f t="shared" si="1"/>
        <v>27999.510000000002</v>
      </c>
      <c r="H23" s="7">
        <v>23361</v>
      </c>
      <c r="I23" s="7">
        <f t="shared" si="2"/>
        <v>4438.59</v>
      </c>
      <c r="J23" s="7">
        <f t="shared" si="3"/>
        <v>27799.59</v>
      </c>
      <c r="K23" s="6">
        <f t="shared" si="4"/>
        <v>23445</v>
      </c>
      <c r="L23" s="6">
        <f t="shared" si="5"/>
        <v>4454.55</v>
      </c>
      <c r="M23" s="6">
        <f t="shared" si="6"/>
        <v>446392.8</v>
      </c>
    </row>
    <row r="24" spans="1:13" ht="78.75">
      <c r="A24" s="4"/>
      <c r="B24" s="12" t="s">
        <v>52</v>
      </c>
      <c r="C24" s="10" t="s">
        <v>53</v>
      </c>
      <c r="D24" s="13">
        <v>18</v>
      </c>
      <c r="E24" s="5">
        <v>156303</v>
      </c>
      <c r="F24" s="6">
        <f t="shared" si="0"/>
        <v>29697.57</v>
      </c>
      <c r="G24" s="6">
        <f t="shared" si="1"/>
        <v>186000.57</v>
      </c>
      <c r="H24" s="7">
        <v>144622</v>
      </c>
      <c r="I24" s="7">
        <f t="shared" si="2"/>
        <v>27478.18</v>
      </c>
      <c r="J24" s="7">
        <f t="shared" si="3"/>
        <v>172100.18</v>
      </c>
      <c r="K24" s="6">
        <f t="shared" si="4"/>
        <v>150462.5</v>
      </c>
      <c r="L24" s="6">
        <f t="shared" si="5"/>
        <v>28587.875</v>
      </c>
      <c r="M24" s="6">
        <f t="shared" si="6"/>
        <v>3222906.75</v>
      </c>
    </row>
    <row r="25" spans="1:13" ht="78.75">
      <c r="A25" s="4"/>
      <c r="B25" s="12" t="s">
        <v>55</v>
      </c>
      <c r="C25" s="14" t="s">
        <v>54</v>
      </c>
      <c r="D25" s="13">
        <v>9</v>
      </c>
      <c r="E25" s="5">
        <v>110924</v>
      </c>
      <c r="F25" s="6">
        <f t="shared" si="0"/>
        <v>21075.56</v>
      </c>
      <c r="G25" s="6">
        <f t="shared" si="1"/>
        <v>131999.56</v>
      </c>
      <c r="H25" s="7">
        <v>100672</v>
      </c>
      <c r="I25" s="7">
        <f t="shared" si="2"/>
        <v>19127.68</v>
      </c>
      <c r="J25" s="7">
        <f t="shared" si="3"/>
        <v>119799.67999999999</v>
      </c>
      <c r="K25" s="6">
        <f t="shared" si="4"/>
        <v>105798</v>
      </c>
      <c r="L25" s="6">
        <f t="shared" si="5"/>
        <v>20101.62</v>
      </c>
      <c r="M25" s="6">
        <f t="shared" si="6"/>
        <v>1133096.58</v>
      </c>
    </row>
    <row r="26" spans="1:13" ht="12.75">
      <c r="A26" s="4"/>
      <c r="B26" s="12"/>
      <c r="C26" s="8"/>
      <c r="D26" s="13"/>
      <c r="E26" s="5">
        <f t="shared" ref="E26:M26" si="7">SUM(E3:E25)</f>
        <v>4220502</v>
      </c>
      <c r="F26" s="6">
        <f t="shared" si="7"/>
        <v>801895.38000000012</v>
      </c>
      <c r="G26" s="6">
        <f t="shared" si="7"/>
        <v>5022397.38</v>
      </c>
      <c r="H26" s="15">
        <f t="shared" si="7"/>
        <v>3964204</v>
      </c>
      <c r="I26" s="7">
        <f t="shared" si="7"/>
        <v>753198.76</v>
      </c>
      <c r="J26" s="7">
        <f t="shared" si="7"/>
        <v>4717402.7599999988</v>
      </c>
      <c r="K26" s="16">
        <f t="shared" si="7"/>
        <v>4092353</v>
      </c>
      <c r="L26" s="6">
        <f t="shared" si="7"/>
        <v>777547.07000000018</v>
      </c>
      <c r="M26" s="25">
        <f t="shared" si="7"/>
        <v>35420518.384999998</v>
      </c>
    </row>
    <row r="27" spans="1:13">
      <c r="E27" s="9"/>
      <c r="F27" s="9"/>
      <c r="G27" s="9"/>
      <c r="H27" s="9"/>
      <c r="I27" s="9"/>
      <c r="J27" s="9"/>
      <c r="K27" s="9"/>
      <c r="L27" s="9"/>
      <c r="M27" s="9"/>
    </row>
  </sheetData>
  <mergeCells count="3">
    <mergeCell ref="E1:G1"/>
    <mergeCell ref="H1:J1"/>
    <mergeCell ref="M1:M2"/>
  </mergeCells>
  <pageMargins left="0.7" right="0.7" top="0.75" bottom="0.75" header="0.3" footer="0.3"/>
  <pageSetup paperSize="5" scale="89" orientation="landscape"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 Mauricio Pulgarin Blandon</dc:creator>
  <cp:lastModifiedBy>Kris Durley Munive Martinez</cp:lastModifiedBy>
  <cp:lastPrinted>2021-09-21T14:59:48Z</cp:lastPrinted>
  <dcterms:created xsi:type="dcterms:W3CDTF">2021-08-13T12:24:00Z</dcterms:created>
  <dcterms:modified xsi:type="dcterms:W3CDTF">2023-11-23T15:30:19Z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3082-11.2.0.10265</vt:lpwstr>
  </property>
  <property fmtid="{D5CDD505-2E9C-101B-9397-08002B2CF9AE}" pid="3" name="ICV">
    <vt:lpwstr>40BE7800526D40AA9AA6D482D8818AC0</vt:lpwstr>
  </property>
  <property fmtid="{D5CDD505-2E9C-101B-9397-08002B2CF9AE}" pid="4" name="MSIP_Label_1299739c-ad3d-4908-806e-4d91151a6e13_Enabled">
    <vt:lpwstr>true</vt:lpwstr>
  </property>
  <property fmtid="{D5CDD505-2E9C-101B-9397-08002B2CF9AE}" pid="5" name="MSIP_Label_1299739c-ad3d-4908-806e-4d91151a6e13_SetDate">
    <vt:lpwstr>2023-06-28T17:12:15Z</vt:lpwstr>
  </property>
  <property fmtid="{D5CDD505-2E9C-101B-9397-08002B2CF9AE}" pid="6" name="MSIP_Label_1299739c-ad3d-4908-806e-4d91151a6e13_Method">
    <vt:lpwstr>Standard</vt:lpwstr>
  </property>
  <property fmtid="{D5CDD505-2E9C-101B-9397-08002B2CF9AE}" pid="7" name="MSIP_Label_1299739c-ad3d-4908-806e-4d91151a6e13_Name">
    <vt:lpwstr>All Employees (Unrestricted)</vt:lpwstr>
  </property>
  <property fmtid="{D5CDD505-2E9C-101B-9397-08002B2CF9AE}" pid="8" name="MSIP_Label_1299739c-ad3d-4908-806e-4d91151a6e13_SiteId">
    <vt:lpwstr>cbc2c381-2f2e-4d93-91d1-506c9316ace7</vt:lpwstr>
  </property>
  <property fmtid="{D5CDD505-2E9C-101B-9397-08002B2CF9AE}" pid="9" name="MSIP_Label_1299739c-ad3d-4908-806e-4d91151a6e13_ActionId">
    <vt:lpwstr>853da06d-cbbe-4c32-a952-1bec7e12a198</vt:lpwstr>
  </property>
  <property fmtid="{D5CDD505-2E9C-101B-9397-08002B2CF9AE}" pid="10" name="MSIP_Label_1299739c-ad3d-4908-806e-4d91151a6e13_ContentBits">
    <vt:lpwstr>0</vt:lpwstr>
  </property>
</Properties>
</file>