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nry\OneDrive\Escritorio\IDU\SELECTIVOS 2022\PLIEGOS 2023\Concursos 2023\IDU-CMA-SGDU-028-2023 OBRAS DE ESTABLIZACION\PLIEGO DEFINITIVO\Pliego definitivo CMA-SGDU-028-2023\"/>
    </mc:Choice>
  </mc:AlternateContent>
  <xr:revisionPtr revIDLastSave="0" documentId="13_ncr:1_{4B0987DE-C2E5-4369-B5E8-8ADA695368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RIO 1" sheetId="1" r:id="rId1"/>
  </sheets>
  <definedNames>
    <definedName name="_xlnm._FilterDatabase" localSheetId="0" hidden="1">'FORMULARIO 1'!$C$16:$H$19</definedName>
    <definedName name="_xlnm.Print_Area" localSheetId="0">'FORMULARIO 1'!$A$1:$I$37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8" i="1" s="1"/>
  <c r="H18" i="1" s="1"/>
  <c r="G21" i="1"/>
  <c r="H21" i="1" s="1"/>
  <c r="D19" i="1"/>
  <c r="D23" i="1"/>
  <c r="D27" i="1" l="1"/>
  <c r="G22" i="1"/>
  <c r="H22" i="1" s="1"/>
  <c r="G19" i="1"/>
  <c r="H17" i="1"/>
  <c r="H19" i="1" l="1"/>
  <c r="G23" i="1"/>
  <c r="H23" i="1" s="1"/>
  <c r="G27" i="1" l="1"/>
  <c r="H27" i="1" s="1"/>
</calcChain>
</file>

<file path=xl/sharedStrings.xml><?xml version="1.0" encoding="utf-8"?>
<sst xmlns="http://schemas.openxmlformats.org/spreadsheetml/2006/main" count="21" uniqueCount="21">
  <si>
    <t>VALORES PRESUPUESTO OFICIAL ESTIMADO</t>
  </si>
  <si>
    <t>VALORES OFERTADOS</t>
  </si>
  <si>
    <t>DESCRIPCIÓN</t>
  </si>
  <si>
    <t>VALOR TOTAL</t>
  </si>
  <si>
    <t>VALOR OFERTADO</t>
  </si>
  <si>
    <t>VALOR CORREGIDO</t>
  </si>
  <si>
    <t>VERIFICACIÓN</t>
  </si>
  <si>
    <t>Nombre y firma del representante legal del proponente</t>
  </si>
  <si>
    <t>COSTO ESTIMADO DE LA INTERVENTORÍA (INCLUYE ELEMENTOS SST, CAMBIO DE VIGENCIA E IVA)</t>
  </si>
  <si>
    <t>NOTAS DEL PRESUPUESTO</t>
  </si>
  <si>
    <t>FORMULARIO 1</t>
  </si>
  <si>
    <t>VALOR BÁSICO DE LA INTERVENTORÍA PARA ACTIVIDADES DE ESTUDIOS Y DISEÑOS (INCLUYE ELEMENTOS SST Y CAMBIO DE VIGENCIA)</t>
  </si>
  <si>
    <t>IVA SOBRE EL VALOR BÁSICO DE LA INTERVENTORÍA PARA ACTIVIDADES DE ESTUDIOS Y DISEÑOS (INCLUYE ELEMENTOS SST Y CAMBIO DE VIGENCIA)</t>
  </si>
  <si>
    <t>VALOR DE LA INTERVENTORÍA PARA LA FASE DE ESTUDIOS Y DISEÑOS (INCLUYE ELEMENTOS SST, CAMBIO DE VIGENCIA E IVA)</t>
  </si>
  <si>
    <t>VALOR BÁSICO DE LA INTERVENTORÍA PARA LAS FASES DE EJECUCIÓN Y RECIBO DE OBRA (INCLUYE ELEMENTOS SST Y CAMBIO DE VIGENCIA)</t>
  </si>
  <si>
    <t>IVA SOBRE EL VALOR BÁSICO DE LA INTERVENTORÍA PARA LAS FASES DE EJECUCIÓN Y RECIBO DE OBRA (INCLUYE ELEMENTOS SST Y CAMBIO DE VIGENCIA)</t>
  </si>
  <si>
    <t>VALOR DE LA INTERVENTORÍA PARA LAS FASES DE EJECUCION Y RECIBO DE OBRA (INCLUYE ELEMENTOS SST, CAMBIO DE VIGENCIA E IVA)</t>
  </si>
  <si>
    <t>IDU-CMA-SGDU-028-2023</t>
  </si>
  <si>
    <t>NOTA 1 : los impuestos, tasas o contribuciones aplicables al tipo de contratación de consultoría e interventoría son los siguientes:
Impuesto sobre la Renta.
ICA. 
Estampilla Universidad Distrital Fco José de Caldas. 
Estampilla Pro Cultura de Bogotá. 
Estampilla Pro Personas Mayores. 
Estampilla 50 años Universidad Pedagógica Nal.
IVA.</t>
  </si>
  <si>
    <t>NOTA 2:  Los impuestos, costos, etc., que son propias de la actividad de la interventoria son responsabilidad del contratista de acuerdo a las disposiciones vigentes.</t>
  </si>
  <si>
    <t>INTERVENTORÍA INTEGRAL PARA REALIZAR EL DIAGNÓSTICO Y/O LA ACTUALIZACIÓN Y/O LA COMPLEMENTACIÓN Y/O LA ELABORACIÓN DE ESTUDIOS Y DISEÑOS Y EJECUTAR A MONTO AGOTABLE LA CONSTRUCCIÓN DE OBRAS DE ESTABILIZACIÓN EN LA CIUDAD DE BOGOTA D.C
GRUPO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</si>
</sst>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_-&quot;$&quot;* #,##0.00_-;\-&quot;$&quot;* #,##0.00_-;_-&quot;$&quot;* &quot;-&quot;??_-;_-@_-"/>
    <numFmt numFmtId="166" formatCode="&quot;$&quot;\ 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DAA2"/>
        <bgColor indexed="64"/>
      </patternFill>
    </fill>
    <fill>
      <patternFill patternType="solid">
        <fgColor rgb="FF94C56C"/>
        <bgColor indexed="64"/>
      </patternFill>
    </fill>
  </fills>
  <borders count="3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double">
        <color rgb="FF000000"/>
      </right>
      <top style="double">
        <color rgb="FF000000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42" fontId="2" fillId="2" borderId="0" xfId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2" fontId="2" fillId="2" borderId="2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2" fontId="2" fillId="2" borderId="0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2" fontId="3" fillId="2" borderId="0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42" fontId="2" fillId="2" borderId="10" xfId="1" applyFont="1" applyFill="1" applyBorder="1" applyAlignment="1">
      <alignment horizontal="center" vertical="center"/>
    </xf>
    <xf numFmtId="42" fontId="2" fillId="2" borderId="9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42" fontId="3" fillId="3" borderId="12" xfId="1" applyFont="1" applyFill="1" applyBorder="1" applyAlignment="1">
      <alignment horizontal="center" vertical="center"/>
    </xf>
    <xf numFmtId="42" fontId="2" fillId="2" borderId="16" xfId="1" applyFont="1" applyFill="1" applyBorder="1" applyAlignment="1">
      <alignment horizontal="center" vertical="center"/>
    </xf>
    <xf numFmtId="42" fontId="2" fillId="2" borderId="20" xfId="1" applyFont="1" applyFill="1" applyBorder="1" applyAlignment="1">
      <alignment horizontal="center" vertical="center"/>
    </xf>
    <xf numFmtId="42" fontId="2" fillId="2" borderId="12" xfId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164" fontId="2" fillId="2" borderId="9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  <xf numFmtId="165" fontId="6" fillId="4" borderId="26" xfId="2" applyFont="1" applyFill="1" applyBorder="1" applyAlignment="1">
      <alignment horizontal="center" vertical="center" wrapText="1"/>
    </xf>
    <xf numFmtId="164" fontId="2" fillId="4" borderId="19" xfId="1" applyNumberFormat="1" applyFont="1" applyFill="1" applyBorder="1" applyAlignment="1">
      <alignment horizontal="center" vertical="center"/>
    </xf>
    <xf numFmtId="164" fontId="2" fillId="4" borderId="18" xfId="1" applyNumberFormat="1" applyFont="1" applyFill="1" applyBorder="1" applyAlignment="1">
      <alignment horizontal="center" vertical="center"/>
    </xf>
    <xf numFmtId="164" fontId="3" fillId="4" borderId="21" xfId="1" applyNumberFormat="1" applyFont="1" applyFill="1" applyBorder="1" applyAlignment="1">
      <alignment horizontal="center" vertical="center"/>
    </xf>
    <xf numFmtId="164" fontId="3" fillId="4" borderId="13" xfId="1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right" vertical="center" wrapText="1"/>
    </xf>
    <xf numFmtId="42" fontId="3" fillId="0" borderId="27" xfId="1" applyFont="1" applyFill="1" applyBorder="1" applyAlignment="1">
      <alignment horizontal="center" vertical="center"/>
    </xf>
    <xf numFmtId="42" fontId="3" fillId="4" borderId="29" xfId="1" applyFont="1" applyFill="1" applyBorder="1" applyAlignment="1">
      <alignment horizontal="center" vertical="center"/>
    </xf>
    <xf numFmtId="42" fontId="3" fillId="4" borderId="28" xfId="1" applyFont="1" applyFill="1" applyBorder="1" applyAlignment="1">
      <alignment horizontal="center" vertical="center"/>
    </xf>
    <xf numFmtId="164" fontId="2" fillId="4" borderId="30" xfId="1" applyNumberFormat="1" applyFont="1" applyFill="1" applyBorder="1" applyAlignment="1">
      <alignment horizontal="center" vertical="center"/>
    </xf>
    <xf numFmtId="42" fontId="2" fillId="2" borderId="15" xfId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2" fillId="2" borderId="24" xfId="0" applyFont="1" applyFill="1" applyBorder="1" applyAlignment="1">
      <alignment horizontal="left" vertical="center" wrapText="1"/>
    </xf>
    <xf numFmtId="166" fontId="6" fillId="0" borderId="31" xfId="3" applyNumberFormat="1" applyFont="1" applyBorder="1" applyAlignment="1">
      <alignment horizontal="right" vertical="center"/>
    </xf>
    <xf numFmtId="166" fontId="6" fillId="0" borderId="32" xfId="3" applyNumberFormat="1" applyFont="1" applyBorder="1" applyAlignment="1">
      <alignment horizontal="right" vertical="center"/>
    </xf>
    <xf numFmtId="0" fontId="7" fillId="2" borderId="19" xfId="0" applyFont="1" applyFill="1" applyBorder="1" applyAlignment="1">
      <alignment horizontal="right" vertical="center" wrapText="1"/>
    </xf>
    <xf numFmtId="164" fontId="7" fillId="2" borderId="20" xfId="1" applyNumberFormat="1" applyFont="1" applyFill="1" applyBorder="1" applyAlignment="1">
      <alignment horizontal="center" vertical="center"/>
    </xf>
    <xf numFmtId="164" fontId="8" fillId="4" borderId="12" xfId="1" applyNumberFormat="1" applyFont="1" applyFill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left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42" fontId="4" fillId="5" borderId="6" xfId="1" applyFont="1" applyFill="1" applyBorder="1" applyAlignment="1">
      <alignment horizontal="center" vertical="center"/>
    </xf>
    <xf numFmtId="42" fontId="4" fillId="5" borderId="8" xfId="1" applyFont="1" applyFill="1" applyBorder="1" applyAlignment="1">
      <alignment horizontal="center" vertical="center"/>
    </xf>
    <xf numFmtId="42" fontId="4" fillId="5" borderId="7" xfId="1" applyFont="1" applyFill="1" applyBorder="1" applyAlignment="1">
      <alignment horizontal="center" vertical="center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</cellXfs>
  <cellStyles count="4">
    <cellStyle name="Moneda [0]" xfId="1" builtinId="7"/>
    <cellStyle name="Moneda 14" xfId="2" xr:uid="{00000000-0005-0000-0000-000001000000}"/>
    <cellStyle name="Normal" xfId="0" builtinId="0"/>
    <cellStyle name="Normal 2 2 2 4" xfId="3" xr:uid="{DCA29684-0AA7-46CA-942B-604CA03449E9}"/>
  </cellStyles>
  <dxfs count="9"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0DAA2"/>
      <color rgb="FF94C5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5096419</xdr:colOff>
      <xdr:row>1</xdr:row>
      <xdr:rowOff>115660</xdr:rowOff>
    </xdr:from>
    <xdr:to>
      <xdr:col>3</xdr:col>
      <xdr:colOff>148623</xdr:colOff>
      <xdr:row>6</xdr:row>
      <xdr:rowOff>96610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7162" y="300717"/>
          <a:ext cx="1028461" cy="862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view="pageBreakPreview" topLeftCell="B19" zoomScale="70" zoomScaleNormal="100" zoomScaleSheetLayoutView="70" workbookViewId="0">
      <selection activeCell="B13" sqref="B13"/>
    </sheetView>
  </sheetViews>
  <sheetFormatPr baseColWidth="10" defaultColWidth="11.44140625" defaultRowHeight="13.8" x14ac:dyDescent="0.3"/>
  <cols>
    <col min="1" max="2" width="3.6640625" style="1" customWidth="1"/>
    <col min="3" max="3" width="87.109375" style="2" customWidth="1"/>
    <col min="4" max="4" width="21" style="3" customWidth="1"/>
    <col min="5" max="5" width="3.6640625" style="1" customWidth="1"/>
    <col min="6" max="6" width="18.109375" style="3" bestFit="1" customWidth="1"/>
    <col min="7" max="7" width="19.109375" style="3" bestFit="1" customWidth="1"/>
    <col min="8" max="8" width="13.88671875" style="3" bestFit="1" customWidth="1"/>
    <col min="9" max="10" width="3.6640625" style="1" customWidth="1"/>
    <col min="11" max="16384" width="11.44140625" style="1"/>
  </cols>
  <sheetData>
    <row r="1" spans="2:9" ht="14.4" thickBot="1" x14ac:dyDescent="0.35"/>
    <row r="2" spans="2:9" ht="14.4" thickTop="1" x14ac:dyDescent="0.3">
      <c r="B2" s="4"/>
      <c r="C2" s="5"/>
      <c r="D2" s="6"/>
      <c r="E2" s="7"/>
      <c r="F2" s="6"/>
      <c r="G2" s="6"/>
      <c r="H2" s="6"/>
      <c r="I2" s="8"/>
    </row>
    <row r="3" spans="2:9" x14ac:dyDescent="0.3">
      <c r="B3" s="9"/>
      <c r="D3" s="10"/>
      <c r="F3" s="10"/>
      <c r="G3" s="10"/>
      <c r="H3" s="10"/>
      <c r="I3" s="11"/>
    </row>
    <row r="4" spans="2:9" x14ac:dyDescent="0.3">
      <c r="B4" s="9"/>
      <c r="D4" s="10"/>
      <c r="F4" s="10"/>
      <c r="G4" s="10"/>
      <c r="H4" s="10"/>
      <c r="I4" s="11"/>
    </row>
    <row r="5" spans="2:9" x14ac:dyDescent="0.3">
      <c r="B5" s="9"/>
      <c r="D5" s="10"/>
      <c r="F5" s="10"/>
      <c r="G5" s="10"/>
      <c r="H5" s="10"/>
      <c r="I5" s="11"/>
    </row>
    <row r="6" spans="2:9" x14ac:dyDescent="0.3">
      <c r="B6" s="9"/>
      <c r="D6" s="10"/>
      <c r="F6" s="10"/>
      <c r="G6" s="10"/>
      <c r="H6" s="10"/>
      <c r="I6" s="11"/>
    </row>
    <row r="7" spans="2:9" x14ac:dyDescent="0.3">
      <c r="B7" s="9"/>
      <c r="D7" s="10"/>
      <c r="F7" s="10"/>
      <c r="G7" s="10"/>
      <c r="H7" s="10"/>
      <c r="I7" s="11"/>
    </row>
    <row r="8" spans="2:9" x14ac:dyDescent="0.3">
      <c r="B8" s="58" t="s">
        <v>10</v>
      </c>
      <c r="C8" s="59"/>
      <c r="D8" s="59"/>
      <c r="E8" s="59"/>
      <c r="F8" s="59"/>
      <c r="G8" s="59"/>
      <c r="H8" s="59"/>
      <c r="I8" s="60"/>
    </row>
    <row r="9" spans="2:9" ht="3" customHeight="1" x14ac:dyDescent="0.3">
      <c r="B9" s="12"/>
      <c r="C9" s="13"/>
      <c r="D9" s="14"/>
      <c r="E9" s="15"/>
      <c r="F9" s="14"/>
      <c r="G9" s="14"/>
      <c r="H9" s="14"/>
      <c r="I9" s="16"/>
    </row>
    <row r="10" spans="2:9" x14ac:dyDescent="0.3">
      <c r="B10" s="58" t="s">
        <v>17</v>
      </c>
      <c r="C10" s="59"/>
      <c r="D10" s="59"/>
      <c r="E10" s="59"/>
      <c r="F10" s="59"/>
      <c r="G10" s="59"/>
      <c r="H10" s="59"/>
      <c r="I10" s="60"/>
    </row>
    <row r="11" spans="2:9" ht="3" customHeight="1" x14ac:dyDescent="0.3">
      <c r="B11" s="9"/>
      <c r="D11" s="10"/>
      <c r="F11" s="10"/>
      <c r="G11" s="10"/>
      <c r="H11" s="10"/>
      <c r="I11" s="11"/>
    </row>
    <row r="12" spans="2:9" ht="57.6" customHeight="1" x14ac:dyDescent="0.3">
      <c r="B12" s="61" t="s">
        <v>20</v>
      </c>
      <c r="C12" s="62"/>
      <c r="D12" s="62"/>
      <c r="E12" s="62"/>
      <c r="F12" s="62"/>
      <c r="G12" s="62"/>
      <c r="H12" s="62"/>
      <c r="I12" s="63"/>
    </row>
    <row r="13" spans="2:9" ht="14.4" thickBot="1" x14ac:dyDescent="0.35">
      <c r="B13" s="9"/>
      <c r="D13" s="10"/>
      <c r="F13" s="10"/>
      <c r="G13" s="10"/>
      <c r="H13" s="10"/>
      <c r="I13" s="11"/>
    </row>
    <row r="14" spans="2:9" ht="14.4" thickBot="1" x14ac:dyDescent="0.35">
      <c r="B14" s="9"/>
      <c r="C14" s="64" t="s">
        <v>0</v>
      </c>
      <c r="D14" s="65"/>
      <c r="E14" s="15"/>
      <c r="F14" s="66" t="s">
        <v>1</v>
      </c>
      <c r="G14" s="67"/>
      <c r="H14" s="68"/>
      <c r="I14" s="11"/>
    </row>
    <row r="15" spans="2:9" ht="14.4" thickBot="1" x14ac:dyDescent="0.35">
      <c r="B15" s="9"/>
      <c r="C15" s="17"/>
      <c r="D15" s="18"/>
      <c r="F15" s="19"/>
      <c r="G15" s="10"/>
      <c r="H15" s="18"/>
      <c r="I15" s="11"/>
    </row>
    <row r="16" spans="2:9" ht="14.4" thickBot="1" x14ac:dyDescent="0.35">
      <c r="B16" s="9"/>
      <c r="C16" s="20" t="s">
        <v>2</v>
      </c>
      <c r="D16" s="21" t="s">
        <v>3</v>
      </c>
      <c r="E16" s="15"/>
      <c r="F16" s="40" t="s">
        <v>4</v>
      </c>
      <c r="G16" s="41" t="s">
        <v>5</v>
      </c>
      <c r="H16" s="42" t="s">
        <v>6</v>
      </c>
      <c r="I16" s="11"/>
    </row>
    <row r="17" spans="1:13" ht="30" customHeight="1" thickBot="1" x14ac:dyDescent="0.35">
      <c r="B17" s="9"/>
      <c r="C17" s="31" t="s">
        <v>11</v>
      </c>
      <c r="D17" s="47">
        <v>493234125</v>
      </c>
      <c r="E17" s="27"/>
      <c r="F17" s="47"/>
      <c r="G17" s="43">
        <f>+ROUND(F17,0)</f>
        <v>0</v>
      </c>
      <c r="H17" s="44" t="str">
        <f>IF(OR(G17&lt;=0,G17&gt;$D17),"ERROR","OK")</f>
        <v>ERROR</v>
      </c>
      <c r="I17" s="11"/>
    </row>
    <row r="18" spans="1:13" ht="30" customHeight="1" thickBot="1" x14ac:dyDescent="0.35">
      <c r="B18" s="9"/>
      <c r="C18" s="32" t="s">
        <v>12</v>
      </c>
      <c r="D18" s="48">
        <v>93714484</v>
      </c>
      <c r="E18" s="27"/>
      <c r="F18" s="48"/>
      <c r="G18" s="36">
        <f>+ROUND(G17*0.19,0)</f>
        <v>0</v>
      </c>
      <c r="H18" s="22" t="str">
        <f t="shared" ref="H18" si="0">IF(OR(G18&lt;=0,G18&gt;$D18),"ERROR","OK")</f>
        <v>ERROR</v>
      </c>
      <c r="I18" s="11"/>
    </row>
    <row r="19" spans="1:13" ht="30" customHeight="1" thickBot="1" x14ac:dyDescent="0.35">
      <c r="B19" s="9"/>
      <c r="C19" s="49" t="s">
        <v>13</v>
      </c>
      <c r="D19" s="50">
        <f>+SUM(D17:D18)</f>
        <v>586948609</v>
      </c>
      <c r="E19" s="27"/>
      <c r="F19" s="35"/>
      <c r="G19" s="37">
        <f>+SUM(G17:G18)</f>
        <v>0</v>
      </c>
      <c r="H19" s="23" t="str">
        <f>IF(OR(G19&lt;=0,G19&gt;$D19,COUNTIF(H17:H18,"ERROR")&gt;0),"ERROR","OK")</f>
        <v>ERROR</v>
      </c>
      <c r="I19" s="11"/>
    </row>
    <row r="20" spans="1:13" ht="6" customHeight="1" thickBot="1" x14ac:dyDescent="0.35">
      <c r="B20" s="9"/>
      <c r="C20" s="33"/>
      <c r="D20" s="28"/>
      <c r="E20" s="27"/>
      <c r="F20" s="29"/>
      <c r="G20" s="30"/>
      <c r="H20" s="18"/>
      <c r="I20" s="11"/>
    </row>
    <row r="21" spans="1:13" ht="30" customHeight="1" thickBot="1" x14ac:dyDescent="0.35">
      <c r="B21" s="9"/>
      <c r="C21" s="31" t="s">
        <v>14</v>
      </c>
      <c r="D21" s="47">
        <v>1404612428</v>
      </c>
      <c r="E21" s="27"/>
      <c r="F21" s="47"/>
      <c r="G21" s="43">
        <f>+ROUND(F21,0)</f>
        <v>0</v>
      </c>
      <c r="H21" s="44" t="str">
        <f>IF(OR(G21&lt;=0,G21&gt;$D21),"ERROR","OK")</f>
        <v>ERROR</v>
      </c>
      <c r="I21" s="11"/>
    </row>
    <row r="22" spans="1:13" ht="30" customHeight="1" thickBot="1" x14ac:dyDescent="0.35">
      <c r="B22" s="9"/>
      <c r="C22" s="32" t="s">
        <v>15</v>
      </c>
      <c r="D22" s="48">
        <v>266876361</v>
      </c>
      <c r="E22" s="27"/>
      <c r="F22" s="48"/>
      <c r="G22" s="36">
        <f>+ROUND(G21*0.19,0)</f>
        <v>0</v>
      </c>
      <c r="H22" s="22" t="str">
        <f t="shared" ref="H22" si="1">IF(OR(G22&lt;=0,G22&gt;$D22),"ERROR","OK")</f>
        <v>ERROR</v>
      </c>
      <c r="I22" s="11"/>
    </row>
    <row r="23" spans="1:13" ht="30" customHeight="1" thickBot="1" x14ac:dyDescent="0.35">
      <c r="B23" s="9"/>
      <c r="C23" s="49" t="s">
        <v>16</v>
      </c>
      <c r="D23" s="50">
        <f>+SUM(D21:D22)</f>
        <v>1671488789</v>
      </c>
      <c r="E23" s="27"/>
      <c r="F23" s="35"/>
      <c r="G23" s="37">
        <f>+SUM(G21:G22)</f>
        <v>0</v>
      </c>
      <c r="H23" s="23" t="str">
        <f>IF(OR(G23&lt;=0,G23&gt;$D23,COUNTIF(H21:H22,"ERROR")&gt;0),"ERROR","OK")</f>
        <v>ERROR</v>
      </c>
      <c r="I23" s="11"/>
    </row>
    <row r="24" spans="1:13" ht="6" customHeight="1" x14ac:dyDescent="0.3">
      <c r="B24" s="9"/>
      <c r="C24" s="33"/>
      <c r="D24" s="28"/>
      <c r="E24" s="27"/>
      <c r="F24" s="29"/>
      <c r="G24" s="30"/>
      <c r="H24" s="18"/>
      <c r="I24" s="11"/>
    </row>
    <row r="25" spans="1:13" ht="19.8" customHeight="1" x14ac:dyDescent="0.3">
      <c r="B25" s="9"/>
      <c r="C25" s="33"/>
      <c r="D25" s="28"/>
      <c r="E25" s="27"/>
      <c r="F25" s="29"/>
      <c r="G25" s="30"/>
      <c r="H25" s="18"/>
      <c r="I25" s="11"/>
    </row>
    <row r="26" spans="1:13" ht="14.4" customHeight="1" thickBot="1" x14ac:dyDescent="0.35">
      <c r="B26" s="9"/>
      <c r="C26" s="33"/>
      <c r="D26" s="28"/>
      <c r="E26" s="27"/>
      <c r="F26" s="30"/>
      <c r="G26" s="30"/>
      <c r="H26" s="18"/>
      <c r="I26" s="11"/>
    </row>
    <row r="27" spans="1:13" ht="30" customHeight="1" thickBot="1" x14ac:dyDescent="0.35">
      <c r="B27" s="9"/>
      <c r="C27" s="39" t="s">
        <v>8</v>
      </c>
      <c r="D27" s="51">
        <f>+D19+D23</f>
        <v>2258437398</v>
      </c>
      <c r="E27" s="27"/>
      <c r="F27" s="34"/>
      <c r="G27" s="38">
        <f>+G19+G23</f>
        <v>0</v>
      </c>
      <c r="H27" s="24" t="str">
        <f>IF(OR(G27&lt;=0,G27&gt;$D27,COUNTIF(H17:H23,"ERROR")&gt;0),"ERROR","OK")</f>
        <v>ERROR</v>
      </c>
      <c r="I27" s="11"/>
    </row>
    <row r="28" spans="1:13" ht="14.4" thickBot="1" x14ac:dyDescent="0.35">
      <c r="B28" s="9"/>
      <c r="D28" s="10"/>
      <c r="F28" s="10"/>
      <c r="G28" s="10"/>
      <c r="H28" s="10"/>
      <c r="I28" s="11"/>
    </row>
    <row r="29" spans="1:13" ht="20.100000000000001" customHeight="1" thickBot="1" x14ac:dyDescent="0.35">
      <c r="B29" s="9"/>
      <c r="C29" s="56" t="s">
        <v>9</v>
      </c>
      <c r="D29" s="57"/>
      <c r="F29" s="10"/>
      <c r="G29" s="10"/>
      <c r="H29" s="10"/>
      <c r="I29" s="11"/>
    </row>
    <row r="30" spans="1:13" customFormat="1" ht="30" customHeight="1" thickTop="1" thickBot="1" x14ac:dyDescent="0.35">
      <c r="A30" s="52"/>
      <c r="B30" s="69"/>
      <c r="C30" s="70"/>
      <c r="D30" s="70"/>
      <c r="E30" s="70"/>
      <c r="F30" s="70"/>
      <c r="G30" s="70"/>
      <c r="H30" s="70"/>
      <c r="I30" s="71"/>
      <c r="J30" s="1"/>
      <c r="K30" s="1"/>
      <c r="L30" s="1"/>
      <c r="M30" s="52"/>
    </row>
    <row r="31" spans="1:13" customFormat="1" ht="151.19999999999999" customHeight="1" thickTop="1" thickBot="1" x14ac:dyDescent="0.35">
      <c r="A31" s="52"/>
      <c r="B31" s="69" t="s">
        <v>18</v>
      </c>
      <c r="C31" s="70"/>
      <c r="D31" s="70"/>
      <c r="E31" s="70"/>
      <c r="F31" s="70"/>
      <c r="G31" s="70"/>
      <c r="H31" s="70"/>
      <c r="I31" s="71"/>
      <c r="J31" s="1"/>
      <c r="K31" s="1"/>
      <c r="L31" s="1"/>
      <c r="M31" s="52"/>
    </row>
    <row r="32" spans="1:13" customFormat="1" ht="29.25" customHeight="1" thickTop="1" x14ac:dyDescent="0.3">
      <c r="A32" s="52"/>
      <c r="B32" s="69" t="s">
        <v>19</v>
      </c>
      <c r="C32" s="70"/>
      <c r="D32" s="70"/>
      <c r="E32" s="70"/>
      <c r="F32" s="70"/>
      <c r="G32" s="70"/>
      <c r="H32" s="70"/>
      <c r="I32" s="71"/>
      <c r="J32" s="1"/>
      <c r="K32" s="1"/>
      <c r="L32" s="1"/>
      <c r="M32" s="52"/>
    </row>
    <row r="33" spans="1:13" customFormat="1" ht="29.25" customHeight="1" x14ac:dyDescent="0.3">
      <c r="A33" s="52"/>
      <c r="B33" s="9"/>
      <c r="C33" s="53"/>
      <c r="D33" s="53"/>
      <c r="E33" s="53"/>
      <c r="F33" s="53"/>
      <c r="G33" s="53"/>
      <c r="H33" s="53"/>
      <c r="I33" s="11"/>
      <c r="J33" s="1"/>
      <c r="K33" s="1"/>
      <c r="L33" s="1"/>
      <c r="M33" s="52"/>
    </row>
    <row r="34" spans="1:13" customFormat="1" ht="29.25" customHeight="1" x14ac:dyDescent="0.3">
      <c r="A34" s="52"/>
      <c r="B34" s="9"/>
      <c r="C34" s="53"/>
      <c r="D34" s="53"/>
      <c r="E34" s="53"/>
      <c r="F34" s="53"/>
      <c r="G34" s="53"/>
      <c r="H34" s="53"/>
      <c r="I34" s="11"/>
      <c r="J34" s="1"/>
      <c r="K34" s="1"/>
      <c r="L34" s="1"/>
      <c r="M34" s="52"/>
    </row>
    <row r="35" spans="1:13" ht="29.25" customHeight="1" x14ac:dyDescent="0.3">
      <c r="B35" s="9"/>
      <c r="C35" s="55"/>
      <c r="D35" s="55"/>
      <c r="E35" s="45"/>
      <c r="F35" s="54" t="s">
        <v>7</v>
      </c>
      <c r="G35" s="54"/>
      <c r="H35" s="54"/>
      <c r="I35" s="11"/>
    </row>
    <row r="36" spans="1:13" ht="16.5" customHeight="1" thickBot="1" x14ac:dyDescent="0.35">
      <c r="B36" s="25"/>
      <c r="C36" s="46"/>
      <c r="D36" s="46"/>
      <c r="E36" s="46"/>
      <c r="F36" s="46"/>
      <c r="G36" s="46"/>
      <c r="H36" s="46"/>
      <c r="I36" s="26"/>
    </row>
    <row r="37" spans="1:13" ht="14.4" thickTop="1" x14ac:dyDescent="0.3"/>
  </sheetData>
  <mergeCells count="11">
    <mergeCell ref="F35:H35"/>
    <mergeCell ref="C35:D35"/>
    <mergeCell ref="C29:D29"/>
    <mergeCell ref="B8:I8"/>
    <mergeCell ref="B10:I10"/>
    <mergeCell ref="B12:I12"/>
    <mergeCell ref="C14:D14"/>
    <mergeCell ref="F14:H14"/>
    <mergeCell ref="B30:I30"/>
    <mergeCell ref="B31:I31"/>
    <mergeCell ref="B32:I32"/>
  </mergeCells>
  <conditionalFormatting sqref="H1:H17 H19:H21 H23:H29 H37:H1048576">
    <cfRule type="containsText" dxfId="8" priority="214" operator="containsText" text="VALOR FIJO">
      <formula>NOT(ISERROR(SEARCH("VALOR FIJO",H1)))</formula>
    </cfRule>
    <cfRule type="containsText" dxfId="7" priority="215" operator="containsText" text="OK">
      <formula>NOT(ISERROR(SEARCH("OK",H1)))</formula>
    </cfRule>
    <cfRule type="containsText" dxfId="6" priority="216" operator="containsText" text="ERROR">
      <formula>NOT(ISERROR(SEARCH("ERROR",H1)))</formula>
    </cfRule>
  </conditionalFormatting>
  <conditionalFormatting sqref="H18">
    <cfRule type="containsText" dxfId="5" priority="211" operator="containsText" text="VALOR FIJO">
      <formula>NOT(ISERROR(SEARCH("VALOR FIJO",H18)))</formula>
    </cfRule>
    <cfRule type="containsText" dxfId="4" priority="212" operator="containsText" text="OK">
      <formula>NOT(ISERROR(SEARCH("OK",H18)))</formula>
    </cfRule>
    <cfRule type="containsText" dxfId="3" priority="213" operator="containsText" text="ERROR">
      <formula>NOT(ISERROR(SEARCH("ERROR",H18)))</formula>
    </cfRule>
  </conditionalFormatting>
  <conditionalFormatting sqref="H22">
    <cfRule type="containsText" dxfId="2" priority="208" operator="containsText" text="VALOR FIJO">
      <formula>NOT(ISERROR(SEARCH("VALOR FIJO",H22)))</formula>
    </cfRule>
    <cfRule type="containsText" dxfId="1" priority="209" operator="containsText" text="OK">
      <formula>NOT(ISERROR(SEARCH("OK",H22)))</formula>
    </cfRule>
    <cfRule type="containsText" dxfId="0" priority="210" operator="containsText" text="ERROR">
      <formula>NOT(ISERROR(SEARCH("ERROR",H22)))</formula>
    </cfRule>
  </conditionalFormatting>
  <pageMargins left="0.7" right="0.7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Gutierrez</dc:creator>
  <cp:lastModifiedBy>Henry Yezid Diaztagle Espitia</cp:lastModifiedBy>
  <dcterms:created xsi:type="dcterms:W3CDTF">2021-09-24T04:05:54Z</dcterms:created>
  <dcterms:modified xsi:type="dcterms:W3CDTF">2023-11-24T02:44:43Z</dcterms:modified>
</cp:coreProperties>
</file>