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ocuments/ICA/LNDV/INTERVENTORIA/"/>
    </mc:Choice>
  </mc:AlternateContent>
  <xr:revisionPtr revIDLastSave="0" documentId="8_{3C85B789-55BE-445A-ABDB-FA698B780DF5}" xr6:coauthVersionLast="47" xr6:coauthVersionMax="47" xr10:uidLastSave="{00000000-0000-0000-0000-000000000000}"/>
  <bookViews>
    <workbookView xWindow="0" yWindow="0" windowWidth="28800" windowHeight="18000" xr2:uid="{597D15D9-ED23-AA46-8BDB-45A84B3BB392}"/>
  </bookViews>
  <sheets>
    <sheet name="Costeo_Int (2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3" l="1"/>
  <c r="H22" i="3" s="1"/>
  <c r="G21" i="3"/>
  <c r="H21" i="3" s="1"/>
  <c r="G20" i="3"/>
  <c r="H20" i="3" s="1"/>
  <c r="G16" i="3"/>
  <c r="E16" i="3"/>
  <c r="D16" i="3"/>
  <c r="G15" i="3"/>
  <c r="E15" i="3"/>
  <c r="D15" i="3"/>
  <c r="G14" i="3"/>
  <c r="E14" i="3"/>
  <c r="G13" i="3"/>
  <c r="E13" i="3"/>
  <c r="G12" i="3"/>
  <c r="E12" i="3"/>
  <c r="H13" i="3" l="1"/>
  <c r="H14" i="3"/>
  <c r="H15" i="3"/>
  <c r="H16" i="3"/>
  <c r="H12" i="3"/>
  <c r="H23" i="3"/>
  <c r="H17" i="3" l="1"/>
  <c r="H25" i="3"/>
  <c r="H27" i="3" s="1"/>
  <c r="H28" i="3" l="1"/>
  <c r="J29" i="3" s="1"/>
</calcChain>
</file>

<file path=xl/sharedStrings.xml><?xml version="1.0" encoding="utf-8"?>
<sst xmlns="http://schemas.openxmlformats.org/spreadsheetml/2006/main" count="39" uniqueCount="31">
  <si>
    <t>SUBGERENCIA ADMINISTRATIVA Y FINANCIERA</t>
  </si>
  <si>
    <t>GRUPO GESTION DE INFRAESTRUCUTRA FISICA Y MANTENIMIENTO</t>
  </si>
  <si>
    <t>COSTO DE LA INTERVENTORÍA</t>
  </si>
  <si>
    <t>Duración interventoría(meses)</t>
  </si>
  <si>
    <t>I.  ADMINISTRACIÓN</t>
  </si>
  <si>
    <t>A. PERSONAL AFECTADO POR EL F.M</t>
  </si>
  <si>
    <t> </t>
  </si>
  <si>
    <t>PERSONAL</t>
  </si>
  <si>
    <t>CANTIDAD</t>
  </si>
  <si>
    <t>SALARIO</t>
  </si>
  <si>
    <t>Factor Multiplicador</t>
  </si>
  <si>
    <t>DEDICACION</t>
  </si>
  <si>
    <t>MESES</t>
  </si>
  <si>
    <t>COSTO TOTAL</t>
  </si>
  <si>
    <t>Director de interventoría</t>
  </si>
  <si>
    <t>Residente de interventoría</t>
  </si>
  <si>
    <t>Ing. Sisoma</t>
  </si>
  <si>
    <t xml:space="preserve">Ing. Eléctrico </t>
  </si>
  <si>
    <t>Asesor jurídico</t>
  </si>
  <si>
    <t>SUBTOTAL</t>
  </si>
  <si>
    <t>B.  OTROS COSTOS DIRECTOS (NO AFECTADOS POR EL F.M)</t>
  </si>
  <si>
    <t>DETALLE</t>
  </si>
  <si>
    <t>Vr Mensual</t>
  </si>
  <si>
    <t>Cantidad</t>
  </si>
  <si>
    <t>Papelería y ploteo planos</t>
  </si>
  <si>
    <t>Vehiculo para interventoría</t>
  </si>
  <si>
    <t>Ensayos de control de calidad (Compresión del concreto, eléctricos)</t>
  </si>
  <si>
    <t>SUBTOTAL A+B</t>
  </si>
  <si>
    <t>IVA (19%)</t>
  </si>
  <si>
    <t xml:space="preserve">TOTAL </t>
  </si>
  <si>
    <t>% sobre el valor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</si>
</sst>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-[$$-409]* #,##0.00_ ;_-[$$-409]* \-#,##0.00\ ;_-[$$-409]* &quot;-&quot;??_ ;_-@_ "/>
  </numFmts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4" fillId="0" borderId="0" xfId="0" applyFont="1"/>
    <xf numFmtId="0" fontId="5" fillId="0" borderId="4" xfId="0" applyFont="1" applyBorder="1"/>
    <xf numFmtId="0" fontId="5" fillId="0" borderId="0" xfId="0" applyFont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5" xfId="0" applyFont="1" applyBorder="1"/>
    <xf numFmtId="0" fontId="6" fillId="0" borderId="4" xfId="0" applyFont="1" applyBorder="1" applyAlignment="1">
      <alignment wrapText="1"/>
    </xf>
    <xf numFmtId="0" fontId="6" fillId="0" borderId="0" xfId="0" applyFont="1" applyAlignment="1">
      <alignment horizontal="center"/>
    </xf>
    <xf numFmtId="165" fontId="6" fillId="0" borderId="0" xfId="0" applyNumberFormat="1" applyFont="1"/>
    <xf numFmtId="10" fontId="6" fillId="0" borderId="0" xfId="0" applyNumberFormat="1" applyFont="1"/>
    <xf numFmtId="164" fontId="6" fillId="0" borderId="5" xfId="1" applyFont="1" applyBorder="1"/>
    <xf numFmtId="164" fontId="6" fillId="0" borderId="5" xfId="1" applyFont="1" applyFill="1" applyBorder="1"/>
    <xf numFmtId="0" fontId="6" fillId="0" borderId="4" xfId="0" applyFont="1" applyBorder="1"/>
    <xf numFmtId="0" fontId="6" fillId="0" borderId="0" xfId="0" applyFont="1"/>
    <xf numFmtId="164" fontId="5" fillId="0" borderId="5" xfId="1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7" xfId="0" applyFont="1" applyBorder="1" applyAlignment="1">
      <alignment horizontal="center"/>
    </xf>
    <xf numFmtId="0" fontId="6" fillId="0" borderId="8" xfId="0" applyFont="1" applyBorder="1"/>
    <xf numFmtId="0" fontId="5" fillId="0" borderId="7" xfId="0" applyFont="1" applyBorder="1" applyAlignment="1">
      <alignment horizontal="center" wrapText="1"/>
    </xf>
    <xf numFmtId="0" fontId="5" fillId="0" borderId="8" xfId="0" applyFont="1" applyBorder="1"/>
    <xf numFmtId="0" fontId="6" fillId="0" borderId="6" xfId="0" applyFont="1" applyBorder="1"/>
    <xf numFmtId="164" fontId="5" fillId="0" borderId="8" xfId="1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/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center"/>
    </xf>
    <xf numFmtId="164" fontId="5" fillId="0" borderId="11" xfId="1" applyFont="1" applyBorder="1"/>
    <xf numFmtId="164" fontId="5" fillId="0" borderId="11" xfId="0" applyNumberFormat="1" applyFont="1" applyBorder="1"/>
    <xf numFmtId="0" fontId="5" fillId="2" borderId="0" xfId="0" applyFont="1" applyFill="1" applyAlignment="1">
      <alignment horizontal="center" wrapText="1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6" fillId="2" borderId="0" xfId="0" applyNumberFormat="1" applyFont="1" applyFill="1"/>
    <xf numFmtId="10" fontId="6" fillId="2" borderId="0" xfId="0" applyNumberFormat="1" applyFont="1" applyFill="1" applyAlignment="1">
      <alignment horizontal="center"/>
    </xf>
    <xf numFmtId="0" fontId="6" fillId="2" borderId="0" xfId="0" applyFont="1" applyFill="1"/>
    <xf numFmtId="0" fontId="7" fillId="0" borderId="0" xfId="0" applyFont="1"/>
    <xf numFmtId="10" fontId="7" fillId="0" borderId="0" xfId="2" applyNumberFormat="1" applyFont="1" applyAlignment="1">
      <alignment horizontal="left"/>
    </xf>
    <xf numFmtId="0" fontId="7" fillId="0" borderId="0" xfId="0" applyFont="1" applyAlignment="1">
      <alignment horizontal="left" indent="2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/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7</xdr:col>
      <xdr:colOff>276951</xdr:colOff>
      <xdr:row>1</xdr:row>
      <xdr:rowOff>741874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585864-EE3C-CE45-8567-A0F68E8625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67" t="-5574" r="8533"/>
        <a:stretch/>
      </xdr:blipFill>
      <xdr:spPr>
        <a:xfrm>
          <a:off x="1104900" y="244475"/>
          <a:ext cx="7765333" cy="675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DAE13-D868-314B-8665-404BC2013BE3}">
  <sheetPr>
    <tabColor rgb="FFFF0000"/>
  </sheetPr>
  <dimension ref="A1:K35"/>
  <sheetViews>
    <sheetView showGridLines="0" tabSelected="1" zoomScale="110" zoomScaleNormal="85" workbookViewId="0">
      <selection activeCell="F17" sqref="F17"/>
    </sheetView>
  </sheetViews>
  <sheetFormatPr defaultColWidth="11.5" defaultRowHeight="14.1"/>
  <cols>
    <col min="1" max="1" width="2.5" style="2" customWidth="1"/>
    <col min="2" max="2" width="37" style="2" customWidth="1"/>
    <col min="3" max="3" width="10.625" style="2" bestFit="1" customWidth="1"/>
    <col min="4" max="4" width="14.125" style="2" bestFit="1" customWidth="1"/>
    <col min="5" max="5" width="19" style="36" bestFit="1" customWidth="1"/>
    <col min="6" max="6" width="14.125" style="2" customWidth="1"/>
    <col min="7" max="7" width="11.125" style="36" bestFit="1" customWidth="1"/>
    <col min="8" max="8" width="14.625" style="2" bestFit="1" customWidth="1"/>
    <col min="9" max="9" width="16.5" style="2" bestFit="1" customWidth="1"/>
    <col min="10" max="10" width="23.125" style="2" bestFit="1" customWidth="1"/>
    <col min="11" max="16384" width="11.5" style="2"/>
  </cols>
  <sheetData>
    <row r="1" spans="1:11">
      <c r="A1" s="1"/>
      <c r="D1" s="1"/>
      <c r="E1" s="3"/>
      <c r="F1" s="1"/>
      <c r="G1" s="3"/>
      <c r="H1" s="1"/>
      <c r="I1" s="1"/>
      <c r="J1" s="1"/>
      <c r="K1" s="1"/>
    </row>
    <row r="2" spans="1:11" ht="69" customHeight="1">
      <c r="A2" s="49"/>
      <c r="B2" s="4"/>
      <c r="C2" s="4"/>
      <c r="D2" s="5"/>
      <c r="E2" s="5"/>
      <c r="F2" s="6"/>
      <c r="G2" s="7"/>
    </row>
    <row r="3" spans="1:11" ht="13.35" customHeight="1">
      <c r="B3" s="51" t="s">
        <v>0</v>
      </c>
      <c r="C3" s="51"/>
      <c r="D3" s="51"/>
      <c r="E3" s="51"/>
      <c r="F3" s="51"/>
      <c r="G3" s="51"/>
      <c r="H3" s="51"/>
    </row>
    <row r="4" spans="1:11">
      <c r="B4" s="51" t="s">
        <v>1</v>
      </c>
      <c r="C4" s="51"/>
      <c r="D4" s="51"/>
      <c r="E4" s="51"/>
      <c r="F4" s="51"/>
      <c r="G4" s="51"/>
      <c r="H4" s="51"/>
    </row>
    <row r="5" spans="1:11">
      <c r="B5" s="8"/>
      <c r="C5" s="8"/>
      <c r="D5" s="8"/>
      <c r="E5" s="49"/>
      <c r="F5" s="8"/>
      <c r="G5" s="49"/>
      <c r="I5" s="8"/>
    </row>
    <row r="6" spans="1:11" ht="13.35" customHeight="1">
      <c r="B6" s="52" t="s">
        <v>2</v>
      </c>
      <c r="C6" s="52"/>
      <c r="D6" s="52"/>
      <c r="E6" s="52"/>
      <c r="F6" s="52"/>
      <c r="G6" s="52"/>
      <c r="H6" s="52"/>
    </row>
    <row r="7" spans="1:11" ht="13.35" customHeight="1">
      <c r="B7" s="50"/>
      <c r="C7" s="50"/>
      <c r="D7" s="50"/>
      <c r="E7" s="53" t="s">
        <v>3</v>
      </c>
      <c r="F7" s="53"/>
      <c r="G7" s="53"/>
      <c r="H7" s="49">
        <v>1</v>
      </c>
    </row>
    <row r="8" spans="1:11" ht="9" customHeight="1" thickBot="1">
      <c r="A8" s="1"/>
      <c r="B8" s="1"/>
      <c r="C8" s="1"/>
      <c r="D8" s="1"/>
      <c r="E8" s="3"/>
      <c r="F8" s="1"/>
      <c r="G8" s="3"/>
      <c r="H8" s="1"/>
      <c r="I8" s="1"/>
      <c r="J8" s="1"/>
      <c r="K8" s="1"/>
    </row>
    <row r="9" spans="1:11" ht="15" thickBot="1">
      <c r="B9" s="54" t="s">
        <v>4</v>
      </c>
      <c r="C9" s="55"/>
      <c r="D9" s="55"/>
      <c r="E9" s="55"/>
      <c r="F9" s="55"/>
      <c r="G9" s="55"/>
      <c r="H9" s="56"/>
    </row>
    <row r="10" spans="1:11" ht="15" thickBot="1">
      <c r="B10" s="54" t="s">
        <v>5</v>
      </c>
      <c r="C10" s="55"/>
      <c r="D10" s="55"/>
      <c r="E10" s="55"/>
      <c r="F10" s="55"/>
      <c r="G10" s="55"/>
      <c r="H10" s="56" t="s">
        <v>6</v>
      </c>
    </row>
    <row r="11" spans="1:11" ht="30">
      <c r="B11" s="9" t="s">
        <v>7</v>
      </c>
      <c r="C11" s="39" t="s">
        <v>8</v>
      </c>
      <c r="D11" s="40" t="s">
        <v>9</v>
      </c>
      <c r="E11" s="41" t="s">
        <v>10</v>
      </c>
      <c r="F11" s="11" t="s">
        <v>11</v>
      </c>
      <c r="G11" s="10" t="s">
        <v>12</v>
      </c>
      <c r="H11" s="13" t="s">
        <v>13</v>
      </c>
    </row>
    <row r="12" spans="1:11" ht="15">
      <c r="B12" s="14" t="s">
        <v>14</v>
      </c>
      <c r="C12" s="42">
        <v>1</v>
      </c>
      <c r="D12" s="43">
        <v>6248604</v>
      </c>
      <c r="E12" s="44">
        <f>2.2%*100</f>
        <v>2.2000000000000002</v>
      </c>
      <c r="F12" s="17">
        <v>0.8</v>
      </c>
      <c r="G12" s="15">
        <f>+$H$7</f>
        <v>1</v>
      </c>
      <c r="H12" s="18">
        <f>+G12*F12*E12*D12*C12</f>
        <v>10997543.040000001</v>
      </c>
    </row>
    <row r="13" spans="1:11" ht="15">
      <c r="B13" s="14" t="s">
        <v>15</v>
      </c>
      <c r="C13" s="42">
        <v>1</v>
      </c>
      <c r="D13" s="43">
        <v>3887848</v>
      </c>
      <c r="E13" s="44">
        <f t="shared" ref="E13:E16" si="0">2.2%*100</f>
        <v>2.2000000000000002</v>
      </c>
      <c r="F13" s="17">
        <v>1</v>
      </c>
      <c r="G13" s="15">
        <f t="shared" ref="G13:G15" si="1">+$H$7</f>
        <v>1</v>
      </c>
      <c r="H13" s="18">
        <f t="shared" ref="H13:H16" si="2">+G13*F13*E13*D13*C13</f>
        <v>8553265.6000000015</v>
      </c>
    </row>
    <row r="14" spans="1:11" ht="15">
      <c r="B14" s="14" t="s">
        <v>16</v>
      </c>
      <c r="C14" s="42">
        <v>1</v>
      </c>
      <c r="D14" s="43">
        <v>3604410</v>
      </c>
      <c r="E14" s="44">
        <f t="shared" si="0"/>
        <v>2.2000000000000002</v>
      </c>
      <c r="F14" s="17">
        <v>0.6</v>
      </c>
      <c r="G14" s="15">
        <f t="shared" si="1"/>
        <v>1</v>
      </c>
      <c r="H14" s="18">
        <f t="shared" si="2"/>
        <v>4757821.2</v>
      </c>
    </row>
    <row r="15" spans="1:11" ht="15">
      <c r="B15" s="14" t="s">
        <v>17</v>
      </c>
      <c r="C15" s="42">
        <v>1</v>
      </c>
      <c r="D15" s="43">
        <f>+D13</f>
        <v>3887848</v>
      </c>
      <c r="E15" s="44">
        <f t="shared" si="0"/>
        <v>2.2000000000000002</v>
      </c>
      <c r="F15" s="17">
        <v>0.6</v>
      </c>
      <c r="G15" s="15">
        <f t="shared" si="1"/>
        <v>1</v>
      </c>
      <c r="H15" s="18">
        <f t="shared" si="2"/>
        <v>5131959.3600000003</v>
      </c>
    </row>
    <row r="16" spans="1:11" ht="15">
      <c r="B16" s="14" t="s">
        <v>18</v>
      </c>
      <c r="C16" s="42">
        <v>1</v>
      </c>
      <c r="D16" s="43">
        <f>+D14</f>
        <v>3604410</v>
      </c>
      <c r="E16" s="44">
        <f t="shared" si="0"/>
        <v>2.2000000000000002</v>
      </c>
      <c r="F16" s="17">
        <v>0.1</v>
      </c>
      <c r="G16" s="15">
        <f>+H7</f>
        <v>1</v>
      </c>
      <c r="H16" s="18">
        <f t="shared" si="2"/>
        <v>792970.20000000007</v>
      </c>
    </row>
    <row r="17" spans="2:10" ht="15" thickBot="1">
      <c r="B17" s="20" t="s">
        <v>6</v>
      </c>
      <c r="C17" s="45"/>
      <c r="D17" s="45"/>
      <c r="E17" s="42"/>
      <c r="F17" s="21"/>
      <c r="G17" s="12" t="s">
        <v>19</v>
      </c>
      <c r="H17" s="22">
        <f>+SUM(H12:H16)</f>
        <v>30233559.399999999</v>
      </c>
    </row>
    <row r="18" spans="2:10" ht="15" thickBot="1">
      <c r="B18" s="23" t="s">
        <v>20</v>
      </c>
      <c r="C18" s="24"/>
      <c r="D18" s="24"/>
      <c r="E18" s="25"/>
      <c r="F18" s="26"/>
      <c r="G18" s="27"/>
      <c r="H18" s="28" t="s">
        <v>6</v>
      </c>
    </row>
    <row r="19" spans="2:10" ht="15">
      <c r="B19" s="23" t="s">
        <v>21</v>
      </c>
      <c r="C19" s="24"/>
      <c r="D19" s="24" t="s">
        <v>22</v>
      </c>
      <c r="E19" s="25" t="s">
        <v>23</v>
      </c>
      <c r="F19" s="24"/>
      <c r="G19" s="29" t="s">
        <v>12</v>
      </c>
      <c r="H19" s="30" t="s">
        <v>13</v>
      </c>
    </row>
    <row r="20" spans="2:10">
      <c r="B20" s="20" t="s">
        <v>24</v>
      </c>
      <c r="C20" s="21"/>
      <c r="D20" s="16">
        <v>800000</v>
      </c>
      <c r="E20" s="15">
        <v>1</v>
      </c>
      <c r="F20" s="17"/>
      <c r="G20" s="15">
        <f t="shared" ref="G20:G21" si="3">+$H$7</f>
        <v>1</v>
      </c>
      <c r="H20" s="18">
        <f>+G20*E20*D20</f>
        <v>800000</v>
      </c>
    </row>
    <row r="21" spans="2:10">
      <c r="B21" s="20" t="s">
        <v>25</v>
      </c>
      <c r="C21" s="21"/>
      <c r="D21" s="16">
        <v>3000000</v>
      </c>
      <c r="E21" s="15">
        <v>1</v>
      </c>
      <c r="F21" s="17"/>
      <c r="G21" s="15">
        <f t="shared" si="3"/>
        <v>1</v>
      </c>
      <c r="H21" s="18">
        <f>+G21*E21*D21</f>
        <v>3000000</v>
      </c>
    </row>
    <row r="22" spans="2:10" ht="30">
      <c r="B22" s="14" t="s">
        <v>26</v>
      </c>
      <c r="C22" s="21"/>
      <c r="D22" s="16">
        <v>700000</v>
      </c>
      <c r="E22" s="15">
        <v>1</v>
      </c>
      <c r="F22" s="17"/>
      <c r="G22" s="15">
        <f>+H7</f>
        <v>1</v>
      </c>
      <c r="H22" s="19">
        <f>+G22*E22*D22</f>
        <v>700000</v>
      </c>
    </row>
    <row r="23" spans="2:10" ht="15" thickBot="1">
      <c r="B23" s="20" t="s">
        <v>6</v>
      </c>
      <c r="C23" s="21"/>
      <c r="D23" s="21"/>
      <c r="E23" s="15"/>
      <c r="F23" s="21"/>
      <c r="G23" s="12" t="s">
        <v>19</v>
      </c>
      <c r="H23" s="22">
        <f>+SUM(H20:H22)</f>
        <v>4500000</v>
      </c>
    </row>
    <row r="24" spans="2:10" ht="9" customHeight="1">
      <c r="B24" s="31"/>
      <c r="C24" s="26"/>
      <c r="D24" s="26"/>
      <c r="E24" s="27"/>
      <c r="F24" s="26"/>
      <c r="G24" s="27"/>
      <c r="H24" s="32"/>
    </row>
    <row r="25" spans="2:10">
      <c r="B25" s="57" t="s">
        <v>27</v>
      </c>
      <c r="C25" s="58"/>
      <c r="D25" s="58"/>
      <c r="E25" s="12"/>
      <c r="F25" s="11"/>
      <c r="G25" s="15"/>
      <c r="H25" s="22">
        <f>+H23+H17</f>
        <v>34733559.399999999</v>
      </c>
    </row>
    <row r="26" spans="2:10" ht="11.1" customHeight="1" thickBot="1">
      <c r="B26" s="9" t="s">
        <v>6</v>
      </c>
      <c r="C26" s="11"/>
      <c r="D26" s="11"/>
      <c r="E26" s="12"/>
      <c r="F26" s="11"/>
      <c r="G26" s="12"/>
      <c r="H26" s="13" t="s">
        <v>6</v>
      </c>
    </row>
    <row r="27" spans="2:10" ht="21" customHeight="1" thickBot="1">
      <c r="B27" s="59" t="s">
        <v>28</v>
      </c>
      <c r="C27" s="60"/>
      <c r="D27" s="60"/>
      <c r="E27" s="33"/>
      <c r="F27" s="34"/>
      <c r="G27" s="33"/>
      <c r="H27" s="37">
        <f>+H25*19%</f>
        <v>6599376.2859999994</v>
      </c>
      <c r="J27" s="1"/>
    </row>
    <row r="28" spans="2:10" ht="28.35" customHeight="1" thickBot="1">
      <c r="B28" s="59" t="s">
        <v>29</v>
      </c>
      <c r="C28" s="60"/>
      <c r="D28" s="60"/>
      <c r="E28" s="60"/>
      <c r="F28" s="60"/>
      <c r="G28" s="60"/>
      <c r="H28" s="38">
        <f>+H27+H25</f>
        <v>41332935.685999997</v>
      </c>
      <c r="J28" s="46" t="s">
        <v>30</v>
      </c>
    </row>
    <row r="29" spans="2:10">
      <c r="J29" s="47">
        <f>+H28/J30</f>
        <v>7.9263318871608063E-2</v>
      </c>
    </row>
    <row r="30" spans="2:10">
      <c r="J30" s="48">
        <v>521463601</v>
      </c>
    </row>
    <row r="31" spans="2:10">
      <c r="J31" s="35"/>
    </row>
    <row r="32" spans="2:10">
      <c r="J32" s="35"/>
    </row>
    <row r="33" spans="10:10">
      <c r="J33" s="35"/>
    </row>
    <row r="34" spans="10:10">
      <c r="J34" s="35"/>
    </row>
    <row r="35" spans="10:10">
      <c r="J35" s="35"/>
    </row>
  </sheetData>
  <mergeCells count="9">
    <mergeCell ref="B25:D25"/>
    <mergeCell ref="B27:D27"/>
    <mergeCell ref="B28:G28"/>
    <mergeCell ref="B3:H3"/>
    <mergeCell ref="B4:H4"/>
    <mergeCell ref="B6:H6"/>
    <mergeCell ref="E7:G7"/>
    <mergeCell ref="B9:H9"/>
    <mergeCell ref="B10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2023-08-15T20:35:48Z</dcterms:created>
  <dcterms:modified xsi:type="dcterms:W3CDTF">2023-11-29T16:11:04Z</dcterms:modified>
  <cp:category/>
  <cp:contentStatus/>
</cp:coreProperties>
</file>