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enactolctt03\compartida contratos\10. PROCESOS PARTIDAS ESPECIALES\2. PROCESOS CON CRONOGRAMA EN SECOP\CANINOS\"/>
    </mc:Choice>
  </mc:AlternateContent>
  <bookViews>
    <workbookView xWindow="0" yWindow="0" windowWidth="28800" windowHeight="12300"/>
  </bookViews>
  <sheets>
    <sheet name="Hoja1" sheetId="1" r:id="rId1"/>
  </sheets>
  <definedNames>
    <definedName name="_xlnm._FilterDatabase" localSheetId="0" hidden="1">Hoja1!$V$4:$Z$293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293" i="1" l="1"/>
  <c r="X293" i="1" s="1"/>
  <c r="U293" i="1"/>
  <c r="Q293" i="1"/>
  <c r="R293" i="1" s="1"/>
  <c r="P293" i="1"/>
  <c r="M293" i="1"/>
  <c r="L293" i="1"/>
  <c r="K293" i="1"/>
  <c r="G293" i="1"/>
  <c r="H293" i="1" s="1"/>
  <c r="V292" i="1"/>
  <c r="X292" i="1" s="1"/>
  <c r="U292" i="1"/>
  <c r="Q292" i="1"/>
  <c r="R292" i="1" s="1"/>
  <c r="P292" i="1"/>
  <c r="L292" i="1"/>
  <c r="M292" i="1" s="1"/>
  <c r="K292" i="1"/>
  <c r="G292" i="1"/>
  <c r="H292" i="1" s="1"/>
  <c r="V290" i="1"/>
  <c r="X290" i="1" s="1"/>
  <c r="U290" i="1"/>
  <c r="Q290" i="1"/>
  <c r="R290" i="1" s="1"/>
  <c r="P290" i="1"/>
  <c r="L290" i="1"/>
  <c r="M290" i="1" s="1"/>
  <c r="K290" i="1"/>
  <c r="G290" i="1"/>
  <c r="H290" i="1" s="1"/>
  <c r="V289" i="1"/>
  <c r="X289" i="1" s="1"/>
  <c r="U289" i="1"/>
  <c r="Q289" i="1"/>
  <c r="R289" i="1" s="1"/>
  <c r="P289" i="1"/>
  <c r="L289" i="1"/>
  <c r="M289" i="1" s="1"/>
  <c r="K289" i="1"/>
  <c r="G289" i="1"/>
  <c r="H289" i="1" s="1"/>
  <c r="V287" i="1"/>
  <c r="X287" i="1" s="1"/>
  <c r="U287" i="1"/>
  <c r="Q287" i="1"/>
  <c r="P287" i="1"/>
  <c r="L287" i="1"/>
  <c r="K287" i="1"/>
  <c r="G287" i="1"/>
  <c r="V286" i="1"/>
  <c r="X286" i="1" s="1"/>
  <c r="U286" i="1"/>
  <c r="Q286" i="1"/>
  <c r="P286" i="1"/>
  <c r="L286" i="1"/>
  <c r="K286" i="1"/>
  <c r="G286" i="1"/>
  <c r="V285" i="1"/>
  <c r="X285" i="1" s="1"/>
  <c r="U285" i="1"/>
  <c r="Q285" i="1"/>
  <c r="P285" i="1"/>
  <c r="L285" i="1"/>
  <c r="K285" i="1"/>
  <c r="G285" i="1"/>
  <c r="V284" i="1"/>
  <c r="X284" i="1" s="1"/>
  <c r="U284" i="1"/>
  <c r="Q284" i="1"/>
  <c r="P284" i="1"/>
  <c r="L284" i="1"/>
  <c r="K284" i="1"/>
  <c r="G284" i="1"/>
  <c r="V283" i="1"/>
  <c r="X283" i="1" s="1"/>
  <c r="U283" i="1"/>
  <c r="R283" i="1"/>
  <c r="Q283" i="1"/>
  <c r="P283" i="1"/>
  <c r="L283" i="1"/>
  <c r="M283" i="1" s="1"/>
  <c r="K283" i="1"/>
  <c r="G283" i="1"/>
  <c r="H283" i="1" s="1"/>
  <c r="V282" i="1"/>
  <c r="X282" i="1" s="1"/>
  <c r="U282" i="1"/>
  <c r="Q282" i="1"/>
  <c r="R282" i="1" s="1"/>
  <c r="P282" i="1"/>
  <c r="L282" i="1"/>
  <c r="M282" i="1" s="1"/>
  <c r="K282" i="1"/>
  <c r="G282" i="1"/>
  <c r="H282" i="1" s="1"/>
  <c r="V281" i="1"/>
  <c r="X281" i="1" s="1"/>
  <c r="U281" i="1"/>
  <c r="Q281" i="1"/>
  <c r="R281" i="1" s="1"/>
  <c r="P281" i="1"/>
  <c r="L281" i="1"/>
  <c r="M281" i="1" s="1"/>
  <c r="K281" i="1"/>
  <c r="G281" i="1"/>
  <c r="H281" i="1" s="1"/>
  <c r="X280" i="1"/>
  <c r="V280" i="1"/>
  <c r="U280" i="1"/>
  <c r="Q280" i="1"/>
  <c r="R280" i="1" s="1"/>
  <c r="P280" i="1"/>
  <c r="L280" i="1"/>
  <c r="M280" i="1" s="1"/>
  <c r="K280" i="1"/>
  <c r="G280" i="1"/>
  <c r="H280" i="1" s="1"/>
  <c r="V279" i="1"/>
  <c r="X279" i="1" s="1"/>
  <c r="U279" i="1"/>
  <c r="Q279" i="1"/>
  <c r="R279" i="1" s="1"/>
  <c r="P279" i="1"/>
  <c r="L279" i="1"/>
  <c r="M279" i="1" s="1"/>
  <c r="K279" i="1"/>
  <c r="G279" i="1"/>
  <c r="H279" i="1" s="1"/>
  <c r="X278" i="1"/>
  <c r="V278" i="1"/>
  <c r="U278" i="1"/>
  <c r="Q278" i="1"/>
  <c r="R278" i="1" s="1"/>
  <c r="P278" i="1"/>
  <c r="L278" i="1"/>
  <c r="M278" i="1" s="1"/>
  <c r="K278" i="1"/>
  <c r="G278" i="1"/>
  <c r="H278" i="1" s="1"/>
  <c r="V277" i="1"/>
  <c r="X277" i="1" s="1"/>
  <c r="U277" i="1"/>
  <c r="Q277" i="1"/>
  <c r="R277" i="1" s="1"/>
  <c r="P277" i="1"/>
  <c r="L277" i="1"/>
  <c r="M277" i="1" s="1"/>
  <c r="K277" i="1"/>
  <c r="G277" i="1"/>
  <c r="H277" i="1" s="1"/>
  <c r="X276" i="1"/>
  <c r="V276" i="1"/>
  <c r="U276" i="1"/>
  <c r="Q276" i="1"/>
  <c r="R276" i="1" s="1"/>
  <c r="P276" i="1"/>
  <c r="L276" i="1"/>
  <c r="M276" i="1" s="1"/>
  <c r="K276" i="1"/>
  <c r="G276" i="1"/>
  <c r="H276" i="1" s="1"/>
  <c r="V275" i="1"/>
  <c r="X275" i="1" s="1"/>
  <c r="U275" i="1"/>
  <c r="Q275" i="1"/>
  <c r="P275" i="1"/>
  <c r="L275" i="1"/>
  <c r="K275" i="1"/>
  <c r="G275" i="1"/>
  <c r="V274" i="1"/>
  <c r="X274" i="1" s="1"/>
  <c r="U274" i="1"/>
  <c r="Q274" i="1"/>
  <c r="P274" i="1"/>
  <c r="L274" i="1"/>
  <c r="K274" i="1"/>
  <c r="G274" i="1"/>
  <c r="V273" i="1"/>
  <c r="X273" i="1" s="1"/>
  <c r="U273" i="1"/>
  <c r="R273" i="1"/>
  <c r="Q273" i="1"/>
  <c r="P273" i="1"/>
  <c r="L273" i="1"/>
  <c r="M273" i="1" s="1"/>
  <c r="K273" i="1"/>
  <c r="G273" i="1"/>
  <c r="H273" i="1" s="1"/>
  <c r="V271" i="1"/>
  <c r="X271" i="1" s="1"/>
  <c r="U271" i="1"/>
  <c r="Q271" i="1"/>
  <c r="P271" i="1"/>
  <c r="L271" i="1"/>
  <c r="K271" i="1"/>
  <c r="G271" i="1"/>
  <c r="V270" i="1"/>
  <c r="X270" i="1" s="1"/>
  <c r="U270" i="1"/>
  <c r="Q270" i="1"/>
  <c r="P270" i="1"/>
  <c r="L270" i="1"/>
  <c r="K270" i="1"/>
  <c r="G270" i="1"/>
  <c r="V269" i="1"/>
  <c r="X269" i="1" s="1"/>
  <c r="U269" i="1"/>
  <c r="Q269" i="1"/>
  <c r="P269" i="1"/>
  <c r="L269" i="1"/>
  <c r="K269" i="1"/>
  <c r="G269" i="1"/>
  <c r="V268" i="1"/>
  <c r="X268" i="1" s="1"/>
  <c r="U268" i="1"/>
  <c r="Q268" i="1"/>
  <c r="P268" i="1"/>
  <c r="L268" i="1"/>
  <c r="K268" i="1"/>
  <c r="G268" i="1"/>
  <c r="V267" i="1"/>
  <c r="X267" i="1" s="1"/>
  <c r="U267" i="1"/>
  <c r="Q267" i="1"/>
  <c r="R267" i="1" s="1"/>
  <c r="P267" i="1"/>
  <c r="L267" i="1"/>
  <c r="M267" i="1" s="1"/>
  <c r="K267" i="1"/>
  <c r="G267" i="1"/>
  <c r="H267" i="1" s="1"/>
  <c r="V265" i="1"/>
  <c r="X265" i="1" s="1"/>
  <c r="U265" i="1"/>
  <c r="Q265" i="1"/>
  <c r="R265" i="1" s="1"/>
  <c r="P265" i="1"/>
  <c r="L265" i="1"/>
  <c r="M265" i="1" s="1"/>
  <c r="K265" i="1"/>
  <c r="G265" i="1"/>
  <c r="H265" i="1" s="1"/>
  <c r="V263" i="1"/>
  <c r="X263" i="1" s="1"/>
  <c r="U263" i="1"/>
  <c r="Q263" i="1"/>
  <c r="R263" i="1" s="1"/>
  <c r="P263" i="1"/>
  <c r="L263" i="1"/>
  <c r="M263" i="1" s="1"/>
  <c r="K263" i="1"/>
  <c r="G263" i="1"/>
  <c r="H263" i="1" s="1"/>
  <c r="V262" i="1"/>
  <c r="X262" i="1" s="1"/>
  <c r="U262" i="1"/>
  <c r="Q262" i="1"/>
  <c r="R262" i="1" s="1"/>
  <c r="P262" i="1"/>
  <c r="L262" i="1"/>
  <c r="M262" i="1" s="1"/>
  <c r="K262" i="1"/>
  <c r="G262" i="1"/>
  <c r="H262" i="1" s="1"/>
  <c r="V260" i="1"/>
  <c r="X260" i="1" s="1"/>
  <c r="U260" i="1"/>
  <c r="Q260" i="1"/>
  <c r="R260" i="1" s="1"/>
  <c r="P260" i="1"/>
  <c r="L260" i="1"/>
  <c r="M260" i="1" s="1"/>
  <c r="K260" i="1"/>
  <c r="G260" i="1"/>
  <c r="H260" i="1" s="1"/>
  <c r="V258" i="1"/>
  <c r="X258" i="1" s="1"/>
  <c r="U258" i="1"/>
  <c r="Q258" i="1"/>
  <c r="R258" i="1" s="1"/>
  <c r="P258" i="1"/>
  <c r="L258" i="1"/>
  <c r="M258" i="1" s="1"/>
  <c r="K258" i="1"/>
  <c r="G258" i="1"/>
  <c r="H258" i="1" s="1"/>
  <c r="V257" i="1"/>
  <c r="X257" i="1" s="1"/>
  <c r="U257" i="1"/>
  <c r="Q257" i="1"/>
  <c r="R257" i="1" s="1"/>
  <c r="P257" i="1"/>
  <c r="L257" i="1"/>
  <c r="M257" i="1" s="1"/>
  <c r="K257" i="1"/>
  <c r="G257" i="1"/>
  <c r="H257" i="1" s="1"/>
  <c r="V256" i="1"/>
  <c r="X256" i="1" s="1"/>
  <c r="U256" i="1"/>
  <c r="Q256" i="1"/>
  <c r="P256" i="1"/>
  <c r="L256" i="1"/>
  <c r="K256" i="1"/>
  <c r="G256" i="1"/>
  <c r="V255" i="1"/>
  <c r="X255" i="1" s="1"/>
  <c r="U255" i="1"/>
  <c r="Q255" i="1"/>
  <c r="P255" i="1"/>
  <c r="L255" i="1"/>
  <c r="K255" i="1"/>
  <c r="G255" i="1"/>
  <c r="V254" i="1"/>
  <c r="X254" i="1" s="1"/>
  <c r="U254" i="1"/>
  <c r="Q254" i="1"/>
  <c r="R254" i="1" s="1"/>
  <c r="P254" i="1"/>
  <c r="L254" i="1"/>
  <c r="M254" i="1" s="1"/>
  <c r="K254" i="1"/>
  <c r="G254" i="1"/>
  <c r="H254" i="1" s="1"/>
  <c r="V253" i="1"/>
  <c r="X253" i="1" s="1"/>
  <c r="U253" i="1"/>
  <c r="Q253" i="1"/>
  <c r="R253" i="1" s="1"/>
  <c r="P253" i="1"/>
  <c r="L253" i="1"/>
  <c r="M253" i="1" s="1"/>
  <c r="K253" i="1"/>
  <c r="G253" i="1"/>
  <c r="H253" i="1" s="1"/>
  <c r="V251" i="1"/>
  <c r="X251" i="1" s="1"/>
  <c r="U251" i="1"/>
  <c r="Q251" i="1"/>
  <c r="R251" i="1" s="1"/>
  <c r="P251" i="1"/>
  <c r="L251" i="1"/>
  <c r="M251" i="1" s="1"/>
  <c r="K251" i="1"/>
  <c r="G251" i="1"/>
  <c r="H251" i="1" s="1"/>
  <c r="V249" i="1"/>
  <c r="X249" i="1" s="1"/>
  <c r="U249" i="1"/>
  <c r="Q249" i="1"/>
  <c r="R249" i="1" s="1"/>
  <c r="P249" i="1"/>
  <c r="L249" i="1"/>
  <c r="M249" i="1" s="1"/>
  <c r="K249" i="1"/>
  <c r="G249" i="1"/>
  <c r="H249" i="1" s="1"/>
  <c r="V248" i="1"/>
  <c r="X248" i="1" s="1"/>
  <c r="U248" i="1"/>
  <c r="Q248" i="1"/>
  <c r="R248" i="1" s="1"/>
  <c r="P248" i="1"/>
  <c r="L248" i="1"/>
  <c r="M248" i="1" s="1"/>
  <c r="K248" i="1"/>
  <c r="G248" i="1"/>
  <c r="H248" i="1" s="1"/>
  <c r="V247" i="1"/>
  <c r="X247" i="1" s="1"/>
  <c r="U247" i="1"/>
  <c r="Q247" i="1"/>
  <c r="R247" i="1" s="1"/>
  <c r="P247" i="1"/>
  <c r="L247" i="1"/>
  <c r="M247" i="1" s="1"/>
  <c r="K247" i="1"/>
  <c r="G247" i="1"/>
  <c r="H247" i="1" s="1"/>
  <c r="V246" i="1"/>
  <c r="X246" i="1" s="1"/>
  <c r="U246" i="1"/>
  <c r="Q246" i="1"/>
  <c r="R246" i="1" s="1"/>
  <c r="P246" i="1"/>
  <c r="L246" i="1"/>
  <c r="M246" i="1" s="1"/>
  <c r="K246" i="1"/>
  <c r="G246" i="1"/>
  <c r="H246" i="1" s="1"/>
  <c r="V245" i="1"/>
  <c r="X245" i="1" s="1"/>
  <c r="U245" i="1"/>
  <c r="Q245" i="1"/>
  <c r="R245" i="1" s="1"/>
  <c r="P245" i="1"/>
  <c r="L245" i="1"/>
  <c r="M245" i="1" s="1"/>
  <c r="K245" i="1"/>
  <c r="G245" i="1"/>
  <c r="H245" i="1" s="1"/>
  <c r="V244" i="1"/>
  <c r="X244" i="1" s="1"/>
  <c r="U244" i="1"/>
  <c r="R244" i="1"/>
  <c r="Q244" i="1"/>
  <c r="P244" i="1"/>
  <c r="L244" i="1"/>
  <c r="M244" i="1" s="1"/>
  <c r="K244" i="1"/>
  <c r="G244" i="1"/>
  <c r="H244" i="1" s="1"/>
  <c r="V243" i="1"/>
  <c r="X243" i="1" s="1"/>
  <c r="U243" i="1"/>
  <c r="Q243" i="1"/>
  <c r="R243" i="1" s="1"/>
  <c r="P243" i="1"/>
  <c r="L243" i="1"/>
  <c r="M243" i="1" s="1"/>
  <c r="K243" i="1"/>
  <c r="G243" i="1"/>
  <c r="H243" i="1" s="1"/>
  <c r="V242" i="1"/>
  <c r="X242" i="1" s="1"/>
  <c r="U242" i="1"/>
  <c r="Q242" i="1"/>
  <c r="R242" i="1" s="1"/>
  <c r="P242" i="1"/>
  <c r="L242" i="1"/>
  <c r="M242" i="1" s="1"/>
  <c r="K242" i="1"/>
  <c r="G242" i="1"/>
  <c r="H242" i="1" s="1"/>
  <c r="V240" i="1"/>
  <c r="X240" i="1" s="1"/>
  <c r="U240" i="1"/>
  <c r="Q240" i="1"/>
  <c r="R240" i="1" s="1"/>
  <c r="P240" i="1"/>
  <c r="L240" i="1"/>
  <c r="M240" i="1" s="1"/>
  <c r="K240" i="1"/>
  <c r="G240" i="1"/>
  <c r="H240" i="1" s="1"/>
  <c r="V238" i="1"/>
  <c r="X238" i="1" s="1"/>
  <c r="U238" i="1"/>
  <c r="Q238" i="1"/>
  <c r="R238" i="1" s="1"/>
  <c r="P238" i="1"/>
  <c r="L238" i="1"/>
  <c r="M238" i="1" s="1"/>
  <c r="K238" i="1"/>
  <c r="G238" i="1"/>
  <c r="H238" i="1" s="1"/>
  <c r="V237" i="1"/>
  <c r="X237" i="1" s="1"/>
  <c r="U237" i="1"/>
  <c r="R237" i="1"/>
  <c r="Q237" i="1"/>
  <c r="P237" i="1"/>
  <c r="L237" i="1"/>
  <c r="M237" i="1" s="1"/>
  <c r="K237" i="1"/>
  <c r="G237" i="1"/>
  <c r="H237" i="1" s="1"/>
  <c r="V235" i="1"/>
  <c r="X235" i="1" s="1"/>
  <c r="U235" i="1"/>
  <c r="Q235" i="1"/>
  <c r="R235" i="1" s="1"/>
  <c r="P235" i="1"/>
  <c r="L235" i="1"/>
  <c r="M235" i="1" s="1"/>
  <c r="K235" i="1"/>
  <c r="G235" i="1"/>
  <c r="H235" i="1" s="1"/>
  <c r="V234" i="1"/>
  <c r="X234" i="1" s="1"/>
  <c r="U234" i="1"/>
  <c r="Q234" i="1"/>
  <c r="P234" i="1"/>
  <c r="L234" i="1"/>
  <c r="K234" i="1"/>
  <c r="G234" i="1"/>
  <c r="V232" i="1"/>
  <c r="X232" i="1" s="1"/>
  <c r="U232" i="1"/>
  <c r="Q232" i="1"/>
  <c r="R232" i="1" s="1"/>
  <c r="P232" i="1"/>
  <c r="L232" i="1"/>
  <c r="M232" i="1" s="1"/>
  <c r="K232" i="1"/>
  <c r="G232" i="1"/>
  <c r="H232" i="1" s="1"/>
  <c r="V231" i="1"/>
  <c r="X231" i="1" s="1"/>
  <c r="U231" i="1"/>
  <c r="Q231" i="1"/>
  <c r="S231" i="1" s="1"/>
  <c r="P231" i="1"/>
  <c r="L231" i="1"/>
  <c r="N231" i="1" s="1"/>
  <c r="K231" i="1"/>
  <c r="G231" i="1"/>
  <c r="I231" i="1" s="1"/>
  <c r="V230" i="1"/>
  <c r="X230" i="1" s="1"/>
  <c r="U230" i="1"/>
  <c r="Q230" i="1"/>
  <c r="R230" i="1" s="1"/>
  <c r="P230" i="1"/>
  <c r="M230" i="1"/>
  <c r="L230" i="1"/>
  <c r="K230" i="1"/>
  <c r="G230" i="1"/>
  <c r="H230" i="1" s="1"/>
  <c r="V229" i="1"/>
  <c r="X229" i="1" s="1"/>
  <c r="U229" i="1"/>
  <c r="Q229" i="1"/>
  <c r="R229" i="1" s="1"/>
  <c r="P229" i="1"/>
  <c r="L229" i="1"/>
  <c r="M229" i="1" s="1"/>
  <c r="K229" i="1"/>
  <c r="G229" i="1"/>
  <c r="H229" i="1" s="1"/>
  <c r="V228" i="1"/>
  <c r="X228" i="1" s="1"/>
  <c r="U228" i="1"/>
  <c r="Q228" i="1"/>
  <c r="P228" i="1"/>
  <c r="L228" i="1"/>
  <c r="K228" i="1"/>
  <c r="G228" i="1"/>
  <c r="V227" i="1"/>
  <c r="X227" i="1" s="1"/>
  <c r="U227" i="1"/>
  <c r="Q227" i="1"/>
  <c r="P227" i="1"/>
  <c r="L227" i="1"/>
  <c r="K227" i="1"/>
  <c r="G227" i="1"/>
  <c r="V226" i="1"/>
  <c r="X226" i="1" s="1"/>
  <c r="U226" i="1"/>
  <c r="Q226" i="1"/>
  <c r="P226" i="1"/>
  <c r="L226" i="1"/>
  <c r="K226" i="1"/>
  <c r="G226" i="1"/>
  <c r="V225" i="1"/>
  <c r="X225" i="1" s="1"/>
  <c r="U225" i="1"/>
  <c r="Q225" i="1"/>
  <c r="P225" i="1"/>
  <c r="L225" i="1"/>
  <c r="K225" i="1"/>
  <c r="G225" i="1"/>
  <c r="V224" i="1"/>
  <c r="X224" i="1" s="1"/>
  <c r="U224" i="1"/>
  <c r="Q224" i="1"/>
  <c r="P224" i="1"/>
  <c r="L224" i="1"/>
  <c r="K224" i="1"/>
  <c r="G224" i="1"/>
  <c r="V223" i="1"/>
  <c r="X223" i="1" s="1"/>
  <c r="U223" i="1"/>
  <c r="Q223" i="1"/>
  <c r="P223" i="1"/>
  <c r="L223" i="1"/>
  <c r="K223" i="1"/>
  <c r="G223" i="1"/>
  <c r="V222" i="1"/>
  <c r="X222" i="1" s="1"/>
  <c r="U222" i="1"/>
  <c r="Q222" i="1"/>
  <c r="P222" i="1"/>
  <c r="L222" i="1"/>
  <c r="K222" i="1"/>
  <c r="G222" i="1"/>
  <c r="V221" i="1"/>
  <c r="X221" i="1" s="1"/>
  <c r="U221" i="1"/>
  <c r="Q221" i="1"/>
  <c r="P221" i="1"/>
  <c r="L221" i="1"/>
  <c r="K221" i="1"/>
  <c r="G221" i="1"/>
  <c r="V220" i="1"/>
  <c r="X220" i="1" s="1"/>
  <c r="U220" i="1"/>
  <c r="Q220" i="1"/>
  <c r="R220" i="1" s="1"/>
  <c r="P220" i="1"/>
  <c r="L220" i="1"/>
  <c r="M220" i="1" s="1"/>
  <c r="K220" i="1"/>
  <c r="G220" i="1"/>
  <c r="H220" i="1" s="1"/>
  <c r="V219" i="1"/>
  <c r="X219" i="1" s="1"/>
  <c r="U219" i="1"/>
  <c r="Q219" i="1"/>
  <c r="P219" i="1"/>
  <c r="L219" i="1"/>
  <c r="K219" i="1"/>
  <c r="G219" i="1"/>
  <c r="V218" i="1"/>
  <c r="X218" i="1" s="1"/>
  <c r="U218" i="1"/>
  <c r="Q218" i="1"/>
  <c r="P218" i="1"/>
  <c r="L218" i="1"/>
  <c r="K218" i="1"/>
  <c r="G218" i="1"/>
  <c r="V217" i="1"/>
  <c r="X217" i="1" s="1"/>
  <c r="U217" i="1"/>
  <c r="Q217" i="1"/>
  <c r="P217" i="1"/>
  <c r="L217" i="1"/>
  <c r="K217" i="1"/>
  <c r="G217" i="1"/>
  <c r="V216" i="1"/>
  <c r="X216" i="1" s="1"/>
  <c r="U216" i="1"/>
  <c r="Q216" i="1"/>
  <c r="P216" i="1"/>
  <c r="L216" i="1"/>
  <c r="K216" i="1"/>
  <c r="G216" i="1"/>
  <c r="V215" i="1"/>
  <c r="X215" i="1" s="1"/>
  <c r="U215" i="1"/>
  <c r="Q215" i="1"/>
  <c r="P215" i="1"/>
  <c r="L215" i="1"/>
  <c r="K215" i="1"/>
  <c r="G215" i="1"/>
  <c r="V214" i="1"/>
  <c r="X214" i="1" s="1"/>
  <c r="U214" i="1"/>
  <c r="Q214" i="1"/>
  <c r="P214" i="1"/>
  <c r="L214" i="1"/>
  <c r="K214" i="1"/>
  <c r="G214" i="1"/>
  <c r="V213" i="1"/>
  <c r="X213" i="1" s="1"/>
  <c r="U213" i="1"/>
  <c r="Q213" i="1"/>
  <c r="P213" i="1"/>
  <c r="L213" i="1"/>
  <c r="K213" i="1"/>
  <c r="G213" i="1"/>
  <c r="V212" i="1"/>
  <c r="X212" i="1" s="1"/>
  <c r="U212" i="1"/>
  <c r="Q212" i="1"/>
  <c r="P212" i="1"/>
  <c r="L212" i="1"/>
  <c r="K212" i="1"/>
  <c r="G212" i="1"/>
  <c r="V211" i="1"/>
  <c r="X211" i="1" s="1"/>
  <c r="U211" i="1"/>
  <c r="Q211" i="1"/>
  <c r="P211" i="1"/>
  <c r="L211" i="1"/>
  <c r="K211" i="1"/>
  <c r="G211" i="1"/>
  <c r="V210" i="1"/>
  <c r="X210" i="1" s="1"/>
  <c r="U210" i="1"/>
  <c r="Q210" i="1"/>
  <c r="P210" i="1"/>
  <c r="L210" i="1"/>
  <c r="K210" i="1"/>
  <c r="G210" i="1"/>
  <c r="V209" i="1"/>
  <c r="X209" i="1" s="1"/>
  <c r="U209" i="1"/>
  <c r="Q209" i="1"/>
  <c r="P209" i="1"/>
  <c r="L209" i="1"/>
  <c r="K209" i="1"/>
  <c r="G209" i="1"/>
  <c r="V208" i="1"/>
  <c r="X208" i="1" s="1"/>
  <c r="U208" i="1"/>
  <c r="Q208" i="1"/>
  <c r="P208" i="1"/>
  <c r="L208" i="1"/>
  <c r="K208" i="1"/>
  <c r="G208" i="1"/>
  <c r="V207" i="1"/>
  <c r="X207" i="1" s="1"/>
  <c r="U207" i="1"/>
  <c r="Q207" i="1"/>
  <c r="P207" i="1"/>
  <c r="L207" i="1"/>
  <c r="K207" i="1"/>
  <c r="G207" i="1"/>
  <c r="V205" i="1"/>
  <c r="X205" i="1" s="1"/>
  <c r="U205" i="1"/>
  <c r="Q205" i="1"/>
  <c r="P205" i="1"/>
  <c r="L205" i="1"/>
  <c r="K205" i="1"/>
  <c r="G205" i="1"/>
  <c r="V204" i="1"/>
  <c r="X204" i="1" s="1"/>
  <c r="U204" i="1"/>
  <c r="Q204" i="1"/>
  <c r="P204" i="1"/>
  <c r="L204" i="1"/>
  <c r="K204" i="1"/>
  <c r="G204" i="1"/>
  <c r="V203" i="1"/>
  <c r="X203" i="1" s="1"/>
  <c r="U203" i="1"/>
  <c r="Q203" i="1"/>
  <c r="P203" i="1"/>
  <c r="L203" i="1"/>
  <c r="K203" i="1"/>
  <c r="G203" i="1"/>
  <c r="V202" i="1"/>
  <c r="X202" i="1" s="1"/>
  <c r="U202" i="1"/>
  <c r="Q202" i="1"/>
  <c r="P202" i="1"/>
  <c r="L202" i="1"/>
  <c r="K202" i="1"/>
  <c r="G202" i="1"/>
  <c r="V201" i="1"/>
  <c r="X201" i="1" s="1"/>
  <c r="U201" i="1"/>
  <c r="Q201" i="1"/>
  <c r="P201" i="1"/>
  <c r="L201" i="1"/>
  <c r="K201" i="1"/>
  <c r="G201" i="1"/>
  <c r="V200" i="1"/>
  <c r="X200" i="1" s="1"/>
  <c r="U200" i="1"/>
  <c r="Q200" i="1"/>
  <c r="P200" i="1"/>
  <c r="L200" i="1"/>
  <c r="K200" i="1"/>
  <c r="G200" i="1"/>
  <c r="V199" i="1"/>
  <c r="X199" i="1" s="1"/>
  <c r="U199" i="1"/>
  <c r="Q199" i="1"/>
  <c r="P199" i="1"/>
  <c r="L199" i="1"/>
  <c r="K199" i="1"/>
  <c r="G199" i="1"/>
  <c r="V198" i="1"/>
  <c r="X198" i="1" s="1"/>
  <c r="U198" i="1"/>
  <c r="Q198" i="1"/>
  <c r="P198" i="1"/>
  <c r="L198" i="1"/>
  <c r="K198" i="1"/>
  <c r="G198" i="1"/>
  <c r="V197" i="1"/>
  <c r="X197" i="1" s="1"/>
  <c r="U197" i="1"/>
  <c r="Q197" i="1"/>
  <c r="P197" i="1"/>
  <c r="L197" i="1"/>
  <c r="K197" i="1"/>
  <c r="G197" i="1"/>
  <c r="V196" i="1"/>
  <c r="X196" i="1" s="1"/>
  <c r="U196" i="1"/>
  <c r="Q196" i="1"/>
  <c r="P196" i="1"/>
  <c r="L196" i="1"/>
  <c r="K196" i="1"/>
  <c r="G196" i="1"/>
  <c r="V195" i="1"/>
  <c r="X195" i="1" s="1"/>
  <c r="U195" i="1"/>
  <c r="Q195" i="1"/>
  <c r="P195" i="1"/>
  <c r="L195" i="1"/>
  <c r="K195" i="1"/>
  <c r="G195" i="1"/>
  <c r="V194" i="1"/>
  <c r="X194" i="1" s="1"/>
  <c r="U194" i="1"/>
  <c r="Q194" i="1"/>
  <c r="P194" i="1"/>
  <c r="L194" i="1"/>
  <c r="K194" i="1"/>
  <c r="G194" i="1"/>
  <c r="V192" i="1"/>
  <c r="X192" i="1" s="1"/>
  <c r="U192" i="1"/>
  <c r="Q192" i="1"/>
  <c r="P192" i="1"/>
  <c r="L192" i="1"/>
  <c r="K192" i="1"/>
  <c r="G192" i="1"/>
  <c r="V191" i="1"/>
  <c r="X191" i="1" s="1"/>
  <c r="U191" i="1"/>
  <c r="Q191" i="1"/>
  <c r="P191" i="1"/>
  <c r="L191" i="1"/>
  <c r="K191" i="1"/>
  <c r="G191" i="1"/>
  <c r="V190" i="1"/>
  <c r="X190" i="1" s="1"/>
  <c r="U190" i="1"/>
  <c r="Q190" i="1"/>
  <c r="P190" i="1"/>
  <c r="L190" i="1"/>
  <c r="K190" i="1"/>
  <c r="G190" i="1"/>
  <c r="V189" i="1"/>
  <c r="X189" i="1" s="1"/>
  <c r="U189" i="1"/>
  <c r="Q189" i="1"/>
  <c r="P189" i="1"/>
  <c r="L189" i="1"/>
  <c r="K189" i="1"/>
  <c r="G189" i="1"/>
  <c r="V188" i="1"/>
  <c r="X188" i="1" s="1"/>
  <c r="U188" i="1"/>
  <c r="Q188" i="1"/>
  <c r="P188" i="1"/>
  <c r="L188" i="1"/>
  <c r="K188" i="1"/>
  <c r="G188" i="1"/>
  <c r="V187" i="1"/>
  <c r="X187" i="1" s="1"/>
  <c r="U187" i="1"/>
  <c r="Q187" i="1"/>
  <c r="P187" i="1"/>
  <c r="L187" i="1"/>
  <c r="K187" i="1"/>
  <c r="G187" i="1"/>
  <c r="V186" i="1"/>
  <c r="X186" i="1" s="1"/>
  <c r="U186" i="1"/>
  <c r="Q186" i="1"/>
  <c r="P186" i="1"/>
  <c r="L186" i="1"/>
  <c r="K186" i="1"/>
  <c r="G186" i="1"/>
  <c r="V185" i="1"/>
  <c r="X185" i="1" s="1"/>
  <c r="U185" i="1"/>
  <c r="Q185" i="1"/>
  <c r="P185" i="1"/>
  <c r="L185" i="1"/>
  <c r="K185" i="1"/>
  <c r="G185" i="1"/>
  <c r="V184" i="1"/>
  <c r="X184" i="1" s="1"/>
  <c r="U184" i="1"/>
  <c r="Q184" i="1"/>
  <c r="P184" i="1"/>
  <c r="L184" i="1"/>
  <c r="K184" i="1"/>
  <c r="G184" i="1"/>
  <c r="V183" i="1"/>
  <c r="X183" i="1" s="1"/>
  <c r="U183" i="1"/>
  <c r="Q183" i="1"/>
  <c r="P183" i="1"/>
  <c r="L183" i="1"/>
  <c r="K183" i="1"/>
  <c r="G183" i="1"/>
  <c r="V182" i="1"/>
  <c r="X182" i="1" s="1"/>
  <c r="U182" i="1"/>
  <c r="Q182" i="1"/>
  <c r="P182" i="1"/>
  <c r="L182" i="1"/>
  <c r="K182" i="1"/>
  <c r="G182" i="1"/>
  <c r="V181" i="1"/>
  <c r="X181" i="1" s="1"/>
  <c r="U181" i="1"/>
  <c r="Q181" i="1"/>
  <c r="P181" i="1"/>
  <c r="L181" i="1"/>
  <c r="K181" i="1"/>
  <c r="G181" i="1"/>
  <c r="V180" i="1"/>
  <c r="X180" i="1" s="1"/>
  <c r="U180" i="1"/>
  <c r="Q180" i="1"/>
  <c r="P180" i="1"/>
  <c r="L180" i="1"/>
  <c r="K180" i="1"/>
  <c r="G180" i="1"/>
  <c r="V179" i="1"/>
  <c r="X179" i="1" s="1"/>
  <c r="U179" i="1"/>
  <c r="Q179" i="1"/>
  <c r="P179" i="1"/>
  <c r="L179" i="1"/>
  <c r="K179" i="1"/>
  <c r="G179" i="1"/>
  <c r="V178" i="1"/>
  <c r="X178" i="1" s="1"/>
  <c r="U178" i="1"/>
  <c r="Q178" i="1"/>
  <c r="P178" i="1"/>
  <c r="L178" i="1"/>
  <c r="K178" i="1"/>
  <c r="G178" i="1"/>
  <c r="V177" i="1"/>
  <c r="X177" i="1" s="1"/>
  <c r="U177" i="1"/>
  <c r="Q177" i="1"/>
  <c r="P177" i="1"/>
  <c r="L177" i="1"/>
  <c r="K177" i="1"/>
  <c r="G177" i="1"/>
  <c r="V176" i="1"/>
  <c r="X176" i="1" s="1"/>
  <c r="U176" i="1"/>
  <c r="Q176" i="1"/>
  <c r="P176" i="1"/>
  <c r="L176" i="1"/>
  <c r="K176" i="1"/>
  <c r="G176" i="1"/>
  <c r="V175" i="1"/>
  <c r="X175" i="1" s="1"/>
  <c r="U175" i="1"/>
  <c r="Q175" i="1"/>
  <c r="P175" i="1"/>
  <c r="L175" i="1"/>
  <c r="K175" i="1"/>
  <c r="G175" i="1"/>
  <c r="V174" i="1"/>
  <c r="X174" i="1" s="1"/>
  <c r="U174" i="1"/>
  <c r="Q174" i="1"/>
  <c r="P174" i="1"/>
  <c r="L174" i="1"/>
  <c r="K174" i="1"/>
  <c r="G174" i="1"/>
  <c r="V173" i="1"/>
  <c r="X173" i="1" s="1"/>
  <c r="U173" i="1"/>
  <c r="Q173" i="1"/>
  <c r="P173" i="1"/>
  <c r="L173" i="1"/>
  <c r="K173" i="1"/>
  <c r="G173" i="1"/>
  <c r="V172" i="1"/>
  <c r="X172" i="1" s="1"/>
  <c r="U172" i="1"/>
  <c r="Q172" i="1"/>
  <c r="P172" i="1"/>
  <c r="L172" i="1"/>
  <c r="K172" i="1"/>
  <c r="G172" i="1"/>
  <c r="V171" i="1"/>
  <c r="X171" i="1" s="1"/>
  <c r="U171" i="1"/>
  <c r="Q171" i="1"/>
  <c r="P171" i="1"/>
  <c r="L171" i="1"/>
  <c r="K171" i="1"/>
  <c r="G171" i="1"/>
  <c r="V170" i="1"/>
  <c r="X170" i="1" s="1"/>
  <c r="U170" i="1"/>
  <c r="Q170" i="1"/>
  <c r="P170" i="1"/>
  <c r="L170" i="1"/>
  <c r="K170" i="1"/>
  <c r="G170" i="1"/>
  <c r="V169" i="1"/>
  <c r="X169" i="1" s="1"/>
  <c r="U169" i="1"/>
  <c r="Q169" i="1"/>
  <c r="P169" i="1"/>
  <c r="L169" i="1"/>
  <c r="K169" i="1"/>
  <c r="G169" i="1"/>
  <c r="V168" i="1"/>
  <c r="X168" i="1" s="1"/>
  <c r="U168" i="1"/>
  <c r="Q168" i="1"/>
  <c r="P168" i="1"/>
  <c r="L168" i="1"/>
  <c r="K168" i="1"/>
  <c r="G168" i="1"/>
  <c r="V167" i="1"/>
  <c r="X167" i="1" s="1"/>
  <c r="U167" i="1"/>
  <c r="Q167" i="1"/>
  <c r="P167" i="1"/>
  <c r="L167" i="1"/>
  <c r="K167" i="1"/>
  <c r="G167" i="1"/>
  <c r="V166" i="1"/>
  <c r="X166" i="1" s="1"/>
  <c r="U166" i="1"/>
  <c r="Q166" i="1"/>
  <c r="P166" i="1"/>
  <c r="L166" i="1"/>
  <c r="K166" i="1"/>
  <c r="G166" i="1"/>
  <c r="V165" i="1"/>
  <c r="X165" i="1" s="1"/>
  <c r="U165" i="1"/>
  <c r="Q165" i="1"/>
  <c r="P165" i="1"/>
  <c r="L165" i="1"/>
  <c r="K165" i="1"/>
  <c r="G165" i="1"/>
  <c r="V164" i="1"/>
  <c r="X164" i="1" s="1"/>
  <c r="U164" i="1"/>
  <c r="Q164" i="1"/>
  <c r="P164" i="1"/>
  <c r="L164" i="1"/>
  <c r="K164" i="1"/>
  <c r="G164" i="1"/>
  <c r="V163" i="1"/>
  <c r="X163" i="1" s="1"/>
  <c r="U163" i="1"/>
  <c r="Q163" i="1"/>
  <c r="P163" i="1"/>
  <c r="L163" i="1"/>
  <c r="K163" i="1"/>
  <c r="G163" i="1"/>
  <c r="V162" i="1"/>
  <c r="X162" i="1" s="1"/>
  <c r="U162" i="1"/>
  <c r="Q162" i="1"/>
  <c r="P162" i="1"/>
  <c r="L162" i="1"/>
  <c r="K162" i="1"/>
  <c r="G162" i="1"/>
  <c r="V161" i="1"/>
  <c r="X161" i="1" s="1"/>
  <c r="U161" i="1"/>
  <c r="Q161" i="1"/>
  <c r="P161" i="1"/>
  <c r="L161" i="1"/>
  <c r="K161" i="1"/>
  <c r="G161" i="1"/>
  <c r="V160" i="1"/>
  <c r="X160" i="1" s="1"/>
  <c r="U160" i="1"/>
  <c r="Q160" i="1"/>
  <c r="P160" i="1"/>
  <c r="L160" i="1"/>
  <c r="K160" i="1"/>
  <c r="G160" i="1"/>
  <c r="V159" i="1"/>
  <c r="X159" i="1" s="1"/>
  <c r="U159" i="1"/>
  <c r="Q159" i="1"/>
  <c r="P159" i="1"/>
  <c r="L159" i="1"/>
  <c r="K159" i="1"/>
  <c r="G159" i="1"/>
  <c r="V158" i="1"/>
  <c r="X158" i="1" s="1"/>
  <c r="U158" i="1"/>
  <c r="Q158" i="1"/>
  <c r="P158" i="1"/>
  <c r="L158" i="1"/>
  <c r="K158" i="1"/>
  <c r="G158" i="1"/>
  <c r="V157" i="1"/>
  <c r="X157" i="1" s="1"/>
  <c r="U157" i="1"/>
  <c r="Q157" i="1"/>
  <c r="P157" i="1"/>
  <c r="L157" i="1"/>
  <c r="K157" i="1"/>
  <c r="G157" i="1"/>
  <c r="V156" i="1"/>
  <c r="X156" i="1" s="1"/>
  <c r="U156" i="1"/>
  <c r="Q156" i="1"/>
  <c r="P156" i="1"/>
  <c r="L156" i="1"/>
  <c r="K156" i="1"/>
  <c r="G156" i="1"/>
  <c r="V155" i="1"/>
  <c r="X155" i="1" s="1"/>
  <c r="U155" i="1"/>
  <c r="Q155" i="1"/>
  <c r="P155" i="1"/>
  <c r="L155" i="1"/>
  <c r="K155" i="1"/>
  <c r="G155" i="1"/>
  <c r="V154" i="1"/>
  <c r="X154" i="1" s="1"/>
  <c r="U154" i="1"/>
  <c r="Q154" i="1"/>
  <c r="P154" i="1"/>
  <c r="L154" i="1"/>
  <c r="K154" i="1"/>
  <c r="G154" i="1"/>
  <c r="V153" i="1"/>
  <c r="X153" i="1" s="1"/>
  <c r="U153" i="1"/>
  <c r="Q153" i="1"/>
  <c r="P153" i="1"/>
  <c r="L153" i="1"/>
  <c r="K153" i="1"/>
  <c r="G153" i="1"/>
  <c r="V152" i="1"/>
  <c r="X152" i="1" s="1"/>
  <c r="U152" i="1"/>
  <c r="Q152" i="1"/>
  <c r="P152" i="1"/>
  <c r="L152" i="1"/>
  <c r="K152" i="1"/>
  <c r="G152" i="1"/>
  <c r="V151" i="1"/>
  <c r="X151" i="1" s="1"/>
  <c r="U151" i="1"/>
  <c r="Q151" i="1"/>
  <c r="P151" i="1"/>
  <c r="L151" i="1"/>
  <c r="K151" i="1"/>
  <c r="G151" i="1"/>
  <c r="V150" i="1"/>
  <c r="X150" i="1" s="1"/>
  <c r="U150" i="1"/>
  <c r="Q150" i="1"/>
  <c r="P150" i="1"/>
  <c r="L150" i="1"/>
  <c r="K150" i="1"/>
  <c r="G150" i="1"/>
  <c r="V149" i="1"/>
  <c r="X149" i="1" s="1"/>
  <c r="U149" i="1"/>
  <c r="Q149" i="1"/>
  <c r="P149" i="1"/>
  <c r="L149" i="1"/>
  <c r="K149" i="1"/>
  <c r="G149" i="1"/>
  <c r="V148" i="1"/>
  <c r="X148" i="1" s="1"/>
  <c r="U148" i="1"/>
  <c r="Q148" i="1"/>
  <c r="P148" i="1"/>
  <c r="L148" i="1"/>
  <c r="K148" i="1"/>
  <c r="G148" i="1"/>
  <c r="V147" i="1"/>
  <c r="X147" i="1" s="1"/>
  <c r="U147" i="1"/>
  <c r="Q147" i="1"/>
  <c r="P147" i="1"/>
  <c r="L147" i="1"/>
  <c r="K147" i="1"/>
  <c r="G147" i="1"/>
  <c r="V146" i="1"/>
  <c r="X146" i="1" s="1"/>
  <c r="U146" i="1"/>
  <c r="Q146" i="1"/>
  <c r="P146" i="1"/>
  <c r="L146" i="1"/>
  <c r="K146" i="1"/>
  <c r="G146" i="1"/>
  <c r="V145" i="1"/>
  <c r="X145" i="1" s="1"/>
  <c r="U145" i="1"/>
  <c r="Q145" i="1"/>
  <c r="P145" i="1"/>
  <c r="L145" i="1"/>
  <c r="K145" i="1"/>
  <c r="G145" i="1"/>
  <c r="V144" i="1"/>
  <c r="X144" i="1" s="1"/>
  <c r="U144" i="1"/>
  <c r="Q144" i="1"/>
  <c r="P144" i="1"/>
  <c r="L144" i="1"/>
  <c r="K144" i="1"/>
  <c r="G144" i="1"/>
  <c r="V143" i="1"/>
  <c r="X143" i="1" s="1"/>
  <c r="U143" i="1"/>
  <c r="Q143" i="1"/>
  <c r="P143" i="1"/>
  <c r="L143" i="1"/>
  <c r="K143" i="1"/>
  <c r="G143" i="1"/>
  <c r="V142" i="1"/>
  <c r="X142" i="1" s="1"/>
  <c r="U142" i="1"/>
  <c r="Q142" i="1"/>
  <c r="P142" i="1"/>
  <c r="L142" i="1"/>
  <c r="K142" i="1"/>
  <c r="G142" i="1"/>
  <c r="V141" i="1"/>
  <c r="X141" i="1" s="1"/>
  <c r="U141" i="1"/>
  <c r="Q141" i="1"/>
  <c r="P141" i="1"/>
  <c r="L141" i="1"/>
  <c r="K141" i="1"/>
  <c r="G141" i="1"/>
  <c r="V140" i="1"/>
  <c r="X140" i="1" s="1"/>
  <c r="U140" i="1"/>
  <c r="Q140" i="1"/>
  <c r="P140" i="1"/>
  <c r="L140" i="1"/>
  <c r="K140" i="1"/>
  <c r="G140" i="1"/>
  <c r="V139" i="1"/>
  <c r="X139" i="1" s="1"/>
  <c r="U139" i="1"/>
  <c r="Q139" i="1"/>
  <c r="P139" i="1"/>
  <c r="L139" i="1"/>
  <c r="K139" i="1"/>
  <c r="G139" i="1"/>
  <c r="V138" i="1"/>
  <c r="X138" i="1" s="1"/>
  <c r="U138" i="1"/>
  <c r="Q138" i="1"/>
  <c r="P138" i="1"/>
  <c r="L138" i="1"/>
  <c r="K138" i="1"/>
  <c r="G138" i="1"/>
  <c r="V137" i="1"/>
  <c r="X137" i="1" s="1"/>
  <c r="U137" i="1"/>
  <c r="Q137" i="1"/>
  <c r="P137" i="1"/>
  <c r="L137" i="1"/>
  <c r="K137" i="1"/>
  <c r="G137" i="1"/>
  <c r="V136" i="1"/>
  <c r="X136" i="1" s="1"/>
  <c r="U136" i="1"/>
  <c r="Q136" i="1"/>
  <c r="P136" i="1"/>
  <c r="L136" i="1"/>
  <c r="K136" i="1"/>
  <c r="G136" i="1"/>
  <c r="V135" i="1"/>
  <c r="X135" i="1" s="1"/>
  <c r="U135" i="1"/>
  <c r="Q135" i="1"/>
  <c r="P135" i="1"/>
  <c r="L135" i="1"/>
  <c r="K135" i="1"/>
  <c r="G135" i="1"/>
  <c r="V134" i="1"/>
  <c r="X134" i="1" s="1"/>
  <c r="U134" i="1"/>
  <c r="Q134" i="1"/>
  <c r="P134" i="1"/>
  <c r="L134" i="1"/>
  <c r="K134" i="1"/>
  <c r="G134" i="1"/>
  <c r="V133" i="1"/>
  <c r="X133" i="1" s="1"/>
  <c r="U133" i="1"/>
  <c r="Q133" i="1"/>
  <c r="P133" i="1"/>
  <c r="L133" i="1"/>
  <c r="K133" i="1"/>
  <c r="G133" i="1"/>
  <c r="V132" i="1"/>
  <c r="X132" i="1" s="1"/>
  <c r="U132" i="1"/>
  <c r="Q132" i="1"/>
  <c r="P132" i="1"/>
  <c r="L132" i="1"/>
  <c r="K132" i="1"/>
  <c r="G132" i="1"/>
  <c r="V131" i="1"/>
  <c r="X131" i="1" s="1"/>
  <c r="U131" i="1"/>
  <c r="Q131" i="1"/>
  <c r="P131" i="1"/>
  <c r="L131" i="1"/>
  <c r="K131" i="1"/>
  <c r="G131" i="1"/>
  <c r="V130" i="1"/>
  <c r="X130" i="1" s="1"/>
  <c r="U130" i="1"/>
  <c r="Q130" i="1"/>
  <c r="P130" i="1"/>
  <c r="L130" i="1"/>
  <c r="K130" i="1"/>
  <c r="G130" i="1"/>
  <c r="V129" i="1"/>
  <c r="X129" i="1" s="1"/>
  <c r="U129" i="1"/>
  <c r="Q129" i="1"/>
  <c r="P129" i="1"/>
  <c r="L129" i="1"/>
  <c r="K129" i="1"/>
  <c r="G129" i="1"/>
  <c r="V128" i="1"/>
  <c r="X128" i="1" s="1"/>
  <c r="U128" i="1"/>
  <c r="Q128" i="1"/>
  <c r="P128" i="1"/>
  <c r="L128" i="1"/>
  <c r="K128" i="1"/>
  <c r="G128" i="1"/>
  <c r="V127" i="1"/>
  <c r="X127" i="1" s="1"/>
  <c r="U127" i="1"/>
  <c r="Q127" i="1"/>
  <c r="P127" i="1"/>
  <c r="L127" i="1"/>
  <c r="K127" i="1"/>
  <c r="G127" i="1"/>
  <c r="V126" i="1"/>
  <c r="X126" i="1" s="1"/>
  <c r="U126" i="1"/>
  <c r="Q126" i="1"/>
  <c r="P126" i="1"/>
  <c r="L126" i="1"/>
  <c r="K126" i="1"/>
  <c r="G126" i="1"/>
  <c r="V125" i="1"/>
  <c r="X125" i="1" s="1"/>
  <c r="U125" i="1"/>
  <c r="Q125" i="1"/>
  <c r="P125" i="1"/>
  <c r="L125" i="1"/>
  <c r="K125" i="1"/>
  <c r="G125" i="1"/>
  <c r="V124" i="1"/>
  <c r="X124" i="1" s="1"/>
  <c r="U124" i="1"/>
  <c r="Q124" i="1"/>
  <c r="P124" i="1"/>
  <c r="L124" i="1"/>
  <c r="K124" i="1"/>
  <c r="G124" i="1"/>
  <c r="V123" i="1"/>
  <c r="X123" i="1" s="1"/>
  <c r="U123" i="1"/>
  <c r="Q123" i="1"/>
  <c r="P123" i="1"/>
  <c r="L123" i="1"/>
  <c r="K123" i="1"/>
  <c r="G123" i="1"/>
  <c r="V122" i="1"/>
  <c r="X122" i="1" s="1"/>
  <c r="U122" i="1"/>
  <c r="Q122" i="1"/>
  <c r="P122" i="1"/>
  <c r="L122" i="1"/>
  <c r="K122" i="1"/>
  <c r="G122" i="1"/>
  <c r="V121" i="1"/>
  <c r="X121" i="1" s="1"/>
  <c r="U121" i="1"/>
  <c r="Q121" i="1"/>
  <c r="P121" i="1"/>
  <c r="L121" i="1"/>
  <c r="K121" i="1"/>
  <c r="G121" i="1"/>
  <c r="V120" i="1"/>
  <c r="X120" i="1" s="1"/>
  <c r="U120" i="1"/>
  <c r="Q120" i="1"/>
  <c r="P120" i="1"/>
  <c r="L120" i="1"/>
  <c r="K120" i="1"/>
  <c r="G120" i="1"/>
  <c r="V119" i="1"/>
  <c r="X119" i="1" s="1"/>
  <c r="U119" i="1"/>
  <c r="Q119" i="1"/>
  <c r="P119" i="1"/>
  <c r="L119" i="1"/>
  <c r="K119" i="1"/>
  <c r="G119" i="1"/>
  <c r="V118" i="1"/>
  <c r="X118" i="1" s="1"/>
  <c r="U118" i="1"/>
  <c r="Q118" i="1"/>
  <c r="P118" i="1"/>
  <c r="L118" i="1"/>
  <c r="K118" i="1"/>
  <c r="G118" i="1"/>
  <c r="V117" i="1"/>
  <c r="X117" i="1" s="1"/>
  <c r="U117" i="1"/>
  <c r="Q117" i="1"/>
  <c r="P117" i="1"/>
  <c r="L117" i="1"/>
  <c r="K117" i="1"/>
  <c r="G117" i="1"/>
  <c r="V116" i="1"/>
  <c r="X116" i="1" s="1"/>
  <c r="U116" i="1"/>
  <c r="Q116" i="1"/>
  <c r="P116" i="1"/>
  <c r="L116" i="1"/>
  <c r="K116" i="1"/>
  <c r="G116" i="1"/>
  <c r="V115" i="1"/>
  <c r="X115" i="1" s="1"/>
  <c r="U115" i="1"/>
  <c r="Q115" i="1"/>
  <c r="P115" i="1"/>
  <c r="L115" i="1"/>
  <c r="K115" i="1"/>
  <c r="G115" i="1"/>
  <c r="V114" i="1"/>
  <c r="X114" i="1" s="1"/>
  <c r="U114" i="1"/>
  <c r="Q114" i="1"/>
  <c r="P114" i="1"/>
  <c r="L114" i="1"/>
  <c r="K114" i="1"/>
  <c r="G114" i="1"/>
  <c r="V113" i="1"/>
  <c r="X113" i="1" s="1"/>
  <c r="U113" i="1"/>
  <c r="Q113" i="1"/>
  <c r="P113" i="1"/>
  <c r="L113" i="1"/>
  <c r="K113" i="1"/>
  <c r="G113" i="1"/>
  <c r="V112" i="1"/>
  <c r="X112" i="1" s="1"/>
  <c r="U112" i="1"/>
  <c r="Q112" i="1"/>
  <c r="P112" i="1"/>
  <c r="L112" i="1"/>
  <c r="K112" i="1"/>
  <c r="G112" i="1"/>
  <c r="V111" i="1"/>
  <c r="X111" i="1" s="1"/>
  <c r="U111" i="1"/>
  <c r="Q111" i="1"/>
  <c r="P111" i="1"/>
  <c r="L111" i="1"/>
  <c r="K111" i="1"/>
  <c r="G111" i="1"/>
  <c r="V110" i="1"/>
  <c r="X110" i="1" s="1"/>
  <c r="U110" i="1"/>
  <c r="Q110" i="1"/>
  <c r="P110" i="1"/>
  <c r="L110" i="1"/>
  <c r="K110" i="1"/>
  <c r="G110" i="1"/>
  <c r="V109" i="1"/>
  <c r="X109" i="1" s="1"/>
  <c r="U109" i="1"/>
  <c r="Q109" i="1"/>
  <c r="P109" i="1"/>
  <c r="L109" i="1"/>
  <c r="K109" i="1"/>
  <c r="G109" i="1"/>
  <c r="V108" i="1"/>
  <c r="X108" i="1" s="1"/>
  <c r="U108" i="1"/>
  <c r="Q108" i="1"/>
  <c r="P108" i="1"/>
  <c r="L108" i="1"/>
  <c r="K108" i="1"/>
  <c r="G108" i="1"/>
  <c r="V107" i="1"/>
  <c r="X107" i="1" s="1"/>
  <c r="U107" i="1"/>
  <c r="Q107" i="1"/>
  <c r="P107" i="1"/>
  <c r="L107" i="1"/>
  <c r="K107" i="1"/>
  <c r="G107" i="1"/>
  <c r="V106" i="1"/>
  <c r="X106" i="1" s="1"/>
  <c r="U106" i="1"/>
  <c r="Q106" i="1"/>
  <c r="P106" i="1"/>
  <c r="L106" i="1"/>
  <c r="K106" i="1"/>
  <c r="G106" i="1"/>
  <c r="V105" i="1"/>
  <c r="X105" i="1" s="1"/>
  <c r="U105" i="1"/>
  <c r="Q105" i="1"/>
  <c r="P105" i="1"/>
  <c r="L105" i="1"/>
  <c r="K105" i="1"/>
  <c r="G105" i="1"/>
  <c r="V104" i="1"/>
  <c r="X104" i="1" s="1"/>
  <c r="U104" i="1"/>
  <c r="Q104" i="1"/>
  <c r="P104" i="1"/>
  <c r="L104" i="1"/>
  <c r="K104" i="1"/>
  <c r="G104" i="1"/>
  <c r="V103" i="1"/>
  <c r="X103" i="1" s="1"/>
  <c r="U103" i="1"/>
  <c r="Q103" i="1"/>
  <c r="P103" i="1"/>
  <c r="L103" i="1"/>
  <c r="K103" i="1"/>
  <c r="G103" i="1"/>
  <c r="V102" i="1"/>
  <c r="X102" i="1" s="1"/>
  <c r="U102" i="1"/>
  <c r="Q102" i="1"/>
  <c r="P102" i="1"/>
  <c r="L102" i="1"/>
  <c r="K102" i="1"/>
  <c r="G102" i="1"/>
  <c r="V101" i="1"/>
  <c r="X101" i="1" s="1"/>
  <c r="U101" i="1"/>
  <c r="Q101" i="1"/>
  <c r="P101" i="1"/>
  <c r="L101" i="1"/>
  <c r="K101" i="1"/>
  <c r="G101" i="1"/>
  <c r="V100" i="1"/>
  <c r="X100" i="1" s="1"/>
  <c r="U100" i="1"/>
  <c r="Q100" i="1"/>
  <c r="P100" i="1"/>
  <c r="L100" i="1"/>
  <c r="K100" i="1"/>
  <c r="G100" i="1"/>
  <c r="V99" i="1"/>
  <c r="X99" i="1" s="1"/>
  <c r="U99" i="1"/>
  <c r="Q99" i="1"/>
  <c r="P99" i="1"/>
  <c r="L99" i="1"/>
  <c r="K99" i="1"/>
  <c r="G99" i="1"/>
  <c r="V98" i="1"/>
  <c r="X98" i="1" s="1"/>
  <c r="U98" i="1"/>
  <c r="Q98" i="1"/>
  <c r="P98" i="1"/>
  <c r="L98" i="1"/>
  <c r="K98" i="1"/>
  <c r="G98" i="1"/>
  <c r="V97" i="1"/>
  <c r="X97" i="1" s="1"/>
  <c r="U97" i="1"/>
  <c r="Q97" i="1"/>
  <c r="P97" i="1"/>
  <c r="L97" i="1"/>
  <c r="K97" i="1"/>
  <c r="G97" i="1"/>
  <c r="V96" i="1"/>
  <c r="X96" i="1" s="1"/>
  <c r="U96" i="1"/>
  <c r="Q96" i="1"/>
  <c r="P96" i="1"/>
  <c r="L96" i="1"/>
  <c r="K96" i="1"/>
  <c r="G96" i="1"/>
  <c r="V95" i="1"/>
  <c r="X95" i="1" s="1"/>
  <c r="U95" i="1"/>
  <c r="Q95" i="1"/>
  <c r="P95" i="1"/>
  <c r="L95" i="1"/>
  <c r="K95" i="1"/>
  <c r="G95" i="1"/>
  <c r="V94" i="1"/>
  <c r="X94" i="1" s="1"/>
  <c r="U94" i="1"/>
  <c r="Q94" i="1"/>
  <c r="P94" i="1"/>
  <c r="L94" i="1"/>
  <c r="K94" i="1"/>
  <c r="G94" i="1"/>
  <c r="V93" i="1"/>
  <c r="X93" i="1" s="1"/>
  <c r="U93" i="1"/>
  <c r="Q93" i="1"/>
  <c r="P93" i="1"/>
  <c r="L93" i="1"/>
  <c r="K93" i="1"/>
  <c r="G93" i="1"/>
  <c r="V92" i="1"/>
  <c r="X92" i="1" s="1"/>
  <c r="U92" i="1"/>
  <c r="Q92" i="1"/>
  <c r="P92" i="1"/>
  <c r="L92" i="1"/>
  <c r="K92" i="1"/>
  <c r="G92" i="1"/>
  <c r="V91" i="1"/>
  <c r="X91" i="1" s="1"/>
  <c r="U91" i="1"/>
  <c r="Q91" i="1"/>
  <c r="P91" i="1"/>
  <c r="L91" i="1"/>
  <c r="K91" i="1"/>
  <c r="G91" i="1"/>
  <c r="V90" i="1"/>
  <c r="X90" i="1" s="1"/>
  <c r="U90" i="1"/>
  <c r="Q90" i="1"/>
  <c r="P90" i="1"/>
  <c r="L90" i="1"/>
  <c r="K90" i="1"/>
  <c r="G90" i="1"/>
  <c r="V89" i="1"/>
  <c r="X89" i="1" s="1"/>
  <c r="U89" i="1"/>
  <c r="Q89" i="1"/>
  <c r="P89" i="1"/>
  <c r="L89" i="1"/>
  <c r="K89" i="1"/>
  <c r="G89" i="1"/>
  <c r="V88" i="1"/>
  <c r="X88" i="1" s="1"/>
  <c r="U88" i="1"/>
  <c r="Q88" i="1"/>
  <c r="R88" i="1" s="1"/>
  <c r="P88" i="1"/>
  <c r="L88" i="1"/>
  <c r="M88" i="1" s="1"/>
  <c r="K88" i="1"/>
  <c r="G88" i="1"/>
  <c r="H88" i="1" s="1"/>
  <c r="V87" i="1"/>
  <c r="X87" i="1" s="1"/>
  <c r="U87" i="1"/>
  <c r="Q87" i="1"/>
  <c r="R87" i="1" s="1"/>
  <c r="P87" i="1"/>
  <c r="L87" i="1"/>
  <c r="M87" i="1" s="1"/>
  <c r="G87" i="1"/>
  <c r="H87" i="1" s="1"/>
  <c r="V86" i="1"/>
  <c r="X86" i="1" s="1"/>
  <c r="U86" i="1"/>
  <c r="Q86" i="1"/>
  <c r="P86" i="1"/>
  <c r="L86" i="1"/>
  <c r="G86" i="1"/>
  <c r="V85" i="1"/>
  <c r="X85" i="1" s="1"/>
  <c r="U85" i="1"/>
  <c r="Q85" i="1"/>
  <c r="R85" i="1" s="1"/>
  <c r="P85" i="1"/>
  <c r="M85" i="1"/>
  <c r="L85" i="1"/>
  <c r="K85" i="1"/>
  <c r="G85" i="1"/>
  <c r="H85" i="1" s="1"/>
  <c r="V84" i="1"/>
  <c r="X84" i="1" s="1"/>
  <c r="U84" i="1"/>
  <c r="Q84" i="1"/>
  <c r="P84" i="1"/>
  <c r="L84" i="1"/>
  <c r="K84" i="1"/>
  <c r="G84" i="1"/>
  <c r="V83" i="1"/>
  <c r="X83" i="1" s="1"/>
  <c r="U83" i="1"/>
  <c r="Q83" i="1"/>
  <c r="S83" i="1" s="1"/>
  <c r="P83" i="1"/>
  <c r="L83" i="1"/>
  <c r="N83" i="1" s="1"/>
  <c r="K83" i="1"/>
  <c r="G83" i="1"/>
  <c r="I83" i="1" s="1"/>
  <c r="V82" i="1"/>
  <c r="X82" i="1" s="1"/>
  <c r="U82" i="1"/>
  <c r="Q82" i="1"/>
  <c r="S82" i="1" s="1"/>
  <c r="P82" i="1"/>
  <c r="L82" i="1"/>
  <c r="N82" i="1" s="1"/>
  <c r="K82" i="1"/>
  <c r="G82" i="1"/>
  <c r="I82" i="1" s="1"/>
  <c r="V81" i="1"/>
  <c r="X81" i="1" s="1"/>
  <c r="U81" i="1"/>
  <c r="Q81" i="1"/>
  <c r="P81" i="1"/>
  <c r="L81" i="1"/>
  <c r="K81" i="1"/>
  <c r="G81" i="1"/>
  <c r="V80" i="1"/>
  <c r="X80" i="1" s="1"/>
  <c r="U80" i="1"/>
  <c r="Q80" i="1"/>
  <c r="P80" i="1"/>
  <c r="L80" i="1"/>
  <c r="K80" i="1"/>
  <c r="G80" i="1"/>
  <c r="V79" i="1"/>
  <c r="X79" i="1" s="1"/>
  <c r="U79" i="1"/>
  <c r="Q79" i="1"/>
  <c r="P79" i="1"/>
  <c r="L79" i="1"/>
  <c r="K79" i="1"/>
  <c r="G79" i="1"/>
  <c r="V78" i="1"/>
  <c r="X78" i="1" s="1"/>
  <c r="U78" i="1"/>
  <c r="Q78" i="1"/>
  <c r="P78" i="1"/>
  <c r="L78" i="1"/>
  <c r="K78" i="1"/>
  <c r="G78" i="1"/>
  <c r="V77" i="1"/>
  <c r="X77" i="1" s="1"/>
  <c r="U77" i="1"/>
  <c r="Q77" i="1"/>
  <c r="R77" i="1" s="1"/>
  <c r="P77" i="1"/>
  <c r="L77" i="1"/>
  <c r="M77" i="1" s="1"/>
  <c r="K77" i="1"/>
  <c r="G77" i="1"/>
  <c r="H77" i="1" s="1"/>
  <c r="V76" i="1"/>
  <c r="X76" i="1" s="1"/>
  <c r="U76" i="1"/>
  <c r="Q76" i="1"/>
  <c r="P76" i="1"/>
  <c r="L76" i="1"/>
  <c r="K76" i="1"/>
  <c r="G76" i="1"/>
  <c r="V75" i="1"/>
  <c r="X75" i="1" s="1"/>
  <c r="U75" i="1"/>
  <c r="Q75" i="1"/>
  <c r="P75" i="1"/>
  <c r="L75" i="1"/>
  <c r="K75" i="1"/>
  <c r="G75" i="1"/>
  <c r="V74" i="1"/>
  <c r="X74" i="1" s="1"/>
  <c r="U74" i="1"/>
  <c r="Q74" i="1"/>
  <c r="P74" i="1"/>
  <c r="L74" i="1"/>
  <c r="K74" i="1"/>
  <c r="G74" i="1"/>
  <c r="V73" i="1"/>
  <c r="X73" i="1" s="1"/>
  <c r="U73" i="1"/>
  <c r="Q73" i="1"/>
  <c r="P73" i="1"/>
  <c r="L73" i="1"/>
  <c r="K73" i="1"/>
  <c r="G73" i="1"/>
  <c r="V72" i="1"/>
  <c r="X72" i="1" s="1"/>
  <c r="U72" i="1"/>
  <c r="Q72" i="1"/>
  <c r="S72" i="1" s="1"/>
  <c r="P72" i="1"/>
  <c r="L72" i="1"/>
  <c r="N72" i="1" s="1"/>
  <c r="K72" i="1"/>
  <c r="G72" i="1"/>
  <c r="I72" i="1" s="1"/>
  <c r="V71" i="1"/>
  <c r="X71" i="1" s="1"/>
  <c r="U71" i="1"/>
  <c r="Q71" i="1"/>
  <c r="P71" i="1"/>
  <c r="L71" i="1"/>
  <c r="K71" i="1"/>
  <c r="G71" i="1"/>
  <c r="V70" i="1"/>
  <c r="X70" i="1" s="1"/>
  <c r="U70" i="1"/>
  <c r="Q70" i="1"/>
  <c r="P70" i="1"/>
  <c r="L70" i="1"/>
  <c r="K70" i="1"/>
  <c r="G70" i="1"/>
  <c r="V69" i="1"/>
  <c r="X69" i="1" s="1"/>
  <c r="U69" i="1"/>
  <c r="Q69" i="1"/>
  <c r="P69" i="1"/>
  <c r="L69" i="1"/>
  <c r="K69" i="1"/>
  <c r="G69" i="1"/>
  <c r="V68" i="1"/>
  <c r="X68" i="1" s="1"/>
  <c r="U68" i="1"/>
  <c r="Q68" i="1"/>
  <c r="P68" i="1"/>
  <c r="L68" i="1"/>
  <c r="K68" i="1"/>
  <c r="G68" i="1"/>
  <c r="V67" i="1"/>
  <c r="X67" i="1" s="1"/>
  <c r="U67" i="1"/>
  <c r="Q67" i="1"/>
  <c r="R67" i="1" s="1"/>
  <c r="P67" i="1"/>
  <c r="L67" i="1"/>
  <c r="M67" i="1" s="1"/>
  <c r="K67" i="1"/>
  <c r="G67" i="1"/>
  <c r="H67" i="1" s="1"/>
  <c r="V66" i="1"/>
  <c r="X66" i="1" s="1"/>
  <c r="U66" i="1"/>
  <c r="Q66" i="1"/>
  <c r="P66" i="1"/>
  <c r="L66" i="1"/>
  <c r="K66" i="1"/>
  <c r="G66" i="1"/>
  <c r="V65" i="1"/>
  <c r="X65" i="1" s="1"/>
  <c r="U65" i="1"/>
  <c r="Q65" i="1"/>
  <c r="P65" i="1"/>
  <c r="L65" i="1"/>
  <c r="K65" i="1"/>
  <c r="G65" i="1"/>
  <c r="V64" i="1"/>
  <c r="X64" i="1" s="1"/>
  <c r="U64" i="1"/>
  <c r="Q64" i="1"/>
  <c r="R64" i="1" s="1"/>
  <c r="P64" i="1"/>
  <c r="L64" i="1"/>
  <c r="M64" i="1" s="1"/>
  <c r="K64" i="1"/>
  <c r="G64" i="1"/>
  <c r="H64" i="1" s="1"/>
  <c r="V63" i="1"/>
  <c r="X63" i="1" s="1"/>
  <c r="U63" i="1"/>
  <c r="Q63" i="1"/>
  <c r="R63" i="1" s="1"/>
  <c r="P63" i="1"/>
  <c r="L63" i="1"/>
  <c r="M63" i="1" s="1"/>
  <c r="K63" i="1"/>
  <c r="G63" i="1"/>
  <c r="H63" i="1" s="1"/>
  <c r="V62" i="1"/>
  <c r="X62" i="1" s="1"/>
  <c r="U62" i="1"/>
  <c r="Q62" i="1"/>
  <c r="P62" i="1"/>
  <c r="L62" i="1"/>
  <c r="K62" i="1"/>
  <c r="G62" i="1"/>
  <c r="V61" i="1"/>
  <c r="X61" i="1" s="1"/>
  <c r="U61" i="1"/>
  <c r="Q61" i="1"/>
  <c r="P61" i="1"/>
  <c r="L61" i="1"/>
  <c r="K61" i="1"/>
  <c r="G61" i="1"/>
  <c r="V60" i="1"/>
  <c r="X60" i="1" s="1"/>
  <c r="U60" i="1"/>
  <c r="Q60" i="1"/>
  <c r="P60" i="1"/>
  <c r="L60" i="1"/>
  <c r="K60" i="1"/>
  <c r="G60" i="1"/>
  <c r="V59" i="1"/>
  <c r="X59" i="1" s="1"/>
  <c r="U59" i="1"/>
  <c r="Q59" i="1"/>
  <c r="P59" i="1"/>
  <c r="L59" i="1"/>
  <c r="K59" i="1"/>
  <c r="G59" i="1"/>
  <c r="V58" i="1"/>
  <c r="X58" i="1" s="1"/>
  <c r="U58" i="1"/>
  <c r="Q58" i="1"/>
  <c r="P58" i="1"/>
  <c r="L58" i="1"/>
  <c r="K58" i="1"/>
  <c r="G58" i="1"/>
  <c r="V57" i="1"/>
  <c r="X57" i="1" s="1"/>
  <c r="U57" i="1"/>
  <c r="Q57" i="1"/>
  <c r="P57" i="1"/>
  <c r="L57" i="1"/>
  <c r="K57" i="1"/>
  <c r="G57" i="1"/>
  <c r="V56" i="1"/>
  <c r="X56" i="1" s="1"/>
  <c r="U56" i="1"/>
  <c r="Q56" i="1"/>
  <c r="P56" i="1"/>
  <c r="L56" i="1"/>
  <c r="K56" i="1"/>
  <c r="G56" i="1"/>
  <c r="V55" i="1"/>
  <c r="X55" i="1" s="1"/>
  <c r="U55" i="1"/>
  <c r="Q55" i="1"/>
  <c r="P55" i="1"/>
  <c r="L55" i="1"/>
  <c r="K55" i="1"/>
  <c r="G55" i="1"/>
  <c r="V54" i="1"/>
  <c r="X54" i="1" s="1"/>
  <c r="U54" i="1"/>
  <c r="Q54" i="1"/>
  <c r="P54" i="1"/>
  <c r="L54" i="1"/>
  <c r="K54" i="1"/>
  <c r="G54" i="1"/>
  <c r="V53" i="1"/>
  <c r="X53" i="1" s="1"/>
  <c r="U53" i="1"/>
  <c r="Q53" i="1"/>
  <c r="P53" i="1"/>
  <c r="L53" i="1"/>
  <c r="K53" i="1"/>
  <c r="G53" i="1"/>
  <c r="V52" i="1"/>
  <c r="X52" i="1" s="1"/>
  <c r="U52" i="1"/>
  <c r="Q52" i="1"/>
  <c r="P52" i="1"/>
  <c r="L52" i="1"/>
  <c r="K52" i="1"/>
  <c r="G52" i="1"/>
  <c r="V51" i="1"/>
  <c r="X51" i="1" s="1"/>
  <c r="U51" i="1"/>
  <c r="Q51" i="1"/>
  <c r="P51" i="1"/>
  <c r="L51" i="1"/>
  <c r="K51" i="1"/>
  <c r="G51" i="1"/>
  <c r="V50" i="1"/>
  <c r="X50" i="1" s="1"/>
  <c r="U50" i="1"/>
  <c r="Q50" i="1"/>
  <c r="P50" i="1"/>
  <c r="L50" i="1"/>
  <c r="K50" i="1"/>
  <c r="G50" i="1"/>
  <c r="V48" i="1"/>
  <c r="X48" i="1" s="1"/>
  <c r="U48" i="1"/>
  <c r="Q48" i="1"/>
  <c r="P48" i="1"/>
  <c r="L48" i="1"/>
  <c r="K48" i="1"/>
  <c r="G48" i="1"/>
  <c r="V46" i="1"/>
  <c r="X46" i="1" s="1"/>
  <c r="U46" i="1"/>
  <c r="Q46" i="1"/>
  <c r="S46" i="1" s="1"/>
  <c r="P46" i="1"/>
  <c r="L46" i="1"/>
  <c r="N46" i="1" s="1"/>
  <c r="K46" i="1"/>
  <c r="G46" i="1"/>
  <c r="I46" i="1" s="1"/>
  <c r="V45" i="1"/>
  <c r="X45" i="1" s="1"/>
  <c r="U45" i="1"/>
  <c r="Q45" i="1"/>
  <c r="R45" i="1" s="1"/>
  <c r="P45" i="1"/>
  <c r="L45" i="1"/>
  <c r="M45" i="1" s="1"/>
  <c r="K45" i="1"/>
  <c r="G45" i="1"/>
  <c r="H45" i="1" s="1"/>
  <c r="V44" i="1"/>
  <c r="X44" i="1" s="1"/>
  <c r="U44" i="1"/>
  <c r="Q44" i="1"/>
  <c r="P44" i="1"/>
  <c r="L44" i="1"/>
  <c r="K44" i="1"/>
  <c r="G44" i="1"/>
  <c r="V43" i="1"/>
  <c r="X43" i="1" s="1"/>
  <c r="U43" i="1"/>
  <c r="Q43" i="1"/>
  <c r="R43" i="1" s="1"/>
  <c r="P43" i="1"/>
  <c r="L43" i="1"/>
  <c r="M43" i="1" s="1"/>
  <c r="K43" i="1"/>
  <c r="G43" i="1"/>
  <c r="H43" i="1" s="1"/>
  <c r="V42" i="1"/>
  <c r="X42" i="1" s="1"/>
  <c r="U42" i="1"/>
  <c r="Q42" i="1"/>
  <c r="R42" i="1" s="1"/>
  <c r="P42" i="1"/>
  <c r="L42" i="1"/>
  <c r="M42" i="1" s="1"/>
  <c r="K42" i="1"/>
  <c r="G42" i="1"/>
  <c r="H42" i="1" s="1"/>
  <c r="V41" i="1"/>
  <c r="X41" i="1" s="1"/>
  <c r="U41" i="1"/>
  <c r="Q41" i="1"/>
  <c r="P41" i="1"/>
  <c r="L41" i="1"/>
  <c r="K41" i="1"/>
  <c r="G41" i="1"/>
  <c r="V40" i="1"/>
  <c r="X40" i="1" s="1"/>
  <c r="U40" i="1"/>
  <c r="Q40" i="1"/>
  <c r="R40" i="1" s="1"/>
  <c r="P40" i="1"/>
  <c r="L40" i="1"/>
  <c r="M40" i="1" s="1"/>
  <c r="K40" i="1"/>
  <c r="G40" i="1"/>
  <c r="H40" i="1" s="1"/>
  <c r="V38" i="1"/>
  <c r="X38" i="1" s="1"/>
  <c r="U38" i="1"/>
  <c r="Q38" i="1"/>
  <c r="P38" i="1"/>
  <c r="L38" i="1"/>
  <c r="K38" i="1"/>
  <c r="G38" i="1"/>
  <c r="V36" i="1"/>
  <c r="X36" i="1" s="1"/>
  <c r="U36" i="1"/>
  <c r="Q36" i="1"/>
  <c r="P36" i="1"/>
  <c r="L36" i="1"/>
  <c r="K36" i="1"/>
  <c r="G36" i="1"/>
  <c r="V35" i="1"/>
  <c r="X35" i="1" s="1"/>
  <c r="U35" i="1"/>
  <c r="Q35" i="1"/>
  <c r="P35" i="1"/>
  <c r="L35" i="1"/>
  <c r="K35" i="1"/>
  <c r="G35" i="1"/>
  <c r="V33" i="1"/>
  <c r="X33" i="1" s="1"/>
  <c r="U33" i="1"/>
  <c r="Q33" i="1"/>
  <c r="P33" i="1"/>
  <c r="L33" i="1"/>
  <c r="K33" i="1"/>
  <c r="G33" i="1"/>
  <c r="V31" i="1"/>
  <c r="X31" i="1" s="1"/>
  <c r="U31" i="1"/>
  <c r="Q31" i="1"/>
  <c r="P31" i="1"/>
  <c r="L31" i="1"/>
  <c r="K31" i="1"/>
  <c r="G31" i="1"/>
  <c r="V29" i="1"/>
  <c r="X29" i="1" s="1"/>
  <c r="U29" i="1"/>
  <c r="Q29" i="1"/>
  <c r="R29" i="1" s="1"/>
  <c r="P29" i="1"/>
  <c r="L29" i="1"/>
  <c r="M29" i="1" s="1"/>
  <c r="K29" i="1"/>
  <c r="G29" i="1"/>
  <c r="H29" i="1" s="1"/>
  <c r="V28" i="1"/>
  <c r="X28" i="1" s="1"/>
  <c r="U28" i="1"/>
  <c r="Q28" i="1"/>
  <c r="R28" i="1" s="1"/>
  <c r="P28" i="1"/>
  <c r="L28" i="1"/>
  <c r="M28" i="1" s="1"/>
  <c r="K28" i="1"/>
  <c r="G28" i="1"/>
  <c r="H28" i="1" s="1"/>
  <c r="V27" i="1"/>
  <c r="X27" i="1" s="1"/>
  <c r="U27" i="1"/>
  <c r="Q27" i="1"/>
  <c r="R27" i="1" s="1"/>
  <c r="P27" i="1"/>
  <c r="L27" i="1"/>
  <c r="M27" i="1" s="1"/>
  <c r="K27" i="1"/>
  <c r="G27" i="1"/>
  <c r="H27" i="1" s="1"/>
  <c r="V26" i="1"/>
  <c r="X26" i="1" s="1"/>
  <c r="U26" i="1"/>
  <c r="Q26" i="1"/>
  <c r="R26" i="1" s="1"/>
  <c r="P26" i="1"/>
  <c r="L26" i="1"/>
  <c r="M26" i="1" s="1"/>
  <c r="K26" i="1"/>
  <c r="G26" i="1"/>
  <c r="H26" i="1" s="1"/>
  <c r="V25" i="1"/>
  <c r="X25" i="1" s="1"/>
  <c r="U25" i="1"/>
  <c r="Q25" i="1"/>
  <c r="R25" i="1" s="1"/>
  <c r="P25" i="1"/>
  <c r="L25" i="1"/>
  <c r="M25" i="1" s="1"/>
  <c r="K25" i="1"/>
  <c r="G25" i="1"/>
  <c r="H25" i="1" s="1"/>
  <c r="V23" i="1"/>
  <c r="X23" i="1" s="1"/>
  <c r="U23" i="1"/>
  <c r="Q23" i="1"/>
  <c r="R23" i="1" s="1"/>
  <c r="P23" i="1"/>
  <c r="L23" i="1"/>
  <c r="M23" i="1" s="1"/>
  <c r="K23" i="1"/>
  <c r="G23" i="1"/>
  <c r="H23" i="1" s="1"/>
  <c r="V22" i="1"/>
  <c r="X22" i="1" s="1"/>
  <c r="U22" i="1"/>
  <c r="Q22" i="1"/>
  <c r="R22" i="1" s="1"/>
  <c r="P22" i="1"/>
  <c r="M22" i="1"/>
  <c r="L22" i="1"/>
  <c r="K22" i="1"/>
  <c r="G22" i="1"/>
  <c r="H22" i="1" s="1"/>
  <c r="V20" i="1"/>
  <c r="X20" i="1" s="1"/>
  <c r="U20" i="1"/>
  <c r="Q20" i="1"/>
  <c r="R20" i="1" s="1"/>
  <c r="P20" i="1"/>
  <c r="L20" i="1"/>
  <c r="M20" i="1" s="1"/>
  <c r="K20" i="1"/>
  <c r="G20" i="1"/>
  <c r="H20" i="1" s="1"/>
  <c r="V19" i="1"/>
  <c r="X19" i="1" s="1"/>
  <c r="U19" i="1"/>
  <c r="Q19" i="1"/>
  <c r="R19" i="1" s="1"/>
  <c r="P19" i="1"/>
  <c r="L19" i="1"/>
  <c r="M19" i="1" s="1"/>
  <c r="K19" i="1"/>
  <c r="G19" i="1"/>
  <c r="H19" i="1" s="1"/>
  <c r="V18" i="1"/>
  <c r="X18" i="1" s="1"/>
  <c r="U18" i="1"/>
  <c r="Q18" i="1"/>
  <c r="R18" i="1" s="1"/>
  <c r="P18" i="1"/>
  <c r="L18" i="1"/>
  <c r="M18" i="1" s="1"/>
  <c r="K18" i="1"/>
  <c r="G18" i="1"/>
  <c r="H18" i="1" s="1"/>
  <c r="V16" i="1"/>
  <c r="X16" i="1" s="1"/>
  <c r="U16" i="1"/>
  <c r="Q16" i="1"/>
  <c r="S16" i="1" s="1"/>
  <c r="P16" i="1"/>
  <c r="L16" i="1"/>
  <c r="N16" i="1" s="1"/>
  <c r="K16" i="1"/>
  <c r="G16" i="1"/>
  <c r="I16" i="1" s="1"/>
  <c r="V15" i="1"/>
  <c r="X15" i="1" s="1"/>
  <c r="U15" i="1"/>
  <c r="Q15" i="1"/>
  <c r="S15" i="1" s="1"/>
  <c r="P15" i="1"/>
  <c r="L15" i="1"/>
  <c r="N15" i="1" s="1"/>
  <c r="K15" i="1"/>
  <c r="G15" i="1"/>
  <c r="I15" i="1" s="1"/>
  <c r="X14" i="1"/>
  <c r="V14" i="1"/>
  <c r="U14" i="1"/>
  <c r="Q14" i="1"/>
  <c r="S14" i="1" s="1"/>
  <c r="P14" i="1"/>
  <c r="L14" i="1"/>
  <c r="N14" i="1" s="1"/>
  <c r="K14" i="1"/>
  <c r="G14" i="1"/>
  <c r="I14" i="1" s="1"/>
  <c r="V13" i="1"/>
  <c r="X13" i="1" s="1"/>
  <c r="U13" i="1"/>
  <c r="Q13" i="1"/>
  <c r="S13" i="1" s="1"/>
  <c r="P13" i="1"/>
  <c r="L13" i="1"/>
  <c r="N13" i="1" s="1"/>
  <c r="K13" i="1"/>
  <c r="G13" i="1"/>
  <c r="I13" i="1" s="1"/>
  <c r="X11" i="1"/>
  <c r="V11" i="1"/>
  <c r="U11" i="1"/>
  <c r="Q11" i="1"/>
  <c r="S11" i="1" s="1"/>
  <c r="P11" i="1"/>
  <c r="L11" i="1"/>
  <c r="N11" i="1" s="1"/>
  <c r="K11" i="1"/>
  <c r="G11" i="1"/>
  <c r="I11" i="1" s="1"/>
  <c r="V10" i="1"/>
  <c r="X10" i="1" s="1"/>
  <c r="U10" i="1"/>
  <c r="Q10" i="1"/>
  <c r="S10" i="1" s="1"/>
  <c r="P10" i="1"/>
  <c r="L10" i="1"/>
  <c r="N10" i="1" s="1"/>
  <c r="K10" i="1"/>
  <c r="G10" i="1"/>
  <c r="I10" i="1" s="1"/>
  <c r="V9" i="1"/>
  <c r="X9" i="1" s="1"/>
  <c r="U9" i="1"/>
  <c r="Q9" i="1"/>
  <c r="S9" i="1" s="1"/>
  <c r="P9" i="1"/>
  <c r="L9" i="1"/>
  <c r="N9" i="1" s="1"/>
  <c r="K9" i="1"/>
  <c r="G9" i="1"/>
  <c r="I9" i="1" s="1"/>
  <c r="V8" i="1"/>
  <c r="X8" i="1" s="1"/>
  <c r="U8" i="1"/>
  <c r="Q8" i="1"/>
  <c r="S8" i="1" s="1"/>
  <c r="P8" i="1"/>
  <c r="L8" i="1"/>
  <c r="N8" i="1" s="1"/>
  <c r="K8" i="1"/>
  <c r="G8" i="1"/>
  <c r="I8" i="1" s="1"/>
  <c r="V7" i="1"/>
  <c r="X7" i="1" s="1"/>
  <c r="U7" i="1"/>
  <c r="Q7" i="1"/>
  <c r="S7" i="1" s="1"/>
  <c r="P7" i="1"/>
  <c r="L7" i="1"/>
  <c r="N7" i="1" s="1"/>
  <c r="K7" i="1"/>
  <c r="G7" i="1"/>
  <c r="I7" i="1" s="1"/>
  <c r="V6" i="1"/>
  <c r="X6" i="1" s="1"/>
  <c r="U6" i="1"/>
  <c r="Q6" i="1"/>
  <c r="S6" i="1" s="1"/>
  <c r="P6" i="1"/>
  <c r="L6" i="1"/>
  <c r="N6" i="1" s="1"/>
  <c r="K6" i="1"/>
  <c r="G6" i="1"/>
  <c r="I6" i="1" s="1"/>
</calcChain>
</file>

<file path=xl/sharedStrings.xml><?xml version="1.0" encoding="utf-8"?>
<sst xmlns="http://schemas.openxmlformats.org/spreadsheetml/2006/main" count="1572" uniqueCount="453">
  <si>
    <t>Agrofumigadoras del Meta/Luis Alberto Meza</t>
  </si>
  <si>
    <t xml:space="preserve">VETERINARIA EL BURRO /DIANA GIOVANNA YEPES RUBIO </t>
  </si>
  <si>
    <t>DISTRIBUIDORA MUNDO COMERCIAL SAS /JUAN LIBARDO PARRA LOPEZ</t>
  </si>
  <si>
    <t xml:space="preserve">MENOR VALOR </t>
  </si>
  <si>
    <t>PRECIO HISTORICO CONTRATO 131 CENAC TOLEMAIDA-2019 ACTUALIZADO A OCTUBRE 2019</t>
  </si>
  <si>
    <t>PRECIO DE REFERENCIA CON IVA INCLUIDO SI APLICA</t>
  </si>
  <si>
    <t>IVA</t>
  </si>
  <si>
    <t>METRICA UTILIZADA</t>
  </si>
  <si>
    <t>ITEM</t>
  </si>
  <si>
    <t>UNSPSC (CCE)</t>
  </si>
  <si>
    <t xml:space="preserve">DESCRIPCIÓN DEL BIEN Y/O SERVICIO </t>
  </si>
  <si>
    <t>UNIDAD MEDIDA</t>
  </si>
  <si>
    <t>CANTIDAD</t>
  </si>
  <si>
    <t xml:space="preserve">V/R  UNITARIO SIN IVA </t>
  </si>
  <si>
    <t>IVA 19%</t>
  </si>
  <si>
    <t>IVA 5%</t>
  </si>
  <si>
    <t>V/R TOTAL UNITARIO</t>
  </si>
  <si>
    <t xml:space="preserve">V/R TOTAL </t>
  </si>
  <si>
    <r>
      <t>Alimento concentrado para caninos adultos x 22.7 kl</t>
    </r>
    <r>
      <rPr>
        <sz val="9"/>
        <rFont val="Calibri"/>
        <family val="2"/>
      </rPr>
      <t>.: compuesto por: Maíz amarillo, harina de pollo, harina de carne y hueso de res y/o cerdo, harina de soya, gluten de maíz, arroz, grasa animal (res y/o pollo y/o cerdo) estabilizada con antioxidantes BHA &amp; BHT y/o TBHQ, trigo, digesto animal (hidrolizado de hígado de pollo y/o cerdo), inulina, sal, ortofosfato de calcio, ácido ascórbico (fuente de vitamina C), cloruro de colina, carbonato de calcio, cloruro de potasio, L-lisina, colores (rojo 40, amarillo 5, amarillo 6, azul 2, dióxido de titanio), sulfato de zinc, sulfato ferroso, suplementos vitamínicos (A, D-3, E, B-12), sulfato de manganeso, niacina, pantotenato de calcio, suplemento de riboflavina, hidrocloruro de piridoxina, sulfato de cobre, mononitrato de tiamina, ácido fólico, yodato de calcio, selenito de sodio. ANALISIS GARANTIZADO Proteína Cruda (Mín.)25,0%, Grasa Cruda (Mín.)12,0%, Fibra Cruda (Máx.)3,5%, Humedad (Máx.)12,0%, Cenizas (Máx.)8,5%, Calcio (Mín./Máx.)1,2% / 1,8%, Fósforo (Mín./Máx.)0,9% /
1,3%.</t>
    </r>
  </si>
  <si>
    <t>BULTO
 X 22.7 KILOS</t>
  </si>
  <si>
    <t>MENOR VALOR ENTRE EL MENOR VALOR COTIZADO Y EL PRECIO HISTORICO</t>
  </si>
  <si>
    <r>
      <t xml:space="preserve">Alimento concentrado para caninos adultos x 17 kl. : </t>
    </r>
    <r>
      <rPr>
        <sz val="9"/>
        <rFont val="Calibri"/>
        <family val="2"/>
      </rPr>
      <t>compuesto por: Harina de subproductos de pollo, maíz, arroz cervecero, trigo, harina de carne y hueso vacuno,
grasa vacuna y/o grasa porcina y/o aceite de pollo, preservados con tocoferoles mezclados (fuente de vitamina E), harina de gluten de maíz, harina de pescado, digesto animal (a base de subproductos de pollo y/o porcino), sal, fibra de soja, cloruro de potasio,
inulina, cloruro de colina, L-lisina, zeolita, fosfato bicalcico, sulfato de zinc, sulfato ferroso, suplementos vitamínicos (E, A, B-12, D-3), suplemento de riboflavina, niacina, pantotenato de calcio, sulfato de manganeso, mononitrato de tiamina, ácido fólico, sulfato de cobre, clorhidrato de piridoxina, iodato de calcio, selenito de sodio. ANÁLISIS GARANTIZADO:
Proteína Bruta (mín.) 24,0%, Grasa Bruta (mín.) 11,0%, Fibra Bruta (máx.)4,0%,Húmedad (máx.) 12,0%, Calcio (mín. / máx) 1,1% / 1,6%,Fósforo (mín. / máx) 0,8% / 1,3%; Minerales (máx.) 8,0%.</t>
    </r>
  </si>
  <si>
    <t>BULTO X 17 KILOS</t>
  </si>
  <si>
    <r>
      <rPr>
        <b/>
        <sz val="9"/>
        <rFont val="Calibri"/>
        <family val="2"/>
      </rPr>
      <t>Alimento concentrado para caninos cachorros x 22.7 kl.</t>
    </r>
    <r>
      <rPr>
        <sz val="9"/>
        <rFont val="Calibri"/>
        <family val="2"/>
      </rPr>
      <t xml:space="preserve"> </t>
    </r>
    <r>
      <rPr>
        <b/>
        <sz val="9"/>
        <rFont val="Calibri"/>
        <family val="2"/>
      </rPr>
      <t>:</t>
    </r>
    <r>
      <rPr>
        <sz val="9"/>
        <rFont val="Calibri"/>
        <family val="2"/>
      </rPr>
      <t xml:space="preserve"> compuesto por: Maíz, Harina de Soya, Harina de Gluten de Maíz, Trigo, Harina de Carne y HuesoGrasa Animal y/o aceite vegetal estabilizado con antioxidantes (BHT, BHA y/o TBHQ), Harina de vísceras de Pollo, Harina de pescado, Arroz partido, Digesto animal, Inulina, Leche en polvo, Banano  deshidratado, Sal, Fosfato bicálcico, Vitamina E, Acido Ascórbico (fuente de vitamina C), L-lisina, Metionina, Cloruro de Colina, Carbonato de Calcio, Cloruro de Potasio, Colores artificiales (Rojo # 40, Amarillo # 5, Azul # 2), Dióxido de titanio, Sulfato de zinc, Sulfato ferroso, Suplementos vitamínicos (A, D-3, B-12), Sulfato de manganeso, Niacina, Pantotenato de calcio, Suplemento de riboflavina, Clorhidrato de piridoxina, Sulfato de cobre, Mononitrato de tiamina, Ácido Fólico, Iodato de Calcio, Selenito de Sodio analisis garantizado Proteína Cruda (Min.)27,0%, Grasa Cruda (Mín.)11,0%, Fibra Cruda (Máx.)3,0%, Humedad (Máx.)12,0%, Ceniza (Máx.)8,0%, Calcio (Mín.)1,1%, Fósforo (Mín.)0,9%</t>
    </r>
  </si>
  <si>
    <t>BULTO X 
22,7 KILOS</t>
  </si>
  <si>
    <r>
      <rPr>
        <b/>
        <sz val="9"/>
        <color theme="1"/>
        <rFont val="Calibri"/>
        <family val="2"/>
      </rPr>
      <t>Alimento concentrado para caninos para adultos x 22,7 kg</t>
    </r>
    <r>
      <rPr>
        <sz val="9"/>
        <color theme="1"/>
        <rFont val="Calibri"/>
        <family val="2"/>
      </rPr>
      <t xml:space="preserve">. : 
Compuesto por harina de carne, harina de pollo, maíz, solla extruida, gluten de maíz, sorgo, trigo, torta de soya, harida de arroz, grasa animal, grasa vegetal, fosfatos, cloruro de sodio, premezcla mineral, premezcla vitamínica, dreesing dog, con contenidos de Proteína (Min.)18,0%, Grasa (Mín.)7,0%, Fibra (Máx.)4,1%,  Humedad (Máx.)10,0%, Ceniza (Máx.)10,0%, Calcio (Mín.)0,8%, Fósforo (Mín.)0,65% </t>
    </r>
  </si>
  <si>
    <t>BULTO X
 22,7 KILOS</t>
  </si>
  <si>
    <r>
      <rPr>
        <b/>
        <sz val="9"/>
        <rFont val="Calibri"/>
        <family val="2"/>
      </rPr>
      <t>Alimento pecuario completo, para perro, húmedo:</t>
    </r>
    <r>
      <rPr>
        <sz val="9"/>
        <rFont val="Calibri"/>
        <family val="2"/>
      </rPr>
      <t xml:space="preserve"> Empacado en sobre x 100 gramos. que contenga las siguientes especificaciones nutricionales:Humedad (max) 82%, proteinas (min) 8%, grasa total (min) 3%, Fibra cruda (max) 2%, cenizas (max) 3%, calcio (min) 0.15%, Fosforo (min) 0,13%.presentacion x unidad</t>
    </r>
  </si>
  <si>
    <t>UNIDAD</t>
  </si>
  <si>
    <r>
      <rPr>
        <b/>
        <sz val="9"/>
        <rFont val="Calibri"/>
        <family val="2"/>
      </rPr>
      <t xml:space="preserve">Comida Húmeda: </t>
    </r>
    <r>
      <rPr>
        <sz val="9"/>
        <rFont val="Calibri"/>
        <family val="2"/>
      </rPr>
      <t>En Lata Peso 156 Gramos “Cuidado Critico” alta palatabilidad A/D.</t>
    </r>
    <r>
      <rPr>
        <b/>
        <sz val="9"/>
        <rFont val="Calibri"/>
        <family val="2"/>
      </rPr>
      <t xml:space="preserve"> </t>
    </r>
  </si>
  <si>
    <t>02-02-01-002-003-03</t>
  </si>
  <si>
    <t>Preparaciones utilizadas en la alimentación de animales</t>
  </si>
  <si>
    <r>
      <rPr>
        <b/>
        <sz val="9"/>
        <rFont val="Calibri"/>
        <family val="2"/>
      </rPr>
      <t xml:space="preserve">Alimento concentrado para equinos de trabajo, bulto por 30kg: </t>
    </r>
    <r>
      <rPr>
        <sz val="9"/>
        <rFont val="Calibri"/>
        <family val="2"/>
      </rPr>
      <t xml:space="preserve">compuesto por: soya extruida y/o ,torta de soya y/o torta de ajonjolí y/o, torta de girasol, gluten de maíz y/o ,  gluten 21 y/o , destilado de maíz, maíz y/o avena, harina de arroz y/o mogolla de trigo; grasa vegetal; fosfato tricalcico; carbonato de calcio; cloruro de sodio; licina hcl; cobre proteilato y/o sulfato de cobre, oxido de magnesio, sulfato ferroso y/o carbonato de hierro, selenio orgánico, sulfato de manganeso, zinc proteinato, cromo organico, EDDI; vitamina A, vitamina D3, vitamina E, vitamina B1, vitamina B2, vitamina B6, vitamina B12, ácido pantotenico, niacina, ácido folico, biotina. Con contenidos de proteína min. 14.0%, grasa min. 8.0%, fibra max. 8.0%, ceniza max. 10.0%, humedad max. 12.0%. </t>
    </r>
  </si>
  <si>
    <t>BULTO X 30 KILOS</t>
  </si>
  <si>
    <r>
      <rPr>
        <b/>
        <sz val="9"/>
        <rFont val="Calibri"/>
        <family val="2"/>
      </rPr>
      <t xml:space="preserve">Mezcla formada por cloruro de sodio, calcio y fósforo, con la adición de otros macro elementos y micro elementos, empacado en bulto de 20 kg: Con las siguientes especificaciones: </t>
    </r>
    <r>
      <rPr>
        <sz val="9"/>
        <rFont val="Calibri"/>
        <family val="2"/>
      </rPr>
      <t>Cloruro de sodio mínimo 56%, Calcio mínimo 8%, Fósforo mínimo 4%, Azufre mínimo 1.5%, Zinc mínimo 0.66%, Magnesio mínimo 1.0%, Cobre mínimo 0.2%, Yodo mínimo 0.007%, Cobalto mínimo 0.007%, Selenio mínimo 0.0015%, Flúor máximo 0.04%, Humedad máximo 5%, granulada, x 20 Kg.</t>
    </r>
  </si>
  <si>
    <t xml:space="preserve">BULTO X 20 KILOS </t>
  </si>
  <si>
    <r>
      <rPr>
        <b/>
        <sz val="9"/>
        <rFont val="Calibri"/>
        <family val="2"/>
      </rPr>
      <t>Alimento usado en combinación con otro para mejorar el balance nutritivo o el efecto del producto resultante, o para facilitar el cumplimiento de las actividades metabólicas, a base de melaza, empacado en bulto de 30 kg:</t>
    </r>
    <r>
      <rPr>
        <sz val="9"/>
        <rFont val="Calibri"/>
        <family val="2"/>
      </rPr>
      <t xml:space="preserve"> Con las siguientes especificaciones técnicas Grados BRIX a 20c. mínimo 85%, Cenizas sulfatadas máximo 16%, Azucares totales mínimo 48% </t>
    </r>
  </si>
  <si>
    <t xml:space="preserve">BOLSA X 30 KILOS </t>
  </si>
  <si>
    <r>
      <rPr>
        <b/>
        <sz val="9"/>
        <rFont val="Calibri"/>
        <family val="2"/>
      </rPr>
      <t xml:space="preserve">Paca de heno angleton: </t>
    </r>
    <r>
      <rPr>
        <sz val="9"/>
        <rFont val="Calibri"/>
        <family val="2"/>
      </rPr>
      <t xml:space="preserve">Peso promedio entre 10 y 14 kg. </t>
    </r>
  </si>
  <si>
    <t xml:space="preserve">PACA </t>
  </si>
  <si>
    <t>02-02-01-002-009-02</t>
  </si>
  <si>
    <t>MALETAS, BOLSOS DE MANO Y ARTÍCULOS SIMILARES; ARTÍCULOS DE TALABARTERÍA Y GUARNICIONERÍA, OTROS ARTÍCULOS DE CUERO</t>
  </si>
  <si>
    <r>
      <rPr>
        <b/>
        <sz val="9"/>
        <rFont val="Calibri"/>
        <family val="2"/>
      </rPr>
      <t>Collar de ahogo</t>
    </r>
    <r>
      <rPr>
        <sz val="9"/>
        <rFont val="Calibri"/>
        <family val="2"/>
      </rPr>
      <t xml:space="preserve">: Martillado metálico  Referencia No 26, presentación x unidad. </t>
    </r>
  </si>
  <si>
    <r>
      <rPr>
        <b/>
        <sz val="9"/>
        <rFont val="Calibri"/>
        <family val="2"/>
      </rPr>
      <t xml:space="preserve">Collar fijo: </t>
    </r>
    <r>
      <rPr>
        <sz val="9"/>
        <rFont val="Calibri"/>
        <family val="2"/>
      </rPr>
      <t xml:space="preserve"> en reata nylon de 3cm de ancho , 60cm de largo con hebilla plástica, presentación x unidad</t>
    </r>
  </si>
  <si>
    <r>
      <rPr>
        <b/>
        <sz val="9"/>
        <rFont val="Calibri"/>
        <family val="2"/>
      </rPr>
      <t>Trailla</t>
    </r>
    <r>
      <rPr>
        <sz val="9"/>
        <rFont val="Calibri"/>
        <family val="2"/>
      </rPr>
      <t>: En reata de 2cm de ancho , largo 1.60cm con mosquetón giratorio en cobre, presentacion x unidad.</t>
    </r>
  </si>
  <si>
    <t>02-02-01-002-006-08</t>
  </si>
  <si>
    <t>HILADOS E HILOS; TEJIDOS DE FIBRAS TEXTILES INCLUSO AFELPADOS</t>
  </si>
  <si>
    <r>
      <rPr>
        <b/>
        <sz val="9"/>
        <rFont val="Calibri"/>
        <family val="2"/>
      </rPr>
      <t xml:space="preserve">Toalla: </t>
    </r>
    <r>
      <rPr>
        <sz val="9"/>
        <rFont val="Calibri"/>
        <family val="2"/>
      </rPr>
      <t>tela blanca por un metro sin color estándar</t>
    </r>
  </si>
  <si>
    <t>METRO</t>
  </si>
  <si>
    <r>
      <rPr>
        <b/>
        <sz val="9"/>
        <rFont val="Calibri"/>
        <family val="2"/>
      </rPr>
      <t>Piola blanca sin color:</t>
    </r>
    <r>
      <rPr>
        <sz val="9"/>
        <rFont val="Calibri"/>
        <family val="2"/>
      </rPr>
      <t xml:space="preserve"> x 80 mts </t>
    </r>
  </si>
  <si>
    <t>02-02-01-002-007-01</t>
  </si>
  <si>
    <t>ARTÍCULOS TEXTILES (EXCEPTO PRENDAS DE VESTIR)</t>
  </si>
  <si>
    <r>
      <rPr>
        <b/>
        <sz val="9"/>
        <rFont val="Calibri"/>
        <family val="2"/>
      </rPr>
      <t xml:space="preserve">Bolsa: </t>
    </r>
    <r>
      <rPr>
        <sz val="9"/>
        <rFont val="Calibri"/>
        <family val="2"/>
      </rPr>
      <t xml:space="preserve">elaborada en tela de dril blanca con cordón ajustable de piola blanca sin color de 8 cm * 10 cm. </t>
    </r>
  </si>
  <si>
    <r>
      <rPr>
        <b/>
        <sz val="9"/>
        <rFont val="Calibri"/>
        <family val="2"/>
      </rPr>
      <t xml:space="preserve">Vestuario  desechables especial para evitar que los fluidos puedan pasar de una persona a otra: </t>
    </r>
    <r>
      <rPr>
        <sz val="9"/>
        <rFont val="Calibri"/>
        <family val="2"/>
      </rPr>
      <t>Descripción: tapabocas desechables, presentación caja  x 50 unidades.</t>
    </r>
  </si>
  <si>
    <t xml:space="preserve">CAJA X 50 
UNIDADES </t>
  </si>
  <si>
    <r>
      <rPr>
        <b/>
        <sz val="9"/>
        <rFont val="Calibri"/>
        <family val="2"/>
      </rPr>
      <t>Vestuario  desechables especial para mantener la asepsia en el quirófano y que no haya posibilidad de difusión de algún virus a otros espacios</t>
    </r>
    <r>
      <rPr>
        <sz val="9"/>
        <rFont val="Calibri"/>
        <family val="2"/>
      </rPr>
      <t>:  Descripción gorro de cirugía, presentación paquete x 100 unidades</t>
    </r>
    <r>
      <rPr>
        <b/>
        <sz val="9"/>
        <rFont val="Calibri"/>
        <family val="2"/>
      </rPr>
      <t>.</t>
    </r>
  </si>
  <si>
    <t xml:space="preserve">CAJA X 100 
UNIDADES </t>
  </si>
  <si>
    <r>
      <rPr>
        <b/>
        <sz val="9"/>
        <rFont val="Calibri"/>
        <family val="2"/>
      </rPr>
      <t xml:space="preserve">Vestuario  desechables especial para mantener la asepsia en el quirófano antifluidos: </t>
    </r>
    <r>
      <rPr>
        <sz val="9"/>
        <rFont val="Calibri"/>
        <family val="2"/>
      </rPr>
      <t xml:space="preserve">descripción bata  de cirugía  manga larga color azul </t>
    </r>
  </si>
  <si>
    <r>
      <rPr>
        <b/>
        <sz val="9"/>
        <rFont val="Calibri"/>
        <family val="2"/>
      </rPr>
      <t xml:space="preserve">Vestuario desechable especial para mantener la asepsia en el quirófano anti fluidos: </t>
    </r>
    <r>
      <rPr>
        <sz val="9"/>
        <rFont val="Calibri"/>
        <family val="2"/>
      </rPr>
      <t xml:space="preserve">Descripción polainas, presentación paquete x 50 pares. </t>
    </r>
  </si>
  <si>
    <t xml:space="preserve">PAQUETE X 50 PARES  </t>
  </si>
  <si>
    <t>02-02-01-003-003-03</t>
  </si>
  <si>
    <t>ACEITES DE PETRÓLEO O ACEITES OBTENIDOS DE MINERALES BITUMINOSOS (EXCEPTO LOS ACEITES CRUDOS); PREPARADOS N.C.P., QUE CONTENGAN POR LO MENOS EL 70% DE SU PESO EN ACEITES DE ESOS TIPOS Y CUYOS COMPONENTES BÁSICOS SEAN ESOS ACEITES</t>
  </si>
  <si>
    <r>
      <t xml:space="preserve">El aceite mineral: </t>
    </r>
    <r>
      <rPr>
        <sz val="9"/>
        <color theme="1"/>
        <rFont val="Calibri"/>
        <family val="2"/>
      </rPr>
      <t>Ingerido puro, no se digiere y se absorbe poco en el tracto digestivo, de manera que ablanda las heces, evitando su endurecimiento y lubrica la mucosidad facilitando el pasaje de las heces de consistencia normal. (Ablanda y lubrica el bolo fecal). Laxante y lubricante por vía oral, presentación x litro.</t>
    </r>
  </si>
  <si>
    <t>LITRO</t>
  </si>
  <si>
    <t>SIN IVA</t>
  </si>
  <si>
    <t>02-02-01-003-003-04</t>
  </si>
  <si>
    <t>GAS DE PETRÓLEO Y OTROS HIDROCARBUROS GASEOSOS (EXCEPTO GAS NATURAL)</t>
  </si>
  <si>
    <r>
      <t xml:space="preserve">hidrocarburo alifático incoloro:  </t>
    </r>
    <r>
      <rPr>
        <sz val="9"/>
        <color theme="1"/>
        <rFont val="Calibri"/>
        <family val="2"/>
      </rPr>
      <t>a base de gas propano  X 40 Libras</t>
    </r>
  </si>
  <si>
    <t>PIPETA</t>
  </si>
  <si>
    <t>02-02-01-003-004-01</t>
  </si>
  <si>
    <t xml:space="preserve"> QUÍMICOS ORGÁNICOS BÁSICOS</t>
  </si>
  <si>
    <r>
      <t xml:space="preserve">Alcohol Etílico (Etanol): </t>
    </r>
    <r>
      <rPr>
        <sz val="9"/>
        <color theme="1"/>
        <rFont val="Calibri"/>
        <family val="2"/>
      </rPr>
      <t>Líquido, incoloro, olor alcohólico, pto. de cada 100 ml de solución hidroalcoholica contiene 72,9 ml de alcohol etílico a 96 GL  impotabilizado, presentación por  Galón.</t>
    </r>
    <r>
      <rPr>
        <b/>
        <sz val="9"/>
        <color theme="1"/>
        <rFont val="Calibri"/>
        <family val="2"/>
      </rPr>
      <t xml:space="preserve"> </t>
    </r>
  </si>
  <si>
    <t>UNDAD</t>
  </si>
  <si>
    <r>
      <t xml:space="preserve">MANDUGA O CREOLINA: </t>
    </r>
    <r>
      <rPr>
        <sz val="9"/>
        <color theme="1"/>
        <rFont val="Calibri"/>
        <family val="2"/>
      </rPr>
      <t>Solución con una concentración mínima de fenoles de 4%
-líquido, en recipiente plástico con capacidad de 500 cc</t>
    </r>
    <r>
      <rPr>
        <b/>
        <sz val="9"/>
        <color theme="1"/>
        <rFont val="Calibri"/>
        <family val="2"/>
      </rPr>
      <t xml:space="preserve">
</t>
    </r>
  </si>
  <si>
    <t>VETERINARIO EQUINO</t>
  </si>
  <si>
    <t>02-02-01-003-004-02</t>
  </si>
  <si>
    <t>PRODUCTOS QUÍMICOS INORGÁNICOS BÁSICOS N.C.P.</t>
  </si>
  <si>
    <r>
      <t xml:space="preserve">Solución de hipoclorito de sodio y cloro activo, empleado como limpiador, desengrasante, blanqueador de ropa y superficies en general: </t>
    </r>
    <r>
      <rPr>
        <sz val="9"/>
        <color theme="1"/>
        <rFont val="Calibri"/>
        <family val="2"/>
      </rPr>
      <t>con un contenido en cloro activo superior a 180 gr. /l. y la riqueza expresada es de 1.269 gr./l. presentación bolsa x 4 KILO</t>
    </r>
  </si>
  <si>
    <t>BOLSA X 4 KG</t>
  </si>
  <si>
    <r>
      <t>Solución Bactericida, Viricida y Fungicida:</t>
    </r>
    <r>
      <rPr>
        <sz val="9"/>
        <color theme="1"/>
        <rFont val="Calibri"/>
        <family val="2"/>
      </rPr>
      <t xml:space="preserve"> Composición Cada 100 ml contienen: Yodo disponible: 2.6 g ( aportados por complejo yodado al 20% de yodo disponible 13 g ) excipientes c.s.p 100 ml. presentación x galón</t>
    </r>
  </si>
  <si>
    <t xml:space="preserve">GALON </t>
  </si>
  <si>
    <r>
      <t>Solución de hipoclorito de sodio y cloro activo, empleado como limpiador, desengrasante, blanqueador de ropa y superficies en general:</t>
    </r>
    <r>
      <rPr>
        <sz val="9"/>
        <color theme="1"/>
        <rFont val="Calibri"/>
        <family val="2"/>
      </rPr>
      <t xml:space="preserve"> con un contenido en cloro activo superior a 180 gr. /l. y la riqueza expresada es de 1.269 gr./l. presentación bolsa x 4</t>
    </r>
  </si>
  <si>
    <t xml:space="preserve">GALON X 5 LITROS </t>
  </si>
  <si>
    <r>
      <t>Solución de hipoclorito de sodio y cloro activo, empleado como limpiador, desengrasante, blanqueador de ropa y superficies en general:</t>
    </r>
    <r>
      <rPr>
        <sz val="9"/>
        <color theme="1"/>
        <rFont val="Calibri"/>
        <family val="2"/>
      </rPr>
      <t xml:space="preserve"> Contenido Didecil dimetil cloruro de amonio 120 g/L Excipientes c.s.p 1 litro, presentación x 1 litro. </t>
    </r>
  </si>
  <si>
    <t>1 LITRO</t>
  </si>
  <si>
    <r>
      <t xml:space="preserve">Limpiador o tico: </t>
    </r>
    <r>
      <rPr>
        <sz val="9"/>
        <color theme="1"/>
        <rFont val="Calibri"/>
        <family val="2"/>
      </rPr>
      <t xml:space="preserve">a base de Ácido bórico 2,0 g,Ácido acético 2,0 g, Ácido salicílico 0.1 g, Excipientes c.s.p. 100 ml, presentación x 100 ml </t>
    </r>
  </si>
  <si>
    <t xml:space="preserve">FRASCO X 100 ML  </t>
  </si>
  <si>
    <r>
      <t xml:space="preserve">Solución de hipoclorito de sodio y cloro activo, empleado como limpiador, desengrasante, blanqueador de ropa y superficies en general: </t>
    </r>
    <r>
      <rPr>
        <sz val="9"/>
        <color theme="1"/>
        <rFont val="Calibri"/>
        <family val="2"/>
      </rPr>
      <t>contenido en cloro activo superior a 180 gr. /l. y la riqueza expresada es de 1.269 gr./l. presentación x galón</t>
    </r>
  </si>
  <si>
    <t>GALON</t>
  </si>
  <si>
    <r>
      <t>SAL MINERALIZADA: S</t>
    </r>
    <r>
      <rPr>
        <sz val="9"/>
        <color theme="1"/>
        <rFont val="Calibri"/>
        <family val="2"/>
      </rPr>
      <t>al con la adición de minerales y oligoelementos específicos para el Ganado Equino</t>
    </r>
  </si>
  <si>
    <t>BOLSA X 30KG</t>
  </si>
  <si>
    <t>02-02-01-003-004-06</t>
  </si>
  <si>
    <t>ABONOS Y PLAGUICIDAS</t>
  </si>
  <si>
    <t>02-02-01-003-005-02</t>
  </si>
  <si>
    <t xml:space="preserve"> PRODUCTOS FARMACÉUTICOS</t>
  </si>
  <si>
    <r>
      <t>Vacuna contiene cepas vivas, atenuadas, liofilizadas de virus del moquillo canino:</t>
    </r>
    <r>
      <rPr>
        <sz val="9"/>
        <color theme="1"/>
        <rFont val="Calibri"/>
        <family val="2"/>
      </rPr>
      <t xml:space="preserve">  (cepa VMC Onderstepoort), adenovirus canino tipo 2 (cepa AVC2 Manhattan LPV3) y parvovirus canino (cepa PVC 154) y virus de parainfluenza canina (PIC cepa Cornell) reproducidas en cultivos tisulares de líneas celulares. Se presenta en forma de gránulo liofilizado en viales de dosis única que contienen la siguiente composicion: cepa  Onderstepoort atenuada de moquillo canino 10³, TCID 50-, cepa de adenovirus canino 10/3, PFU-cepa de parvovirus canino 10/7, TCID50-, cepa de  parainfluenza canina 10/5, PFU, + vacuna inactivada para la inmunizacion activa en perros contra leptospira canicola, leptospira icterohaemorhagioe y rabia. .presentacion por unidad</t>
    </r>
  </si>
  <si>
    <r>
      <t>Vacuna viva combinada para la protección de cachorros jóvenes contra parvovirus canino y virus del moquillo canino</t>
    </r>
    <r>
      <rPr>
        <sz val="9"/>
        <color theme="1"/>
        <rFont val="Calibri"/>
        <family val="2"/>
      </rPr>
      <t>:</t>
    </r>
    <r>
      <rPr>
        <b/>
        <sz val="9"/>
        <color theme="1"/>
        <rFont val="Calibri"/>
        <family val="2"/>
      </rPr>
      <t xml:space="preserve"> </t>
    </r>
    <r>
      <rPr>
        <sz val="9"/>
        <color theme="1"/>
        <rFont val="Calibri"/>
        <family val="2"/>
      </rPr>
      <t>Cada dosis contiene al menos 105,0 DICC50 del virus de moquillo canino cepa Onderstepoort y al menos 107,0 DICC50 de parvovirus canino cepa C154. La vacuna se presenta liofilizada en viales de una dosis y contiene estabilizadores y trazas de antibióticos, presentacion por unidad</t>
    </r>
  </si>
  <si>
    <r>
      <t xml:space="preserve">Vacuna contiene cepas vivas, atenuadas, liofilizadas de virus del moquillo canino: </t>
    </r>
    <r>
      <rPr>
        <sz val="9"/>
        <color theme="1"/>
        <rFont val="Calibri"/>
        <family val="2"/>
      </rPr>
      <t>(Cepa VMC Onderstepoort), adenovirus canino tipo 2 (cepa AVC2 Manhattan LPV3) y parvovirus canino (cepa PVC 154) y virus de para influenza canina (PIC cepa Cornell) reproducidas en cultivos tisulares de líneas celulares. Se presenta en forma de gránulo liofilizado en viales de dosis única que contienen la siguiente composición: cepa  Onderstepoort atenuada de moquillo canino 10/3, TCID 50-, cepa de adenovirus canino 10/3, PFU-cepa de parvovirus canino 10/7, TCID50-, cepa de  para influenza canina 10/5, PFU. La vacuna se presenta liofilizada en viales de una dosis y contiene estabilizadores y trazas de antibióticos. presentación por  unidad.</t>
    </r>
    <r>
      <rPr>
        <b/>
        <sz val="9"/>
        <color theme="1"/>
        <rFont val="Calibri"/>
        <family val="2"/>
      </rPr>
      <t xml:space="preserve"> </t>
    </r>
  </si>
  <si>
    <r>
      <t xml:space="preserve">Vacuna viva combinada contra el virus de la para influenza canina y Bordetella bronchiseptica: </t>
    </r>
    <r>
      <rPr>
        <sz val="9"/>
        <color theme="1"/>
        <rFont val="Calibri"/>
        <family val="2"/>
      </rPr>
      <t>Cada dosis de 0,4 ml contiene al menos 108,3 UFC de Bordetella bronchiseptica cepa B-C2 y 103,8 DICT50 del virus de la parainfluenza canina cepa Cornell. presentación por  unidad.</t>
    </r>
  </si>
  <si>
    <r>
      <t xml:space="preserve">Medicamentos  Antiséptico y hemostático de uso externo: </t>
    </r>
    <r>
      <rPr>
        <sz val="9"/>
        <color theme="1"/>
        <rFont val="Calibri"/>
        <family val="2"/>
      </rPr>
      <t>Desinfectante con amplio espectro de acción microbicida, para la desinfección de heridas y superficies quirúrgicas, con la siguiente Composición: Peróxido de Hidrogeno 50% 6 vehículo c.sp.100 ml presentación x galón</t>
    </r>
  </si>
  <si>
    <r>
      <t xml:space="preserve">Medicamentos del grupo Piel y mucosas, medicación dermatológica, antisépticos y desinfectantes: </t>
    </r>
    <r>
      <rPr>
        <sz val="9"/>
        <color theme="1"/>
        <rFont val="Calibri"/>
        <family val="2"/>
      </rPr>
      <t>composición: Fenol  (creosota SBT 30/18L)15g  Excipientes ( Agua) c.s.p. 100 ml , presentación x 3800 ml.</t>
    </r>
    <r>
      <rPr>
        <b/>
        <sz val="9"/>
        <color theme="1"/>
        <rFont val="Calibri"/>
        <family val="2"/>
      </rPr>
      <t xml:space="preserve"> </t>
    </r>
  </si>
  <si>
    <r>
      <t xml:space="preserve">Medicamentos del grupo Piel y mucosas, medicación dermatológica, antisépticos y desinfectantes: </t>
    </r>
    <r>
      <rPr>
        <sz val="9"/>
        <color theme="1"/>
        <rFont val="Calibri"/>
        <family val="2"/>
      </rPr>
      <t>composición: Clorhexidina digluconato 0.5 g Vehículo c,s,p, 100,0 ml presentación x galón</t>
    </r>
    <r>
      <rPr>
        <b/>
        <sz val="9"/>
        <color theme="1"/>
        <rFont val="Calibri"/>
        <family val="2"/>
      </rPr>
      <t xml:space="preserve"> </t>
    </r>
  </si>
  <si>
    <r>
      <t xml:space="preserve">Medicamentos del grupo Piel y mucosas, medicación dermatológica, antisépticos y desinfectantes: </t>
    </r>
    <r>
      <rPr>
        <sz val="9"/>
        <color theme="1"/>
        <rFont val="Calibri"/>
        <family val="2"/>
      </rPr>
      <t>composición: Clorhexidina digluconato 0.5 g excipientes c.s.p 100,0 ml  , presentación x 120 ml.</t>
    </r>
    <r>
      <rPr>
        <b/>
        <sz val="9"/>
        <color theme="1"/>
        <rFont val="Calibri"/>
        <family val="2"/>
      </rPr>
      <t xml:space="preserve"> </t>
    </r>
  </si>
  <si>
    <t xml:space="preserve">FRASCO X 120 ML </t>
  </si>
  <si>
    <r>
      <t xml:space="preserve">Medicamentos del grupo Piel y mucosas, medicación dermatológica, antisépticos y desinfectantes: composición: </t>
    </r>
    <r>
      <rPr>
        <sz val="9"/>
        <color theme="1"/>
        <rFont val="Calibri"/>
        <family val="2"/>
      </rPr>
      <t xml:space="preserve">Didecyldimetil amonio cloruro 2,88g, Dioctyldimetil amonio cloruro 1,92g, Octyldecildimetil amonio cloruro 4,8g, Alkyldimetil benzil amonio cloruro 6,4 g,Glutaraldehído 6,0g, Excipientes c.s.p. 100,0 ml, presentación x Galón </t>
    </r>
  </si>
  <si>
    <r>
      <t xml:space="preserve">Medicamentos del grupo Piel y mucosas, medicación dermatológica, antisépticos y desinfectantes: </t>
    </r>
    <r>
      <rPr>
        <sz val="9"/>
        <color theme="1"/>
        <rFont val="Calibri"/>
        <family val="2"/>
      </rPr>
      <t>composición: Violeta de genciana 0.5 g, Fenol USP 1,0 g, Ácido tánico 0.5g, Aceite de pino 3.1  g, Excipientes csp 100 mL, frasco x 120 ml</t>
    </r>
  </si>
  <si>
    <r>
      <t xml:space="preserve">Medicamentos del grupo Piel y mucosas, medicación dermatológica, antiparasitarios externos: </t>
    </r>
    <r>
      <rPr>
        <sz val="9"/>
        <color theme="1"/>
        <rFont val="Calibri"/>
        <family val="2"/>
      </rPr>
      <t>composición cada 100 ml contiene: prpooxur (2- isopropoxyphenyl-N-  methilcarbamate) 0.303 g, coumaphos ( o-o- Diethyl  0-3 chloro-4-methyl-2-oxo-2H-chromen-7-yl phosphorothioate) 0,454 g. sulfanilamida ( 4-amino-benzenesulfonamide) 0.757 g, excipientes c.s.p. 100 ml, presentación x 430 ml</t>
    </r>
    <r>
      <rPr>
        <b/>
        <sz val="9"/>
        <color theme="1"/>
        <rFont val="Calibri"/>
        <family val="2"/>
      </rPr>
      <t xml:space="preserve"> </t>
    </r>
  </si>
  <si>
    <t xml:space="preserve">FRACSO X 430 ML </t>
  </si>
  <si>
    <r>
      <t xml:space="preserve">Medicamentos del grupo Piel y mucosas, medicación dermatológica, antisépticos y desinfectantes: </t>
    </r>
    <r>
      <rPr>
        <sz val="9"/>
        <color theme="1"/>
        <rFont val="Calibri"/>
        <family val="2"/>
      </rPr>
      <t>composición: cada 100 ml de solución concentrada contiene: Clorometacresol 4,50 g, Ortofenilfenol 7,00 g, Glutaraldehido 3,75 g excipientes c.s.p 100 ml. Excipientes csp 100 ml, presentación x Galón</t>
    </r>
    <r>
      <rPr>
        <b/>
        <sz val="9"/>
        <color theme="1"/>
        <rFont val="Calibri"/>
        <family val="2"/>
      </rPr>
      <t xml:space="preserve"> </t>
    </r>
  </si>
  <si>
    <r>
      <t xml:space="preserve">Medicamentos del grupo Piel y mucosas, medicación dermatológica, antiparasitarios externos que contengan: </t>
    </r>
    <r>
      <rPr>
        <sz val="9"/>
        <color theme="1"/>
        <rFont val="Calibri"/>
        <family val="2"/>
      </rPr>
      <t>composición cada 100 ml contiene: 1,5-di ( 2,4-dimetilfenil)-3 metil-1,3,5-triazapenta-1,4-dieno AMITRAZ 20.8 g, Excipientes c.s.p 100 ml en presentación de 1000ml.</t>
    </r>
    <r>
      <rPr>
        <b/>
        <sz val="9"/>
        <color theme="1"/>
        <rFont val="Calibri"/>
        <family val="2"/>
      </rPr>
      <t xml:space="preserve"> </t>
    </r>
  </si>
  <si>
    <r>
      <t>Medicamentos del grupo Piel y mucosas, medicación dermatológica, antisépticos y desinfectantes</t>
    </r>
    <r>
      <rPr>
        <sz val="9"/>
        <color theme="1"/>
        <rFont val="Calibri"/>
        <family val="2"/>
      </rPr>
      <t>: composición: Tenso activo biodegradable, ablandadores de agua, agentes anti depositantes, presentación bulto x 20 kilos</t>
    </r>
    <r>
      <rPr>
        <b/>
        <sz val="9"/>
        <color theme="1"/>
        <rFont val="Calibri"/>
        <family val="2"/>
      </rPr>
      <t xml:space="preserve"> </t>
    </r>
  </si>
  <si>
    <r>
      <t xml:space="preserve">Medicamentos del grupo Piel y mucosas, medicación dermatológica, antisépticos y desinfectantes: </t>
    </r>
    <r>
      <rPr>
        <sz val="9"/>
        <color theme="1"/>
        <rFont val="Calibri"/>
        <family val="2"/>
      </rPr>
      <t>composición: desinfectante a base de CaCO3, presentación bulto x 50 kilos</t>
    </r>
    <r>
      <rPr>
        <b/>
        <sz val="9"/>
        <color theme="1"/>
        <rFont val="Calibri"/>
        <family val="2"/>
      </rPr>
      <t xml:space="preserve"> </t>
    </r>
  </si>
  <si>
    <t>BULTO</t>
  </si>
  <si>
    <r>
      <t xml:space="preserve">Algodón Quirúrgico: </t>
    </r>
    <r>
      <rPr>
        <sz val="9"/>
        <color theme="1"/>
        <rFont val="Calibri"/>
        <family val="2"/>
      </rPr>
      <t>blanco, presentación en bolsa de polipropileno, de (500 gramos ),presentación unidad x rol</t>
    </r>
    <r>
      <rPr>
        <b/>
        <sz val="9"/>
        <color theme="1"/>
        <rFont val="Calibri"/>
        <family val="2"/>
      </rPr>
      <t xml:space="preserve">lo     </t>
    </r>
  </si>
  <si>
    <r>
      <t xml:space="preserve">Equipo para facilitar la administración de soluciones por vía parenteral de acuerdo a la siguiente descripción: </t>
    </r>
    <r>
      <rPr>
        <sz val="9"/>
        <color theme="1"/>
        <rFont val="Calibri"/>
        <family val="2"/>
      </rPr>
      <t xml:space="preserve">Buretrol x 150 centímetros, presentación x unidad </t>
    </r>
  </si>
  <si>
    <r>
      <t xml:space="preserve">Hojas del bisturí: </t>
    </r>
    <r>
      <rPr>
        <sz val="9"/>
        <color theme="1"/>
        <rFont val="Calibri"/>
        <family val="2"/>
      </rPr>
      <t>No. 22 en acero inoxidable, en caja por 100 unidades.</t>
    </r>
  </si>
  <si>
    <t xml:space="preserve">CAJA X 100 UNIDADES </t>
  </si>
  <si>
    <r>
      <t xml:space="preserve">Equipo Venoclisis: </t>
    </r>
    <r>
      <rPr>
        <sz val="9"/>
        <color theme="1"/>
        <rFont val="Calibri"/>
        <family val="2"/>
      </rPr>
      <t>micro goteo</t>
    </r>
    <r>
      <rPr>
        <b/>
        <sz val="9"/>
        <color theme="1"/>
        <rFont val="Calibri"/>
        <family val="2"/>
      </rPr>
      <t xml:space="preserve"> </t>
    </r>
  </si>
  <si>
    <r>
      <t xml:space="preserve">Equipo Venoclisis: </t>
    </r>
    <r>
      <rPr>
        <sz val="9"/>
        <color theme="1"/>
        <rFont val="Calibri"/>
        <family val="2"/>
      </rPr>
      <t>macro goteo</t>
    </r>
    <r>
      <rPr>
        <b/>
        <sz val="9"/>
        <color theme="1"/>
        <rFont val="Calibri"/>
        <family val="2"/>
      </rPr>
      <t xml:space="preserve"> </t>
    </r>
  </si>
  <si>
    <t> 42311511</t>
  </si>
  <si>
    <r>
      <t xml:space="preserve">Gasa: </t>
    </r>
    <r>
      <rPr>
        <sz val="9"/>
        <color theme="1"/>
        <rFont val="Calibri"/>
        <family val="2"/>
      </rPr>
      <t>pre cortada 100% algodón, sin cinta radiopaca, gasa doblada 2 veces, estéril, tipo de tela tejida, presentación caja x 24 sobres</t>
    </r>
  </si>
  <si>
    <t xml:space="preserve">CAJA X 24 SOBRES </t>
  </si>
  <si>
    <r>
      <t>Gasa:</t>
    </r>
    <r>
      <rPr>
        <sz val="9"/>
        <color theme="1"/>
        <rFont val="Calibri"/>
        <family val="2"/>
      </rPr>
      <t xml:space="preserve"> Pre cortada 100% algodón, sin cinta radiopaca, gasa doblada 2 veces, no  estéril, tipo de tela tejida, presentación rollo x 100 yds. </t>
    </r>
  </si>
  <si>
    <t xml:space="preserve">ROLLO X 100 YARDAS </t>
  </si>
  <si>
    <r>
      <t xml:space="preserve">Medicamentos del grupo Líquidos y Electrolitos: composición: </t>
    </r>
    <r>
      <rPr>
        <sz val="9"/>
        <color theme="1"/>
        <rFont val="Calibri"/>
        <family val="2"/>
      </rPr>
      <t xml:space="preserve">cada 100 ml contiene: cloruro de sodio USP 900 mg, agua para inyección CSP pH aprox 5.0mEg/L aprox sodio-154 cloruro -154 mOsm/L aprox 308.presentación x 500 ml </t>
    </r>
  </si>
  <si>
    <t>500 ML</t>
  </si>
  <si>
    <r>
      <t xml:space="preserve">Medicamentos del grupo Líquidos y Electrolitos: composición: </t>
    </r>
    <r>
      <rPr>
        <sz val="9"/>
        <color theme="1"/>
        <rFont val="Calibri"/>
        <family val="2"/>
      </rPr>
      <t>cada 100 ml contiene:  cloruro de sodio, usp,600 mg, lactato de sodio 310 mg, cloruró de potasio usp 30mg. cloruro de calcio usp 20 mg, agua para inyección csp, ph aproximado 6,5 mEq/L, aprox sodio-130, potasio-4,calcio-3,cloruro-109, lactato-28, mOsm/L aprox 272 , presentación x 500 ml</t>
    </r>
  </si>
  <si>
    <r>
      <t>Medicamentos del grupo Líquidos y Electrolitos composición:</t>
    </r>
    <r>
      <rPr>
        <sz val="9"/>
        <color theme="1"/>
        <rFont val="Calibri"/>
        <family val="2"/>
      </rPr>
      <t xml:space="preserve"> dextrosa hidratada U.S.P. 5 g (glucosa hidratada U.S.P. 5 g), C.S.P Ph APROX. 4.5 MOSM/L APROX. 252, en solución inyectable al 5%,presentación x 500 ml</t>
    </r>
  </si>
  <si>
    <r>
      <t xml:space="preserve">Medicamentos del grupo Líquidos y Electrolitos: </t>
    </r>
    <r>
      <rPr>
        <sz val="9"/>
        <color theme="1"/>
        <rFont val="Calibri"/>
        <family val="2"/>
      </rPr>
      <t xml:space="preserve">composición: Agua purificada estéril 100% libre de pirógenos, en solución inyectable, presentación x 500 ml </t>
    </r>
  </si>
  <si>
    <r>
      <t xml:space="preserve">Medicamento Solución oral con efecto anabólico, orexígeno y regulador del balance energético: Composición: Stanozolol: </t>
    </r>
    <r>
      <rPr>
        <sz val="9"/>
        <color theme="1"/>
        <rFont val="Calibri"/>
        <family val="2"/>
      </rPr>
      <t xml:space="preserve">0.4 g Ciproheptadina clorhidrato: 0.2 g,DL-Carnitina clorhidrato: 7 g, Excipientes  c.s.  , presentación x 10 ml </t>
    </r>
  </si>
  <si>
    <t xml:space="preserve">FRASCO X 
10 ML </t>
  </si>
  <si>
    <r>
      <t xml:space="preserve">Medicamentos del grupo vitamínico mineral aminoácidos: </t>
    </r>
    <r>
      <rPr>
        <sz val="9"/>
        <color theme="1"/>
        <rFont val="Calibri"/>
        <family val="2"/>
      </rPr>
      <t xml:space="preserve">con la siguiente Composición:  Vitamina A acetato 1000 U.I. Vitamina D3 75 U.I. Vitamina E Acetato 20 U.I. Tiamina clorhidrato (B6) 1000 mcg, Riboflavina 5 fosfato sódica 1000 mcg ,Piridoxina clorhidrato (B6) 400 mcg, Cianocobalamina (B12) 1 mcg, Niacinamida 10000 mcg, Pantotenato de Calcio 1000 mcg,Metionina 20 mg Lisina clorhidrato 10 mg, Fosfato dicálcico 390 mg, Bifosfato de Potasio 60 mg, Oxido de Magnesio 10 mg, Sulfato de Manganeso 0,7 mg, Sulfato de Cobre 0,3 mg, Sulfato de Zinc 0,3 mg, Carbonato de Cobalto 0,5 mg, Yoduro de Potasio 0,05 mg, sulfato ferroso 3 mg Sodio dibásico 60 mg, excipientes csp , presentación frasco  x 30 tabletas </t>
    </r>
    <r>
      <rPr>
        <b/>
        <sz val="9"/>
        <color theme="1"/>
        <rFont val="Calibri"/>
        <family val="2"/>
      </rPr>
      <t xml:space="preserve"> </t>
    </r>
  </si>
  <si>
    <t xml:space="preserve">FRASCO X 30 TABLETAS </t>
  </si>
  <si>
    <r>
      <t xml:space="preserve">Medicamentos del grupo Piel y mucosas, medicación dermatológica, antiparasitarios externos: </t>
    </r>
    <r>
      <rPr>
        <sz val="9"/>
        <color theme="1"/>
        <rFont val="Calibri"/>
        <family val="2"/>
      </rPr>
      <t>contengan la siguiente composición Ácido salicílico 2 g Azufre coloidal 2 g Exipientes csp 100 ml, presentación x 240 ml</t>
    </r>
    <r>
      <rPr>
        <b/>
        <sz val="9"/>
        <color theme="1"/>
        <rFont val="Calibri"/>
        <family val="2"/>
      </rPr>
      <t xml:space="preserve"> </t>
    </r>
  </si>
  <si>
    <t xml:space="preserve">FRASCO X 240 ML </t>
  </si>
  <si>
    <r>
      <t xml:space="preserve">Medicamentos del grupo Piel y mucosas, medicación dermatológica, antiparasitarios externos: </t>
    </r>
    <r>
      <rPr>
        <sz val="9"/>
        <color theme="1"/>
        <rFont val="Calibri"/>
        <family val="2"/>
      </rPr>
      <t>contenga la siguiente composición: benzoato de bencilo 30 g, presentación x 120 ml.</t>
    </r>
  </si>
  <si>
    <r>
      <t xml:space="preserve">Medicamentos del grupo Piel y mucosas, medicación dermatológica, antiparasitarios externos: </t>
    </r>
    <r>
      <rPr>
        <sz val="9"/>
        <color theme="1"/>
        <rFont val="Calibri"/>
        <family val="2"/>
      </rPr>
      <t>Contengan la siguiente composición Peróxido de Benzoilo    2,5 g, Excipientes  c.s.p.    100 mL, presentación x 125 ml</t>
    </r>
  </si>
  <si>
    <t xml:space="preserve">FRASCO X 250ML </t>
  </si>
  <si>
    <r>
      <t xml:space="preserve">Medicamentos del grupo Piel y mucosas, medicación dermatológica, antiparasitarios externos: </t>
    </r>
    <r>
      <rPr>
        <sz val="9"/>
        <color theme="1"/>
        <rFont val="Calibri"/>
        <family val="2"/>
      </rPr>
      <t>Contengan la siguiente composición: Urea 4.88 g, Ácido Láctico 90% 0.19 g, Glicerina    1.0 g, Excipientes c.s.p.    100,0 ml, presentación x 250 ml</t>
    </r>
  </si>
  <si>
    <t xml:space="preserve">FRASCO X 125 ML </t>
  </si>
  <si>
    <r>
      <t xml:space="preserve">Medicamentos del grupo Piel y mucosas, Antiséptico y queratolítico como parte del tratamiento de enfermedades bacterianas, fúngicas y parasitarias de la piel: </t>
    </r>
    <r>
      <rPr>
        <sz val="9"/>
        <color theme="1"/>
        <rFont val="Calibri"/>
        <family val="2"/>
      </rPr>
      <t>Contengan la siguiente composición Azufre 1 g,Excipientes c.s.p. 100 g, presentación en jabón por 60 gramos .</t>
    </r>
    <r>
      <rPr>
        <b/>
        <sz val="9"/>
        <color theme="1"/>
        <rFont val="Calibri"/>
        <family val="2"/>
      </rPr>
      <t xml:space="preserve"> </t>
    </r>
  </si>
  <si>
    <r>
      <t xml:space="preserve">Medicamentos del grupo Piel y mucosas, medicación dermatológica, antiparasitarios externos: </t>
    </r>
    <r>
      <rPr>
        <sz val="9"/>
        <color theme="1"/>
        <rFont val="Calibri"/>
        <family val="2"/>
      </rPr>
      <t xml:space="preserve">contengan la siguiente composición Clohexidina acetato 0.5 g Excipientes csp 100g, presentación  de 100 gramos </t>
    </r>
    <r>
      <rPr>
        <b/>
        <sz val="9"/>
        <color theme="1"/>
        <rFont val="Calibri"/>
        <family val="2"/>
      </rPr>
      <t xml:space="preserve"> </t>
    </r>
  </si>
  <si>
    <r>
      <t xml:space="preserve">Medicamentos del grupo vitaminas-minerales y nutrientes: </t>
    </r>
    <r>
      <rPr>
        <sz val="9"/>
        <color theme="1"/>
        <rFont val="Calibri"/>
        <family val="2"/>
      </rPr>
      <t>Composición vitamina B1 (Tiamina clorhidrato) 10 mg, vitamina B2 (Riboflavina) 3 mg, Nicotinamida 100 mg Vitamina B12 (cianocobalamina) 50 mcg. Excipientes csp 1 ml en presentación X 10 ml.</t>
    </r>
    <r>
      <rPr>
        <b/>
        <sz val="9"/>
        <color theme="1"/>
        <rFont val="Calibri"/>
        <family val="2"/>
      </rPr>
      <t xml:space="preserve"> </t>
    </r>
  </si>
  <si>
    <r>
      <t xml:space="preserve">Medicamentos del grupo  hematínico que combina en su formulación todas las vitaminas y oligoelementos: </t>
    </r>
    <r>
      <rPr>
        <sz val="9"/>
        <color theme="1"/>
        <rFont val="Calibri"/>
        <family val="2"/>
      </rPr>
      <t xml:space="preserve">Composición: Vitamina B1 1500 mg, Vitamina  B2 1500 mg, Vitamina  B6 1200 mg, Vitamina  B12 15000 mcg, Vitamina  K 250 mg, Pantotenato de Cálcio (vit.B5)1200 mg,Ác. Nicotínico 1200 mg, Ác. Fólico 5000 mg, Hierro (proteinato de hierro) 4500 mg, Cobalto  (proteinato de cobalto)100 mg, Cobre(proteinato de cobre) 500 mg, Zinc  (proteinato de zinc)5000 mg, Glucosa  200 g, Excipiente c.s.p.1000 g. presentación frasco por 60 ml  </t>
    </r>
  </si>
  <si>
    <t>FRASCO 60 ML</t>
  </si>
  <si>
    <r>
      <t xml:space="preserve">Vitaminas y minerales quelatados, rico en hierro y ácido fólico, indicado en crecimiento y desempeño: </t>
    </r>
    <r>
      <rPr>
        <sz val="9"/>
        <color theme="1"/>
        <rFont val="Calibri"/>
        <family val="2"/>
      </rPr>
      <t xml:space="preserve">Composición: Vitamina B1 1911 mg, Vitamina  B2 1911 mg, Vitamina  B6 1528.80 mg, Vitamina  B12 19110 mcg, Vitamina  K 318.50 mg, Pantotenato de Calcio ( vitamina B5) 1528,80 mg ,Ác. Nicotínic 1528.80 mg,Ác. Fólico 6370 mg, Hierro  (proteinato) 5733 mg, Cobalto  (proteinato)127.40mg,Cobre (proteinato)637  mg, Zinc (proteinato)6370 mg,Glucosa  254.80 g,Excipientes c.s.p.1000 ml.presentacion por litro </t>
    </r>
  </si>
  <si>
    <r>
      <t xml:space="preserve">Suplemento de calcio, fosforo, zinc, selenio, vitaminas a, d, e y b12: </t>
    </r>
    <r>
      <rPr>
        <sz val="9"/>
        <color theme="1"/>
        <rFont val="Calibri"/>
        <family val="2"/>
      </rPr>
      <t>Composición: calcio 35g, fosforo 26.6g,zinc 3.333.33mg,selenio 20mg,vitamina A 1.200.000uI, Vitamina B12 33.3333.33mcg, vitamina D3 75.000UI, Vitamina E 20.000UI, Vehículo c.s.p. 1000.g.presentacion por litro</t>
    </r>
    <r>
      <rPr>
        <b/>
        <sz val="9"/>
        <color theme="1"/>
        <rFont val="Calibri"/>
        <family val="2"/>
      </rPr>
      <t xml:space="preserve"> </t>
    </r>
  </si>
  <si>
    <r>
      <t xml:space="preserve">suplemento con fórmula reproductiva completa, equilibrada y fácilmente asimilable: </t>
    </r>
    <r>
      <rPr>
        <sz val="9"/>
        <color theme="1"/>
        <rFont val="Calibri"/>
        <family val="2"/>
      </rPr>
      <t>consiste en vitaminas, minerales,  Vitamina A (mín)800.000 UI, Vitamina E (mín)43.000 UI, Vitamina B12 (mín)17.000 mcg, Ácido Fólico (mín) 20 g, Beta caroteno (min) 2,700 mg,   Acido linolênico (mín)50,161 g, Acido linoleico (min) 240,266 g,  Acido oleico (mín)118,423 g,  L-carnitina (min)110,88 g,  lisina(min)10 g, acido glutamico(min) 885mg,  Alanina (mín)766 mg, treonina (min)85 mg, leucina(min) 298 mg , prolina(min) 1,166 mg, acido aspartico (min)490 mg, metionina(min) 10 g, histidina(min) 102 mg, Arginina (mín)536 mg, serina (min) 145 mg valina (min) 221 mg,  Fenilalanina(mín)196 mg, tirosina(min) 110 mg, isoleusina(min) 128mg ,Hidroxiprolina (mín)698 mg, glicina (min) 2,129 mg, extracto vegetal (min) 10g, selenio(min) 152 mg, zinc(min) 4,000 mg, presentación por litro.</t>
    </r>
  </si>
  <si>
    <r>
      <t xml:space="preserve">Medicamentos del grupo multivitamínico, tónico, mineralizante: </t>
    </r>
    <r>
      <rPr>
        <sz val="9"/>
        <color theme="1"/>
        <rFont val="Calibri"/>
        <family val="2"/>
      </rPr>
      <t xml:space="preserve">Composición: Fosfato tricálcico 32.400 mg, (Aporte Ion Calcio: 12,500 mg) (Aporte Ion fosforo: 6,460 mg) Vitamina D3 10.000 UI Vitamina A (palmitato) 51.000 UI,Exipientes csp 100 ml presentación x 300 ml  </t>
    </r>
  </si>
  <si>
    <t xml:space="preserve">FRASCO X 300 ML </t>
  </si>
  <si>
    <r>
      <t xml:space="preserve">Medicamentos antitérmicos Antinauseoso: </t>
    </r>
    <r>
      <rPr>
        <sz val="9"/>
        <color theme="1"/>
        <rFont val="Calibri"/>
        <family val="2"/>
      </rPr>
      <t>silimarina de concentración 150 mg / capsula , presentación caja por 20 unidades.</t>
    </r>
    <r>
      <rPr>
        <b/>
        <sz val="9"/>
        <color theme="1"/>
        <rFont val="Calibri"/>
        <family val="2"/>
      </rPr>
      <t xml:space="preserve"> </t>
    </r>
  </si>
  <si>
    <t>CAJA x 20 CAPSULAS</t>
  </si>
  <si>
    <r>
      <t xml:space="preserve">Medicamentos del grupo vitaminas-minerales y nutrientes: </t>
    </r>
    <r>
      <rPr>
        <sz val="9"/>
        <color theme="1"/>
        <rFont val="Calibri"/>
        <family val="2"/>
      </rPr>
      <t xml:space="preserve">composición Dextrosa 5g,Acetato de sodio 250 mg, cloruro de calcio 15mg, cloruro de potasio 20mg, sulfato de magnesio 20mg, tiamina HCI 10 mg, roboflavina -5-fosfato sodico 4mg, D-pantenol 5mg, niacinamida 150 mg, pirodoxina HCI 10 mg, cianocobalamina 5 ug, glutamato monosodico 4mg, acido aspartico 4,7 mg, treonina 2,7 mg, serina 3,6 mg, acido glutamico 12,8 mg, prolina 6,4 mg, glicina 1,2 mg, alanina 2,0 mg, valina 4,2 mg, metionina 1,7 mg, isoleucina 3,3 mg, leucina 5,4 mg, tirosina 0,9 mg, fenilalanina 2,9 mg, histidina 1,7 mg, lisina 4,9 mg, arginina 2,2 mg, triptofano 0,7 mg, excipientes c.s.p 100 ml , presentación x 500 ml </t>
    </r>
  </si>
  <si>
    <t xml:space="preserve">FRASCO X 500 ML </t>
  </si>
  <si>
    <r>
      <t xml:space="preserve">Medicamentos del grupo Suplemento vitamínico mineral energizante, condroprotector, condroreparador promotor de la colagenogenésis reconstituyente:Composición: </t>
    </r>
    <r>
      <rPr>
        <sz val="9"/>
        <color theme="1"/>
        <rFont val="Calibri"/>
        <family val="2"/>
      </rPr>
      <t xml:space="preserve">cada 100 g, contiene L-Metionina:   2,500  mg, L-lisina 1,500 mg, L-cistina 1,000 mg,Trifosfato de Adenosina (ATP) 75 mg Vitamina B12 0,5 mg, Ácido Fólico: 25 mg, Colina citrato:1,500  mg,Calcio carbonato:10,000  mg,Magnesio Carbonato: 30 mg,Dextroglucosa  c. s. presentación frasco x 80 gramos. </t>
    </r>
  </si>
  <si>
    <t>FCO 80 GRS</t>
  </si>
  <si>
    <r>
      <t xml:space="preserve">Sustancias esenciales para el metabolismo, crecimiento, antihemorrágico y regulación normal de la función celular: </t>
    </r>
    <r>
      <rPr>
        <sz val="9"/>
        <color theme="1"/>
        <rFont val="Calibri"/>
        <family val="2"/>
      </rPr>
      <t xml:space="preserve">composición: Vitamina K1  fitomenadiona 12.5 mg,Exipientes csp 1 ml, presentación x 20 ml. </t>
    </r>
  </si>
  <si>
    <t>FCO 20 ML</t>
  </si>
  <si>
    <r>
      <t xml:space="preserve">Medicamentos del grupo vitaminas-minerales y nutrientes: </t>
    </r>
    <r>
      <rPr>
        <sz val="9"/>
        <color theme="1"/>
        <rFont val="Calibri"/>
        <family val="2"/>
      </rPr>
      <t>composición vitamina B1 (Tiamina HCI) 150 mg, Vitamina B2 (Riboflavina 5 Fosfato sodica)72 mg Vitamina B6 (piridoxina HCI) 72 mg ,Vitamina B12 (cianocobalamina)0.32mg,Vitamina pp( nicotinamida)2200 mg, Vitamina Biotina 45 mg, Vitamina D pantenol 200 mg, calcio glicerofosfato 1000 mg,manganeso glicerofosfato 100 mg, potasio glicerofosfato 75% 100 mg, sodio glicerofosfato 1800 mg, excipientes c.s.p 100 ml  En presentación por 100 ml.</t>
    </r>
    <r>
      <rPr>
        <b/>
        <sz val="9"/>
        <color theme="1"/>
        <rFont val="Calibri"/>
        <family val="2"/>
      </rPr>
      <t xml:space="preserve"> </t>
    </r>
  </si>
  <si>
    <r>
      <t xml:space="preserve">Medicamentos del grupo vitaminas-minerales y nutrientes: </t>
    </r>
    <r>
      <rPr>
        <sz val="9"/>
        <color theme="1"/>
        <rFont val="Calibri"/>
        <family val="2"/>
      </rPr>
      <t xml:space="preserve">composición vitamina B1 (Tiamina HCI) 150 mg, Vitamina B2 (Riboflavina 5 Fosfato sodica)72 mg Vitamina B6 (piridoxina HCI) 72 mg ,Vitamina B12 (cianocobalamina)0.32mg,Vitamina pp( nicotinamida)2200 mg, Vitamina Biotina 45 mg, Vitamina D pantenol 200 mg, calcio glicerofosfato 1000 mg,manganeso glicerofosfato 100 mg, potasio glicerofosfato 75% 100 mg, sodio glicerofosfato 1800 mg, excipientes c.s.p 100 ml  En presentación por 100 ml </t>
    </r>
  </si>
  <si>
    <t>FRASCO 100 ML</t>
  </si>
  <si>
    <r>
      <t>Sustancias esenciales para el metabolismo, crecimiento, vitamina C, regulación normal de la función celular: composición:</t>
    </r>
    <r>
      <rPr>
        <sz val="9"/>
        <color theme="1"/>
        <rFont val="Calibri"/>
        <family val="2"/>
      </rPr>
      <t xml:space="preserve"> Ácido ascórbico 250 mg, Excipientes csp 1 ml. presentación x 20 ml.</t>
    </r>
    <r>
      <rPr>
        <b/>
        <sz val="9"/>
        <color theme="1"/>
        <rFont val="Calibri"/>
        <family val="2"/>
      </rPr>
      <t xml:space="preserve"> </t>
    </r>
  </si>
  <si>
    <t>FRASCO X 20 ML</t>
  </si>
  <si>
    <r>
      <t>Medicamentos del grupo hemostatico:</t>
    </r>
    <r>
      <rPr>
        <sz val="9"/>
        <color theme="1"/>
        <rFont val="Calibri"/>
        <family val="2"/>
      </rPr>
      <t xml:space="preserve"> composición: Etamsilato 125 mg Excipientes csp 1 ml presentación x 10 ml </t>
    </r>
  </si>
  <si>
    <t>FRASCO X 10 ML</t>
  </si>
  <si>
    <r>
      <t xml:space="preserve">Vitaminas y minerales quilatados, rico en hierro y ácido fólico, indicado en crecimiento y desempeño: </t>
    </r>
    <r>
      <rPr>
        <sz val="9"/>
        <color theme="1"/>
        <rFont val="Calibri"/>
        <family val="2"/>
      </rPr>
      <t>Composición: Vitamina B1  1.500,00 mg, Vitamina  B6 1.000,00mg,Vitamina  B12  2.000,00 mcg,Patotenato de calcio (vitamina B5)1.000,00 mg,Glicina 13.260,00 mg, DL-metionina (min) 10.00g, Metionina 426.00mg,L-lisina 10.00g,lisina 2.820.00mg,L-carnitina 10.00g, colina 10.00g, arginina 2.364.00mg,betaina 10.00g,triptofano 156.00mg,histidina 420.00mg,isoleucina 570.00mg,leucina 1.620.00mg,fenilalanina 936.00mg,tirosina 180.00mg,treonina 421.00mg,valina 1.314.00mg,alanina 5.900.00mg,hidroxiprolina 4.956.00mg, prolina 8.334.00 mg, cisteína 216.00mg, serina 480.00mg,acido aspartico 3.180.00mg, ac. glutamico 5.268.00mg, glucosa 200.00g, excipientes c.s.p. 1.000,00 g  presentación por litro</t>
    </r>
    <r>
      <rPr>
        <b/>
        <sz val="9"/>
        <color theme="1"/>
        <rFont val="Calibri"/>
        <family val="2"/>
      </rPr>
      <t xml:space="preserve"> </t>
    </r>
  </si>
  <si>
    <t xml:space="preserve">FRASCO X LITRO </t>
  </si>
  <si>
    <r>
      <t xml:space="preserve">Medicamentos del grupo inmunoestimulante de la inmunidad inespecífica: </t>
    </r>
    <r>
      <rPr>
        <sz val="9"/>
        <color theme="1"/>
        <rFont val="Calibri"/>
        <family val="2"/>
      </rPr>
      <t xml:space="preserve">Composición. Propionibacterium granulosum 0.95x10/12,Hexosaminas de E. coli 2.5 umol, presentación frasco x 20 ml </t>
    </r>
  </si>
  <si>
    <r>
      <t xml:space="preserve">Medicamentos del grupo sistema inmune, inmunoglobulinas: </t>
    </r>
    <r>
      <rPr>
        <sz val="9"/>
        <color theme="1"/>
        <rFont val="Calibri"/>
        <family val="2"/>
      </rPr>
      <t xml:space="preserve">Composición: células inactivadas de  propionibacterium granulosum  25 mg, hexosaminas provenientes de e. coli 2 mg . Excipientes c.s.p. 100 ml ,Presentación x 10 ml </t>
    </r>
  </si>
  <si>
    <t>FCO 10 ML</t>
  </si>
  <si>
    <r>
      <t xml:space="preserve">Medicamentos del grupo Piel y mucosas, medicación dermatológica, antisépticos y desinfectantes: </t>
    </r>
    <r>
      <rPr>
        <sz val="9"/>
        <color theme="1"/>
        <rFont val="Calibri"/>
        <family val="2"/>
      </rPr>
      <t xml:space="preserve">composición: Alquitrán de hulla 88 g, solvesso 7g, ,Formol líquido 5 g, presentacion envase x 250 gramos </t>
    </r>
  </si>
  <si>
    <t xml:space="preserve">LATA X 250 GRAMOS </t>
  </si>
  <si>
    <r>
      <t xml:space="preserve">Medicamentos del grupo Sistema nervioso central y periférico, analgésicos generales en intervenciones quirúrgicas de hasta dos horas de duración, composición: </t>
    </r>
    <r>
      <rPr>
        <sz val="9"/>
        <color theme="1"/>
        <rFont val="Calibri"/>
        <family val="2"/>
      </rPr>
      <t xml:space="preserve">Ketamina base (como clorhidrato): 50 mg, Midazolam base (como clorhidrato): 2 mg, Excipientes c.s.p.: 1 ml, presentación frasco x 50 ml </t>
    </r>
  </si>
  <si>
    <t>FRASCO X 50 ML</t>
  </si>
  <si>
    <r>
      <t xml:space="preserve">Medicamentos del grupo Sistema nervioso central y periférico, analgésicos generales en intervenciones quirurgicas de hasta dos horas de duración: </t>
    </r>
    <r>
      <rPr>
        <sz val="9"/>
        <color theme="1"/>
        <rFont val="Calibri"/>
        <family val="2"/>
      </rPr>
      <t>composición: clorhidrato Tiletamina 25 mg ,clorhidrato Zolazepam 25 mg, Excipientes c.s.p 1 ml, presentación x  5 ml</t>
    </r>
  </si>
  <si>
    <t xml:space="preserve">FRASCO X 5 ML </t>
  </si>
  <si>
    <r>
      <t xml:space="preserve">Medicamentos del grupo Sistema nervioso central y periférico, analgésicos generales en intervenciones quirúrgicas de hasta dos horas de duración: </t>
    </r>
    <r>
      <rPr>
        <sz val="9"/>
        <color theme="1"/>
        <rFont val="Calibri"/>
        <family val="2"/>
      </rPr>
      <t xml:space="preserve">composición: Xilazina base (monoclrhidrato) 20 mg, Exipientes csp 1 ml, presentación x 10 ml </t>
    </r>
  </si>
  <si>
    <t xml:space="preserve">FRASCO X 10 ML </t>
  </si>
  <si>
    <r>
      <t xml:space="preserve">Medicamentos del grupo Antiinfecciosos antibacterianos: </t>
    </r>
    <r>
      <rPr>
        <sz val="9"/>
        <color theme="1"/>
        <rFont val="Calibri"/>
        <family val="2"/>
      </rPr>
      <t xml:space="preserve">Composición Oxitetraciclina clorhidrato 500 mg, Excipientes c.s.p. 1 ovulo, presentación caja x 12 óvulos. </t>
    </r>
  </si>
  <si>
    <t xml:space="preserve">CAJA X 12 OVULOS </t>
  </si>
  <si>
    <r>
      <t xml:space="preserve">Medicamentos del grupo Órganos de los sentidos, Corticoides que contenga la siguiente: composición: </t>
    </r>
    <r>
      <rPr>
        <sz val="9"/>
        <color theme="1"/>
        <rFont val="Calibri"/>
        <family val="2"/>
      </rPr>
      <t xml:space="preserve">Ácido lactico 90%  2,88 g, Ácido salicílico 0.11 g, Exipientes csp 100 ml presentación frasco x 100 ml </t>
    </r>
  </si>
  <si>
    <t xml:space="preserve">FRASCO X 100 ML </t>
  </si>
  <si>
    <r>
      <t xml:space="preserve">Medicamentos del grupo Analgésico, Antiinflamatorio: </t>
    </r>
    <r>
      <rPr>
        <sz val="9"/>
        <color theme="1"/>
        <rFont val="Calibri"/>
        <family val="2"/>
      </rPr>
      <t xml:space="preserve">Composición: Carprofeno 100 mg, Excipientes c.s.p, presentación frasco x 60 tabletas. </t>
    </r>
  </si>
  <si>
    <t xml:space="preserve">FRASCO  X 60 TABLETAS </t>
  </si>
  <si>
    <r>
      <t xml:space="preserve">Medicamento del grupo Antiprogestágeno, el cual es un antagonista de la progesterona, para el manejo clínico de las gestaciones no deseadas entre el día 0 y 45 de la preñez: </t>
    </r>
    <r>
      <rPr>
        <sz val="9"/>
        <color theme="1"/>
        <rFont val="Calibri"/>
        <family val="2"/>
      </rPr>
      <t xml:space="preserve">composición: Aglepristone  30 mg, Excipientes csp 1 ml, presentación frasco x 10 ml </t>
    </r>
  </si>
  <si>
    <r>
      <t>Oxitocina sintética:</t>
    </r>
    <r>
      <rPr>
        <sz val="9"/>
        <color theme="1"/>
        <rFont val="Calibri"/>
        <family val="2"/>
      </rPr>
      <t xml:space="preserve"> 10 UI x ml </t>
    </r>
  </si>
  <si>
    <r>
      <t xml:space="preserve">Medicamentos del grupo Piel y mucosas, medicación dermatológica, demás preparaciones dermatológicas: </t>
    </r>
    <r>
      <rPr>
        <sz val="9"/>
        <color theme="1"/>
        <rFont val="Calibri"/>
        <family val="2"/>
      </rPr>
      <t>composición: flunixin meglumina 16.6 mg, (equivalente a flunixin base) 10 mg, excipientes c.s.p 1 ml., presentación x 50 ml.</t>
    </r>
    <r>
      <rPr>
        <b/>
        <sz val="9"/>
        <color theme="1"/>
        <rFont val="Calibri"/>
        <family val="2"/>
      </rPr>
      <t xml:space="preserve"> </t>
    </r>
  </si>
  <si>
    <t xml:space="preserve">FRASCO X 50 ML </t>
  </si>
  <si>
    <r>
      <t xml:space="preserve">Medicamentos del grupo de antiinflamatorios no esteroideos y antirreumáticos: composición: </t>
    </r>
    <r>
      <rPr>
        <sz val="9"/>
        <color theme="1"/>
        <rFont val="Calibri"/>
        <family val="2"/>
      </rPr>
      <t xml:space="preserve">betametasona (sodio fosfato) 2,61 mg.equivalente a betametasona 2mg, excipientes c.s.p 1 ml , presentación x 20 ml </t>
    </r>
  </si>
  <si>
    <t xml:space="preserve">FRASCO X 20 ML </t>
  </si>
  <si>
    <r>
      <t xml:space="preserve">Medicamentos del grupo Analgésico, Antiinflamatorio: </t>
    </r>
    <r>
      <rPr>
        <sz val="9"/>
        <color theme="1"/>
        <rFont val="Calibri"/>
        <family val="2"/>
      </rPr>
      <t xml:space="preserve">Composición: Carprofeno 50 mg,Excipientes c.s.p, presentacion frasco x 60 tabletas </t>
    </r>
  </si>
  <si>
    <r>
      <t xml:space="preserve">Medicamentos del grupo antialérgico y antiinflamatorio para perros: composición: </t>
    </r>
    <r>
      <rPr>
        <sz val="9"/>
        <color theme="1"/>
        <rFont val="Calibri"/>
        <family val="2"/>
      </rPr>
      <t>cada tableta de Predni-zoo 20 contiene: prednisolona ( base) 20 mg,Exipientes c.s.p 1 tableta, presentación caja x 30 tabletas</t>
    </r>
    <r>
      <rPr>
        <b/>
        <sz val="9"/>
        <color theme="1"/>
        <rFont val="Calibri"/>
        <family val="2"/>
      </rPr>
      <t xml:space="preserve"> </t>
    </r>
  </si>
  <si>
    <t>CAJA X 30 TABLETAS</t>
  </si>
  <si>
    <r>
      <t>Medicamentos del grupo Antiinflamatorio, analgésico y antipirético: composición:</t>
    </r>
    <r>
      <rPr>
        <sz val="9"/>
        <color theme="1"/>
        <rFont val="Calibri"/>
        <family val="2"/>
      </rPr>
      <t xml:space="preserve"> cada 100 Ml contiene: Meloxicam 150 mg,Exipientes c.s.p  100 ml, presentación frasco x 10 ml</t>
    </r>
    <r>
      <rPr>
        <b/>
        <sz val="9"/>
        <color theme="1"/>
        <rFont val="Calibri"/>
        <family val="2"/>
      </rPr>
      <t xml:space="preserve">  </t>
    </r>
  </si>
  <si>
    <r>
      <t>Medicamentos del grupo Antiinflamatorio, analgésico y antipirético: composición:</t>
    </r>
    <r>
      <rPr>
        <sz val="9"/>
        <color theme="1"/>
        <rFont val="Calibri"/>
        <family val="2"/>
      </rPr>
      <t xml:space="preserve"> composición: Meloxicam 5 mg,Excipientes c.s.p 1 mLl,presentación frasco x 10 ml.</t>
    </r>
  </si>
  <si>
    <r>
      <t>Medicamentos del grupo Antiinflamatorio, analgésico y antipirético: composición:</t>
    </r>
    <r>
      <rPr>
        <sz val="9"/>
        <color theme="1"/>
        <rFont val="Calibri"/>
        <family val="2"/>
      </rPr>
      <t xml:space="preserve"> composición: Meloxicam 5 mg,Excipientes c.s.p 1 mLl,presentación frasco x 10 ml.2 mg,Exipientes, csp 1  tableta,presentación caja x 10 tabletas.</t>
    </r>
  </si>
  <si>
    <t>CAJA X 10 TABLETAS</t>
  </si>
  <si>
    <r>
      <t xml:space="preserve">Medicamentos del grupo Piel y mucosas, medicación antiinflamatoria, analgésica y antiflogística: composición: </t>
    </r>
    <r>
      <rPr>
        <sz val="9"/>
        <color theme="1"/>
        <rFont val="Calibri"/>
        <family val="2"/>
      </rPr>
      <t xml:space="preserve">Ketoprofeno 3 g,Mentol 1 g,Alcanfor 5 g,Guayacol 3 g,Salicilato de metilo 10 g Trementina 3 g,Exipientes csp 100 g, presentación x 250 gramos. </t>
    </r>
  </si>
  <si>
    <t>FRASCO X 250 GRAMOS</t>
  </si>
  <si>
    <r>
      <t xml:space="preserve">Medicamentos del grupo Analgésico opioide inyectable a base de Butorfanol tartrato: </t>
    </r>
    <r>
      <rPr>
        <sz val="9"/>
        <color theme="1"/>
        <rFont val="Calibri"/>
        <family val="2"/>
      </rPr>
      <t>composición: Butorfanol Tartrato: 10 mg,Vehículo c s p: 1 ml, presentación frasco x 10 ml</t>
    </r>
    <r>
      <rPr>
        <b/>
        <sz val="9"/>
        <color theme="1"/>
        <rFont val="Calibri"/>
        <family val="2"/>
      </rPr>
      <t xml:space="preserve"> </t>
    </r>
  </si>
  <si>
    <r>
      <t xml:space="preserve">Medicamentos del grupo analgésico somatico y visceral inyectable: composición: </t>
    </r>
    <r>
      <rPr>
        <sz val="9"/>
        <color theme="1"/>
        <rFont val="Calibri"/>
        <family val="2"/>
      </rPr>
      <t xml:space="preserve">Tramadol, clorhidrato 100 mg. Vehículos y excipientes c.s.p. 100 ml. presentación ampolla x 2 ml  </t>
    </r>
  </si>
  <si>
    <t xml:space="preserve">ampolla x 2 ml </t>
  </si>
  <si>
    <r>
      <t xml:space="preserve">Medicamentos del grupo Piel y mucosas, medicación antiinflamatorio esteroidal: </t>
    </r>
    <r>
      <rPr>
        <sz val="9"/>
        <color theme="1"/>
        <rFont val="Calibri"/>
        <family val="2"/>
      </rPr>
      <t>composición: Dexametasona 2 mg,Exipientes csp 1 ml, presentación x 50 ml</t>
    </r>
  </si>
  <si>
    <r>
      <t xml:space="preserve">Medicamentos del grupo Órganos de los Sentidos, Bactericida – Antiinflamatorio no esteroide – Antiviral, descongestivo: </t>
    </r>
    <r>
      <rPr>
        <sz val="9"/>
        <color theme="1"/>
        <rFont val="Calibri"/>
        <family val="2"/>
      </rPr>
      <t>Composición: cada 100 ml contiene: Idoxuridina 100 mg, Fenazona  400 mg, Clorhidrato de Nafazolina 50 mg, excipientes c. s.   presentación frasco x 10 ml.</t>
    </r>
  </si>
  <si>
    <t xml:space="preserve">FRASCO  X 10 ML </t>
  </si>
  <si>
    <r>
      <t xml:space="preserve">Medicamentos del grupo Órganos de los Sentidos, Ojos, Corticoides: </t>
    </r>
    <r>
      <rPr>
        <sz val="9"/>
        <color theme="1"/>
        <rFont val="Calibri"/>
        <family val="2"/>
      </rPr>
      <t xml:space="preserve">composición: neomicina sulfato 500 mg, prednisolona sodio fosfato 144 mg, clorobutanol 500 mg, Excipientes c.s.p. 100 ml , presentación en gotas </t>
    </r>
  </si>
  <si>
    <t xml:space="preserve">FRASCO EN GOTERO </t>
  </si>
  <si>
    <r>
      <t xml:space="preserve">Medicamentos del grupo Antiinflamatorios No Esteroideos y Antirreumáticos: </t>
    </r>
    <r>
      <rPr>
        <sz val="9"/>
        <color theme="1"/>
        <rFont val="Calibri"/>
        <family val="2"/>
      </rPr>
      <t>composición (dipirona) 500 mg, excipientes C.S.P 1 ml, en presentación x 50ml</t>
    </r>
    <r>
      <rPr>
        <b/>
        <sz val="9"/>
        <color theme="1"/>
        <rFont val="Calibri"/>
        <family val="2"/>
      </rPr>
      <t xml:space="preserve"> </t>
    </r>
  </si>
  <si>
    <r>
      <t xml:space="preserve">Medicamentos del grupo Sistema nervioso central y periférico, analgésicos generales y locales: </t>
    </r>
    <r>
      <rPr>
        <sz val="9"/>
        <color theme="1"/>
        <rFont val="Calibri"/>
        <family val="2"/>
      </rPr>
      <t>composición: Lidocaína clorhidrato 20 mg Epinefrina base 0,02 mg, Excipientes y agua para inyección c.s.p. 1 ml, presentación x 50 ml.</t>
    </r>
  </si>
  <si>
    <r>
      <t xml:space="preserve">Medicamentos del grupo cardiovascular y renal, demás preparaciones cardiovasculares: </t>
    </r>
    <r>
      <rPr>
        <sz val="9"/>
        <color theme="1"/>
        <rFont val="Calibri"/>
        <family val="2"/>
      </rPr>
      <t xml:space="preserve">composición: atropina sulfato 1 mg. Excipientes c.s.p. 1 ml presentación x 50 ml. </t>
    </r>
  </si>
  <si>
    <r>
      <t>Medicamentos del grupo analéptico Estimulante respiratorio: composición:</t>
    </r>
    <r>
      <rPr>
        <sz val="9"/>
        <color theme="1"/>
        <rFont val="Calibri"/>
        <family val="2"/>
      </rPr>
      <t xml:space="preserve"> Doxapram, clorhidrat 20 mg. Excipientes c.s. 1 ml. presentación x 10 ml.</t>
    </r>
  </si>
  <si>
    <t xml:space="preserve">FRASCO X10 ML </t>
  </si>
  <si>
    <r>
      <t xml:space="preserve">Medicamentos del grupo vitaminas-minerales y nutrientes: </t>
    </r>
    <r>
      <rPr>
        <sz val="9"/>
        <color theme="1"/>
        <rFont val="Calibri"/>
        <family val="2"/>
      </rPr>
      <t xml:space="preserve">Composición: cada tableta recubierta contiene 300 mg de sulfato ferroso desecado, como sulfato ferroso heptahidratado. (que corresponde a 64 mg de hierro elemental.) presentación x blister x 10 tableta </t>
    </r>
  </si>
  <si>
    <t xml:space="preserve">BLISTER X 10 TABLETAS </t>
  </si>
  <si>
    <r>
      <t xml:space="preserve">Medicamentos del grupo Antihistamínico  indicado en todas aquellas afecciones originadas por una liberación excesiva de histamina: composición: </t>
    </r>
    <r>
      <rPr>
        <sz val="9"/>
        <color theme="1"/>
        <rFont val="Calibri"/>
        <family val="2"/>
      </rPr>
      <t xml:space="preserve">Difenhidramina clorhidrato 25 mg, Excipientes csp 1 ml, en presentación x 50ml  </t>
    </r>
  </si>
  <si>
    <r>
      <t xml:space="preserve">Medicamentos del grupo Colerético, colagogo, Normalizador del funcionamiento gástrico, duodenal y biliar, indicado en aquellas situaciones en que se digestivas: </t>
    </r>
    <r>
      <rPr>
        <sz val="9"/>
        <color theme="1"/>
        <rFont val="Calibri"/>
        <family val="2"/>
      </rPr>
      <t>composición: cada mL contiene: Membutonerequiere una estimulación de las secreciones 100 mg, excipientes c.s.p. 1 ml  en presentación x frasco x 30 ml</t>
    </r>
  </si>
  <si>
    <t>FRASCO X 30 ML</t>
  </si>
  <si>
    <r>
      <t xml:space="preserve">Medicamentos del grupo cicatrizante, antiséptico, emoliente, antimicótico y repelente: </t>
    </r>
    <r>
      <rPr>
        <sz val="9"/>
        <color theme="1"/>
        <rFont val="Calibri"/>
        <family val="2"/>
      </rPr>
      <t xml:space="preserve">composición sulfato de cobre 100 mg, sulfato de zinc 200 mg, ácido carbólico 3 ml, Aceite de pino 5 ml, glicerol 3 ml, excipientes c.s.p 100 ml, presentación X 120 ml </t>
    </r>
  </si>
  <si>
    <r>
      <t xml:space="preserve">Medicamentos del grupo diurético y antihipertensivo útil en casos de acumulación de líquidos: </t>
    </r>
    <r>
      <rPr>
        <sz val="9"/>
        <color theme="1"/>
        <rFont val="Calibri"/>
        <family val="2"/>
      </rPr>
      <t>composición: Furosemida 50 mg, Exipientes c.s.p 1 ml, en presentación x 10ml</t>
    </r>
    <r>
      <rPr>
        <b/>
        <sz val="9"/>
        <color theme="1"/>
        <rFont val="Calibri"/>
        <family val="2"/>
      </rPr>
      <t xml:space="preserve">  </t>
    </r>
  </si>
  <si>
    <r>
      <t xml:space="preserve">Medicamentos del grupo antibiótico de amplio espectro indicada en el tratamiento de infecciones respiratorias, gastrointestinales y pódales con: </t>
    </r>
    <r>
      <rPr>
        <sz val="9"/>
        <color theme="1"/>
        <rFont val="Calibri"/>
        <family val="2"/>
      </rPr>
      <t>Composición: Sulfadiazina 40 g Trimetoprim 8 g.  presentación x 100 ml.</t>
    </r>
    <r>
      <rPr>
        <b/>
        <sz val="9"/>
        <color theme="1"/>
        <rFont val="Calibri"/>
        <family val="2"/>
      </rPr>
      <t xml:space="preserve"> </t>
    </r>
  </si>
  <si>
    <t>FRASCO X 100 ML</t>
  </si>
  <si>
    <r>
      <t xml:space="preserve">Medicamentos del grupo penicilina semi sintética de amplio espectro: </t>
    </r>
    <r>
      <rPr>
        <sz val="9"/>
        <color theme="1"/>
        <rFont val="Calibri"/>
        <family val="2"/>
      </rPr>
      <t xml:space="preserve">composición: Amoxicilina (trihidrato) 150 mg, Excipientes c.s.p  1 ml, presentación x 50 ml. </t>
    </r>
  </si>
  <si>
    <r>
      <t xml:space="preserve">Medicamentos del grupo antimicrobiano en tabletas palatables: </t>
    </r>
    <r>
      <rPr>
        <sz val="9"/>
        <color theme="1"/>
        <rFont val="Calibri"/>
        <family val="2"/>
      </rPr>
      <t>composición: Trihidrato de amoxicilina 46 mg, Clavulanato de potasio 11,92 mg Exipientes 1 ml, presentación caja x 10 tabletas</t>
    </r>
    <r>
      <rPr>
        <b/>
        <sz val="9"/>
        <color theme="1"/>
        <rFont val="Calibri"/>
        <family val="2"/>
      </rPr>
      <t xml:space="preserve">   </t>
    </r>
  </si>
  <si>
    <t xml:space="preserve">BLISTE X 10 TABLETAS </t>
  </si>
  <si>
    <r>
      <t xml:space="preserve">Medicamentos del grupo antimicrobiano de amplio espectro Antiinfecciosos antidiarreico: </t>
    </r>
    <r>
      <rPr>
        <sz val="9"/>
        <color theme="1"/>
        <rFont val="Calibri"/>
        <family val="2"/>
      </rPr>
      <t xml:space="preserve">Composición: Doxiciclina Hyclato  4,520 g, clorhidrato de Benzetimida  0.0165 g, Excipientes c.s.p 100 ml, presentación x 50 ml. </t>
    </r>
  </si>
  <si>
    <r>
      <t xml:space="preserve">Medicamentos del grupo Antiinfecciosos antibacterianos: composición: </t>
    </r>
    <r>
      <rPr>
        <sz val="9"/>
        <color theme="1"/>
        <rFont val="Calibri"/>
        <family val="2"/>
      </rPr>
      <t xml:space="preserve">Doxiciclina mono hidrato equivalente a Doxiciclina 100 mg. Excipientes csp 500 mg, presentación: Caja x 10 Tabletas </t>
    </r>
  </si>
  <si>
    <r>
      <t xml:space="preserve">Medicamentos del grupo Antiinfecciosos antibacterianos: </t>
    </r>
    <r>
      <rPr>
        <sz val="9"/>
        <color theme="1"/>
        <rFont val="Calibri"/>
        <family val="2"/>
      </rPr>
      <t>Composición: Doxiciclina mono hidrato equivalente a Doxiciclina (Hyclato) 230 mg,(Equivalente a 200mg de doxiciclina base ) Excipientes csp 1 Tableta, presentación tabletas x 10 unds.</t>
    </r>
    <r>
      <rPr>
        <b/>
        <sz val="9"/>
        <color theme="1"/>
        <rFont val="Calibri"/>
        <family val="2"/>
      </rPr>
      <t xml:space="preserve"> </t>
    </r>
  </si>
  <si>
    <r>
      <t>Medicamentos del grupo Anti infecciosos antibacterianos: composición:</t>
    </r>
    <r>
      <rPr>
        <sz val="9"/>
        <color theme="1"/>
        <rFont val="Calibri"/>
        <family val="2"/>
      </rPr>
      <t xml:space="preserve"> Doxiciclina (hiclato),  100 mg; Excipientes c.s.p 1 ml, presentación frasco x 100 ml. </t>
    </r>
  </si>
  <si>
    <t>FCO 100 ML</t>
  </si>
  <si>
    <r>
      <t xml:space="preserve">Sustancia derivada de un organismo vivo, generalmente un microorganismo, o una modificación química de la misma, que inhibe la reproducción, el crecimiento, o incluso, destruye otros microorganismos y células anormales de animales superiores: </t>
    </r>
    <r>
      <rPr>
        <sz val="9"/>
        <color theme="1"/>
        <rFont val="Calibri"/>
        <family val="2"/>
      </rPr>
      <t>composición: Penicilina G procaínica 150.000 UI ,Penicilina G sódica 50.000 UI  sulfato de estreptomicina 250 mg, ,Acetonida de triamcinolona 0,5 mg  en presentación x 20ml.</t>
    </r>
    <r>
      <rPr>
        <b/>
        <sz val="9"/>
        <color theme="1"/>
        <rFont val="Calibri"/>
        <family val="2"/>
      </rPr>
      <t xml:space="preserve"> </t>
    </r>
  </si>
  <si>
    <t xml:space="preserve">FRASCO </t>
  </si>
  <si>
    <r>
      <t xml:space="preserve">Medicamentos del grupo Antimicrobiano  Antiinfecciosos antibacterianos: </t>
    </r>
    <r>
      <rPr>
        <sz val="9"/>
        <color theme="1"/>
        <rFont val="Calibri"/>
        <family val="2"/>
      </rPr>
      <t xml:space="preserve">composición Gentamicina (como sulfato),100 mg, Excipientes csp 1 ml, presentación x 20 ml. </t>
    </r>
  </si>
  <si>
    <r>
      <t xml:space="preserve">Medicamentos del grupo Antibiótico, mucolitico, broncosecrelitico, y expectorante: composición: </t>
    </r>
    <r>
      <rPr>
        <sz val="9"/>
        <color theme="1"/>
        <rFont val="Calibri"/>
        <family val="2"/>
      </rPr>
      <t xml:space="preserve">Bromhexina 3 mg, oxitetraciclina 50 mg, lidocaína 20 mg, Excipientes c.s.p  1 ml. presentación x 50 ml. </t>
    </r>
  </si>
  <si>
    <r>
      <t xml:space="preserve">Medicamentos del grupo Antiinfecciosos antibacterianos: composición: </t>
    </r>
    <r>
      <rPr>
        <sz val="9"/>
        <color theme="1"/>
        <rFont val="Calibri"/>
        <family val="2"/>
      </rPr>
      <t xml:space="preserve">cada tableta de 420 mg contiene: Enrofloxacina (Acido 1-ciclopropil-7-(4-etil-1piperazinil)-6-fluoro-1,4-dihidro-4-oxo-3-quinolin-carboxilico) 150 mg Excipientes c,s,p 1 tableta, presentación Caja x  10 tabletas </t>
    </r>
  </si>
  <si>
    <t xml:space="preserve">CAJA X 10 TABLETAS </t>
  </si>
  <si>
    <r>
      <t>Medicamentos del grupo Antiinfecciosos antibacterianos: composición:</t>
    </r>
    <r>
      <rPr>
        <sz val="9"/>
        <color theme="1"/>
        <rFont val="Calibri"/>
        <family val="2"/>
      </rPr>
      <t xml:space="preserve"> Enrofloxacina (ac. 1-ciclopropil-7-(4-etil-1-piperacinil) 6-fluoro-1,4dihidro-4oxo-3kinolin carboxílico )… 50 mg, Excipientes c.s.p. 1 ml, presentación x 50 ml </t>
    </r>
  </si>
  <si>
    <r>
      <t xml:space="preserve">Medicamentos Hemoparasiticida de amplio espectro: composición: </t>
    </r>
    <r>
      <rPr>
        <sz val="9"/>
        <color theme="1"/>
        <rFont val="Calibri"/>
        <family val="2"/>
      </rPr>
      <t xml:space="preserve">Dipropionato de imidocarb 120 mg, Excipientes csp 1 ml,, presentación x 50 ml. </t>
    </r>
  </si>
  <si>
    <r>
      <t>medicamento antibacteriano derivado imidazolinicos Suspensión:</t>
    </r>
    <r>
      <rPr>
        <sz val="9"/>
        <color theme="1"/>
        <rFont val="Calibri"/>
        <family val="2"/>
      </rPr>
      <t xml:space="preserve"> Contiene  Estéril, libre de pirógenos, frasco de dosis única. Cada 100 ml contiene: Metronidazol USP 500 mg, Agua para inyección BP q.s. c.s.p ,  presentación frasco x 100 ml. </t>
    </r>
  </si>
  <si>
    <r>
      <t xml:space="preserve">medicamento antibacteriano: </t>
    </r>
    <r>
      <rPr>
        <sz val="9"/>
        <color theme="1"/>
        <rFont val="Calibri"/>
        <family val="2"/>
      </rPr>
      <t>derivado imidazolinicos Suspensión contiene metronidazol  benzoil  equivalente a metronidazol base 5 g de ,  presentación 120 ml</t>
    </r>
  </si>
  <si>
    <t>FCO X 120 ML</t>
  </si>
  <si>
    <r>
      <t xml:space="preserve">Medicamentos del grupo Antibiótico, mucolitico, broncosecrelitico, y expectorante: </t>
    </r>
    <r>
      <rPr>
        <sz val="9"/>
        <color theme="1"/>
        <rFont val="Calibri"/>
        <family val="2"/>
      </rPr>
      <t xml:space="preserve">composición  ampicilina base 10g sulfato de colistina 25 MUI acetato de dexametasona 25 mg excipientes c.s.p 100 ml presentación x 100 ml </t>
    </r>
  </si>
  <si>
    <r>
      <t xml:space="preserve">Medicamentos del grupo Antiinfecciosos antibacterianos: </t>
    </r>
    <r>
      <rPr>
        <sz val="9"/>
        <color theme="1"/>
        <rFont val="Calibri"/>
        <family val="2"/>
      </rPr>
      <t xml:space="preserve">composición oxitetraciclina, base ( como clorhidrato) 100 mg, excipientes C.S.P 1 ml, presentación x 50 ml. </t>
    </r>
  </si>
  <si>
    <r>
      <t xml:space="preserve">Medicamentos del grupo Antiinfecciosos antimicrobiano: </t>
    </r>
    <r>
      <rPr>
        <sz val="9"/>
        <color theme="1"/>
        <rFont val="Calibri"/>
        <family val="2"/>
      </rPr>
      <t xml:space="preserve">Composición: cada tableta contiene: Cefadroxilo 200 mg, Exipientes c.s.p  presentación caja de 2 blíster x 10 tabletas. </t>
    </r>
  </si>
  <si>
    <t>CAJA DE  2  BLISTER x 10 TABLETAS.</t>
  </si>
  <si>
    <r>
      <t xml:space="preserve">Antibiótico inyectable de amplio espectro molécula bastante útil y efectiva en el tratamiento de la infecciones de las especies domésticas: </t>
    </r>
    <r>
      <rPr>
        <sz val="9"/>
        <color theme="1"/>
        <rFont val="Calibri"/>
        <family val="2"/>
      </rPr>
      <t>Composición: Cefalexina  (monohidrato) 150   mg. Excipientes c.s.p. 1   mL. Presentación x 100 ml.</t>
    </r>
    <r>
      <rPr>
        <b/>
        <sz val="9"/>
        <color theme="1"/>
        <rFont val="Calibri"/>
        <family val="2"/>
      </rPr>
      <t xml:space="preserve"> </t>
    </r>
  </si>
  <si>
    <r>
      <t>Medicamento antimicrobiano: Composición:</t>
    </r>
    <r>
      <rPr>
        <sz val="9"/>
        <color theme="1"/>
        <rFont val="Calibri"/>
        <family val="2"/>
      </rPr>
      <t xml:space="preserve"> Espiramicina 750.000 UI. Metronidazol 125 mg. Excipientes csp 600 mg, presentación caja x 2 blíster x 1 0 tabletas. </t>
    </r>
  </si>
  <si>
    <t>CAJA X 2 BLISTER X 10 TABLETAS</t>
  </si>
  <si>
    <r>
      <t xml:space="preserve">medicamento antiulceroso ranitidina (clorhidrato): </t>
    </r>
    <r>
      <rPr>
        <sz val="9"/>
        <color theme="1"/>
        <rFont val="Calibri"/>
        <family val="2"/>
      </rPr>
      <t xml:space="preserve">Concentración 50 mg/ 2ml de base solución inyectable, gastrointestinal y metabolismo. Presentación x ampolla </t>
    </r>
  </si>
  <si>
    <t>AMPOLLA</t>
  </si>
  <si>
    <r>
      <t>Medicamentos del grupo Antiemético, Solución inyectable está indicado para la prevención y el tratamiento del vómito agudo en caninos:</t>
    </r>
    <r>
      <rPr>
        <sz val="9"/>
        <color theme="1"/>
        <rFont val="Calibri"/>
        <family val="2"/>
      </rPr>
      <t xml:space="preserve"> composición: Maropitant ( como  citrato de maropitant )  10 mg. Vehículo c.b.p./  c.s.p.: 1 ml. presentación frasco x 20 ml. </t>
    </r>
  </si>
  <si>
    <r>
      <t xml:space="preserve">Medicamentos del grupo Antimicrobiano Antiinfecciosos antibacterianos: </t>
    </r>
    <r>
      <rPr>
        <sz val="9"/>
        <color theme="1"/>
        <rFont val="Calibri"/>
        <family val="2"/>
      </rPr>
      <t xml:space="preserve">con la siguiente composición Gentamicina (como sulfato) 3 mg, Betametasona valerato 1 mg, Clotrimazol 10 mg, Excipientes  csp 1 g, presentación tubo x 15 gramos </t>
    </r>
  </si>
  <si>
    <t xml:space="preserve">TUBO X 15 GRAMOS </t>
  </si>
  <si>
    <r>
      <t xml:space="preserve">Medicamentos del grupo Piel y mucosas, medicación dermatológica,  antibiótico, antiinflamatorio, antifúngico y antiprurítico: </t>
    </r>
    <r>
      <rPr>
        <sz val="9"/>
        <color theme="1"/>
        <rFont val="Calibri"/>
        <family val="2"/>
      </rPr>
      <t>composición: Nistatina 100.000 UI, sulfato de Neomicina  2.5mg, Tioestrepton 2.500 UI, Acetonil de  triamcinolona/ acetonida de triamcinolona  1 mg Excipientes csp 1 ml,  presentación unguentoi x 15 ml .</t>
    </r>
    <r>
      <rPr>
        <b/>
        <sz val="9"/>
        <color theme="1"/>
        <rFont val="Calibri"/>
        <family val="2"/>
      </rPr>
      <t xml:space="preserve"> </t>
    </r>
  </si>
  <si>
    <t xml:space="preserve">TUBO X 15 ML </t>
  </si>
  <si>
    <r>
      <t xml:space="preserve">Medicamentos del grupo jarabe antitusivo y expectorante: </t>
    </r>
    <r>
      <rPr>
        <sz val="9"/>
        <color theme="1"/>
        <rFont val="Calibri"/>
        <family val="2"/>
      </rPr>
      <t>composición: Dextrometorfano Bromhidrato 200 mg,gliceril Guayacolato  2 g, Excipientes c.s.p 100 ml   presentación frasco x 120 ml</t>
    </r>
  </si>
  <si>
    <t>FRASCO X 120 ML</t>
  </si>
  <si>
    <r>
      <t xml:space="preserve">Medicamentos del grupo Antiinfecciosos antiparasitarios antihelmínticos: </t>
    </r>
    <r>
      <rPr>
        <sz val="9"/>
        <color theme="1"/>
        <rFont val="Calibri"/>
        <family val="2"/>
      </rPr>
      <t xml:space="preserve">composición: ivermectina 1 g excipientes c.s.p. 100 ml, en presentación X 50ml. </t>
    </r>
  </si>
  <si>
    <r>
      <t xml:space="preserve">Medicamentos del grupo Piel y mucosas, medicación dermatológica, antimicóticos: composición: </t>
    </r>
    <r>
      <rPr>
        <sz val="9"/>
        <color theme="1"/>
        <rFont val="Calibri"/>
        <family val="2"/>
      </rPr>
      <t xml:space="preserve">Ketoconazol 200 mg Excipientes c.s.p. 1 tableta, presentación x 10 tabletas </t>
    </r>
  </si>
  <si>
    <t xml:space="preserve">CJA X 10 TAB </t>
  </si>
  <si>
    <r>
      <t xml:space="preserve">Medicamentos del grupo Mucolítico indicado como fluidificante de las secreciones mucosas en las afecciones broncopulmonares: </t>
    </r>
    <r>
      <rPr>
        <sz val="9"/>
        <color theme="1"/>
        <rFont val="Calibri"/>
        <family val="2"/>
      </rPr>
      <t xml:space="preserve">que contenga la siguiente composición: Acetilcisteína 300 mg, excipientes c.s.p. 1 ampolla., presentación ampolla x 3 ml. </t>
    </r>
  </si>
  <si>
    <r>
      <t xml:space="preserve">Medicamentos del grupo Piel y mucosas, medicación dermatológica, cicatrizante de superficie: </t>
    </r>
    <r>
      <rPr>
        <sz val="9"/>
        <color theme="1"/>
        <rFont val="Calibri"/>
        <family val="2"/>
      </rPr>
      <t>Composición Bacitracina de zinc 675.5 mg Neomicina 500 mg, Óxido de zinc 15 g, Excipientes csp 100 g, ungüento en presentación de 50 gramos.</t>
    </r>
    <r>
      <rPr>
        <b/>
        <sz val="9"/>
        <color theme="1"/>
        <rFont val="Calibri"/>
        <family val="2"/>
      </rPr>
      <t xml:space="preserve"> </t>
    </r>
  </si>
  <si>
    <t xml:space="preserve">FRASCO X 50 GRAMOS </t>
  </si>
  <si>
    <r>
      <t xml:space="preserve">Medicamentos del grupo Antiinfecciosos antiparasitarios antihelmínticos endectocida oral: </t>
    </r>
    <r>
      <rPr>
        <sz val="9"/>
        <color theme="1"/>
        <rFont val="Calibri"/>
        <family val="2"/>
      </rPr>
      <t>composición: Ivermectina 5 mg, Excipientes c.s. en presentación caja x 60 tabletas</t>
    </r>
    <r>
      <rPr>
        <b/>
        <sz val="9"/>
        <color theme="1"/>
        <rFont val="Calibri"/>
        <family val="2"/>
      </rPr>
      <t xml:space="preserve"> </t>
    </r>
  </si>
  <si>
    <t xml:space="preserve">CAJA X 60 TABLETAS  </t>
  </si>
  <si>
    <r>
      <t xml:space="preserve">Medicamentos del grupo Piel y mucosas, medicación ectopacitida, antiparasitarios externos: composición: </t>
    </r>
    <r>
      <rPr>
        <sz val="9"/>
        <color theme="1"/>
        <rFont val="Calibri"/>
        <family val="2"/>
      </rPr>
      <t xml:space="preserve">fluralaner (micronizado) 1000 mg,  excipientes c.s,p. 1 tableta,  presentación tableta de 20-40 kilogramos </t>
    </r>
  </si>
  <si>
    <r>
      <t xml:space="preserve">Medicamentos del grupo Antihistamínico  indicado en  el Alivio de los síntomas de urticaria crónica y otras afecciones alérgicas: </t>
    </r>
    <r>
      <rPr>
        <sz val="9"/>
        <color theme="1"/>
        <rFont val="Calibri"/>
        <family val="2"/>
      </rPr>
      <t>composición: Loratadina  100 mg, Excipientes csp 1 ml, en presentación x 120 ml</t>
    </r>
    <r>
      <rPr>
        <b/>
        <sz val="9"/>
        <color theme="1"/>
        <rFont val="Calibri"/>
        <family val="2"/>
      </rPr>
      <t xml:space="preserve">   </t>
    </r>
  </si>
  <si>
    <t>FCO 120 ML</t>
  </si>
  <si>
    <r>
      <t xml:space="preserve">Medicamentos del grupo Antiinfecciosos antibacterianos: </t>
    </r>
    <r>
      <rPr>
        <sz val="9"/>
        <color theme="1"/>
        <rFont val="Calibri"/>
        <family val="2"/>
      </rPr>
      <t xml:space="preserve">composición azitromicina, base ( como clorhidrato) 500 mg, excipientes C.S.P 1 ml, presentación caja x 3 tabletas </t>
    </r>
  </si>
  <si>
    <t>CAJA X 3 TABLETAS</t>
  </si>
  <si>
    <r>
      <t xml:space="preserve">Medicamentos del grupo piel y mucosas, medicación dermatológica, Antimicótico de amplio espectro para uso en caninos. Solución para aspersión y baño externo: </t>
    </r>
    <r>
      <rPr>
        <sz val="9"/>
        <color theme="1"/>
        <rFont val="Calibri"/>
        <family val="2"/>
      </rPr>
      <t>composición: Enilconazol 100 mg Excipientes c.s.p. 1 ml , presentación x 100 ml.</t>
    </r>
    <r>
      <rPr>
        <b/>
        <sz val="9"/>
        <color theme="1"/>
        <rFont val="Calibri"/>
        <family val="2"/>
      </rPr>
      <t xml:space="preserve"> </t>
    </r>
  </si>
  <si>
    <r>
      <t xml:space="preserve">Medicamentos del grupo Piel y mucosas, medicación antimicótica, antibacteriana, antiinflamatoria, antialérgica y cicatrizante: </t>
    </r>
    <r>
      <rPr>
        <sz val="9"/>
        <color theme="1"/>
        <rFont val="Calibri"/>
        <family val="2"/>
      </rPr>
      <t xml:space="preserve">composición: Gentamicina 0.10 g, Clotrimazol 1.00 g,Betametasona 0.05 g,Oxido de zinc 5,00 excipientes c.s.p. 100,00 g,  presentación tubo x 40 ml </t>
    </r>
  </si>
  <si>
    <t xml:space="preserve">TUBO X 40 ML </t>
  </si>
  <si>
    <r>
      <t xml:space="preserve">Medicamentos del grupo Antiinflamatorios No Esteroideos y Antirreumáticos: </t>
    </r>
    <r>
      <rPr>
        <sz val="9"/>
        <color theme="1"/>
        <rFont val="Calibri"/>
        <family val="2"/>
      </rPr>
      <t xml:space="preserve">composición: Mentol 1.0 g, alcanfor 5.0 g; guayacol 3.0 .g; salicilato de metilo 10.0g ; trementina 3.0g Excipientes 100.0 g ,  ungüento X 220 GRS </t>
    </r>
  </si>
  <si>
    <t xml:space="preserve">FRASCO X 220 GR </t>
  </si>
  <si>
    <r>
      <t xml:space="preserve">Medicamentos del grupo Piel y mucosas, medicación dermatológica, demás preparaciones dermatológicas: </t>
    </r>
    <r>
      <rPr>
        <sz val="9"/>
        <color theme="1"/>
        <rFont val="Calibri"/>
        <family val="2"/>
      </rPr>
      <t xml:space="preserve">composición: acido fenico al 1,5 g, óxido de zinc al 7.0g, aceite de pino  2.0g,Excipientes c.s.p. 100 ,  presentado en frasco plástico x 250 ml. </t>
    </r>
  </si>
  <si>
    <t xml:space="preserve">FRASCO X 250 ML </t>
  </si>
  <si>
    <r>
      <t xml:space="preserve">Medicamentos del grupo Piel y mucosas, medicación dermatológica, anestésicos de superficie: </t>
    </r>
    <r>
      <rPr>
        <sz val="9"/>
        <color theme="1"/>
        <rFont val="Calibri"/>
        <family val="2"/>
      </rPr>
      <t>composición alantoína 2.g,  óxido de zinc 10 g , lidocaína 2,75g, neomicina sulfato 1 g, Excipientes c.s.p 100 g, ungüento en presentación de 100 gr.</t>
    </r>
    <r>
      <rPr>
        <b/>
        <sz val="9"/>
        <color theme="1"/>
        <rFont val="Calibri"/>
        <family val="2"/>
      </rPr>
      <t xml:space="preserve"> </t>
    </r>
  </si>
  <si>
    <t xml:space="preserve">FRASCO X 100 GR </t>
  </si>
  <si>
    <r>
      <t xml:space="preserve">Medicamentos del grupo Piel y mucosas, medicación dermatológica, demás preparaciones dermatológicas: </t>
    </r>
    <r>
      <rPr>
        <sz val="9"/>
        <color theme="1"/>
        <rFont val="Calibri"/>
        <family val="2"/>
      </rPr>
      <t xml:space="preserve">composición alantoína 2gr sulfanilamida 6 gr, óxido de zinc 15 g, subnitrato de bismuto 1 gr, excipientes c.s.p. 100 g, presentación: ungüento x 100gr. </t>
    </r>
  </si>
  <si>
    <r>
      <t xml:space="preserve">Medicamentos del grupo Piel y mucosas, medicación dermatológica, antiparasitarios externos: </t>
    </r>
    <r>
      <rPr>
        <sz val="9"/>
        <color theme="1"/>
        <rFont val="Calibri"/>
        <family val="2"/>
      </rPr>
      <t xml:space="preserve">composición Triclorfón 3 g,Fenol 1 g,Excipientes csp 100 g, presentación x 220 grs </t>
    </r>
  </si>
  <si>
    <r>
      <t xml:space="preserve">Medicamentos del grupo Piel y mucosas, medicación dermatológica, antimicóticos: </t>
    </r>
    <r>
      <rPr>
        <sz val="9"/>
        <color theme="1"/>
        <rFont val="Calibri"/>
        <family val="2"/>
      </rPr>
      <t xml:space="preserve">composición: cada 100 gramos contiene:  Clotrimazol 1,00 g, Neomicina (como sulfato) 0.50 g, Betametasona 17 valerato 0.04 excipientes c.s.p 100,00 g, presentación x 35 gr </t>
    </r>
  </si>
  <si>
    <t xml:space="preserve">TUBO X 35 GRAMOS </t>
  </si>
  <si>
    <r>
      <t xml:space="preserve">Medicamentos del grupo Antiinfecciosos antibacterianos: composición: </t>
    </r>
    <r>
      <rPr>
        <sz val="9"/>
        <color theme="1"/>
        <rFont val="Calibri"/>
        <family val="2"/>
      </rPr>
      <t>Griseofulvina 500 mg, Excipientes c.s.p 1 Tableta, presentación caja x 20 tabletas</t>
    </r>
    <r>
      <rPr>
        <b/>
        <sz val="9"/>
        <color theme="1"/>
        <rFont val="Calibri"/>
        <family val="2"/>
      </rPr>
      <t xml:space="preserve"> </t>
    </r>
  </si>
  <si>
    <t>CAJA X 20 TAB</t>
  </si>
  <si>
    <r>
      <t xml:space="preserve">Medicamentos del grupo Antiinfecciosos antiparasitarios antihelmínticos: </t>
    </r>
    <r>
      <rPr>
        <sz val="9"/>
        <color theme="1"/>
        <rFont val="Calibri"/>
        <family val="2"/>
      </rPr>
      <t xml:space="preserve">composición: cada mL  de suspensión contiene: febantel 150 mg, pamoato de pirantel 150 mg, (equivalente a 50 mg de pirantel base) prazicuantel 50 mg, excipientes c.s.p  presentación x 5 ml. </t>
    </r>
  </si>
  <si>
    <t xml:space="preserve">JERINGA X 5 ML </t>
  </si>
  <si>
    <r>
      <t xml:space="preserve">Medicamentos del grupo Antiinfecciosos antiparasitarios antihelmínticos: </t>
    </r>
    <r>
      <rPr>
        <sz val="9"/>
        <color theme="1"/>
        <rFont val="Calibri"/>
        <family val="2"/>
      </rPr>
      <t xml:space="preserve">composición Febendazol 25 g , excipientes C.S.P 1 ml, en presentación X 1000 ml. </t>
    </r>
  </si>
  <si>
    <t xml:space="preserve">LITRO </t>
  </si>
  <si>
    <r>
      <t xml:space="preserve">Medicamentos del grupo Antiinfecciosos antiparasitarios antihelmínticos: </t>
    </r>
    <r>
      <rPr>
        <sz val="9"/>
        <color theme="1"/>
        <rFont val="Calibri"/>
        <family val="2"/>
      </rPr>
      <t>Composición: febantel 15 mg, pirantel pamoato 28.8 mg( equivalente a 10mg de pirantel base),excipientes c.s.p.  1 ml ., presentación x 60 ml.</t>
    </r>
    <r>
      <rPr>
        <b/>
        <sz val="9"/>
        <color theme="1"/>
        <rFont val="Calibri"/>
        <family val="2"/>
      </rPr>
      <t xml:space="preserve"> </t>
    </r>
  </si>
  <si>
    <t>FCO 60 ML</t>
  </si>
  <si>
    <r>
      <t xml:space="preserve">Medicamentos del grupo anticoccidialindicado en el tratamiento de la coccidiosis ocasionada por Eimeria bovis: </t>
    </r>
    <r>
      <rPr>
        <sz val="9"/>
        <color theme="1"/>
        <rFont val="Calibri"/>
        <family val="2"/>
      </rPr>
      <t>composición: Toltrazuril 50 mg, Excipientes csp 1 ml,  presentación x 100 ml.</t>
    </r>
    <r>
      <rPr>
        <b/>
        <sz val="9"/>
        <color theme="1"/>
        <rFont val="Calibri"/>
        <family val="2"/>
      </rPr>
      <t xml:space="preserve"> </t>
    </r>
  </si>
  <si>
    <r>
      <t xml:space="preserve">Medicamentos del grupo Antiinfecciosos antiparasitarios antihelmínticos: </t>
    </r>
    <r>
      <rPr>
        <sz val="9"/>
        <color theme="1"/>
        <rFont val="Calibri"/>
        <family val="2"/>
      </rPr>
      <t xml:space="preserve">composición: Albendazole  150 mg Praziquantel 50 mg, Excipientes csp 1 ml, presentación JERINGA x 10 ml. </t>
    </r>
  </si>
  <si>
    <t>JERINGA 10 ML</t>
  </si>
  <si>
    <r>
      <t xml:space="preserve">Medicamentos del grupo Antiinfecciosos antiparasitarios antihelmínticos: </t>
    </r>
    <r>
      <rPr>
        <sz val="9"/>
        <color theme="1"/>
        <rFont val="Calibri"/>
        <family val="2"/>
      </rPr>
      <t xml:space="preserve">composición: Pamoato de pirantel 116 mg,(equivalente a 40 mg de la base)Praziquantel 25 mg, Excipientes csp 1 ml, presentación JERINGA x 10 ml. </t>
    </r>
  </si>
  <si>
    <r>
      <t xml:space="preserve">Medicamentos del grupo Piel y mucosas, medicación dermatológica, antimicóticos: </t>
    </r>
    <r>
      <rPr>
        <sz val="9"/>
        <color theme="1"/>
        <rFont val="Calibri"/>
        <family val="2"/>
      </rPr>
      <t>composición: cada g contiene: prednisolona 1 mg,Sulfiram 5 mg, Prednisolona 1 mg, Sulfato de neomicina 5 mg, sulfiram 5 mg, óxido de zinc 30 mg, Excipientes c.s.p 1g, presentación x 50 gr</t>
    </r>
    <r>
      <rPr>
        <b/>
        <sz val="9"/>
        <color theme="1"/>
        <rFont val="Calibri"/>
        <family val="2"/>
      </rPr>
      <t xml:space="preserve"> </t>
    </r>
  </si>
  <si>
    <t>TUBO  50 GR</t>
  </si>
  <si>
    <r>
      <t>Medicamentos del grupo Piel y mucosas, solución ótica de amplio espectro, antibiótico, antiinflamatorio:</t>
    </r>
    <r>
      <rPr>
        <sz val="9"/>
        <color theme="1"/>
        <rFont val="Calibri"/>
        <family val="2"/>
      </rPr>
      <t xml:space="preserve"> Composición: Sulfiram 50 mg, Fosfomicina sódica 5 mg, Sulfato de neomicina 5 mg, Prednisolona sodio fosfato 2.5 mg, Clorhidrato de lidocaína 40 mg, Excipientes csp 1 ml,  presentación  x 15 ml . </t>
    </r>
  </si>
  <si>
    <t>FRASCO  15 ML</t>
  </si>
  <si>
    <r>
      <t xml:space="preserve">Medicamentos del grupo Órganos de los Sentidos: </t>
    </r>
    <r>
      <rPr>
        <sz val="9"/>
        <color theme="1"/>
        <rFont val="Calibri"/>
        <family val="2"/>
      </rPr>
      <t>indicado para efectuar la limpieza y mantenimiento del buen estado del canal auditivo Corticoides</t>
    </r>
  </si>
  <si>
    <r>
      <t xml:space="preserve">vacuna inactivada bivalente desarrollada para la protección de caninos contra la leptospirosis causada por Leptospira: </t>
    </r>
    <r>
      <rPr>
        <sz val="9"/>
        <color theme="1"/>
        <rFont val="Calibri"/>
        <family val="2"/>
      </rPr>
      <t>Interrogans canicola cepa Ca-12-000, inactiva 800 unidades, e icterohaemorrhagiaecepa 820K, inactiva 750 unidades.  Exipientes c.s.p. 1 ml , presentación x unidad</t>
    </r>
    <r>
      <rPr>
        <b/>
        <sz val="9"/>
        <color theme="1"/>
        <rFont val="Calibri"/>
        <family val="2"/>
      </rPr>
      <t xml:space="preserve">  </t>
    </r>
  </si>
  <si>
    <t xml:space="preserve"> UNIDAD  </t>
  </si>
  <si>
    <r>
      <t xml:space="preserve">anticoagulante de dosis única que actúa por ingestión  a base de ingrediente activo: </t>
    </r>
    <r>
      <rPr>
        <sz val="9"/>
        <color theme="1"/>
        <rFont val="Calibri"/>
        <family val="2"/>
      </rPr>
      <t xml:space="preserve"> Difethialone 0,0025%,  ingredientes inertes: cereales c.s.p 100%, presentación sobre x 25 gramos  </t>
    </r>
  </si>
  <si>
    <t xml:space="preserve">Sobre x 25 gramos </t>
  </si>
  <si>
    <r>
      <t xml:space="preserve">Antibiótico inyectable de amplio espectro molécula bastante útil y efectiva en el tratamiento de la infecciones de las especies domésticas: </t>
    </r>
    <r>
      <rPr>
        <sz val="9"/>
        <color theme="1"/>
        <rFont val="Calibri"/>
        <family val="2"/>
      </rPr>
      <t>Composición: Ampicilina anhidra. 100 mg  . Excipientes c.s.p. 1 ml, presentación x 80 ml</t>
    </r>
    <r>
      <rPr>
        <b/>
        <sz val="9"/>
        <color theme="1"/>
        <rFont val="Calibri"/>
        <family val="2"/>
      </rPr>
      <t xml:space="preserve"> .</t>
    </r>
  </si>
  <si>
    <t xml:space="preserve">FRASCO X 80 ML </t>
  </si>
  <si>
    <r>
      <t xml:space="preserve">medicamento antiinfeccioso imidazólico oral: </t>
    </r>
    <r>
      <rPr>
        <sz val="9"/>
        <color theme="1"/>
        <rFont val="Calibri"/>
        <family val="2"/>
      </rPr>
      <t xml:space="preserve">metronidazol 500 mg base ,  presentación x tableta  </t>
    </r>
  </si>
  <si>
    <t xml:space="preserve">TABLETA  </t>
  </si>
  <si>
    <r>
      <t>multivitamínico para deficiencias de calcio y fosforo:</t>
    </r>
    <r>
      <rPr>
        <sz val="9"/>
        <color theme="1"/>
        <rFont val="Calibri"/>
        <family val="2"/>
      </rPr>
      <t xml:space="preserve"> a base de Fosfato bicálcico USP 20.833 mg, Calcio 6.137 mg, Fósforo 4.744 mg, Vitamina D3 2.292 UI, Vitamina A (palmitato) 50.000 UI, Vitamina B1 13.75 mg, Vitamina B2 14.71 mg, Vitamina B6 13.75 mg, Nicotinamida 192.5 mg, Vitamina B12 34.4 mcg,, presentación x 200 ml </t>
    </r>
  </si>
  <si>
    <t xml:space="preserve">FRASCO X 200 ML  </t>
  </si>
  <si>
    <r>
      <t xml:space="preserve">Medicamento santielmicos Antinauseoso, Metoclopramida (clorhidrato) : </t>
    </r>
    <r>
      <rPr>
        <sz val="9"/>
        <color theme="1"/>
        <rFont val="Calibri"/>
        <family val="2"/>
      </rPr>
      <t>concentración 10 mg / 2 ml, en solución inyectable gastrointestinal y metabolismo</t>
    </r>
  </si>
  <si>
    <t xml:space="preserve">AMPOLLA </t>
  </si>
  <si>
    <r>
      <t xml:space="preserve">Medicamentos del grupo Piel y mucosas, medicación antiinflamatorio: </t>
    </r>
    <r>
      <rPr>
        <sz val="9"/>
        <color theme="1"/>
        <rFont val="Calibri"/>
        <family val="2"/>
      </rPr>
      <t xml:space="preserve">composición: Ketoprofeno 100 mg,Exipientes csp 1 ml, presentacion x 50 ml </t>
    </r>
  </si>
  <si>
    <t xml:space="preserve">FRASCO X 50 ML  </t>
  </si>
  <si>
    <r>
      <t>Medicamentos del grupo Piel y mucosas, medicación dermatológica, antiparasitarios externos:</t>
    </r>
    <r>
      <rPr>
        <sz val="9"/>
        <color theme="1"/>
        <rFont val="Calibri"/>
        <family val="2"/>
      </rPr>
      <t xml:space="preserve"> composición: cada 100 g contiene, diclorvos (P.D.V.P.) 1 g   excipientes  C.S.P 100  g, presentación x 400 grs. </t>
    </r>
  </si>
  <si>
    <t xml:space="preserve">FRASCO X 400 GRAMOS  </t>
  </si>
  <si>
    <r>
      <t xml:space="preserve">Gas inhalado que inhibe la conducción de los potenciales de acción y su transmisión sináptica: </t>
    </r>
    <r>
      <rPr>
        <sz val="9"/>
        <color theme="1"/>
        <rFont val="Calibri"/>
        <family val="2"/>
      </rPr>
      <t xml:space="preserve">a base de isoflurano. </t>
    </r>
  </si>
  <si>
    <t xml:space="preserve">FRASCO X 250 ML  </t>
  </si>
  <si>
    <r>
      <t xml:space="preserve">Esparadrapo en  torre: </t>
    </r>
    <r>
      <rPr>
        <sz val="9"/>
        <color theme="1"/>
        <rFont val="Calibri"/>
        <family val="2"/>
      </rPr>
      <t xml:space="preserve">Presentación. 1  rollo de 1 pulgada x 10 yardas, 2 rollos de 2 pulgadas x 10 yardas, 1 rollos de 3 pulgadas x 10 yardas, 1 rollo de 4 pulgadas x 10 yardas.   torre  </t>
    </r>
  </si>
  <si>
    <t xml:space="preserve"> TORRE  </t>
  </si>
  <si>
    <r>
      <t xml:space="preserve">Medicamentos del grupo vitaminas-minerales y nutrientes: Composición cada mL  contiene: </t>
    </r>
    <r>
      <rPr>
        <sz val="9"/>
        <color theme="1"/>
        <rFont val="Calibri"/>
        <family val="2"/>
      </rPr>
      <t xml:space="preserve">vitamina B1 (Tiamina clorhidrato)10 mg, vitamina B2 (Riboflavina) 3 mg, Nicotinamida 100 mg Vitamina B12(cianocobalamina) 50 mcg. Excipientes c.s.p 1 ml en presentación X 50ml. </t>
    </r>
  </si>
  <si>
    <r>
      <t xml:space="preserve">Medicamentos del grupo Antiinfecciosos antiparasitarios antihelmínticos: </t>
    </r>
    <r>
      <rPr>
        <sz val="9"/>
        <color theme="1"/>
        <rFont val="Calibri"/>
        <family val="2"/>
      </rPr>
      <t xml:space="preserve">Composición Ivermectina 1,55 g, Praziquantel 7,75 g,,Excipientes c.s.p 100,0 g en presentación jeringa x 7,74  gramos. </t>
    </r>
  </si>
  <si>
    <t>JERINGA X 7,74  GRAMOS</t>
  </si>
  <si>
    <r>
      <t xml:space="preserve">Medicamentos del grupo Líquidos y Electrolitos: </t>
    </r>
    <r>
      <rPr>
        <sz val="9"/>
        <color theme="1"/>
        <rFont val="Calibri"/>
        <family val="2"/>
      </rPr>
      <t xml:space="preserve">solución de cloruro de sodio, usp, 0,60 gr, mas cloruro de potasio usp, 0,03 gr, mas cloruro de calcio usp, 0,02 gr, mas lactato de sodio usp, 0,31 gr, mosm por litro 272, presentación x 3000 cc. </t>
    </r>
  </si>
  <si>
    <t>BOLSA X 3000 CC</t>
  </si>
  <si>
    <r>
      <t xml:space="preserve">Medicamentos del grupo Antiinflamatorios No Esteroideos y Antirreumáticos:   </t>
    </r>
    <r>
      <rPr>
        <sz val="9"/>
        <color theme="1"/>
        <rFont val="Calibri"/>
        <family val="2"/>
      </rPr>
      <t>composición flunixin meglumina 50.0 mg excipiente c.s.p 1.0 ml, presentación X 50 ml</t>
    </r>
  </si>
  <si>
    <r>
      <t xml:space="preserve">Medicamentos del grupo Antiinfecciosos antibacterianos: </t>
    </r>
    <r>
      <rPr>
        <sz val="9"/>
        <color theme="1"/>
        <rFont val="Calibri"/>
        <family val="2"/>
      </rPr>
      <t xml:space="preserve">composición oxitetraciclina, base ( como clorhidrato) 50 mg, excipientes C.S.P 1 ml, presentación x 100 ml. </t>
    </r>
  </si>
  <si>
    <r>
      <t xml:space="preserve">Medicamentos del grupo Piel y mucosas, medicación dermatológica, anestésicos de superficie: </t>
    </r>
    <r>
      <rPr>
        <sz val="9"/>
        <color theme="1"/>
        <rFont val="Calibri"/>
        <family val="2"/>
      </rPr>
      <t xml:space="preserve">composición alantoína 2.0gr,  oxido de zinc 10 gr , lidocaína 2,75g , neomicina sulfato 1 g, Excipientes c.s.p. 100 g, ungüento en presentación de 220 gr. </t>
    </r>
  </si>
  <si>
    <t>FRASCO X 220 GRAMOS</t>
  </si>
  <si>
    <r>
      <t xml:space="preserve">Medicamentos del grupo de antiinflamatorios no esteroideos y antirreumáticos: </t>
    </r>
    <r>
      <rPr>
        <sz val="9"/>
        <color theme="1"/>
        <rFont val="Calibri"/>
        <family val="2"/>
      </rPr>
      <t xml:space="preserve">composición: betametasona 2 mg., presentación x 20 ml. </t>
    </r>
  </si>
  <si>
    <r>
      <t xml:space="preserve">Medicamentos del grupo Antiinflamatorios No Esteroideos y Antirreumáticos: </t>
    </r>
    <r>
      <rPr>
        <sz val="9"/>
        <color theme="1"/>
        <rFont val="Calibri"/>
        <family val="2"/>
      </rPr>
      <t xml:space="preserve">Composición metamizol sódico. h20 (dipirona sodica ) 500 mg, excipientes  C.S.P.  1 ml, en presentación x 50ml </t>
    </r>
  </si>
  <si>
    <r>
      <t xml:space="preserve">Medicamentos del grupo  diurético y antihipertensivo: </t>
    </r>
    <r>
      <rPr>
        <sz val="9"/>
        <color theme="1"/>
        <rFont val="Calibri"/>
        <family val="2"/>
      </rPr>
      <t xml:space="preserve">composición Furosemida 50 mg Excipientes 1 ml, en presentación x 50ml
 </t>
    </r>
  </si>
  <si>
    <r>
      <t xml:space="preserve">Medicamentos del grupo Piel y mucosas, medicación dermatológica, antimicóticos: composición: </t>
    </r>
    <r>
      <rPr>
        <sz val="9"/>
        <color theme="1"/>
        <rFont val="Calibri"/>
        <family val="2"/>
      </rPr>
      <t xml:space="preserve">cada 100 gramos contiene: Clotrimazol 1,00 g Neomicina (como sulfato) 0.50 g , Betametasona 17 valerato  0.04 excipientes c.s.p 100 g, presentación x 100  gramos   </t>
    </r>
  </si>
  <si>
    <t>TUBO X 100 GRAMOS</t>
  </si>
  <si>
    <r>
      <t xml:space="preserve">Medicamentos del grupo vitaminas-minerales y nutrientes: </t>
    </r>
    <r>
      <rPr>
        <sz val="9"/>
        <color theme="1"/>
        <rFont val="Calibri"/>
        <family val="2"/>
      </rPr>
      <t xml:space="preserve">composición cada 500.00 mLr contiene:Riboflavina (vitamina B2) 20,0 mg; clorhidrato de piridoxina (vitamia b6) 15,0 mg; nicotinamida 1000,0 mg; acetil d- l- metionina 660.0 mg; cloruro  de sodio 3.500.0 mg; cloruro de potasio 250.0 mg; cloruro de calcio 150.0 mg; cloruro   de magnesio 90.0 mg; dextrosa 25.000.0 mg; excipientes c.s.p  500.0 ml, cada ampolla de  3.0 ml contiene vitamina B12  10.000.0 ug, excipientes c.s.p 3.0 ml  presentación x 500 ml. </t>
    </r>
  </si>
  <si>
    <t>FRASCO X 500 ML</t>
  </si>
  <si>
    <r>
      <t xml:space="preserve">Medicamentos del grupo vitaminas-minerales y nutrientes: </t>
    </r>
    <r>
      <rPr>
        <sz val="9"/>
        <color theme="1"/>
        <rFont val="Calibri"/>
        <family val="2"/>
      </rPr>
      <t>composición: cada 100 mL contiene: Vitamina A 5.000.000 UI, nicotinamida 10.0 g, tiamina HCI 2.0 g riboflavina 5 fosfato 0.5 g, cianocobalamina 10.0 mg, D-pantenol 0.5 g, piridoxina HCI 0.5 g, gluconato de calcio (Ca: 6,137 mg) 0.066 g, acido hipofosforoso (P. 4,744 mg) 0.034 g, excipientes C.S.P 100 ML X 500ml.</t>
    </r>
    <r>
      <rPr>
        <b/>
        <sz val="9"/>
        <color theme="1"/>
        <rFont val="Calibri"/>
        <family val="2"/>
      </rPr>
      <t xml:space="preserve"> </t>
    </r>
  </si>
  <si>
    <t>02-02-01-003-005-03</t>
  </si>
  <si>
    <t>JABÓN, PREPARADOS PARA LIMPIEZA, PERFUMES Y PREPARADOS DE TOCADOR</t>
  </si>
  <si>
    <r>
      <t xml:space="preserve">Medicamentos del grupo Piel y mucosas, medicación dermatológica, antiparasitarios externos: </t>
    </r>
    <r>
      <rPr>
        <sz val="9"/>
        <color theme="1"/>
        <rFont val="Calibri"/>
        <family val="2"/>
      </rPr>
      <t>contenga cada 100 ml de  cipermetrina carval contiene: cipermetrina ciano(3-fenoxifenilmetil-3-( 2.2 dicloroetinil) )-2.2-dimetilciclopropanocarboxilato 15g  excipientes c.s.p 100 ml presentación por 1 litro</t>
    </r>
    <r>
      <rPr>
        <b/>
        <sz val="9"/>
        <color theme="1"/>
        <rFont val="Calibri"/>
        <family val="2"/>
      </rPr>
      <t xml:space="preserve"> </t>
    </r>
  </si>
  <si>
    <r>
      <t xml:space="preserve">Medicamentos del grupo Antiinflamatorios No Esteroideos y Antirreumáticos presentado: </t>
    </r>
    <r>
      <rPr>
        <sz val="9"/>
        <color theme="1"/>
        <rFont val="Calibri"/>
        <family val="2"/>
      </rPr>
      <t xml:space="preserve">composición: Fenibutizona (sódica) 200 mg; cincocaina (clorhidrato) 3 mg; excipientes c.s.p. 1 ML. , presentación frasco por 50 cm inyectable </t>
    </r>
  </si>
  <si>
    <r>
      <t xml:space="preserve">Medicamentos del grupo Piel y mucosas, medicación dermatológica, demás preparaciones dermatológicas: </t>
    </r>
    <r>
      <rPr>
        <sz val="9"/>
        <color theme="1"/>
        <rFont val="Calibri"/>
        <family val="2"/>
      </rPr>
      <t xml:space="preserve">Composición: acido fenico al 1,5g. óxido de zinc al 7,0g, aceite de pino  2,0g,Excipientes csp 100 ml, presentado en frasco plástico x 250 ml. </t>
    </r>
  </si>
  <si>
    <t>FRASCO X 250 ML</t>
  </si>
  <si>
    <r>
      <t>Medicamentos del grupo Piel y mucosas, medicación dermatológica, antiparasitarios externos:</t>
    </r>
    <r>
      <rPr>
        <sz val="9"/>
        <color theme="1"/>
        <rFont val="Calibri"/>
        <family val="2"/>
      </rPr>
      <t xml:space="preserve"> composición: cipermetrina 15g, butoxido de piperonilo 15 g, Excipientes c.s.p. 100 ml,en  presentación por 1000 ml. </t>
    </r>
  </si>
  <si>
    <r>
      <t xml:space="preserve">Medicamentos del grupo vitaminas-minerales y nutrientes: </t>
    </r>
    <r>
      <rPr>
        <sz val="9"/>
        <color theme="1"/>
        <rFont val="Calibri"/>
        <family val="2"/>
      </rPr>
      <t>composición vitamina B1 (Tiamina HCI) 150 mg, Vitamina B2 (Riboflavina 5 Fosfato sodica)72 mg Vitamina B6 (piridoxina HCI) 72 mg ,Vitamina B12 (cianocobalamina)0.32 mg, Vitamina pp( nicotinamida)2200 mg, Vitamina Biotina 45 mg, Vitamina D pantenol 200 mg, calcio glicerofosfato 1000 mg, manganeso glicerofosfato 100 mg, potasio glicerofosfato 75% 100 mg, sodio glicerofosfato 1800 mg, excipientes c.s.p 100 ml . En presentación por 4000 ml.</t>
    </r>
    <r>
      <rPr>
        <b/>
        <sz val="9"/>
        <color theme="1"/>
        <rFont val="Calibri"/>
        <family val="2"/>
      </rPr>
      <t xml:space="preserve"> </t>
    </r>
  </si>
  <si>
    <r>
      <t>Suspensión antibacteriana de amplio espectro para uso inyectable:</t>
    </r>
    <r>
      <rPr>
        <sz val="9"/>
        <color theme="1"/>
        <rFont val="Calibri"/>
        <family val="2"/>
      </rPr>
      <t xml:space="preserve"> composición: trimetoprim  80 mg, sulfadiazina sodica 400 mg, Excipientes c.s.p. 1 ml. presentacion x 250 ml. </t>
    </r>
  </si>
  <si>
    <r>
      <t xml:space="preserve">Líquido, incoloro, inodoro: </t>
    </r>
    <r>
      <rPr>
        <sz val="9"/>
        <color theme="1"/>
        <rFont val="Calibri"/>
        <family val="2"/>
      </rPr>
      <t>Composición: dimetil-sulfoxido (grado farmacéutico) 90 g, Excipientes c.s.p 100 g presentación: ungüento X 60 gms</t>
    </r>
    <r>
      <rPr>
        <b/>
        <sz val="9"/>
        <color theme="1"/>
        <rFont val="Calibri"/>
        <family val="2"/>
      </rPr>
      <t>.</t>
    </r>
  </si>
  <si>
    <t>TUBO X 60 GRAMOS</t>
  </si>
  <si>
    <r>
      <t xml:space="preserve">Medicamentos del grupo cicatrizante, antiseptico, emoliente, antimicotico y repelente: </t>
    </r>
    <r>
      <rPr>
        <sz val="9"/>
        <color theme="1"/>
        <rFont val="Calibri"/>
        <family val="2"/>
      </rPr>
      <t>composición sulfato de cobre 100 mg, sulfato de zinc 200 mg, ácido carbólico 3 ml, Aceite de pino 5 ml, glicerol 3 ml,  excipientes c.s.p 100 ml, presentación X 250 ml.</t>
    </r>
    <r>
      <rPr>
        <b/>
        <sz val="9"/>
        <color theme="1"/>
        <rFont val="Calibri"/>
        <family val="2"/>
      </rPr>
      <t xml:space="preserve"> </t>
    </r>
  </si>
  <si>
    <r>
      <t xml:space="preserve">Medicamentos del grupo Piel y mucosas, medicación dermatológica, antiparasitarios externos: </t>
    </r>
    <r>
      <rPr>
        <sz val="9"/>
        <color theme="1"/>
        <rFont val="Calibri"/>
        <family val="2"/>
      </rPr>
      <t xml:space="preserve">composición clorpirifos 50.0g,  violeta de genciana 3,0g , Excipientes etanol, propilenglicol, aceite de pino, aceite de citronella, gas propelente ( butano/isobutano/propano), csp. 1000 ml presentación spray por 400 ml </t>
    </r>
  </si>
  <si>
    <t>FRASCO X 400 ML</t>
  </si>
  <si>
    <r>
      <t xml:space="preserve">Medicamentos del grupo Piel y mucosas, medicación dermatológica, antiparasitarios externos: </t>
    </r>
    <r>
      <rPr>
        <sz val="9"/>
        <color theme="1"/>
        <rFont val="Calibri"/>
        <family val="2"/>
      </rPr>
      <t>composición diclorvos (P.D.V.P.) 1.0 g, excipientes  C.S.P 100 g, presentación x 400 grs.</t>
    </r>
    <r>
      <rPr>
        <b/>
        <sz val="9"/>
        <color theme="1"/>
        <rFont val="Calibri"/>
        <family val="2"/>
      </rPr>
      <t xml:space="preserve"> </t>
    </r>
  </si>
  <si>
    <t>FRASCO X 400 GRAMOS</t>
  </si>
  <si>
    <r>
      <t xml:space="preserve">Medicamentos del grupo Antiinflamatorios No Esteroideos y Antirreumáticos : </t>
    </r>
    <r>
      <rPr>
        <sz val="9"/>
        <color theme="1"/>
        <rFont val="Calibri"/>
        <family val="2"/>
      </rPr>
      <t>composición: Mentol 1.0 g, alcanfor 5.0 g; guayacol 3.0 .g; salicilato de metilo 10.0g ; trementina 3.0g Excipientes 100.0 g ,  ungüento X 350 GRS</t>
    </r>
  </si>
  <si>
    <t>FRASCO X 350 GRAMOS</t>
  </si>
  <si>
    <r>
      <t xml:space="preserve">Sustancia derivada de un organismo vivo, generalmente un microorganismo, o una modificación química de la misma, que inhibe la reproducción, el crecimiento, o incluso, destruye otros microorganismos y células anormales de animales superiores: </t>
    </r>
    <r>
      <rPr>
        <sz val="9"/>
        <color theme="1"/>
        <rFont val="Calibri"/>
        <family val="2"/>
      </rPr>
      <t xml:space="preserve">composición Penicilina G Procaínica 200.000 U.I.Estreptomicina 250 mg,Flumetasona 0,0625 mg,Excipientes c.s.p 1 mL, en presentación x 30ml. </t>
    </r>
  </si>
  <si>
    <r>
      <t xml:space="preserve">Gasa: </t>
    </r>
    <r>
      <rPr>
        <sz val="9"/>
        <color theme="1"/>
        <rFont val="Calibri"/>
        <family val="2"/>
      </rPr>
      <t>pre cortada 100% algodón, sin cinta radiopaca, gasa doblada 2 veces,no  estéril, tipo de tela tejida, presentación rollo x 100 yds.</t>
    </r>
  </si>
  <si>
    <t>ROLLO X 100 YARDAS</t>
  </si>
  <si>
    <r>
      <t xml:space="preserve">Elemento utilizado para la fijación de materiales quirúrgicos o de curación al cuerpo: </t>
    </r>
    <r>
      <rPr>
        <sz val="9"/>
        <color theme="1"/>
        <rFont val="Calibri"/>
        <family val="2"/>
      </rPr>
      <t>Presentación 3” x 5 yds.</t>
    </r>
    <r>
      <rPr>
        <b/>
        <sz val="9"/>
        <color theme="1"/>
        <rFont val="Calibri"/>
        <family val="2"/>
      </rPr>
      <t xml:space="preserve"> </t>
    </r>
  </si>
  <si>
    <t>ROLLO 3X5 YARDAS</t>
  </si>
  <si>
    <r>
      <t xml:space="preserve">Medicamentos del grupo Piel y mucosas, medicación dermatológica, antisépticos y desinfectantes: composición: </t>
    </r>
    <r>
      <rPr>
        <sz val="9"/>
        <color theme="1"/>
        <rFont val="Calibri"/>
        <family val="2"/>
      </rPr>
      <t xml:space="preserve">Aceites  creosotados: 41.3 gr. (Equivalente a 15.2 gr de fenol) Fenol, 9.1 gr Excipientes c.s.p. 100 ml , presentación x 4000 ml. </t>
    </r>
  </si>
  <si>
    <r>
      <t xml:space="preserve">Medicamentos del grupo Sistema nervioso central y periférico, analgésicos generales en intervenciones quirúrgicas de hasta dos horas de duración, contiene: </t>
    </r>
    <r>
      <rPr>
        <sz val="9"/>
        <color theme="1"/>
        <rFont val="Calibri"/>
        <family val="2"/>
      </rPr>
      <t>Composición: Acepromazina maleato 10 mg Excipientes c.s.p 1 mL. , presentación x 10 ml</t>
    </r>
    <r>
      <rPr>
        <b/>
        <sz val="9"/>
        <color theme="1"/>
        <rFont val="Calibri"/>
        <family val="2"/>
      </rPr>
      <t xml:space="preserve"> </t>
    </r>
  </si>
  <si>
    <r>
      <t xml:space="preserve">emulsión oral con acción antiespumante y anti flatulento, para uso oral: </t>
    </r>
    <r>
      <rPr>
        <sz val="9"/>
        <color theme="1"/>
        <rFont val="Calibri"/>
        <family val="2"/>
      </rPr>
      <t>Contenga la siguiente composición: Dimetil-Polisiloxano  30 g, Excipientes c.s.p.  100 mL. presentación x 120 ml</t>
    </r>
    <r>
      <rPr>
        <b/>
        <sz val="9"/>
        <color theme="1"/>
        <rFont val="Calibri"/>
        <family val="2"/>
      </rPr>
      <t xml:space="preserve">  </t>
    </r>
  </si>
  <si>
    <r>
      <t>Medicamentos del grupo Sueros y vacunas que contengan Cada dosis de 1 ml:</t>
    </r>
    <r>
      <rPr>
        <sz val="9"/>
        <color theme="1"/>
        <rFont val="Calibri"/>
        <family val="2"/>
      </rPr>
      <t xml:space="preserve"> contiene: vacuna inactivada contra la Influenza Equina y el Tétano Composición Contenido Praga 1/56 (H7N7)100 UANew Market 1/93(N3N8 Americano)50 UANew Market 2/93 (H3N8 Europeo)50 UAToxoide tetánico
40 L Presentación x 1 dosis
 </t>
    </r>
  </si>
  <si>
    <r>
      <t xml:space="preserve">Medicamentos del grupo Antiinfecciosos antibacterianos hemoparasiticida: </t>
    </r>
    <r>
      <rPr>
        <sz val="9"/>
        <color theme="1"/>
        <rFont val="Calibri"/>
        <family val="2"/>
      </rPr>
      <t xml:space="preserve">composición  diaceturato de Diminazene 35mg,antipirina 180 mg, Oxitetraciclina 70 mg .Excipientes csp 1 ml, presentación x 250 ml. </t>
    </r>
  </si>
  <si>
    <r>
      <t xml:space="preserve">Medicamentos del grupo Piel y mucosas, medicación dermatológica, antiparasitarios externos:  </t>
    </r>
    <r>
      <rPr>
        <sz val="9"/>
        <color theme="1"/>
        <rFont val="Calibri"/>
        <family val="2"/>
      </rPr>
      <t>composición permetrina 95% 1 gramo, excipientes c.s.p. 100.0 g, presentación en jabón ectoparasiticida de 90 g.</t>
    </r>
  </si>
  <si>
    <r>
      <t xml:space="preserve">Medicamentos del grupo Piel y mucosas, medicación dermatológica, antiparasitarios externos, jabón en barra: </t>
    </r>
    <r>
      <rPr>
        <sz val="9"/>
        <color theme="1"/>
        <rFont val="Calibri"/>
        <family val="2"/>
      </rPr>
      <t xml:space="preserve">composición Coumaphos 1 g Excipientes csp 100 g, presentación de 100 g. </t>
    </r>
  </si>
  <si>
    <r>
      <t xml:space="preserve">Medicamentos del grupo Piel y mucosas, medicación dermatológica, antiparasitarios externos shampoo insecticida: composición Propoxur 100 mg </t>
    </r>
    <r>
      <rPr>
        <sz val="9"/>
        <color theme="1"/>
        <rFont val="Calibri"/>
        <family val="2"/>
      </rPr>
      <t xml:space="preserve">Excipientes csp 100 ml Presentación frasco de 220 ml </t>
    </r>
  </si>
  <si>
    <r>
      <t xml:space="preserve">Adsorbente de toxinas y venenos Indicado para disminuir la carga de toxinas en intoxicaciones por envenenamiento o en el tratamiento de diarreas y gastroenteritis:  </t>
    </r>
    <r>
      <rPr>
        <sz val="9"/>
        <color theme="1"/>
        <rFont val="Calibri"/>
        <family val="2"/>
      </rPr>
      <t>Composición: Carbón activado, presentación por libra.</t>
    </r>
  </si>
  <si>
    <t xml:space="preserve">LIBRA </t>
  </si>
  <si>
    <r>
      <t xml:space="preserve">Producto especialmente diseñado para cachorritos, con el fin de evitar los problemas que implica el cambio del alimento líquido (leche) al alimento sólido o definitivo, entidad conocida como stress del destete: </t>
    </r>
    <r>
      <rPr>
        <sz val="9"/>
        <color theme="1"/>
        <rFont val="Calibri"/>
        <family val="2"/>
      </rPr>
      <t>Composición: proteína mínimo 32.00 %, grasa mínimo 24.00 %, cenizas máximo 10.00%, fibra máximo 1.00%,humedad máximo 8.00%, presentación x 300 gramos</t>
    </r>
    <r>
      <rPr>
        <b/>
        <sz val="9"/>
        <color theme="1"/>
        <rFont val="Calibri"/>
        <family val="2"/>
      </rPr>
      <t xml:space="preserve"> </t>
    </r>
  </si>
  <si>
    <t xml:space="preserve">FRASCO X 300 GRAMOS </t>
  </si>
  <si>
    <r>
      <t xml:space="preserve">Reactivos: </t>
    </r>
    <r>
      <rPr>
        <sz val="9"/>
        <color theme="1"/>
        <rFont val="Calibri"/>
        <family val="2"/>
      </rPr>
      <t>Hematologia v 28 reagent  kit mindray  para 250 muestras</t>
    </r>
  </si>
  <si>
    <t>02-02-01-003-005-04</t>
  </si>
  <si>
    <t>PRODUCTOS QUÍMICOS N.C.P</t>
  </si>
  <si>
    <r>
      <t>Adsorbente de toxinas y venenos, indicado para disminuir la carga de toxinas en intoxicaciones por envenenamiento o en el tratamiento de diarreas y gastroenteritis:</t>
    </r>
    <r>
      <rPr>
        <sz val="9"/>
        <color theme="1"/>
        <rFont val="Calibri"/>
        <family val="2"/>
      </rPr>
      <t xml:space="preserve"> composición: Carbón Activado  40 g, Zeolita 40g,Caolín 10 g, Pectina 10 presentación sobre x 8 gramos </t>
    </r>
  </si>
  <si>
    <t xml:space="preserve">SOBRE X 8 GRAMOS </t>
  </si>
  <si>
    <r>
      <t xml:space="preserve">guante de examen de látex: </t>
    </r>
    <r>
      <rPr>
        <sz val="9"/>
        <color theme="1"/>
        <rFont val="Calibri"/>
        <family val="2"/>
      </rPr>
      <t>levemente empolvados, estériles, de material de cartucho de alto grado natural, ambidiestro, suave, puño bardeado y hipoalérgico , presentacion por unidad</t>
    </r>
  </si>
  <si>
    <t>02-02-01-003-006-02</t>
  </si>
  <si>
    <t xml:space="preserve"> OTROS PRODUCTOS DE CAUCHO</t>
  </si>
  <si>
    <t xml:space="preserve">CAJA X 100 UNIDADES  </t>
  </si>
  <si>
    <r>
      <t xml:space="preserve">Guante de inseminación: </t>
    </r>
    <r>
      <rPr>
        <sz val="9"/>
        <color theme="1"/>
        <rFont val="Calibri"/>
        <family val="2"/>
      </rPr>
      <t xml:space="preserve">fabricados de plástico altamente resistente y que brindan buena sensibilidad para realizar trabajos ginecológicos </t>
    </r>
  </si>
  <si>
    <t>MATERIAL VETERINARIO EQUINO</t>
  </si>
  <si>
    <r>
      <t xml:space="preserve">guante de examen de látex: </t>
    </r>
    <r>
      <rPr>
        <sz val="9"/>
        <color theme="1"/>
        <rFont val="Calibri"/>
        <family val="2"/>
      </rPr>
      <t>talla 8.5 pulgadas, con ribete, calibre 22 mili pulgadas, presentación  caja x 100 unidades</t>
    </r>
  </si>
  <si>
    <t>CAJA X 100 UNIDADES</t>
  </si>
  <si>
    <t>02-02-01-003-008-05</t>
  </si>
  <si>
    <t>JUEGOS Y JUGUETES</t>
  </si>
  <si>
    <r>
      <rPr>
        <b/>
        <sz val="9"/>
        <rFont val="Calibri"/>
        <family val="2"/>
      </rPr>
      <t xml:space="preserve">Pelota maciza: </t>
    </r>
    <r>
      <rPr>
        <sz val="9"/>
        <rFont val="Calibri"/>
        <family val="2"/>
      </rPr>
      <t xml:space="preserve">elaborada en goma natural especial  y diámetro 5 cm </t>
    </r>
  </si>
  <si>
    <r>
      <rPr>
        <b/>
        <sz val="9"/>
        <rFont val="Calibri"/>
        <family val="2"/>
      </rPr>
      <t xml:space="preserve">Juguete para perro: </t>
    </r>
    <r>
      <rPr>
        <sz val="9"/>
        <rFont val="Calibri"/>
        <family val="2"/>
      </rPr>
      <t xml:space="preserve">elaborado en goma natural especial, forma de snowman (muñeco de nieve) </t>
    </r>
    <r>
      <rPr>
        <b/>
        <sz val="9"/>
        <rFont val="Calibri"/>
        <family val="2"/>
      </rPr>
      <t xml:space="preserve"> </t>
    </r>
  </si>
  <si>
    <r>
      <rPr>
        <b/>
        <sz val="9"/>
        <rFont val="Calibri"/>
        <family val="2"/>
      </rPr>
      <t xml:space="preserve">Juguete para perro: </t>
    </r>
    <r>
      <rPr>
        <sz val="9"/>
        <rFont val="Calibri"/>
        <family val="2"/>
      </rPr>
      <t xml:space="preserve">elaborado en goma natural especial, forma de snowman (muñeco de nieve) estructura similar a 3 bolas de nieve juntas, agujero en el medio que puede ser relleno, tamaño mediano color purpura </t>
    </r>
  </si>
  <si>
    <r>
      <rPr>
        <b/>
        <sz val="9"/>
        <rFont val="Calibri"/>
        <family val="2"/>
      </rPr>
      <t>Juguete para perro:</t>
    </r>
    <r>
      <rPr>
        <sz val="9"/>
        <rFont val="Calibri"/>
        <family val="2"/>
      </rPr>
      <t xml:space="preserve"> elaborado en goma natural especial de dentición, forma de snowman (muñeco de nieve) estructura similar a 3 bolas de nieve juntas, agujero en el medio que puede ser relleno, tamaño pequeño color azul </t>
    </r>
  </si>
  <si>
    <r>
      <rPr>
        <b/>
        <sz val="9"/>
        <rFont val="Calibri"/>
        <family val="2"/>
      </rPr>
      <t>Juguete para perro:</t>
    </r>
    <r>
      <rPr>
        <sz val="9"/>
        <rFont val="Calibri"/>
        <family val="2"/>
      </rPr>
      <t>puppy goodie bone en forma de hueso elaborado en goma natural especial el cual cuenta con dos agujeros en las puntas que pueden ser rellenos.</t>
    </r>
  </si>
  <si>
    <r>
      <rPr>
        <b/>
        <sz val="9"/>
        <rFont val="Calibri"/>
        <family val="2"/>
      </rPr>
      <t xml:space="preserve">Juguete  con chirriador incluido: </t>
    </r>
    <r>
      <rPr>
        <sz val="9"/>
        <rFont val="Calibri"/>
        <family val="2"/>
      </rPr>
      <t>con forma de pesa terminado en dos bolas tipo pelotas de tennis hecha de material especial con fieltro no abrasivo especial, tamaño mediano</t>
    </r>
  </si>
  <si>
    <r>
      <t xml:space="preserve">Juguete para perro: </t>
    </r>
    <r>
      <rPr>
        <sz val="9"/>
        <rFont val="Calibri"/>
        <family val="2"/>
      </rPr>
      <t xml:space="preserve">elaborado en látex especial con forma de pollo o pato y rechinador incluido </t>
    </r>
  </si>
  <si>
    <r>
      <rPr>
        <b/>
        <sz val="9"/>
        <rFont val="Calibri"/>
        <family val="2"/>
      </rPr>
      <t>Juguete para perro tipo squeezz stick:</t>
    </r>
    <r>
      <rPr>
        <sz val="9"/>
        <rFont val="Calibri"/>
        <family val="2"/>
      </rPr>
      <t xml:space="preserve"> forma de rama de árbol elaborado en goma natural especial de medidas 7  cm de diámetro por 21 cm de largo,  Color  café </t>
    </r>
  </si>
  <si>
    <t>02-02-01-003-006-04</t>
  </si>
  <si>
    <t>PRODUCTOS DE EMPAQUE Y ENVASADO, DE PLÁSTICO</t>
  </si>
  <si>
    <r>
      <rPr>
        <b/>
        <sz val="9"/>
        <color rgb="FF000000"/>
        <rFont val="Calibri"/>
        <family val="2"/>
      </rPr>
      <t xml:space="preserve">Bolsa plástica con cierre hermético: </t>
    </r>
    <r>
      <rPr>
        <sz val="9"/>
        <color rgb="FF000000"/>
        <rFont val="Calibri"/>
        <family val="2"/>
      </rPr>
      <t xml:space="preserve">de 6 cm * 10 cm  </t>
    </r>
  </si>
  <si>
    <t>02-02-01-003-007-01</t>
  </si>
  <si>
    <t>VIDRIO Y PRODUCTOS DE VIDRIO</t>
  </si>
  <si>
    <r>
      <rPr>
        <b/>
        <sz val="9"/>
        <rFont val="Calibri"/>
        <family val="2"/>
      </rPr>
      <t xml:space="preserve">Instrumento de laboratorio: </t>
    </r>
    <r>
      <rPr>
        <sz val="9"/>
        <rFont val="Calibri"/>
        <family val="2"/>
      </rPr>
      <t xml:space="preserve"> emplea para realizar ensayos o pruebas de acuerdo a la siguiente descripción: microtubo con anticoagulante tapa lila, presentación bandeja  x 100 unidades</t>
    </r>
  </si>
  <si>
    <t xml:space="preserve">BANDEJA  
X 100 und </t>
  </si>
  <si>
    <r>
      <rPr>
        <b/>
        <sz val="9"/>
        <rFont val="Calibri"/>
        <family val="2"/>
      </rPr>
      <t>Instrumento de laboratorio:</t>
    </r>
    <r>
      <rPr>
        <sz val="9"/>
        <rFont val="Calibri"/>
        <family val="2"/>
      </rPr>
      <t xml:space="preserve"> emplea para realizar ensayos o pruebas de acuerdo a la siguiente descripción: microtubo con anticoagulante tapa roja, presentación bandeja x 100 unidades </t>
    </r>
  </si>
  <si>
    <r>
      <rPr>
        <b/>
        <sz val="9"/>
        <rFont val="Calibri"/>
        <family val="2"/>
      </rPr>
      <t xml:space="preserve">Instrumento de laboratorio: </t>
    </r>
    <r>
      <rPr>
        <sz val="9"/>
        <rFont val="Calibri"/>
        <family val="2"/>
      </rPr>
      <t xml:space="preserve">emplea para realizar suturas de acuerdo a la siguiente descripción: sutura absorbible 2/0, presentación sobre estéril por unidad   </t>
    </r>
  </si>
  <si>
    <r>
      <rPr>
        <b/>
        <sz val="9"/>
        <rFont val="Calibri"/>
        <family val="2"/>
      </rPr>
      <t xml:space="preserve">Instrumento de laboratorio: </t>
    </r>
    <r>
      <rPr>
        <sz val="9"/>
        <rFont val="Calibri"/>
        <family val="2"/>
      </rPr>
      <t xml:space="preserve">emplea para realizar suturas de acuerdo a la siguiente descripción: catgut  2/0, presentación  por unidad   </t>
    </r>
  </si>
  <si>
    <r>
      <rPr>
        <b/>
        <sz val="9"/>
        <rFont val="Calibri"/>
        <family val="2"/>
      </rPr>
      <t xml:space="preserve">Instrumento de laboratorio: </t>
    </r>
    <r>
      <rPr>
        <sz val="9"/>
        <rFont val="Calibri"/>
        <family val="2"/>
      </rPr>
      <t xml:space="preserve">Emplea para realizar suturas de acuerdo a la siguiente descripción: seda   2/0, presentación  rollo x 25 yardas. </t>
    </r>
  </si>
  <si>
    <r>
      <rPr>
        <b/>
        <sz val="9"/>
        <rFont val="Calibri"/>
        <family val="2"/>
      </rPr>
      <t xml:space="preserve">Instrumento de laboratorio: </t>
    </r>
    <r>
      <rPr>
        <sz val="9"/>
        <rFont val="Calibri"/>
        <family val="2"/>
      </rPr>
      <t xml:space="preserve">emplea para realizar suturas de acuerdo a la siguiente descripción: nylon 25,6 lb, presentación  por unidad  </t>
    </r>
  </si>
  <si>
    <t>02-02-01-003-007-02</t>
  </si>
  <si>
    <t>ARTÍCULOS DE CERÁMICA NO ESTRUCTURAL</t>
  </si>
  <si>
    <r>
      <rPr>
        <b/>
        <sz val="9"/>
        <rFont val="Calibri"/>
        <family val="2"/>
      </rPr>
      <t xml:space="preserve">Frasco estéril para la recolección de fluidos u orina: </t>
    </r>
    <r>
      <rPr>
        <sz val="9"/>
        <rFont val="Calibri"/>
        <family val="2"/>
      </rPr>
      <t xml:space="preserve">Composición: glicerina carbonatada, presentación frasco x 500 ml. </t>
    </r>
  </si>
  <si>
    <t>02-02-01-003-008-09</t>
  </si>
  <si>
    <t>OTROS ARTÍCULOS MANUFACTURADOS N.C.P.</t>
  </si>
  <si>
    <r>
      <rPr>
        <b/>
        <sz val="9"/>
        <color rgb="FF000000"/>
        <rFont val="Calibri"/>
        <family val="2"/>
      </rPr>
      <t xml:space="preserve">Cepillo: </t>
    </r>
    <r>
      <rPr>
        <sz val="9"/>
        <color rgb="FF000000"/>
        <rFont val="Calibri"/>
        <family val="2"/>
      </rPr>
      <t xml:space="preserve">metálico universal para caninos. </t>
    </r>
  </si>
  <si>
    <r>
      <rPr>
        <b/>
        <sz val="9"/>
        <color rgb="FF000000"/>
        <rFont val="Calibri"/>
        <family val="2"/>
      </rPr>
      <t xml:space="preserve">Guacal para trasporte de caninos: </t>
    </r>
    <r>
      <rPr>
        <sz val="9"/>
        <color rgb="FF000000"/>
        <rFont val="Calibri"/>
        <family val="2"/>
      </rPr>
      <t xml:space="preserve">plástico para trabajo pesado, puertas y rejillas de ventilación y uniones removibles con pines atornillables en acero y plástico, puerta en malla removible con sistema de apertura y cierre por presión, cumplimiento de estándares Aprobado por la IATA medidas Ancho: 60cm X Largo:90cm X Alto: 68cm. </t>
    </r>
  </si>
  <si>
    <t>02-02-01-004-002</t>
  </si>
  <si>
    <t>PRODUCTOS METÁLICOS ELABORADOS (EXCEPTO MAQUINARIA Y EQUIPO)</t>
  </si>
  <si>
    <r>
      <rPr>
        <b/>
        <sz val="9"/>
        <color rgb="FF000000"/>
        <rFont val="Calibri"/>
        <family val="2"/>
      </rPr>
      <t>comedero en acero:</t>
    </r>
    <r>
      <rPr>
        <sz val="9"/>
        <color rgb="FF000000"/>
        <rFont val="Calibri"/>
        <family val="2"/>
      </rPr>
      <t xml:space="preserve"> </t>
    </r>
    <r>
      <rPr>
        <sz val="9"/>
        <color theme="1"/>
        <rFont val="Calibri"/>
        <family val="2"/>
      </rPr>
      <t xml:space="preserve"> forma de taza con mediadas de 20 centímetros de diámetro, presentación x unidad</t>
    </r>
  </si>
  <si>
    <t>02-02-01-004-008-02</t>
  </si>
  <si>
    <t xml:space="preserve">APARATOS MEDICOS, INSTRUMENTOS OPTICOS Y DE PRESICION, RELOJES </t>
  </si>
  <si>
    <r>
      <rPr>
        <b/>
        <sz val="9"/>
        <color rgb="FF000000"/>
        <rFont val="Calibri"/>
        <family val="2"/>
      </rPr>
      <t>TRANSPONDEDOR DE 15 DIGITOS:</t>
    </r>
    <r>
      <rPr>
        <sz val="9"/>
        <color rgb="FF000000"/>
        <rFont val="Calibri"/>
        <family val="2"/>
      </rPr>
      <t xml:space="preserve"> diseñado para un rendimiento óptimo para ser activado en la frecuencia |0 = 125 kHz con una tolerancia de ± 10 '-4 , CUMPLE CON LA NORMA ISO 11785   </t>
    </r>
  </si>
  <si>
    <r>
      <rPr>
        <b/>
        <sz val="9"/>
        <color rgb="FF000000"/>
        <rFont val="Calibri"/>
        <family val="2"/>
      </rPr>
      <t>Instrumento de laboratorio:</t>
    </r>
    <r>
      <rPr>
        <sz val="9"/>
        <color rgb="FF000000"/>
        <rFont val="Calibri"/>
        <family val="2"/>
      </rPr>
      <t xml:space="preserve"> Utiliza para  el análisis de referencia para la detección de parásitos en las revisiones anuales. con la siguiente descripción: test 4DX, presentación por unidad </t>
    </r>
  </si>
  <si>
    <r>
      <rPr>
        <b/>
        <sz val="9"/>
        <color rgb="FF000000"/>
        <rFont val="Calibri"/>
        <family val="2"/>
      </rPr>
      <t>Instrumento de laboratorio:</t>
    </r>
    <r>
      <rPr>
        <sz val="9"/>
        <color rgb="FF000000"/>
        <rFont val="Calibri"/>
        <family val="2"/>
      </rPr>
      <t xml:space="preserve"> Utiliza para detectar anticuerpos Ehrlichia canis en sangre, suero o plasma. .con la siguiente descripción: test de erlichia, presentación por unidad</t>
    </r>
  </si>
  <si>
    <r>
      <rPr>
        <b/>
        <sz val="9"/>
        <color rgb="FF000000"/>
        <rFont val="Calibri"/>
        <family val="2"/>
      </rPr>
      <t>Instrumento de laboratorio:</t>
    </r>
    <r>
      <rPr>
        <sz val="9"/>
        <color rgb="FF000000"/>
        <rFont val="Calibri"/>
        <family val="2"/>
      </rPr>
      <t xml:space="preserve"> Utiliza para detectar el virus del distemper durante la fase de secreción conjuntival, suero, plasma, descargas nasales, orina o saliva., antes que aparezcan los síntomas. con la siguiente descripción: test de distemper, presentación por unidad</t>
    </r>
  </si>
  <si>
    <r>
      <rPr>
        <b/>
        <sz val="9"/>
        <color rgb="FF000000"/>
        <rFont val="Calibri"/>
        <family val="2"/>
      </rPr>
      <t>Instrumento de laboratorio:</t>
    </r>
    <r>
      <rPr>
        <sz val="9"/>
        <color rgb="FF000000"/>
        <rFont val="Calibri"/>
        <family val="2"/>
      </rPr>
      <t xml:space="preserve"> Utiliza para detectar el virus del Parvo durante la fase de secreción conjuntival, suero, plasma, descargas nasales, orina o saliva. Por heces, antes que aparezcan los síntomas. con la siguiente descripción: test de parvovirus , presentación por unidad </t>
    </r>
  </si>
  <si>
    <t>02-02-01-004-008-01</t>
  </si>
  <si>
    <t>APARATOS MÉDICOS Y QUIRÚRGICOS Y APARATOS ORTÉSICOS Y PROTÉSICOS</t>
  </si>
  <si>
    <r>
      <t>Agujas como accesorio para hemodinámica:</t>
    </r>
    <r>
      <rPr>
        <sz val="9"/>
        <color rgb="FF000000"/>
        <rFont val="Calibri"/>
        <family val="2"/>
      </rPr>
      <t xml:space="preserve"> caja x 100 unidades ,  desechables calibre 21 G X 1 ½ pulgadas, presentación caja x 100 unidades</t>
    </r>
  </si>
  <si>
    <r>
      <t>Equipo Utilizado para la administración o transfusión de sangre:</t>
    </r>
    <r>
      <rPr>
        <sz val="9"/>
        <color rgb="FF000000"/>
        <rFont val="Calibri"/>
        <family val="2"/>
      </rPr>
      <t xml:space="preserve"> hemocomponentes y/ó, sus derivados, con el fin de recuperar el volumen sanguíneo. presentación por unidad  </t>
    </r>
  </si>
  <si>
    <r>
      <t>Equipo para facilitar la administración de soluciones por vía parenteral de acuerdo a la siguiente descripción</t>
    </r>
    <r>
      <rPr>
        <sz val="9"/>
        <color rgb="FF000000"/>
        <rFont val="Calibri"/>
        <family val="2"/>
      </rPr>
      <t>: Bolsa de transfusión sanguínea , presentación x unidad</t>
    </r>
  </si>
  <si>
    <r>
      <rPr>
        <b/>
        <sz val="9"/>
        <color rgb="FF000000"/>
        <rFont val="Calibri"/>
        <family val="2"/>
      </rPr>
      <t>Jeringas desechables con aguja:</t>
    </r>
    <r>
      <rPr>
        <sz val="9"/>
        <color rgb="FF000000"/>
        <rFont val="Calibri"/>
        <family val="2"/>
      </rPr>
      <t xml:space="preserve"> 2 partes de 3 cc</t>
    </r>
  </si>
  <si>
    <r>
      <rPr>
        <b/>
        <sz val="9"/>
        <color rgb="FF000000"/>
        <rFont val="Calibri"/>
        <family val="2"/>
      </rPr>
      <t>Jeringas desechables con aguja</t>
    </r>
    <r>
      <rPr>
        <sz val="9"/>
        <color rgb="FF000000"/>
        <rFont val="Calibri"/>
        <family val="2"/>
      </rPr>
      <t>: 2 partes de 5 cc</t>
    </r>
  </si>
  <si>
    <r>
      <rPr>
        <b/>
        <sz val="9"/>
        <color rgb="FF000000"/>
        <rFont val="Calibri"/>
        <family val="2"/>
      </rPr>
      <t>Jeringas desechables con aguja</t>
    </r>
    <r>
      <rPr>
        <sz val="9"/>
        <color rgb="FF000000"/>
        <rFont val="Calibri"/>
        <family val="2"/>
      </rPr>
      <t>: 2 partes de 10 cc</t>
    </r>
  </si>
  <si>
    <r>
      <rPr>
        <b/>
        <sz val="9"/>
        <color rgb="FF000000"/>
        <rFont val="Calibri"/>
        <family val="2"/>
      </rPr>
      <t>Jeringas desechables con aguja</t>
    </r>
    <r>
      <rPr>
        <sz val="9"/>
        <color rgb="FF000000"/>
        <rFont val="Calibri"/>
        <family val="2"/>
      </rPr>
      <t>: 2 partes de 50 cc</t>
    </r>
  </si>
  <si>
    <t xml:space="preserve"> CAJA  X 25 UNIDADES </t>
  </si>
  <si>
    <r>
      <rPr>
        <b/>
        <sz val="9"/>
        <color rgb="FF000000"/>
        <rFont val="Calibri"/>
        <family val="2"/>
      </rPr>
      <t>Jeringas desechables con aguja</t>
    </r>
    <r>
      <rPr>
        <sz val="9"/>
        <color rgb="FF000000"/>
        <rFont val="Calibri"/>
        <family val="2"/>
      </rPr>
      <t>: 2 partes, dimensiones de 2 cc.</t>
    </r>
  </si>
  <si>
    <t xml:space="preserve"> CAJA  X 100
 UNIDADES </t>
  </si>
  <si>
    <r>
      <rPr>
        <b/>
        <sz val="9"/>
        <color rgb="FF000000"/>
        <rFont val="Calibri"/>
        <family val="2"/>
      </rPr>
      <t xml:space="preserve">Jeringa  con aguja: </t>
    </r>
    <r>
      <rPr>
        <sz val="9"/>
        <color rgb="FF000000"/>
        <rFont val="Calibri"/>
        <family val="2"/>
      </rPr>
      <t>de 2 partes, dimensiones de 1 cc</t>
    </r>
  </si>
  <si>
    <r>
      <rPr>
        <b/>
        <sz val="9"/>
        <color rgb="FF000000"/>
        <rFont val="Calibri"/>
        <family val="2"/>
      </rPr>
      <t xml:space="preserve">sonda endotraqueal: </t>
    </r>
    <r>
      <rPr>
        <sz val="9"/>
        <color rgb="FF000000"/>
        <rFont val="Calibri"/>
        <family val="2"/>
      </rPr>
      <t xml:space="preserve">No 8 con balón </t>
    </r>
  </si>
  <si>
    <r>
      <rPr>
        <b/>
        <sz val="9"/>
        <color rgb="FF000000"/>
        <rFont val="Calibri"/>
        <family val="2"/>
      </rPr>
      <t>Sonda urinaria</t>
    </r>
    <r>
      <rPr>
        <sz val="9"/>
        <color rgb="FF000000"/>
        <rFont val="Calibri"/>
        <family val="2"/>
      </rPr>
      <t>: No. 8 x 40 cm</t>
    </r>
    <r>
      <rPr>
        <b/>
        <sz val="9"/>
        <color rgb="FF000000"/>
        <rFont val="Calibri"/>
        <family val="2"/>
      </rPr>
      <t xml:space="preserve"> </t>
    </r>
  </si>
  <si>
    <r>
      <rPr>
        <b/>
        <sz val="9"/>
        <color rgb="FF000000"/>
        <rFont val="Calibri"/>
        <family val="2"/>
      </rPr>
      <t>Cateter</t>
    </r>
    <r>
      <rPr>
        <sz val="9"/>
        <color rgb="FF000000"/>
        <rFont val="Calibri"/>
        <family val="2"/>
      </rPr>
      <t xml:space="preserve">: un dispositivo con forma 
de tubo estrecho y alargado que puede ser introducido dentro de un tejido o vena </t>
    </r>
  </si>
  <si>
    <t xml:space="preserve">UNIDAD </t>
  </si>
  <si>
    <r>
      <rPr>
        <b/>
        <sz val="9"/>
        <color rgb="FF000000"/>
        <rFont val="Calibri"/>
        <family val="2"/>
      </rPr>
      <t>Equipo para facilitar la administración de soluciones por vía parenteral micro goteo con aguja</t>
    </r>
    <r>
      <rPr>
        <sz val="9"/>
        <color rgb="FF000000"/>
        <rFont val="Calibri"/>
        <family val="2"/>
      </rPr>
      <t>: yelcos No. 20</t>
    </r>
    <r>
      <rPr>
        <b/>
        <sz val="9"/>
        <color rgb="FF000000"/>
        <rFont val="Calibri"/>
        <family val="2"/>
      </rPr>
      <t xml:space="preserve"> </t>
    </r>
  </si>
  <si>
    <r>
      <rPr>
        <b/>
        <sz val="9"/>
        <color rgb="FF000000"/>
        <rFont val="Calibri"/>
        <family val="2"/>
      </rPr>
      <t>Equipo para facilitar la administración de soluciones por vía parenteral micro goteo con aguja</t>
    </r>
    <r>
      <rPr>
        <sz val="9"/>
        <color rgb="FF000000"/>
        <rFont val="Calibri"/>
        <family val="2"/>
      </rPr>
      <t>: yelcos No. 22</t>
    </r>
    <r>
      <rPr>
        <b/>
        <sz val="9"/>
        <color rgb="FF000000"/>
        <rFont val="Calibri"/>
        <family val="2"/>
      </rPr>
      <t xml:space="preserve"> </t>
    </r>
  </si>
  <si>
    <r>
      <rPr>
        <b/>
        <sz val="9"/>
        <color rgb="FF000000"/>
        <rFont val="Calibri"/>
        <family val="2"/>
      </rPr>
      <t>Equipo para facilitar la administración de soluciones por vía parenteral micro goteo con aguja</t>
    </r>
    <r>
      <rPr>
        <sz val="9"/>
        <color rgb="FF000000"/>
        <rFont val="Calibri"/>
        <family val="2"/>
      </rPr>
      <t>: yelcos No. 24</t>
    </r>
    <r>
      <rPr>
        <b/>
        <sz val="9"/>
        <color rgb="FF000000"/>
        <rFont val="Calibri"/>
        <family val="2"/>
      </rPr>
      <t xml:space="preserve"> </t>
    </r>
  </si>
  <si>
    <r>
      <rPr>
        <b/>
        <sz val="9"/>
        <color rgb="FF000000"/>
        <rFont val="Calibri"/>
        <family val="2"/>
      </rPr>
      <t>Agujas como accesorio para hemodinámica</t>
    </r>
    <r>
      <rPr>
        <sz val="9"/>
        <color rgb="FF000000"/>
        <rFont val="Calibri"/>
        <family val="2"/>
      </rPr>
      <t>:en caja x 100 unidades ,  desechables calibre 16 x 1 ½</t>
    </r>
  </si>
  <si>
    <t>CAJA X 100 
UNIDADES</t>
  </si>
  <si>
    <r>
      <rPr>
        <b/>
        <sz val="9"/>
        <color rgb="FF000000"/>
        <rFont val="Calibri"/>
        <family val="2"/>
      </rPr>
      <t xml:space="preserve">Dispositivos desechables que almacena líquidos para ser administrados por vías intravenosas y musculares: Descripción: </t>
    </r>
    <r>
      <rPr>
        <sz val="9"/>
        <color rgb="FF000000"/>
        <rFont val="Calibri"/>
        <family val="2"/>
      </rPr>
      <t xml:space="preserve">Jeringa con aguja, de 2 partes, dimensiones de 20 cc. y presentación en caja de 50 unds. </t>
    </r>
  </si>
  <si>
    <t>CAJA X 50 UNIDADES</t>
  </si>
  <si>
    <t>Juegos de herraduras: forma de una "U", construidas de hierro</t>
  </si>
  <si>
    <t>JUEGO POR 4</t>
  </si>
  <si>
    <r>
      <rPr>
        <b/>
        <sz val="9"/>
        <color rgb="FF000000"/>
        <rFont val="Calibri"/>
        <family val="2"/>
      </rPr>
      <t>Clavos para  herrar que contenga las siguientes especificaciones: caja por 150 unid.,  longitud 51mm, producto E5., presentación: en caja de 150 clavos</t>
    </r>
    <r>
      <rPr>
        <sz val="9"/>
        <color rgb="FF000000"/>
        <rFont val="Calibri"/>
        <family val="2"/>
      </rPr>
      <t>: caja por 150 unid.,  longitud 51mm, producto E5., presentación: en caja de 150 clavos</t>
    </r>
  </si>
  <si>
    <t xml:space="preserve">CAJA </t>
  </si>
  <si>
    <r>
      <t xml:space="preserve">Medicamentos del grupo Piel y mucosas, medicación dermatológica, antiparasitarios ectoparaciticida en polvo de uso externo: </t>
    </r>
    <r>
      <rPr>
        <sz val="9"/>
        <color theme="1"/>
        <rFont val="Calibri"/>
        <family val="2"/>
      </rPr>
      <t>composición Propoxur 1 mg Excipientes csp 1 g presentacion 100 gr</t>
    </r>
  </si>
  <si>
    <t>FCO X 100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</si>
</sst>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_(&quot;$&quot;\ * \(#,##0.00\);_(&quot;$&quot;\ * &quot;-&quot;??_);_(@_)"/>
    <numFmt numFmtId="43" formatCode="_(* #,##0.00_);_(* \(#,##0.00\);_(* &quot;-&quot;??_);_(@_)"/>
  </numFmts>
  <fonts count="9" x14ac:knownFonts="1">
    <font>
      <sz val="11"/>
      <color theme="1"/>
      <name val="Calibri"/>
      <family val="2"/>
      <scheme val="minor"/>
    </font>
    <font>
      <sz val="11"/>
      <color theme="1"/>
      <name val="Calibri"/>
      <family val="2"/>
      <scheme val="minor"/>
    </font>
    <font>
      <sz val="9"/>
      <color theme="1"/>
      <name val="Calibri"/>
      <family val="2"/>
    </font>
    <font>
      <b/>
      <sz val="9"/>
      <color theme="1"/>
      <name val="Calibri"/>
      <family val="2"/>
    </font>
    <font>
      <sz val="9"/>
      <name val="Calibri"/>
      <family val="2"/>
    </font>
    <font>
      <b/>
      <sz val="9"/>
      <name val="Calibri"/>
      <family val="2"/>
    </font>
    <font>
      <sz val="9"/>
      <color rgb="FF000000"/>
      <name val="Calibri"/>
      <family val="2"/>
    </font>
    <font>
      <sz val="9"/>
      <color rgb="FFFF0000"/>
      <name val="Calibri"/>
      <family val="2"/>
    </font>
    <font>
      <b/>
      <sz val="9"/>
      <color rgb="FF000000"/>
      <name val="Calibri"/>
      <family val="2"/>
    </font>
  </fonts>
  <fills count="12">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rgb="FF7030A0"/>
        <bgColor indexed="64"/>
      </patternFill>
    </fill>
    <fill>
      <patternFill patternType="solid">
        <fgColor rgb="FF92D050"/>
        <bgColor indexed="64"/>
      </patternFill>
    </fill>
    <fill>
      <patternFill patternType="solid">
        <fgColor rgb="FFFFC000"/>
        <bgColor indexed="64"/>
      </patternFill>
    </fill>
    <fill>
      <patternFill patternType="solid">
        <fgColor theme="5" tint="-0.249977111117893"/>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74">
    <xf numFmtId="0" fontId="0" fillId="0" borderId="0" xfId="0"/>
    <xf numFmtId="0" fontId="3" fillId="9" borderId="4" xfId="0" applyFont="1" applyFill="1" applyBorder="1" applyAlignment="1" applyProtection="1">
      <alignment horizontal="center" vertical="center" textRotation="90" wrapText="1"/>
      <protection locked="0"/>
    </xf>
    <xf numFmtId="0" fontId="3" fillId="9" borderId="4"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3" fontId="4"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1" fontId="2" fillId="0" borderId="4" xfId="0" applyNumberFormat="1" applyFont="1" applyBorder="1" applyAlignment="1">
      <alignment horizontal="center" vertical="center"/>
    </xf>
    <xf numFmtId="44" fontId="4" fillId="0" borderId="4" xfId="2" applyFont="1" applyBorder="1" applyAlignment="1">
      <alignment horizontal="center" vertical="center"/>
    </xf>
    <xf numFmtId="44" fontId="2" fillId="0" borderId="4" xfId="0" applyNumberFormat="1" applyFont="1" applyBorder="1" applyAlignment="1">
      <alignment vertical="center"/>
    </xf>
    <xf numFmtId="44" fontId="2" fillId="10" borderId="4" xfId="0" applyNumberFormat="1" applyFont="1" applyFill="1" applyBorder="1" applyAlignment="1">
      <alignment vertical="center"/>
    </xf>
    <xf numFmtId="44" fontId="2" fillId="2" borderId="4" xfId="0" applyNumberFormat="1" applyFont="1" applyFill="1" applyBorder="1" applyAlignment="1">
      <alignment vertical="center"/>
    </xf>
    <xf numFmtId="0" fontId="2" fillId="0" borderId="4" xfId="0" applyFont="1" applyBorder="1" applyAlignment="1">
      <alignment vertical="center" wrapText="1"/>
    </xf>
    <xf numFmtId="0" fontId="2" fillId="0" borderId="4" xfId="0" applyFont="1" applyBorder="1" applyAlignment="1">
      <alignment wrapText="1"/>
    </xf>
    <xf numFmtId="0" fontId="2" fillId="0" borderId="4" xfId="0" applyFont="1" applyBorder="1" applyAlignment="1">
      <alignment vertical="center"/>
    </xf>
    <xf numFmtId="44" fontId="3" fillId="5" borderId="4" xfId="0" applyNumberFormat="1" applyFont="1" applyFill="1" applyBorder="1" applyAlignment="1">
      <alignment vertical="center"/>
    </xf>
    <xf numFmtId="44" fontId="3" fillId="6" borderId="4" xfId="0" applyNumberFormat="1" applyFont="1" applyFill="1" applyBorder="1" applyAlignment="1">
      <alignment horizontal="center" vertical="center" wrapText="1"/>
    </xf>
    <xf numFmtId="44" fontId="3" fillId="7" borderId="4" xfId="0" applyNumberFormat="1" applyFont="1" applyFill="1" applyBorder="1" applyAlignment="1">
      <alignment vertical="center" wrapText="1"/>
    </xf>
    <xf numFmtId="0" fontId="2" fillId="0" borderId="4" xfId="0" applyFont="1" applyBorder="1" applyAlignment="1"/>
    <xf numFmtId="0" fontId="2" fillId="8" borderId="5" xfId="0" applyFont="1" applyFill="1" applyBorder="1" applyAlignment="1">
      <alignment wrapText="1"/>
    </xf>
    <xf numFmtId="1" fontId="6" fillId="0" borderId="4" xfId="0" applyNumberFormat="1" applyFont="1" applyBorder="1" applyAlignment="1">
      <alignment horizontal="center" vertical="center"/>
    </xf>
    <xf numFmtId="44" fontId="4" fillId="10" borderId="4" xfId="2" applyFont="1" applyFill="1" applyBorder="1" applyAlignment="1">
      <alignment horizontal="center" vertical="center"/>
    </xf>
    <xf numFmtId="44" fontId="2" fillId="3" borderId="4" xfId="0" applyNumberFormat="1" applyFont="1" applyFill="1" applyBorder="1" applyAlignment="1">
      <alignment vertical="center"/>
    </xf>
    <xf numFmtId="0" fontId="4" fillId="10" borderId="4" xfId="0" applyFont="1" applyFill="1" applyBorder="1" applyAlignment="1">
      <alignment horizontal="center" vertical="center"/>
    </xf>
    <xf numFmtId="1" fontId="2" fillId="10" borderId="4" xfId="0" applyNumberFormat="1" applyFont="1" applyFill="1" applyBorder="1" applyAlignment="1">
      <alignment horizontal="center" vertical="center"/>
    </xf>
    <xf numFmtId="44" fontId="2" fillId="0" borderId="4" xfId="2" applyFont="1" applyBorder="1" applyAlignment="1">
      <alignment vertical="center"/>
    </xf>
    <xf numFmtId="0" fontId="2" fillId="10" borderId="4" xfId="0" applyFont="1" applyFill="1" applyBorder="1" applyAlignment="1" applyProtection="1">
      <alignment horizontal="center" vertical="center" wrapText="1"/>
      <protection locked="0"/>
    </xf>
    <xf numFmtId="1" fontId="2" fillId="10" borderId="4" xfId="0" applyNumberFormat="1" applyFont="1" applyFill="1" applyBorder="1" applyAlignment="1" applyProtection="1">
      <alignment horizontal="center" vertical="center" wrapText="1"/>
      <protection locked="0"/>
    </xf>
    <xf numFmtId="44" fontId="2" fillId="10" borderId="4" xfId="2" applyFont="1" applyFill="1" applyBorder="1" applyAlignment="1" applyProtection="1">
      <alignment horizontal="center" vertical="center" wrapText="1"/>
      <protection locked="0"/>
    </xf>
    <xf numFmtId="3" fontId="7" fillId="0" borderId="4" xfId="0" applyNumberFormat="1" applyFont="1" applyBorder="1" applyAlignment="1">
      <alignment horizontal="center" vertical="center"/>
    </xf>
    <xf numFmtId="0" fontId="2" fillId="10" borderId="4" xfId="0" applyFont="1" applyFill="1" applyBorder="1" applyAlignment="1">
      <alignment horizontal="center" vertical="center" wrapText="1"/>
    </xf>
    <xf numFmtId="0" fontId="4" fillId="10" borderId="4" xfId="0" applyFont="1" applyFill="1" applyBorder="1" applyAlignment="1" applyProtection="1">
      <alignment horizontal="center" vertical="center" wrapText="1"/>
      <protection locked="0"/>
    </xf>
    <xf numFmtId="0" fontId="2" fillId="0" borderId="4" xfId="0" applyFont="1" applyBorder="1" applyAlignment="1">
      <alignment horizontal="center" vertical="center"/>
    </xf>
    <xf numFmtId="0" fontId="2" fillId="10" borderId="4" xfId="0" applyFont="1" applyFill="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3" fillId="0" borderId="4" xfId="0" applyFont="1" applyFill="1" applyBorder="1" applyAlignment="1" applyProtection="1">
      <alignment horizontal="center" vertical="center" wrapText="1"/>
      <protection locked="0"/>
    </xf>
    <xf numFmtId="0" fontId="3" fillId="10" borderId="4" xfId="0" applyFont="1" applyFill="1" applyBorder="1" applyAlignment="1" applyProtection="1">
      <alignment horizontal="left" vertical="top" wrapText="1"/>
      <protection locked="0"/>
    </xf>
    <xf numFmtId="0" fontId="8" fillId="9" borderId="4" xfId="0" applyFont="1" applyFill="1" applyBorder="1" applyAlignment="1">
      <alignment horizontal="center" vertical="center"/>
    </xf>
    <xf numFmtId="0" fontId="6" fillId="0" borderId="4" xfId="0" applyFont="1" applyBorder="1" applyAlignment="1">
      <alignment horizontal="left" vertical="center" wrapText="1"/>
    </xf>
    <xf numFmtId="49" fontId="6" fillId="0" borderId="4" xfId="0" applyNumberFormat="1" applyFont="1" applyBorder="1" applyAlignment="1">
      <alignment horizontal="justify" vertical="justify" wrapText="1"/>
    </xf>
    <xf numFmtId="9" fontId="2" fillId="11" borderId="4" xfId="1" applyNumberFormat="1" applyFont="1" applyFill="1" applyBorder="1" applyAlignment="1" applyProtection="1">
      <alignment horizontal="center" vertical="center" wrapText="1"/>
      <protection locked="0"/>
    </xf>
    <xf numFmtId="0" fontId="6" fillId="0" borderId="4" xfId="0" applyFont="1" applyBorder="1" applyAlignment="1">
      <alignment horizontal="justify" vertical="justify" wrapText="1"/>
    </xf>
    <xf numFmtId="0" fontId="3" fillId="11" borderId="4" xfId="0" applyFont="1" applyFill="1" applyBorder="1" applyAlignment="1" applyProtection="1">
      <alignment horizontal="center" vertical="center" wrapText="1"/>
      <protection locked="0"/>
    </xf>
    <xf numFmtId="0" fontId="2" fillId="11" borderId="4" xfId="0" applyFont="1" applyFill="1" applyBorder="1" applyAlignment="1" applyProtection="1">
      <alignment horizontal="center" vertical="center" wrapText="1"/>
      <protection locked="0"/>
    </xf>
    <xf numFmtId="0" fontId="5" fillId="9" borderId="4" xfId="0" applyFont="1" applyFill="1" applyBorder="1" applyAlignment="1" applyProtection="1">
      <alignment horizontal="center" wrapText="1"/>
      <protection locked="0"/>
    </xf>
    <xf numFmtId="0" fontId="3" fillId="10" borderId="4" xfId="0" applyFont="1" applyFill="1" applyBorder="1" applyAlignment="1" applyProtection="1">
      <alignment horizontal="justify" vertical="justify" wrapText="1"/>
      <protection locked="0"/>
    </xf>
    <xf numFmtId="3" fontId="5" fillId="9" borderId="4" xfId="0" applyNumberFormat="1" applyFont="1" applyFill="1" applyBorder="1" applyAlignment="1">
      <alignment horizontal="center" vertical="center"/>
    </xf>
    <xf numFmtId="43" fontId="2" fillId="11" borderId="4" xfId="1" applyFont="1" applyFill="1" applyBorder="1" applyAlignment="1" applyProtection="1">
      <alignment horizontal="center" vertical="center" wrapText="1"/>
      <protection locked="0"/>
    </xf>
    <xf numFmtId="0" fontId="3" fillId="10" borderId="4" xfId="0" applyFont="1" applyFill="1" applyBorder="1" applyAlignment="1" applyProtection="1">
      <alignment horizontal="center" vertical="justify" wrapText="1"/>
      <protection locked="0"/>
    </xf>
    <xf numFmtId="0" fontId="4" fillId="0" borderId="4" xfId="0" applyFont="1" applyBorder="1" applyAlignment="1">
      <alignment horizontal="justify" vertical="justify" wrapText="1"/>
    </xf>
    <xf numFmtId="0" fontId="4" fillId="0" borderId="4" xfId="0" applyFont="1" applyBorder="1" applyAlignment="1">
      <alignment horizontal="left" vertical="center" wrapText="1"/>
    </xf>
    <xf numFmtId="0" fontId="4" fillId="10" borderId="4" xfId="0" applyFont="1" applyFill="1" applyBorder="1" applyAlignment="1">
      <alignment horizontal="left" vertical="center" wrapText="1"/>
    </xf>
    <xf numFmtId="0" fontId="2" fillId="0" borderId="4" xfId="0" applyFont="1" applyBorder="1" applyAlignment="1" applyProtection="1">
      <alignment horizontal="justify" vertical="justify" wrapText="1"/>
      <protection locked="0"/>
    </xf>
    <xf numFmtId="0" fontId="2" fillId="0" borderId="4" xfId="0" applyFont="1" applyBorder="1" applyAlignment="1" applyProtection="1">
      <alignment horizontal="justify" vertical="justify"/>
      <protection locked="0"/>
    </xf>
    <xf numFmtId="0" fontId="3" fillId="7" borderId="4" xfId="0" applyFont="1" applyFill="1" applyBorder="1" applyAlignment="1">
      <alignment horizontal="center" wrapText="1"/>
    </xf>
    <xf numFmtId="0" fontId="2" fillId="0" borderId="4" xfId="0" applyFont="1" applyBorder="1" applyAlignment="1">
      <alignment horizontal="center"/>
    </xf>
    <xf numFmtId="0" fontId="2" fillId="8" borderId="5" xfId="0" applyFont="1" applyFill="1" applyBorder="1" applyAlignment="1">
      <alignment horizontal="center" wrapText="1"/>
    </xf>
    <xf numFmtId="0" fontId="2" fillId="8" borderId="6" xfId="0" applyFont="1" applyFill="1" applyBorder="1" applyAlignment="1">
      <alignment horizontal="center" wrapText="1"/>
    </xf>
    <xf numFmtId="0" fontId="3" fillId="9" borderId="4" xfId="0" applyFont="1" applyFill="1" applyBorder="1" applyAlignment="1" applyProtection="1">
      <alignment horizontal="center" vertical="center" wrapText="1"/>
      <protection locked="0"/>
    </xf>
    <xf numFmtId="0" fontId="5" fillId="0" borderId="4" xfId="0" applyFont="1" applyBorder="1" applyAlignment="1">
      <alignment horizontal="justify" vertical="justify"/>
    </xf>
    <xf numFmtId="0" fontId="4" fillId="0" borderId="4" xfId="0" applyFont="1" applyBorder="1" applyAlignment="1">
      <alignment horizontal="justify" vertical="justify"/>
    </xf>
    <xf numFmtId="0" fontId="5" fillId="0" borderId="4" xfId="0" applyFont="1" applyBorder="1" applyAlignment="1">
      <alignment horizontal="justify" vertical="justify"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3" fillId="2" borderId="4" xfId="0" applyFont="1" applyFill="1" applyBorder="1" applyAlignment="1">
      <alignment horizontal="center"/>
    </xf>
    <xf numFmtId="0" fontId="3" fillId="3" borderId="4" xfId="0" applyFont="1" applyFill="1" applyBorder="1" applyAlignment="1">
      <alignment horizontal="center"/>
    </xf>
    <xf numFmtId="0" fontId="3" fillId="4" borderId="4" xfId="0" applyFont="1" applyFill="1" applyBorder="1" applyAlignment="1">
      <alignment horizontal="center" wrapText="1"/>
    </xf>
    <xf numFmtId="0" fontId="3" fillId="5" borderId="4" xfId="0" applyFont="1" applyFill="1" applyBorder="1" applyAlignment="1">
      <alignment horizontal="center"/>
    </xf>
    <xf numFmtId="0" fontId="3" fillId="6" borderId="4" xfId="0" applyFont="1" applyFill="1" applyBorder="1" applyAlignment="1">
      <alignment horizontal="center" wrapText="1"/>
    </xf>
    <xf numFmtId="3" fontId="4" fillId="2" borderId="4" xfId="0" applyNumberFormat="1" applyFont="1" applyFill="1" applyBorder="1" applyAlignment="1">
      <alignment horizontal="center" vertical="center"/>
    </xf>
  </cellXfs>
  <cellStyles count="3">
    <cellStyle name="Millares" xfId="1" builtinId="3"/>
    <cellStyle name="Moneda" xfId="2" builtinId="4"/>
    <cellStyle name="Normal" xfId="0" builtinId="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28</xdr:col>
      <xdr:colOff>133350</xdr:colOff>
      <xdr:row>4</xdr:row>
      <xdr:rowOff>9525</xdr:rowOff>
    </xdr:from>
    <xdr:ext cx="1778000" cy="19050"/>
    <xdr:sp macro="" textlink="">
      <xdr:nvSpPr>
        <xdr:cNvPr id="2"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1706225" y="10668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22320</xdr:colOff>
      <xdr:row>4</xdr:row>
      <xdr:rowOff>0</xdr:rowOff>
    </xdr:from>
    <xdr:to>
      <xdr:col>0</xdr:col>
      <xdr:colOff>257564</xdr:colOff>
      <xdr:row>4</xdr:row>
      <xdr:rowOff>9926</xdr:rowOff>
    </xdr:to>
    <xdr:sp macro="" textlink="">
      <xdr:nvSpPr>
        <xdr:cNvPr id="3" name="CustomShape 1">
          <a:extLst>
            <a:ext uri="{FF2B5EF4-FFF2-40B4-BE49-F238E27FC236}">
              <a16:creationId xmlns:a16="http://schemas.microsoft.com/office/drawing/2014/main" id="{A08C4510-EAD3-4A22-9E5B-85C39834E23F}"/>
            </a:ext>
          </a:extLst>
        </xdr:cNvPr>
        <xdr:cNvSpPr/>
      </xdr:nvSpPr>
      <xdr:spPr>
        <a:xfrm>
          <a:off x="22320" y="1057275"/>
          <a:ext cx="235244" cy="9926"/>
        </a:xfrm>
        <a:prstGeom prst="rect">
          <a:avLst/>
        </a:prstGeom>
      </xdr:spPr>
    </xdr:sp>
    <xdr:clientData/>
  </xdr:twoCellAnchor>
  <xdr:twoCellAnchor editAs="oneCell">
    <xdr:from>
      <xdr:col>0</xdr:col>
      <xdr:colOff>22320</xdr:colOff>
      <xdr:row>4</xdr:row>
      <xdr:rowOff>0</xdr:rowOff>
    </xdr:from>
    <xdr:to>
      <xdr:col>0</xdr:col>
      <xdr:colOff>257564</xdr:colOff>
      <xdr:row>4</xdr:row>
      <xdr:rowOff>9956</xdr:rowOff>
    </xdr:to>
    <xdr:sp macro="" textlink="">
      <xdr:nvSpPr>
        <xdr:cNvPr id="4" name="CustomShape 1">
          <a:extLst>
            <a:ext uri="{FF2B5EF4-FFF2-40B4-BE49-F238E27FC236}">
              <a16:creationId xmlns:a16="http://schemas.microsoft.com/office/drawing/2014/main" id="{FE895EBD-7045-401E-9710-18D3696FD9A1}"/>
            </a:ext>
          </a:extLst>
        </xdr:cNvPr>
        <xdr:cNvSpPr/>
      </xdr:nvSpPr>
      <xdr:spPr>
        <a:xfrm>
          <a:off x="22320" y="1057275"/>
          <a:ext cx="235244" cy="9956"/>
        </a:xfrm>
        <a:prstGeom prst="rect">
          <a:avLst/>
        </a:prstGeom>
      </xdr:spPr>
    </xdr:sp>
    <xdr:clientData/>
  </xdr:twoCellAnchor>
  <xdr:twoCellAnchor editAs="oneCell">
    <xdr:from>
      <xdr:col>0</xdr:col>
      <xdr:colOff>22320</xdr:colOff>
      <xdr:row>4</xdr:row>
      <xdr:rowOff>0</xdr:rowOff>
    </xdr:from>
    <xdr:to>
      <xdr:col>0</xdr:col>
      <xdr:colOff>257564</xdr:colOff>
      <xdr:row>4</xdr:row>
      <xdr:rowOff>9956</xdr:rowOff>
    </xdr:to>
    <xdr:sp macro="" textlink="">
      <xdr:nvSpPr>
        <xdr:cNvPr id="5" name="CustomShape 1">
          <a:extLst>
            <a:ext uri="{FF2B5EF4-FFF2-40B4-BE49-F238E27FC236}">
              <a16:creationId xmlns:a16="http://schemas.microsoft.com/office/drawing/2014/main" id="{513A1AE2-DF41-4697-B254-8704698ADC92}"/>
            </a:ext>
          </a:extLst>
        </xdr:cNvPr>
        <xdr:cNvSpPr/>
      </xdr:nvSpPr>
      <xdr:spPr>
        <a:xfrm>
          <a:off x="22320" y="1057275"/>
          <a:ext cx="235244" cy="9956"/>
        </a:xfrm>
        <a:prstGeom prst="rect">
          <a:avLst/>
        </a:prstGeom>
      </xdr:spPr>
    </xdr:sp>
    <xdr:clientData/>
  </xdr:twoCellAnchor>
  <xdr:twoCellAnchor editAs="oneCell">
    <xdr:from>
      <xdr:col>0</xdr:col>
      <xdr:colOff>22320</xdr:colOff>
      <xdr:row>4</xdr:row>
      <xdr:rowOff>0</xdr:rowOff>
    </xdr:from>
    <xdr:to>
      <xdr:col>0</xdr:col>
      <xdr:colOff>257564</xdr:colOff>
      <xdr:row>4</xdr:row>
      <xdr:rowOff>9926</xdr:rowOff>
    </xdr:to>
    <xdr:sp macro="" textlink="">
      <xdr:nvSpPr>
        <xdr:cNvPr id="6" name="CustomShape 1">
          <a:extLst>
            <a:ext uri="{FF2B5EF4-FFF2-40B4-BE49-F238E27FC236}">
              <a16:creationId xmlns:a16="http://schemas.microsoft.com/office/drawing/2014/main" id="{3994BB8B-DADF-46A0-B52A-2EC4132B3220}"/>
            </a:ext>
          </a:extLst>
        </xdr:cNvPr>
        <xdr:cNvSpPr/>
      </xdr:nvSpPr>
      <xdr:spPr>
        <a:xfrm>
          <a:off x="22320" y="1057275"/>
          <a:ext cx="235244" cy="9926"/>
        </a:xfrm>
        <a:prstGeom prst="rect">
          <a:avLst/>
        </a:prstGeom>
      </xdr:spPr>
    </xdr:sp>
    <xdr:clientData/>
  </xdr:twoCellAnchor>
  <xdr:twoCellAnchor editAs="oneCell">
    <xdr:from>
      <xdr:col>0</xdr:col>
      <xdr:colOff>22320</xdr:colOff>
      <xdr:row>4</xdr:row>
      <xdr:rowOff>0</xdr:rowOff>
    </xdr:from>
    <xdr:to>
      <xdr:col>0</xdr:col>
      <xdr:colOff>257564</xdr:colOff>
      <xdr:row>4</xdr:row>
      <xdr:rowOff>9956</xdr:rowOff>
    </xdr:to>
    <xdr:sp macro="" textlink="">
      <xdr:nvSpPr>
        <xdr:cNvPr id="7" name="CustomShape 1">
          <a:extLst>
            <a:ext uri="{FF2B5EF4-FFF2-40B4-BE49-F238E27FC236}">
              <a16:creationId xmlns:a16="http://schemas.microsoft.com/office/drawing/2014/main" id="{60F5D342-34F9-4E6E-BA22-5A7EC25E427A}"/>
            </a:ext>
          </a:extLst>
        </xdr:cNvPr>
        <xdr:cNvSpPr/>
      </xdr:nvSpPr>
      <xdr:spPr>
        <a:xfrm>
          <a:off x="22320" y="1057275"/>
          <a:ext cx="235244" cy="9956"/>
        </a:xfrm>
        <a:prstGeom prst="rect">
          <a:avLst/>
        </a:prstGeom>
      </xdr:spPr>
    </xdr:sp>
    <xdr:clientData/>
  </xdr:twoCellAnchor>
  <xdr:twoCellAnchor editAs="oneCell">
    <xdr:from>
      <xdr:col>0</xdr:col>
      <xdr:colOff>22320</xdr:colOff>
      <xdr:row>4</xdr:row>
      <xdr:rowOff>0</xdr:rowOff>
    </xdr:from>
    <xdr:to>
      <xdr:col>0</xdr:col>
      <xdr:colOff>257564</xdr:colOff>
      <xdr:row>4</xdr:row>
      <xdr:rowOff>9956</xdr:rowOff>
    </xdr:to>
    <xdr:sp macro="" textlink="">
      <xdr:nvSpPr>
        <xdr:cNvPr id="8" name="CustomShape 1">
          <a:extLst>
            <a:ext uri="{FF2B5EF4-FFF2-40B4-BE49-F238E27FC236}">
              <a16:creationId xmlns:a16="http://schemas.microsoft.com/office/drawing/2014/main" id="{0E20B235-182E-4440-B7BC-91B9CF1E68E9}"/>
            </a:ext>
          </a:extLst>
        </xdr:cNvPr>
        <xdr:cNvSpPr/>
      </xdr:nvSpPr>
      <xdr:spPr>
        <a:xfrm>
          <a:off x="22320" y="1057275"/>
          <a:ext cx="235244" cy="9956"/>
        </a:xfrm>
        <a:prstGeom prst="rect">
          <a:avLst/>
        </a:prstGeom>
      </xdr:spPr>
    </xdr:sp>
    <xdr:clientData/>
  </xdr:twoCellAnchor>
  <xdr:oneCellAnchor>
    <xdr:from>
      <xdr:col>29</xdr:col>
      <xdr:colOff>400050</xdr:colOff>
      <xdr:row>18</xdr:row>
      <xdr:rowOff>123825</xdr:rowOff>
    </xdr:from>
    <xdr:ext cx="1778000" cy="19050"/>
    <xdr:sp macro="" textlink="">
      <xdr:nvSpPr>
        <xdr:cNvPr id="9" name="Rectangle 24">
          <a:extLst>
            <a:ext uri="{FF2B5EF4-FFF2-40B4-BE49-F238E27FC236}">
              <a16:creationId xmlns:a16="http://schemas.microsoft.com/office/drawing/2014/main" id="{432A7B40-F1FB-4DEC-B3F1-C6F63F8E7740}"/>
            </a:ext>
          </a:extLst>
        </xdr:cNvPr>
        <xdr:cNvSpPr>
          <a:spLocks noChangeArrowheads="1"/>
        </xdr:cNvSpPr>
      </xdr:nvSpPr>
      <xdr:spPr bwMode="auto">
        <a:xfrm>
          <a:off x="12734925" y="15973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447675</xdr:colOff>
      <xdr:row>5</xdr:row>
      <xdr:rowOff>142875</xdr:rowOff>
    </xdr:from>
    <xdr:ext cx="1778000" cy="19050"/>
    <xdr:sp macro="" textlink="">
      <xdr:nvSpPr>
        <xdr:cNvPr id="10"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544550" y="15049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19050</xdr:colOff>
      <xdr:row>5</xdr:row>
      <xdr:rowOff>47625</xdr:rowOff>
    </xdr:from>
    <xdr:ext cx="1778000" cy="19050"/>
    <xdr:sp macro="" textlink="">
      <xdr:nvSpPr>
        <xdr:cNvPr id="1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353925" y="1409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295275</xdr:colOff>
      <xdr:row>5</xdr:row>
      <xdr:rowOff>411185</xdr:rowOff>
    </xdr:from>
    <xdr:ext cx="1778000" cy="55539"/>
    <xdr:sp macro="" textlink="">
      <xdr:nvSpPr>
        <xdr:cNvPr id="1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392150" y="1773260"/>
          <a:ext cx="1778000" cy="55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133350</xdr:colOff>
      <xdr:row>16</xdr:row>
      <xdr:rowOff>247650</xdr:rowOff>
    </xdr:from>
    <xdr:ext cx="1778000" cy="428625"/>
    <xdr:sp macro="" textlink="">
      <xdr:nvSpPr>
        <xdr:cNvPr id="13" name="Rectangle 24">
          <a:extLst>
            <a:ext uri="{FF2B5EF4-FFF2-40B4-BE49-F238E27FC236}">
              <a16:creationId xmlns:a16="http://schemas.microsoft.com/office/drawing/2014/main" id="{D98E64B2-C84D-45EC-93CE-2F3739161881}"/>
            </a:ext>
          </a:extLst>
        </xdr:cNvPr>
        <xdr:cNvSpPr>
          <a:spLocks noChangeArrowheads="1"/>
        </xdr:cNvSpPr>
      </xdr:nvSpPr>
      <xdr:spPr bwMode="auto">
        <a:xfrm flipV="1">
          <a:off x="11706225" y="14620875"/>
          <a:ext cx="17780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504825</xdr:colOff>
      <xdr:row>4</xdr:row>
      <xdr:rowOff>47625</xdr:rowOff>
    </xdr:from>
    <xdr:ext cx="1778000" cy="19050"/>
    <xdr:sp macro="" textlink="">
      <xdr:nvSpPr>
        <xdr:cNvPr id="1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315700" y="1104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xdr:row>
      <xdr:rowOff>161925</xdr:rowOff>
    </xdr:from>
    <xdr:ext cx="1778000" cy="19050"/>
    <xdr:sp macro="" textlink="">
      <xdr:nvSpPr>
        <xdr:cNvPr id="1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7658100" y="1219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476250</xdr:colOff>
      <xdr:row>4</xdr:row>
      <xdr:rowOff>314324</xdr:rowOff>
    </xdr:from>
    <xdr:ext cx="1778000" cy="45719"/>
    <xdr:sp macro="" textlink="">
      <xdr:nvSpPr>
        <xdr:cNvPr id="16"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1287125" y="136207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19050</xdr:colOff>
      <xdr:row>4</xdr:row>
      <xdr:rowOff>1906</xdr:rowOff>
    </xdr:from>
    <xdr:ext cx="1778000" cy="45719"/>
    <xdr:sp macro="" textlink="">
      <xdr:nvSpPr>
        <xdr:cNvPr id="17"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1591925" y="105918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xdr:row>
      <xdr:rowOff>104774</xdr:rowOff>
    </xdr:from>
    <xdr:ext cx="1778000" cy="142875"/>
    <xdr:sp macro="" textlink="">
      <xdr:nvSpPr>
        <xdr:cNvPr id="1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7658100" y="1162049"/>
          <a:ext cx="17780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xdr:row>
      <xdr:rowOff>285750</xdr:rowOff>
    </xdr:from>
    <xdr:ext cx="1778000" cy="19050"/>
    <xdr:sp macro="" textlink="">
      <xdr:nvSpPr>
        <xdr:cNvPr id="1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7658100" y="1343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476250</xdr:colOff>
      <xdr:row>5</xdr:row>
      <xdr:rowOff>171450</xdr:rowOff>
    </xdr:from>
    <xdr:ext cx="1778000" cy="304799"/>
    <xdr:sp macro="" textlink="">
      <xdr:nvSpPr>
        <xdr:cNvPr id="2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335125" y="1533525"/>
          <a:ext cx="1778000" cy="3047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542925</xdr:colOff>
      <xdr:row>11</xdr:row>
      <xdr:rowOff>323849</xdr:rowOff>
    </xdr:from>
    <xdr:ext cx="1778000" cy="45719"/>
    <xdr:sp macro="" textlink="">
      <xdr:nvSpPr>
        <xdr:cNvPr id="21"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2115800" y="9601199"/>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219075</xdr:colOff>
      <xdr:row>11</xdr:row>
      <xdr:rowOff>182585</xdr:rowOff>
    </xdr:from>
    <xdr:ext cx="1778000" cy="74589"/>
    <xdr:sp macro="" textlink="">
      <xdr:nvSpPr>
        <xdr:cNvPr id="2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839950" y="9459935"/>
          <a:ext cx="1778000" cy="74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361950</xdr:colOff>
      <xdr:row>11</xdr:row>
      <xdr:rowOff>171450</xdr:rowOff>
    </xdr:from>
    <xdr:ext cx="1778000" cy="19050"/>
    <xdr:sp macro="" textlink="">
      <xdr:nvSpPr>
        <xdr:cNvPr id="23"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172825" y="94488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57150</xdr:colOff>
      <xdr:row>10</xdr:row>
      <xdr:rowOff>123824</xdr:rowOff>
    </xdr:from>
    <xdr:ext cx="1778000" cy="200025"/>
    <xdr:sp macro="" textlink="">
      <xdr:nvSpPr>
        <xdr:cNvPr id="24"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0106025" y="8324849"/>
          <a:ext cx="17780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9525</xdr:colOff>
      <xdr:row>11</xdr:row>
      <xdr:rowOff>28575</xdr:rowOff>
    </xdr:from>
    <xdr:ext cx="1778000" cy="19050"/>
    <xdr:sp macro="" textlink="">
      <xdr:nvSpPr>
        <xdr:cNvPr id="25"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3106400" y="9305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685800</xdr:colOff>
      <xdr:row>9</xdr:row>
      <xdr:rowOff>76200</xdr:rowOff>
    </xdr:from>
    <xdr:ext cx="1778000" cy="247650"/>
    <xdr:sp macro="" textlink="">
      <xdr:nvSpPr>
        <xdr:cNvPr id="26"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3782675" y="7200900"/>
          <a:ext cx="177800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466725</xdr:colOff>
      <xdr:row>10</xdr:row>
      <xdr:rowOff>123825</xdr:rowOff>
    </xdr:from>
    <xdr:ext cx="1778000" cy="19050"/>
    <xdr:sp macro="" textlink="">
      <xdr:nvSpPr>
        <xdr:cNvPr id="27"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563600" y="8324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561975</xdr:colOff>
      <xdr:row>10</xdr:row>
      <xdr:rowOff>135256</xdr:rowOff>
    </xdr:from>
    <xdr:ext cx="1778000" cy="45719"/>
    <xdr:sp macro="" textlink="">
      <xdr:nvSpPr>
        <xdr:cNvPr id="28"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2134850" y="833628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95250</xdr:colOff>
      <xdr:row>36</xdr:row>
      <xdr:rowOff>85725</xdr:rowOff>
    </xdr:from>
    <xdr:ext cx="1778000" cy="19050"/>
    <xdr:sp macro="" textlink="">
      <xdr:nvSpPr>
        <xdr:cNvPr id="29"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716125" y="320135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504825</xdr:colOff>
      <xdr:row>16</xdr:row>
      <xdr:rowOff>296886</xdr:rowOff>
    </xdr:from>
    <xdr:ext cx="1778000" cy="19050"/>
    <xdr:sp macro="" textlink="">
      <xdr:nvSpPr>
        <xdr:cNvPr id="30"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1315700" y="146701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381000</xdr:colOff>
      <xdr:row>4</xdr:row>
      <xdr:rowOff>0</xdr:rowOff>
    </xdr:from>
    <xdr:ext cx="1778000" cy="19050"/>
    <xdr:sp macro="" textlink="">
      <xdr:nvSpPr>
        <xdr:cNvPr id="31"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001875" y="10572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352425</xdr:colOff>
      <xdr:row>3</xdr:row>
      <xdr:rowOff>304800</xdr:rowOff>
    </xdr:from>
    <xdr:ext cx="1778000" cy="19050"/>
    <xdr:sp macro="" textlink="">
      <xdr:nvSpPr>
        <xdr:cNvPr id="32"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735300" y="10191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190500</xdr:colOff>
      <xdr:row>36</xdr:row>
      <xdr:rowOff>57150</xdr:rowOff>
    </xdr:from>
    <xdr:ext cx="1778000" cy="19050"/>
    <xdr:sp macro="" textlink="">
      <xdr:nvSpPr>
        <xdr:cNvPr id="33"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811375" y="319849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428625</xdr:colOff>
      <xdr:row>36</xdr:row>
      <xdr:rowOff>66675</xdr:rowOff>
    </xdr:from>
    <xdr:ext cx="1778000" cy="19050"/>
    <xdr:sp macro="" textlink="">
      <xdr:nvSpPr>
        <xdr:cNvPr id="34"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049500" y="3199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447675</xdr:colOff>
      <xdr:row>36</xdr:row>
      <xdr:rowOff>161925</xdr:rowOff>
    </xdr:from>
    <xdr:ext cx="1778000" cy="19050"/>
    <xdr:sp macro="" textlink="">
      <xdr:nvSpPr>
        <xdr:cNvPr id="35"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830550" y="32089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152400</xdr:colOff>
      <xdr:row>36</xdr:row>
      <xdr:rowOff>123824</xdr:rowOff>
    </xdr:from>
    <xdr:ext cx="1778000" cy="45719"/>
    <xdr:sp macro="" textlink="">
      <xdr:nvSpPr>
        <xdr:cNvPr id="36"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773275" y="3205162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619125</xdr:colOff>
      <xdr:row>19</xdr:row>
      <xdr:rowOff>135255</xdr:rowOff>
    </xdr:from>
    <xdr:ext cx="1778000" cy="45719"/>
    <xdr:sp macro="" textlink="">
      <xdr:nvSpPr>
        <xdr:cNvPr id="37"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2192000" y="17061180"/>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733425</xdr:colOff>
      <xdr:row>20</xdr:row>
      <xdr:rowOff>49236</xdr:rowOff>
    </xdr:from>
    <xdr:ext cx="1778000" cy="19050"/>
    <xdr:sp macro="" textlink="">
      <xdr:nvSpPr>
        <xdr:cNvPr id="38"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306300" y="180514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57150</xdr:colOff>
      <xdr:row>20</xdr:row>
      <xdr:rowOff>57150</xdr:rowOff>
    </xdr:from>
    <xdr:ext cx="1778000" cy="45719"/>
    <xdr:sp macro="" textlink="">
      <xdr:nvSpPr>
        <xdr:cNvPr id="39"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392025" y="18059400"/>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152400</xdr:colOff>
      <xdr:row>19</xdr:row>
      <xdr:rowOff>133349</xdr:rowOff>
    </xdr:from>
    <xdr:ext cx="1778000" cy="123825"/>
    <xdr:sp macro="" textlink="">
      <xdr:nvSpPr>
        <xdr:cNvPr id="40"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3249275" y="17059274"/>
          <a:ext cx="17780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190500</xdr:colOff>
      <xdr:row>19</xdr:row>
      <xdr:rowOff>152400</xdr:rowOff>
    </xdr:from>
    <xdr:ext cx="1778000" cy="66675"/>
    <xdr:sp macro="" textlink="">
      <xdr:nvSpPr>
        <xdr:cNvPr id="41" name="Rectangle 24">
          <a:extLst>
            <a:ext uri="{FF2B5EF4-FFF2-40B4-BE49-F238E27FC236}">
              <a16:creationId xmlns:a16="http://schemas.microsoft.com/office/drawing/2014/main" id="{5CC4BF56-FBFA-46AB-828D-BC24AC05DECD}"/>
            </a:ext>
          </a:extLst>
        </xdr:cNvPr>
        <xdr:cNvSpPr>
          <a:spLocks noChangeArrowheads="1"/>
        </xdr:cNvSpPr>
      </xdr:nvSpPr>
      <xdr:spPr bwMode="auto">
        <a:xfrm flipV="1">
          <a:off x="11763375" y="17078325"/>
          <a:ext cx="17780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581025</xdr:colOff>
      <xdr:row>19</xdr:row>
      <xdr:rowOff>28575</xdr:rowOff>
    </xdr:from>
    <xdr:ext cx="1778000" cy="152399"/>
    <xdr:sp macro="" textlink="">
      <xdr:nvSpPr>
        <xdr:cNvPr id="42"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2153900" y="16954500"/>
          <a:ext cx="177800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495300</xdr:colOff>
      <xdr:row>20</xdr:row>
      <xdr:rowOff>38100</xdr:rowOff>
    </xdr:from>
    <xdr:ext cx="1778000" cy="19050"/>
    <xdr:sp macro="" textlink="">
      <xdr:nvSpPr>
        <xdr:cNvPr id="43"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830175" y="18040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704850</xdr:colOff>
      <xdr:row>20</xdr:row>
      <xdr:rowOff>19050</xdr:rowOff>
    </xdr:from>
    <xdr:ext cx="1778000" cy="19050"/>
    <xdr:sp macro="" textlink="">
      <xdr:nvSpPr>
        <xdr:cNvPr id="44"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2277725" y="18021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666750</xdr:colOff>
      <xdr:row>36</xdr:row>
      <xdr:rowOff>161925</xdr:rowOff>
    </xdr:from>
    <xdr:ext cx="1778000" cy="19050"/>
    <xdr:sp macro="" textlink="">
      <xdr:nvSpPr>
        <xdr:cNvPr id="45"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6049625" y="32089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752475</xdr:colOff>
      <xdr:row>36</xdr:row>
      <xdr:rowOff>47625</xdr:rowOff>
    </xdr:from>
    <xdr:ext cx="1778000" cy="19050"/>
    <xdr:sp macro="" textlink="">
      <xdr:nvSpPr>
        <xdr:cNvPr id="4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6135350" y="31975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295275</xdr:colOff>
      <xdr:row>36</xdr:row>
      <xdr:rowOff>66675</xdr:rowOff>
    </xdr:from>
    <xdr:ext cx="1778000" cy="19050"/>
    <xdr:sp macro="" textlink="">
      <xdr:nvSpPr>
        <xdr:cNvPr id="4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916150" y="3199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285750</xdr:colOff>
      <xdr:row>36</xdr:row>
      <xdr:rowOff>95250</xdr:rowOff>
    </xdr:from>
    <xdr:ext cx="1778000" cy="19050"/>
    <xdr:sp macro="" textlink="">
      <xdr:nvSpPr>
        <xdr:cNvPr id="48"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144625" y="32023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590550</xdr:colOff>
      <xdr:row>36</xdr:row>
      <xdr:rowOff>133350</xdr:rowOff>
    </xdr:from>
    <xdr:ext cx="1778000" cy="19050"/>
    <xdr:sp macro="" textlink="">
      <xdr:nvSpPr>
        <xdr:cNvPr id="49"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449425" y="32061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171450</xdr:colOff>
      <xdr:row>36</xdr:row>
      <xdr:rowOff>152400</xdr:rowOff>
    </xdr:from>
    <xdr:ext cx="1778000" cy="19050"/>
    <xdr:sp macro="" textlink="">
      <xdr:nvSpPr>
        <xdr:cNvPr id="5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4030325" y="32080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276225</xdr:colOff>
      <xdr:row>20</xdr:row>
      <xdr:rowOff>219075</xdr:rowOff>
    </xdr:from>
    <xdr:ext cx="1778000" cy="19050"/>
    <xdr:sp macro="" textlink="">
      <xdr:nvSpPr>
        <xdr:cNvPr id="5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849100" y="18221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323850</xdr:colOff>
      <xdr:row>36</xdr:row>
      <xdr:rowOff>28575</xdr:rowOff>
    </xdr:from>
    <xdr:ext cx="1778000" cy="19050"/>
    <xdr:sp macro="" textlink="">
      <xdr:nvSpPr>
        <xdr:cNvPr id="52"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182725" y="319563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9525</xdr:colOff>
      <xdr:row>36</xdr:row>
      <xdr:rowOff>142875</xdr:rowOff>
    </xdr:from>
    <xdr:ext cx="1778000" cy="19050"/>
    <xdr:sp macro="" textlink="">
      <xdr:nvSpPr>
        <xdr:cNvPr id="5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630400" y="32070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47625</xdr:colOff>
      <xdr:row>36</xdr:row>
      <xdr:rowOff>76200</xdr:rowOff>
    </xdr:from>
    <xdr:ext cx="1778000" cy="19050"/>
    <xdr:sp macro="" textlink="">
      <xdr:nvSpPr>
        <xdr:cNvPr id="5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6192500" y="3200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514350</xdr:colOff>
      <xdr:row>192</xdr:row>
      <xdr:rowOff>19050</xdr:rowOff>
    </xdr:from>
    <xdr:ext cx="1778000" cy="19050"/>
    <xdr:sp macro="" textlink="">
      <xdr:nvSpPr>
        <xdr:cNvPr id="5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135225" y="198462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714375</xdr:colOff>
      <xdr:row>3</xdr:row>
      <xdr:rowOff>323850</xdr:rowOff>
    </xdr:from>
    <xdr:ext cx="1778000" cy="19050"/>
    <xdr:sp macro="" textlink="">
      <xdr:nvSpPr>
        <xdr:cNvPr id="56"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573250" y="1038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35</xdr:col>
      <xdr:colOff>552450</xdr:colOff>
      <xdr:row>36</xdr:row>
      <xdr:rowOff>161925</xdr:rowOff>
    </xdr:from>
    <xdr:ext cx="1778000" cy="19050"/>
    <xdr:sp macro="" textlink="">
      <xdr:nvSpPr>
        <xdr:cNvPr id="57"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7459325" y="32089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542925</xdr:colOff>
      <xdr:row>36</xdr:row>
      <xdr:rowOff>66675</xdr:rowOff>
    </xdr:from>
    <xdr:ext cx="1778000" cy="19050"/>
    <xdr:sp macro="" textlink="">
      <xdr:nvSpPr>
        <xdr:cNvPr id="5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163800" y="3199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695325</xdr:colOff>
      <xdr:row>36</xdr:row>
      <xdr:rowOff>38100</xdr:rowOff>
    </xdr:from>
    <xdr:ext cx="1778000" cy="19050"/>
    <xdr:sp macro="" textlink="">
      <xdr:nvSpPr>
        <xdr:cNvPr id="5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6078200" y="31965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647700</xdr:colOff>
      <xdr:row>36</xdr:row>
      <xdr:rowOff>38100</xdr:rowOff>
    </xdr:from>
    <xdr:ext cx="1778000" cy="19050"/>
    <xdr:sp macro="" textlink="">
      <xdr:nvSpPr>
        <xdr:cNvPr id="60"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6030575" y="31965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742950</xdr:colOff>
      <xdr:row>36</xdr:row>
      <xdr:rowOff>66675</xdr:rowOff>
    </xdr:from>
    <xdr:ext cx="1778000" cy="19050"/>
    <xdr:sp macro="" textlink="">
      <xdr:nvSpPr>
        <xdr:cNvPr id="6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363825" y="3199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400050</xdr:colOff>
      <xdr:row>36</xdr:row>
      <xdr:rowOff>20956</xdr:rowOff>
    </xdr:from>
    <xdr:ext cx="1778000" cy="45719"/>
    <xdr:sp macro="" textlink="">
      <xdr:nvSpPr>
        <xdr:cNvPr id="62" name="Rectangle 24">
          <a:extLst>
            <a:ext uri="{FF2B5EF4-FFF2-40B4-BE49-F238E27FC236}">
              <a16:creationId xmlns:a16="http://schemas.microsoft.com/office/drawing/2014/main" id="{8DF413E2-F56B-4606-BDC6-FA72468931E6}"/>
            </a:ext>
          </a:extLst>
        </xdr:cNvPr>
        <xdr:cNvSpPr>
          <a:spLocks noChangeArrowheads="1"/>
        </xdr:cNvSpPr>
      </xdr:nvSpPr>
      <xdr:spPr bwMode="auto">
        <a:xfrm flipV="1">
          <a:off x="14258925" y="31948756"/>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438150</xdr:colOff>
      <xdr:row>36</xdr:row>
      <xdr:rowOff>76200</xdr:rowOff>
    </xdr:from>
    <xdr:ext cx="1778000" cy="19050"/>
    <xdr:sp macro="" textlink="">
      <xdr:nvSpPr>
        <xdr:cNvPr id="6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059025" y="32004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104775</xdr:colOff>
      <xdr:row>36</xdr:row>
      <xdr:rowOff>85725</xdr:rowOff>
    </xdr:from>
    <xdr:ext cx="1778000" cy="19050"/>
    <xdr:sp macro="" textlink="">
      <xdr:nvSpPr>
        <xdr:cNvPr id="64"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725650" y="320135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142875</xdr:colOff>
      <xdr:row>29</xdr:row>
      <xdr:rowOff>666750</xdr:rowOff>
    </xdr:from>
    <xdr:ext cx="1778000" cy="247650"/>
    <xdr:sp macro="" textlink="">
      <xdr:nvSpPr>
        <xdr:cNvPr id="65"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2477750" y="26870025"/>
          <a:ext cx="177800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190500</xdr:colOff>
      <xdr:row>31</xdr:row>
      <xdr:rowOff>0</xdr:rowOff>
    </xdr:from>
    <xdr:ext cx="1778000" cy="19050"/>
    <xdr:sp macro="" textlink="">
      <xdr:nvSpPr>
        <xdr:cNvPr id="6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287375" y="28003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247650</xdr:colOff>
      <xdr:row>31</xdr:row>
      <xdr:rowOff>66675</xdr:rowOff>
    </xdr:from>
    <xdr:ext cx="1778000" cy="19050"/>
    <xdr:sp macro="" textlink="">
      <xdr:nvSpPr>
        <xdr:cNvPr id="6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820525" y="280701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742950</xdr:colOff>
      <xdr:row>36</xdr:row>
      <xdr:rowOff>123824</xdr:rowOff>
    </xdr:from>
    <xdr:ext cx="1778000" cy="45719"/>
    <xdr:sp macro="" textlink="">
      <xdr:nvSpPr>
        <xdr:cNvPr id="68"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601825" y="3205162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171450</xdr:colOff>
      <xdr:row>31</xdr:row>
      <xdr:rowOff>496911</xdr:rowOff>
    </xdr:from>
    <xdr:ext cx="1778000" cy="19050"/>
    <xdr:sp macro="" textlink="">
      <xdr:nvSpPr>
        <xdr:cNvPr id="6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268325" y="285004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581025</xdr:colOff>
      <xdr:row>36</xdr:row>
      <xdr:rowOff>95250</xdr:rowOff>
    </xdr:from>
    <xdr:ext cx="1778000" cy="19050"/>
    <xdr:sp macro="" textlink="">
      <xdr:nvSpPr>
        <xdr:cNvPr id="7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6725900" y="32023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657225</xdr:colOff>
      <xdr:row>36</xdr:row>
      <xdr:rowOff>85725</xdr:rowOff>
    </xdr:from>
    <xdr:ext cx="1778000" cy="19050"/>
    <xdr:sp macro="" textlink="">
      <xdr:nvSpPr>
        <xdr:cNvPr id="7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516100" y="320135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552450</xdr:colOff>
      <xdr:row>36</xdr:row>
      <xdr:rowOff>28575</xdr:rowOff>
    </xdr:from>
    <xdr:ext cx="1778000" cy="19050"/>
    <xdr:sp macro="" textlink="">
      <xdr:nvSpPr>
        <xdr:cNvPr id="72"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411325" y="319563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466725</xdr:colOff>
      <xdr:row>32</xdr:row>
      <xdr:rowOff>152400</xdr:rowOff>
    </xdr:from>
    <xdr:ext cx="1778000" cy="19050"/>
    <xdr:sp macro="" textlink="">
      <xdr:nvSpPr>
        <xdr:cNvPr id="73"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801600" y="28660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581025</xdr:colOff>
      <xdr:row>31</xdr:row>
      <xdr:rowOff>485775</xdr:rowOff>
    </xdr:from>
    <xdr:ext cx="1778000" cy="19050"/>
    <xdr:sp macro="" textlink="">
      <xdr:nvSpPr>
        <xdr:cNvPr id="7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915900" y="284892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571500</xdr:colOff>
      <xdr:row>31</xdr:row>
      <xdr:rowOff>419100</xdr:rowOff>
    </xdr:from>
    <xdr:ext cx="1778000" cy="19050"/>
    <xdr:sp macro="" textlink="">
      <xdr:nvSpPr>
        <xdr:cNvPr id="7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2906375" y="28422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152400</xdr:colOff>
      <xdr:row>37</xdr:row>
      <xdr:rowOff>152400</xdr:rowOff>
    </xdr:from>
    <xdr:ext cx="1778000" cy="19050"/>
    <xdr:sp macro="" textlink="">
      <xdr:nvSpPr>
        <xdr:cNvPr id="76"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1725275" y="3227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190500</xdr:colOff>
      <xdr:row>36</xdr:row>
      <xdr:rowOff>182586</xdr:rowOff>
    </xdr:from>
    <xdr:ext cx="1778000" cy="19050"/>
    <xdr:sp macro="" textlink="">
      <xdr:nvSpPr>
        <xdr:cNvPr id="7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525375" y="321103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647700</xdr:colOff>
      <xdr:row>35</xdr:row>
      <xdr:rowOff>161925</xdr:rowOff>
    </xdr:from>
    <xdr:ext cx="1778000" cy="19050"/>
    <xdr:sp macro="" textlink="">
      <xdr:nvSpPr>
        <xdr:cNvPr id="7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982575" y="31013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104775</xdr:colOff>
      <xdr:row>36</xdr:row>
      <xdr:rowOff>114300</xdr:rowOff>
    </xdr:from>
    <xdr:ext cx="1778000" cy="19050"/>
    <xdr:sp macro="" textlink="">
      <xdr:nvSpPr>
        <xdr:cNvPr id="7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677650" y="320421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371475</xdr:colOff>
      <xdr:row>37</xdr:row>
      <xdr:rowOff>133350</xdr:rowOff>
    </xdr:from>
    <xdr:ext cx="1778000" cy="19050"/>
    <xdr:sp macro="" textlink="">
      <xdr:nvSpPr>
        <xdr:cNvPr id="80"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1944350" y="322516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295275</xdr:colOff>
      <xdr:row>37</xdr:row>
      <xdr:rowOff>123825</xdr:rowOff>
    </xdr:from>
    <xdr:ext cx="1778000" cy="19050"/>
    <xdr:sp macro="" textlink="">
      <xdr:nvSpPr>
        <xdr:cNvPr id="81"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630150" y="32242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609600</xdr:colOff>
      <xdr:row>38</xdr:row>
      <xdr:rowOff>123825</xdr:rowOff>
    </xdr:from>
    <xdr:ext cx="1778000" cy="19050"/>
    <xdr:sp macro="" textlink="">
      <xdr:nvSpPr>
        <xdr:cNvPr id="8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182475" y="33318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161925</xdr:colOff>
      <xdr:row>38</xdr:row>
      <xdr:rowOff>47625</xdr:rowOff>
    </xdr:from>
    <xdr:ext cx="1778000" cy="19050"/>
    <xdr:sp macro="" textlink="">
      <xdr:nvSpPr>
        <xdr:cNvPr id="8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734800" y="332422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533400</xdr:colOff>
      <xdr:row>45</xdr:row>
      <xdr:rowOff>0</xdr:rowOff>
    </xdr:from>
    <xdr:ext cx="1778000" cy="19050"/>
    <xdr:sp macro="" textlink="">
      <xdr:nvSpPr>
        <xdr:cNvPr id="84"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106275" y="39843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714375</xdr:colOff>
      <xdr:row>45</xdr:row>
      <xdr:rowOff>115911</xdr:rowOff>
    </xdr:from>
    <xdr:ext cx="1778000" cy="19050"/>
    <xdr:sp macro="" textlink="">
      <xdr:nvSpPr>
        <xdr:cNvPr id="8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287250" y="399589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638175</xdr:colOff>
      <xdr:row>192</xdr:row>
      <xdr:rowOff>114300</xdr:rowOff>
    </xdr:from>
    <xdr:ext cx="1778000" cy="19050"/>
    <xdr:sp macro="" textlink="">
      <xdr:nvSpPr>
        <xdr:cNvPr id="8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259050" y="198558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35</xdr:col>
      <xdr:colOff>581025</xdr:colOff>
      <xdr:row>238</xdr:row>
      <xdr:rowOff>85725</xdr:rowOff>
    </xdr:from>
    <xdr:ext cx="1778000" cy="19050"/>
    <xdr:sp macro="" textlink="">
      <xdr:nvSpPr>
        <xdr:cNvPr id="8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7487900" y="243887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695325</xdr:colOff>
      <xdr:row>192</xdr:row>
      <xdr:rowOff>161925</xdr:rowOff>
    </xdr:from>
    <xdr:ext cx="1778000" cy="19050"/>
    <xdr:sp macro="" textlink="">
      <xdr:nvSpPr>
        <xdr:cNvPr id="88"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5316200" y="1986057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133350</xdr:colOff>
      <xdr:row>44</xdr:row>
      <xdr:rowOff>104775</xdr:rowOff>
    </xdr:from>
    <xdr:ext cx="1778000" cy="19050"/>
    <xdr:sp macro="" textlink="">
      <xdr:nvSpPr>
        <xdr:cNvPr id="89"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1706225" y="388715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523875</xdr:colOff>
      <xdr:row>45</xdr:row>
      <xdr:rowOff>95250</xdr:rowOff>
    </xdr:from>
    <xdr:ext cx="1778000" cy="19050"/>
    <xdr:sp macro="" textlink="">
      <xdr:nvSpPr>
        <xdr:cNvPr id="9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334750" y="39938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657225</xdr:colOff>
      <xdr:row>45</xdr:row>
      <xdr:rowOff>28575</xdr:rowOff>
    </xdr:from>
    <xdr:ext cx="1778000" cy="19050"/>
    <xdr:sp macro="" textlink="">
      <xdr:nvSpPr>
        <xdr:cNvPr id="9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468100" y="398716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66675</xdr:colOff>
      <xdr:row>192</xdr:row>
      <xdr:rowOff>104775</xdr:rowOff>
    </xdr:from>
    <xdr:ext cx="1778000" cy="19050"/>
    <xdr:sp macro="" textlink="">
      <xdr:nvSpPr>
        <xdr:cNvPr id="92"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687550" y="198548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447675</xdr:colOff>
      <xdr:row>48</xdr:row>
      <xdr:rowOff>28575</xdr:rowOff>
    </xdr:from>
    <xdr:ext cx="1778000" cy="106386"/>
    <xdr:sp macro="" textlink="">
      <xdr:nvSpPr>
        <xdr:cNvPr id="93"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V="1">
          <a:off x="11258550" y="42214800"/>
          <a:ext cx="1778000" cy="1063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409575</xdr:colOff>
      <xdr:row>192</xdr:row>
      <xdr:rowOff>104775</xdr:rowOff>
    </xdr:from>
    <xdr:ext cx="1778000" cy="19050"/>
    <xdr:sp macro="" textlink="">
      <xdr:nvSpPr>
        <xdr:cNvPr id="9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792450" y="198548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390525</xdr:colOff>
      <xdr:row>192</xdr:row>
      <xdr:rowOff>180975</xdr:rowOff>
    </xdr:from>
    <xdr:ext cx="1778000" cy="19050"/>
    <xdr:sp macro="" textlink="">
      <xdr:nvSpPr>
        <xdr:cNvPr id="9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773400" y="198624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323850</xdr:colOff>
      <xdr:row>238</xdr:row>
      <xdr:rowOff>142875</xdr:rowOff>
    </xdr:from>
    <xdr:ext cx="1778000" cy="190500"/>
    <xdr:sp macro="" textlink="">
      <xdr:nvSpPr>
        <xdr:cNvPr id="96"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944725" y="243944775"/>
          <a:ext cx="17780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723900</xdr:colOff>
      <xdr:row>192</xdr:row>
      <xdr:rowOff>85725</xdr:rowOff>
    </xdr:from>
    <xdr:ext cx="1778000" cy="19050"/>
    <xdr:sp macro="" textlink="">
      <xdr:nvSpPr>
        <xdr:cNvPr id="97"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6106775" y="198529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381000</xdr:colOff>
      <xdr:row>192</xdr:row>
      <xdr:rowOff>76200</xdr:rowOff>
    </xdr:from>
    <xdr:ext cx="1778000" cy="19050"/>
    <xdr:sp macro="" textlink="">
      <xdr:nvSpPr>
        <xdr:cNvPr id="9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001875" y="198520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447675</xdr:colOff>
      <xdr:row>46</xdr:row>
      <xdr:rowOff>19050</xdr:rowOff>
    </xdr:from>
    <xdr:ext cx="1778000" cy="19050"/>
    <xdr:sp macro="" textlink="">
      <xdr:nvSpPr>
        <xdr:cNvPr id="9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2020550" y="40938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276225</xdr:colOff>
      <xdr:row>192</xdr:row>
      <xdr:rowOff>133350</xdr:rowOff>
    </xdr:from>
    <xdr:ext cx="1778000" cy="95250"/>
    <xdr:sp macro="" textlink="">
      <xdr:nvSpPr>
        <xdr:cNvPr id="100" name="Rectangle 24">
          <a:extLst>
            <a:ext uri="{FF2B5EF4-FFF2-40B4-BE49-F238E27FC236}">
              <a16:creationId xmlns:a16="http://schemas.microsoft.com/office/drawing/2014/main" id="{815C62C8-FE95-47DF-BCB0-E4CB792A24B7}"/>
            </a:ext>
          </a:extLst>
        </xdr:cNvPr>
        <xdr:cNvSpPr>
          <a:spLocks noChangeArrowheads="1"/>
        </xdr:cNvSpPr>
      </xdr:nvSpPr>
      <xdr:spPr bwMode="auto">
        <a:xfrm flipV="1">
          <a:off x="15659100" y="198577200"/>
          <a:ext cx="177800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714375</xdr:colOff>
      <xdr:row>204</xdr:row>
      <xdr:rowOff>638175</xdr:rowOff>
    </xdr:from>
    <xdr:ext cx="1778000" cy="382611"/>
    <xdr:sp macro="" textlink="">
      <xdr:nvSpPr>
        <xdr:cNvPr id="101"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V="1">
          <a:off x="11525250" y="211112100"/>
          <a:ext cx="1778000" cy="382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495300</xdr:colOff>
      <xdr:row>238</xdr:row>
      <xdr:rowOff>95250</xdr:rowOff>
    </xdr:from>
    <xdr:ext cx="1778000" cy="19050"/>
    <xdr:sp macro="" textlink="">
      <xdr:nvSpPr>
        <xdr:cNvPr id="10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4354175" y="243897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476250</xdr:colOff>
      <xdr:row>238</xdr:row>
      <xdr:rowOff>19050</xdr:rowOff>
    </xdr:from>
    <xdr:ext cx="1778000" cy="19050"/>
    <xdr:sp macro="" textlink="">
      <xdr:nvSpPr>
        <xdr:cNvPr id="10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097125" y="2438209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638175</xdr:colOff>
      <xdr:row>238</xdr:row>
      <xdr:rowOff>57150</xdr:rowOff>
    </xdr:from>
    <xdr:ext cx="1778000" cy="19050"/>
    <xdr:sp macro="" textlink="">
      <xdr:nvSpPr>
        <xdr:cNvPr id="104"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5259050" y="243859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466725</xdr:colOff>
      <xdr:row>238</xdr:row>
      <xdr:rowOff>104775</xdr:rowOff>
    </xdr:from>
    <xdr:ext cx="1778000" cy="19050"/>
    <xdr:sp macro="" textlink="">
      <xdr:nvSpPr>
        <xdr:cNvPr id="105"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087600" y="243906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609600</xdr:colOff>
      <xdr:row>238</xdr:row>
      <xdr:rowOff>114300</xdr:rowOff>
    </xdr:from>
    <xdr:ext cx="1778000" cy="19050"/>
    <xdr:sp macro="" textlink="">
      <xdr:nvSpPr>
        <xdr:cNvPr id="10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230475" y="243916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28575</xdr:colOff>
      <xdr:row>238</xdr:row>
      <xdr:rowOff>57150</xdr:rowOff>
    </xdr:from>
    <xdr:ext cx="1778000" cy="19050"/>
    <xdr:sp macro="" textlink="">
      <xdr:nvSpPr>
        <xdr:cNvPr id="10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6173450" y="243859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542925</xdr:colOff>
      <xdr:row>238</xdr:row>
      <xdr:rowOff>76200</xdr:rowOff>
    </xdr:from>
    <xdr:ext cx="1778000" cy="19050"/>
    <xdr:sp macro="" textlink="">
      <xdr:nvSpPr>
        <xdr:cNvPr id="108"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401800" y="2438781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352425</xdr:colOff>
      <xdr:row>232</xdr:row>
      <xdr:rowOff>230211</xdr:rowOff>
    </xdr:from>
    <xdr:ext cx="1778000" cy="19050"/>
    <xdr:sp macro="" textlink="">
      <xdr:nvSpPr>
        <xdr:cNvPr id="10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0401300" y="2392219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571500</xdr:colOff>
      <xdr:row>238</xdr:row>
      <xdr:rowOff>38100</xdr:rowOff>
    </xdr:from>
    <xdr:ext cx="1778000" cy="19050"/>
    <xdr:sp macro="" textlink="">
      <xdr:nvSpPr>
        <xdr:cNvPr id="11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954375" y="243840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381000</xdr:colOff>
      <xdr:row>287</xdr:row>
      <xdr:rowOff>66675</xdr:rowOff>
    </xdr:from>
    <xdr:ext cx="1778000" cy="19050"/>
    <xdr:sp macro="" textlink="">
      <xdr:nvSpPr>
        <xdr:cNvPr id="11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3477875" y="28863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657225</xdr:colOff>
      <xdr:row>287</xdr:row>
      <xdr:rowOff>38100</xdr:rowOff>
    </xdr:from>
    <xdr:ext cx="1778000" cy="19050"/>
    <xdr:sp macro="" textlink="">
      <xdr:nvSpPr>
        <xdr:cNvPr id="112"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5278100"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447675</xdr:colOff>
      <xdr:row>287</xdr:row>
      <xdr:rowOff>114300</xdr:rowOff>
    </xdr:from>
    <xdr:ext cx="1778000" cy="19050"/>
    <xdr:sp macro="" textlink="">
      <xdr:nvSpPr>
        <xdr:cNvPr id="113"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6592550" y="288683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523875</xdr:colOff>
      <xdr:row>238</xdr:row>
      <xdr:rowOff>47625</xdr:rowOff>
    </xdr:from>
    <xdr:ext cx="1778000" cy="19050"/>
    <xdr:sp macro="" textlink="">
      <xdr:nvSpPr>
        <xdr:cNvPr id="11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906750" y="2438495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161925</xdr:colOff>
      <xdr:row>287</xdr:row>
      <xdr:rowOff>19050</xdr:rowOff>
    </xdr:from>
    <xdr:ext cx="1778000" cy="19050"/>
    <xdr:sp macro="" textlink="">
      <xdr:nvSpPr>
        <xdr:cNvPr id="11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782800" y="288588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657225</xdr:colOff>
      <xdr:row>238</xdr:row>
      <xdr:rowOff>152400</xdr:rowOff>
    </xdr:from>
    <xdr:ext cx="1778000" cy="19050"/>
    <xdr:sp macro="" textlink="">
      <xdr:nvSpPr>
        <xdr:cNvPr id="116"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516100" y="243954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419100</xdr:colOff>
      <xdr:row>235</xdr:row>
      <xdr:rowOff>49236</xdr:rowOff>
    </xdr:from>
    <xdr:ext cx="1778000" cy="19050"/>
    <xdr:sp macro="" textlink="">
      <xdr:nvSpPr>
        <xdr:cNvPr id="11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0467975" y="2415079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542925</xdr:colOff>
      <xdr:row>238</xdr:row>
      <xdr:rowOff>76200</xdr:rowOff>
    </xdr:from>
    <xdr:ext cx="1778000" cy="19050"/>
    <xdr:sp macro="" textlink="">
      <xdr:nvSpPr>
        <xdr:cNvPr id="11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925800" y="2438781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438150</xdr:colOff>
      <xdr:row>238</xdr:row>
      <xdr:rowOff>171450</xdr:rowOff>
    </xdr:from>
    <xdr:ext cx="1778000" cy="19050"/>
    <xdr:sp macro="" textlink="">
      <xdr:nvSpPr>
        <xdr:cNvPr id="11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3535025" y="243973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638175</xdr:colOff>
      <xdr:row>238</xdr:row>
      <xdr:rowOff>171450</xdr:rowOff>
    </xdr:from>
    <xdr:ext cx="1778000" cy="19050"/>
    <xdr:sp macro="" textlink="">
      <xdr:nvSpPr>
        <xdr:cNvPr id="120"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3735050" y="243973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285750</xdr:colOff>
      <xdr:row>192</xdr:row>
      <xdr:rowOff>133350</xdr:rowOff>
    </xdr:from>
    <xdr:ext cx="1778000" cy="19050"/>
    <xdr:sp macro="" textlink="">
      <xdr:nvSpPr>
        <xdr:cNvPr id="121"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906625" y="198577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581025</xdr:colOff>
      <xdr:row>192</xdr:row>
      <xdr:rowOff>123825</xdr:rowOff>
    </xdr:from>
    <xdr:ext cx="1778000" cy="19050"/>
    <xdr:sp macro="" textlink="">
      <xdr:nvSpPr>
        <xdr:cNvPr id="12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963900" y="198567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209550</xdr:colOff>
      <xdr:row>238</xdr:row>
      <xdr:rowOff>38100</xdr:rowOff>
    </xdr:from>
    <xdr:ext cx="1778000" cy="19050"/>
    <xdr:sp macro="" textlink="">
      <xdr:nvSpPr>
        <xdr:cNvPr id="12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830425" y="243840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742950</xdr:colOff>
      <xdr:row>287</xdr:row>
      <xdr:rowOff>28575</xdr:rowOff>
    </xdr:from>
    <xdr:ext cx="1778000" cy="19050"/>
    <xdr:sp macro="" textlink="">
      <xdr:nvSpPr>
        <xdr:cNvPr id="124"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601825" y="2885979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76200</xdr:colOff>
      <xdr:row>241</xdr:row>
      <xdr:rowOff>1611</xdr:rowOff>
    </xdr:from>
    <xdr:ext cx="1778000" cy="19050"/>
    <xdr:sp macro="" textlink="">
      <xdr:nvSpPr>
        <xdr:cNvPr id="12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173075" y="2452608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666750</xdr:colOff>
      <xdr:row>287</xdr:row>
      <xdr:rowOff>95250</xdr:rowOff>
    </xdr:from>
    <xdr:ext cx="1778000" cy="19050"/>
    <xdr:sp macro="" textlink="">
      <xdr:nvSpPr>
        <xdr:cNvPr id="12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763625" y="2886646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495300</xdr:colOff>
      <xdr:row>239</xdr:row>
      <xdr:rowOff>0</xdr:rowOff>
    </xdr:from>
    <xdr:ext cx="1778000" cy="19050"/>
    <xdr:sp macro="" textlink="">
      <xdr:nvSpPr>
        <xdr:cNvPr id="12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354175"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590550</xdr:colOff>
      <xdr:row>239</xdr:row>
      <xdr:rowOff>0</xdr:rowOff>
    </xdr:from>
    <xdr:ext cx="1778000" cy="19050"/>
    <xdr:sp macro="" textlink="">
      <xdr:nvSpPr>
        <xdr:cNvPr id="128"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4449425"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257175</xdr:colOff>
      <xdr:row>240</xdr:row>
      <xdr:rowOff>9525</xdr:rowOff>
    </xdr:from>
    <xdr:ext cx="1778000" cy="19050"/>
    <xdr:sp macro="" textlink="">
      <xdr:nvSpPr>
        <xdr:cNvPr id="129"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592050" y="2450782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514350</xdr:colOff>
      <xdr:row>239</xdr:row>
      <xdr:rowOff>266700</xdr:rowOff>
    </xdr:from>
    <xdr:ext cx="1778000" cy="19050"/>
    <xdr:sp macro="" textlink="">
      <xdr:nvSpPr>
        <xdr:cNvPr id="13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611225" y="2442591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523875</xdr:colOff>
      <xdr:row>239</xdr:row>
      <xdr:rowOff>228600</xdr:rowOff>
    </xdr:from>
    <xdr:ext cx="1778000" cy="19050"/>
    <xdr:sp macro="" textlink="">
      <xdr:nvSpPr>
        <xdr:cNvPr id="13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334750" y="244221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704850</xdr:colOff>
      <xdr:row>248</xdr:row>
      <xdr:rowOff>161925</xdr:rowOff>
    </xdr:from>
    <xdr:ext cx="1778000" cy="19050"/>
    <xdr:sp macro="" textlink="">
      <xdr:nvSpPr>
        <xdr:cNvPr id="132"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3039725" y="252955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590550</xdr:colOff>
      <xdr:row>249</xdr:row>
      <xdr:rowOff>1611</xdr:rowOff>
    </xdr:from>
    <xdr:ext cx="1778000" cy="19050"/>
    <xdr:sp macro="" textlink="">
      <xdr:nvSpPr>
        <xdr:cNvPr id="13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163425" y="2538714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600075</xdr:colOff>
      <xdr:row>248</xdr:row>
      <xdr:rowOff>161925</xdr:rowOff>
    </xdr:from>
    <xdr:ext cx="1778000" cy="19050"/>
    <xdr:sp macro="" textlink="">
      <xdr:nvSpPr>
        <xdr:cNvPr id="13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696950" y="252955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219075</xdr:colOff>
      <xdr:row>248</xdr:row>
      <xdr:rowOff>152400</xdr:rowOff>
    </xdr:from>
    <xdr:ext cx="1778000" cy="19050"/>
    <xdr:sp macro="" textlink="">
      <xdr:nvSpPr>
        <xdr:cNvPr id="13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3315950" y="252945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619125</xdr:colOff>
      <xdr:row>248</xdr:row>
      <xdr:rowOff>28575</xdr:rowOff>
    </xdr:from>
    <xdr:ext cx="1778000" cy="142875"/>
    <xdr:sp macro="" textlink="">
      <xdr:nvSpPr>
        <xdr:cNvPr id="136" name="Rectangle 24">
          <a:extLst>
            <a:ext uri="{FF2B5EF4-FFF2-40B4-BE49-F238E27FC236}">
              <a16:creationId xmlns:a16="http://schemas.microsoft.com/office/drawing/2014/main" id="{5CC4BF56-FBFA-46AB-828D-BC24AC05DECD}"/>
            </a:ext>
          </a:extLst>
        </xdr:cNvPr>
        <xdr:cNvSpPr>
          <a:spLocks noChangeArrowheads="1"/>
        </xdr:cNvSpPr>
      </xdr:nvSpPr>
      <xdr:spPr bwMode="auto">
        <a:xfrm flipV="1">
          <a:off x="12954000" y="252822075"/>
          <a:ext cx="17780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342900</xdr:colOff>
      <xdr:row>249</xdr:row>
      <xdr:rowOff>9525</xdr:rowOff>
    </xdr:from>
    <xdr:ext cx="1778000" cy="19050"/>
    <xdr:sp macro="" textlink="">
      <xdr:nvSpPr>
        <xdr:cNvPr id="137"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963775" y="253879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190500</xdr:colOff>
      <xdr:row>248</xdr:row>
      <xdr:rowOff>180975</xdr:rowOff>
    </xdr:from>
    <xdr:ext cx="1778000" cy="19050"/>
    <xdr:sp macro="" textlink="">
      <xdr:nvSpPr>
        <xdr:cNvPr id="13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2525375" y="25297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666750</xdr:colOff>
      <xdr:row>249</xdr:row>
      <xdr:rowOff>9525</xdr:rowOff>
    </xdr:from>
    <xdr:ext cx="1778000" cy="19050"/>
    <xdr:sp macro="" textlink="">
      <xdr:nvSpPr>
        <xdr:cNvPr id="13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1477625" y="253879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542925</xdr:colOff>
      <xdr:row>251</xdr:row>
      <xdr:rowOff>9525</xdr:rowOff>
    </xdr:from>
    <xdr:ext cx="1778000" cy="19050"/>
    <xdr:sp macro="" textlink="">
      <xdr:nvSpPr>
        <xdr:cNvPr id="140"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877800" y="2551461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361950</xdr:colOff>
      <xdr:row>238</xdr:row>
      <xdr:rowOff>19050</xdr:rowOff>
    </xdr:from>
    <xdr:ext cx="1778000" cy="19050"/>
    <xdr:sp macro="" textlink="">
      <xdr:nvSpPr>
        <xdr:cNvPr id="14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220825" y="2438209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247650</xdr:colOff>
      <xdr:row>251</xdr:row>
      <xdr:rowOff>28575</xdr:rowOff>
    </xdr:from>
    <xdr:ext cx="1778000" cy="19050"/>
    <xdr:sp macro="" textlink="">
      <xdr:nvSpPr>
        <xdr:cNvPr id="14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058525" y="255165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190500</xdr:colOff>
      <xdr:row>250</xdr:row>
      <xdr:rowOff>0</xdr:rowOff>
    </xdr:from>
    <xdr:ext cx="1778000" cy="19050"/>
    <xdr:sp macro="" textlink="">
      <xdr:nvSpPr>
        <xdr:cNvPr id="14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2525375" y="254060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38100</xdr:colOff>
      <xdr:row>249</xdr:row>
      <xdr:rowOff>123825</xdr:rowOff>
    </xdr:from>
    <xdr:ext cx="1778000" cy="209550"/>
    <xdr:sp macro="" textlink="">
      <xdr:nvSpPr>
        <xdr:cNvPr id="144" name="Rectangle 24">
          <a:extLst>
            <a:ext uri="{FF2B5EF4-FFF2-40B4-BE49-F238E27FC236}">
              <a16:creationId xmlns:a16="http://schemas.microsoft.com/office/drawing/2014/main" id="{5CC4BF56-FBFA-46AB-828D-BC24AC05DECD}"/>
            </a:ext>
          </a:extLst>
        </xdr:cNvPr>
        <xdr:cNvSpPr>
          <a:spLocks noChangeArrowheads="1"/>
        </xdr:cNvSpPr>
      </xdr:nvSpPr>
      <xdr:spPr bwMode="auto">
        <a:xfrm flipV="1">
          <a:off x="12372975" y="253993650"/>
          <a:ext cx="17780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619125</xdr:colOff>
      <xdr:row>250</xdr:row>
      <xdr:rowOff>66675</xdr:rowOff>
    </xdr:from>
    <xdr:ext cx="1778000" cy="19050"/>
    <xdr:sp macro="" textlink="">
      <xdr:nvSpPr>
        <xdr:cNvPr id="145"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3716000" y="254127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323850</xdr:colOff>
      <xdr:row>250</xdr:row>
      <xdr:rowOff>28575</xdr:rowOff>
    </xdr:from>
    <xdr:ext cx="1778000" cy="19050"/>
    <xdr:sp macro="" textlink="">
      <xdr:nvSpPr>
        <xdr:cNvPr id="14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896725" y="254088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495300</xdr:colOff>
      <xdr:row>250</xdr:row>
      <xdr:rowOff>1906</xdr:rowOff>
    </xdr:from>
    <xdr:ext cx="1778000" cy="45719"/>
    <xdr:sp macro="" textlink="">
      <xdr:nvSpPr>
        <xdr:cNvPr id="147"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2068175" y="25406223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57150</xdr:colOff>
      <xdr:row>238</xdr:row>
      <xdr:rowOff>161925</xdr:rowOff>
    </xdr:from>
    <xdr:ext cx="1778000" cy="19050"/>
    <xdr:sp macro="" textlink="">
      <xdr:nvSpPr>
        <xdr:cNvPr id="148"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440025" y="243963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219075</xdr:colOff>
      <xdr:row>259</xdr:row>
      <xdr:rowOff>30186</xdr:rowOff>
    </xdr:from>
    <xdr:ext cx="1778000" cy="19050"/>
    <xdr:sp macro="" textlink="">
      <xdr:nvSpPr>
        <xdr:cNvPr id="14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1791950" y="2620057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419100</xdr:colOff>
      <xdr:row>239</xdr:row>
      <xdr:rowOff>0</xdr:rowOff>
    </xdr:from>
    <xdr:ext cx="1778000" cy="19050"/>
    <xdr:sp macro="" textlink="">
      <xdr:nvSpPr>
        <xdr:cNvPr id="15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801975"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133350</xdr:colOff>
      <xdr:row>287</xdr:row>
      <xdr:rowOff>19050</xdr:rowOff>
    </xdr:from>
    <xdr:ext cx="1778000" cy="19050"/>
    <xdr:sp macro="" textlink="">
      <xdr:nvSpPr>
        <xdr:cNvPr id="15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6278225" y="288588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590550</xdr:colOff>
      <xdr:row>257</xdr:row>
      <xdr:rowOff>161925</xdr:rowOff>
    </xdr:from>
    <xdr:ext cx="1778000" cy="19050"/>
    <xdr:sp macro="" textlink="">
      <xdr:nvSpPr>
        <xdr:cNvPr id="152"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2925425" y="260870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400050</xdr:colOff>
      <xdr:row>258</xdr:row>
      <xdr:rowOff>57150</xdr:rowOff>
    </xdr:from>
    <xdr:ext cx="1778000" cy="19050"/>
    <xdr:sp macro="" textlink="">
      <xdr:nvSpPr>
        <xdr:cNvPr id="153"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2734925" y="2618422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190500</xdr:colOff>
      <xdr:row>257</xdr:row>
      <xdr:rowOff>171450</xdr:rowOff>
    </xdr:from>
    <xdr:ext cx="1778000" cy="19050"/>
    <xdr:sp macro="" textlink="">
      <xdr:nvSpPr>
        <xdr:cNvPr id="15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1763375" y="260880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409575</xdr:colOff>
      <xdr:row>257</xdr:row>
      <xdr:rowOff>125731</xdr:rowOff>
    </xdr:from>
    <xdr:ext cx="1778000" cy="45719"/>
    <xdr:sp macro="" textlink="">
      <xdr:nvSpPr>
        <xdr:cNvPr id="155"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1220450" y="260834506"/>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238125</xdr:colOff>
      <xdr:row>238</xdr:row>
      <xdr:rowOff>180975</xdr:rowOff>
    </xdr:from>
    <xdr:ext cx="1778000" cy="19050"/>
    <xdr:sp macro="" textlink="">
      <xdr:nvSpPr>
        <xdr:cNvPr id="156"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621000" y="2439828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628650</xdr:colOff>
      <xdr:row>287</xdr:row>
      <xdr:rowOff>38100</xdr:rowOff>
    </xdr:from>
    <xdr:ext cx="1778000" cy="19050"/>
    <xdr:sp macro="" textlink="">
      <xdr:nvSpPr>
        <xdr:cNvPr id="15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487525"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714375</xdr:colOff>
      <xdr:row>287</xdr:row>
      <xdr:rowOff>19050</xdr:rowOff>
    </xdr:from>
    <xdr:ext cx="1778000" cy="19050"/>
    <xdr:sp macro="" textlink="">
      <xdr:nvSpPr>
        <xdr:cNvPr id="15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6097250" y="288588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276225</xdr:colOff>
      <xdr:row>239</xdr:row>
      <xdr:rowOff>0</xdr:rowOff>
    </xdr:from>
    <xdr:ext cx="1778000" cy="19050"/>
    <xdr:sp macro="" textlink="">
      <xdr:nvSpPr>
        <xdr:cNvPr id="159"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659100"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142875</xdr:colOff>
      <xdr:row>238</xdr:row>
      <xdr:rowOff>180975</xdr:rowOff>
    </xdr:from>
    <xdr:ext cx="1778000" cy="19050"/>
    <xdr:sp macro="" textlink="">
      <xdr:nvSpPr>
        <xdr:cNvPr id="160"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5525750" y="2439828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219075</xdr:colOff>
      <xdr:row>238</xdr:row>
      <xdr:rowOff>161925</xdr:rowOff>
    </xdr:from>
    <xdr:ext cx="1778000" cy="19050"/>
    <xdr:sp macro="" textlink="">
      <xdr:nvSpPr>
        <xdr:cNvPr id="161"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839950" y="243963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104775</xdr:colOff>
      <xdr:row>287</xdr:row>
      <xdr:rowOff>123825</xdr:rowOff>
    </xdr:from>
    <xdr:ext cx="1778000" cy="19050"/>
    <xdr:sp macro="" textlink="">
      <xdr:nvSpPr>
        <xdr:cNvPr id="16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963650" y="288693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438150</xdr:colOff>
      <xdr:row>260</xdr:row>
      <xdr:rowOff>19050</xdr:rowOff>
    </xdr:from>
    <xdr:ext cx="1778000" cy="19050"/>
    <xdr:sp macro="" textlink="">
      <xdr:nvSpPr>
        <xdr:cNvPr id="16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3535025" y="2630709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142875</xdr:colOff>
      <xdr:row>287</xdr:row>
      <xdr:rowOff>85725</xdr:rowOff>
    </xdr:from>
    <xdr:ext cx="1778000" cy="19050"/>
    <xdr:sp macro="" textlink="">
      <xdr:nvSpPr>
        <xdr:cNvPr id="164"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4001750" y="288655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466725</xdr:colOff>
      <xdr:row>262</xdr:row>
      <xdr:rowOff>68286</xdr:rowOff>
    </xdr:from>
    <xdr:ext cx="1778000" cy="19050"/>
    <xdr:sp macro="" textlink="">
      <xdr:nvSpPr>
        <xdr:cNvPr id="16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325600" y="2643870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247650</xdr:colOff>
      <xdr:row>287</xdr:row>
      <xdr:rowOff>38100</xdr:rowOff>
    </xdr:from>
    <xdr:ext cx="1778000" cy="19050"/>
    <xdr:sp macro="" textlink="">
      <xdr:nvSpPr>
        <xdr:cNvPr id="16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344525"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323850</xdr:colOff>
      <xdr:row>287</xdr:row>
      <xdr:rowOff>38100</xdr:rowOff>
    </xdr:from>
    <xdr:ext cx="1778000" cy="19050"/>
    <xdr:sp macro="" textlink="">
      <xdr:nvSpPr>
        <xdr:cNvPr id="16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3420725"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714375</xdr:colOff>
      <xdr:row>239</xdr:row>
      <xdr:rowOff>0</xdr:rowOff>
    </xdr:from>
    <xdr:ext cx="1778000" cy="19050"/>
    <xdr:sp macro="" textlink="">
      <xdr:nvSpPr>
        <xdr:cNvPr id="168"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3811250"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228600</xdr:colOff>
      <xdr:row>287</xdr:row>
      <xdr:rowOff>47625</xdr:rowOff>
    </xdr:from>
    <xdr:ext cx="1778000" cy="19050"/>
    <xdr:sp macro="" textlink="">
      <xdr:nvSpPr>
        <xdr:cNvPr id="169"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3325475" y="288617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171450</xdr:colOff>
      <xdr:row>238</xdr:row>
      <xdr:rowOff>180975</xdr:rowOff>
    </xdr:from>
    <xdr:ext cx="1778000" cy="57150"/>
    <xdr:sp macro="" textlink="">
      <xdr:nvSpPr>
        <xdr:cNvPr id="17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554325" y="243982875"/>
          <a:ext cx="17780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85725</xdr:colOff>
      <xdr:row>287</xdr:row>
      <xdr:rowOff>38100</xdr:rowOff>
    </xdr:from>
    <xdr:ext cx="1778000" cy="19050"/>
    <xdr:sp macro="" textlink="">
      <xdr:nvSpPr>
        <xdr:cNvPr id="17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468600"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85725</xdr:colOff>
      <xdr:row>287</xdr:row>
      <xdr:rowOff>57150</xdr:rowOff>
    </xdr:from>
    <xdr:ext cx="1778000" cy="19050"/>
    <xdr:sp macro="" textlink="">
      <xdr:nvSpPr>
        <xdr:cNvPr id="172"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468600" y="2886265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619125</xdr:colOff>
      <xdr:row>262</xdr:row>
      <xdr:rowOff>163536</xdr:rowOff>
    </xdr:from>
    <xdr:ext cx="1778000" cy="19050"/>
    <xdr:sp macro="" textlink="">
      <xdr:nvSpPr>
        <xdr:cNvPr id="17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6002000" y="2644822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400050</xdr:colOff>
      <xdr:row>287</xdr:row>
      <xdr:rowOff>38100</xdr:rowOff>
    </xdr:from>
    <xdr:ext cx="1778000" cy="19050"/>
    <xdr:sp macro="" textlink="">
      <xdr:nvSpPr>
        <xdr:cNvPr id="174"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5782925" y="288607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209550</xdr:colOff>
      <xdr:row>238</xdr:row>
      <xdr:rowOff>142875</xdr:rowOff>
    </xdr:from>
    <xdr:ext cx="1778000" cy="19050"/>
    <xdr:sp macro="" textlink="">
      <xdr:nvSpPr>
        <xdr:cNvPr id="17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068425" y="2439447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190500</xdr:colOff>
      <xdr:row>239</xdr:row>
      <xdr:rowOff>0</xdr:rowOff>
    </xdr:from>
    <xdr:ext cx="1778000" cy="19050"/>
    <xdr:sp macro="" textlink="">
      <xdr:nvSpPr>
        <xdr:cNvPr id="176"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5573375" y="243992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581025</xdr:colOff>
      <xdr:row>262</xdr:row>
      <xdr:rowOff>180975</xdr:rowOff>
    </xdr:from>
    <xdr:ext cx="1778000" cy="19050"/>
    <xdr:sp macro="" textlink="">
      <xdr:nvSpPr>
        <xdr:cNvPr id="177"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201900" y="264499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171450</xdr:colOff>
      <xdr:row>264</xdr:row>
      <xdr:rowOff>180975</xdr:rowOff>
    </xdr:from>
    <xdr:ext cx="1778000" cy="19050"/>
    <xdr:sp macro="" textlink="">
      <xdr:nvSpPr>
        <xdr:cNvPr id="178"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4030325" y="2657665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390525</xdr:colOff>
      <xdr:row>262</xdr:row>
      <xdr:rowOff>9525</xdr:rowOff>
    </xdr:from>
    <xdr:ext cx="1778000" cy="466725"/>
    <xdr:sp macro="" textlink="">
      <xdr:nvSpPr>
        <xdr:cNvPr id="179" name="Rectangle 24">
          <a:extLst>
            <a:ext uri="{FF2B5EF4-FFF2-40B4-BE49-F238E27FC236}">
              <a16:creationId xmlns:a16="http://schemas.microsoft.com/office/drawing/2014/main" id="{C6CAF829-8B78-45C8-9D6D-960D2486CAB9}"/>
            </a:ext>
          </a:extLst>
        </xdr:cNvPr>
        <xdr:cNvSpPr>
          <a:spLocks noChangeArrowheads="1"/>
        </xdr:cNvSpPr>
      </xdr:nvSpPr>
      <xdr:spPr bwMode="auto">
        <a:xfrm flipV="1">
          <a:off x="14249400" y="264328275"/>
          <a:ext cx="17780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285750</xdr:colOff>
      <xdr:row>265</xdr:row>
      <xdr:rowOff>161925</xdr:rowOff>
    </xdr:from>
    <xdr:ext cx="1778000" cy="19050"/>
    <xdr:sp macro="" textlink="">
      <xdr:nvSpPr>
        <xdr:cNvPr id="180"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668625" y="266823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342900</xdr:colOff>
      <xdr:row>270</xdr:row>
      <xdr:rowOff>144486</xdr:rowOff>
    </xdr:from>
    <xdr:ext cx="1778000" cy="19050"/>
    <xdr:sp macro="" textlink="">
      <xdr:nvSpPr>
        <xdr:cNvPr id="18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201775" y="2713021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361950</xdr:colOff>
      <xdr:row>268</xdr:row>
      <xdr:rowOff>180975</xdr:rowOff>
    </xdr:from>
    <xdr:ext cx="1778000" cy="19050"/>
    <xdr:sp macro="" textlink="">
      <xdr:nvSpPr>
        <xdr:cNvPr id="182"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4982825" y="269186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304798</xdr:colOff>
      <xdr:row>269</xdr:row>
      <xdr:rowOff>47625</xdr:rowOff>
    </xdr:from>
    <xdr:ext cx="209551" cy="287656"/>
    <xdr:sp macro="" textlink="">
      <xdr:nvSpPr>
        <xdr:cNvPr id="183"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5687673" y="270129000"/>
          <a:ext cx="209551" cy="287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38100</xdr:colOff>
      <xdr:row>269</xdr:row>
      <xdr:rowOff>9525</xdr:rowOff>
    </xdr:from>
    <xdr:ext cx="1778000" cy="19050"/>
    <xdr:sp macro="" textlink="">
      <xdr:nvSpPr>
        <xdr:cNvPr id="184"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2372975" y="270090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171450</xdr:colOff>
      <xdr:row>269</xdr:row>
      <xdr:rowOff>161925</xdr:rowOff>
    </xdr:from>
    <xdr:ext cx="1778000" cy="19050"/>
    <xdr:sp macro="" textlink="">
      <xdr:nvSpPr>
        <xdr:cNvPr id="185"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5554325" y="270243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161925</xdr:colOff>
      <xdr:row>269</xdr:row>
      <xdr:rowOff>161925</xdr:rowOff>
    </xdr:from>
    <xdr:ext cx="1778000" cy="19050"/>
    <xdr:sp macro="" textlink="">
      <xdr:nvSpPr>
        <xdr:cNvPr id="186"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13258800" y="270243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57150</xdr:colOff>
      <xdr:row>269</xdr:row>
      <xdr:rowOff>133350</xdr:rowOff>
    </xdr:from>
    <xdr:ext cx="1778000" cy="19050"/>
    <xdr:sp macro="" textlink="">
      <xdr:nvSpPr>
        <xdr:cNvPr id="187"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4678025" y="270214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38</xdr:col>
      <xdr:colOff>695325</xdr:colOff>
      <xdr:row>286</xdr:row>
      <xdr:rowOff>9525</xdr:rowOff>
    </xdr:from>
    <xdr:ext cx="1778000" cy="19050"/>
    <xdr:sp macro="" textlink="">
      <xdr:nvSpPr>
        <xdr:cNvPr id="188"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9888200" y="287502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37</xdr:col>
      <xdr:colOff>352425</xdr:colOff>
      <xdr:row>286</xdr:row>
      <xdr:rowOff>134961</xdr:rowOff>
    </xdr:from>
    <xdr:ext cx="1778000" cy="19050"/>
    <xdr:sp macro="" textlink="">
      <xdr:nvSpPr>
        <xdr:cNvPr id="18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8783300" y="2876280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39</xdr:col>
      <xdr:colOff>723900</xdr:colOff>
      <xdr:row>288</xdr:row>
      <xdr:rowOff>85725</xdr:rowOff>
    </xdr:from>
    <xdr:ext cx="1778000" cy="19050"/>
    <xdr:sp macro="" textlink="">
      <xdr:nvSpPr>
        <xdr:cNvPr id="190" name="Rectangle 24">
          <a:extLst>
            <a:ext uri="{FF2B5EF4-FFF2-40B4-BE49-F238E27FC236}">
              <a16:creationId xmlns:a16="http://schemas.microsoft.com/office/drawing/2014/main" id="{8DF413E2-F56B-4606-BDC6-FA72468931E6}"/>
            </a:ext>
          </a:extLst>
        </xdr:cNvPr>
        <xdr:cNvSpPr>
          <a:spLocks noChangeArrowheads="1"/>
        </xdr:cNvSpPr>
      </xdr:nvSpPr>
      <xdr:spPr bwMode="auto">
        <a:xfrm>
          <a:off x="20678775" y="288845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37</xdr:col>
      <xdr:colOff>542925</xdr:colOff>
      <xdr:row>288</xdr:row>
      <xdr:rowOff>38100</xdr:rowOff>
    </xdr:from>
    <xdr:ext cx="1778000" cy="19050"/>
    <xdr:sp macro="" textlink="">
      <xdr:nvSpPr>
        <xdr:cNvPr id="191"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8973800" y="2887980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39</xdr:col>
      <xdr:colOff>0</xdr:colOff>
      <xdr:row>283</xdr:row>
      <xdr:rowOff>133350</xdr:rowOff>
    </xdr:from>
    <xdr:ext cx="1778000" cy="19050"/>
    <xdr:sp macro="" textlink="">
      <xdr:nvSpPr>
        <xdr:cNvPr id="192" name="Rectangle 24">
          <a:extLst>
            <a:ext uri="{FF2B5EF4-FFF2-40B4-BE49-F238E27FC236}">
              <a16:creationId xmlns:a16="http://schemas.microsoft.com/office/drawing/2014/main" id="{5CC4BF56-FBFA-46AB-828D-BC24AC05DECD}"/>
            </a:ext>
          </a:extLst>
        </xdr:cNvPr>
        <xdr:cNvSpPr>
          <a:spLocks noChangeArrowheads="1"/>
        </xdr:cNvSpPr>
      </xdr:nvSpPr>
      <xdr:spPr bwMode="auto">
        <a:xfrm>
          <a:off x="19954875" y="2843974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38</xdr:col>
      <xdr:colOff>323850</xdr:colOff>
      <xdr:row>288</xdr:row>
      <xdr:rowOff>314325</xdr:rowOff>
    </xdr:from>
    <xdr:ext cx="1778000" cy="19050"/>
    <xdr:sp macro="" textlink="">
      <xdr:nvSpPr>
        <xdr:cNvPr id="193" name="Rectangle 24">
          <a:extLst>
            <a:ext uri="{FF2B5EF4-FFF2-40B4-BE49-F238E27FC236}">
              <a16:creationId xmlns:a16="http://schemas.microsoft.com/office/drawing/2014/main" id="{815C62C8-FE95-47DF-BCB0-E4CB792A24B7}"/>
            </a:ext>
          </a:extLst>
        </xdr:cNvPr>
        <xdr:cNvSpPr>
          <a:spLocks noChangeArrowheads="1"/>
        </xdr:cNvSpPr>
      </xdr:nvSpPr>
      <xdr:spPr bwMode="auto">
        <a:xfrm>
          <a:off x="19516725" y="289074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723900</xdr:colOff>
      <xdr:row>290</xdr:row>
      <xdr:rowOff>19051</xdr:rowOff>
    </xdr:from>
    <xdr:ext cx="1778000" cy="47624"/>
    <xdr:sp macro="" textlink="">
      <xdr:nvSpPr>
        <xdr:cNvPr id="194" name="Rectangle 24">
          <a:extLst>
            <a:ext uri="{FF2B5EF4-FFF2-40B4-BE49-F238E27FC236}">
              <a16:creationId xmlns:a16="http://schemas.microsoft.com/office/drawing/2014/main" id="{8DF413E2-F56B-4606-BDC6-FA72468931E6}"/>
            </a:ext>
          </a:extLst>
        </xdr:cNvPr>
        <xdr:cNvSpPr>
          <a:spLocks noChangeArrowheads="1"/>
        </xdr:cNvSpPr>
      </xdr:nvSpPr>
      <xdr:spPr bwMode="auto">
        <a:xfrm flipV="1">
          <a:off x="13058775" y="290931601"/>
          <a:ext cx="1778000" cy="476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657225</xdr:colOff>
      <xdr:row>290</xdr:row>
      <xdr:rowOff>66675</xdr:rowOff>
    </xdr:from>
    <xdr:ext cx="1778000" cy="19050"/>
    <xdr:sp macro="" textlink="">
      <xdr:nvSpPr>
        <xdr:cNvPr id="195" name="Rectangle 24">
          <a:extLst>
            <a:ext uri="{FF2B5EF4-FFF2-40B4-BE49-F238E27FC236}">
              <a16:creationId xmlns:a16="http://schemas.microsoft.com/office/drawing/2014/main" id="{C6CAF829-8B78-45C8-9D6D-960D2486CAB9}"/>
            </a:ext>
          </a:extLst>
        </xdr:cNvPr>
        <xdr:cNvSpPr>
          <a:spLocks noChangeArrowheads="1"/>
        </xdr:cNvSpPr>
      </xdr:nvSpPr>
      <xdr:spPr bwMode="auto">
        <a:xfrm>
          <a:off x="12992100" y="290979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66675</xdr:colOff>
      <xdr:row>5</xdr:row>
      <xdr:rowOff>2466974</xdr:rowOff>
    </xdr:from>
    <xdr:ext cx="1778000" cy="45719"/>
    <xdr:sp macro="" textlink="">
      <xdr:nvSpPr>
        <xdr:cNvPr id="196"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925550" y="3829049"/>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28575</xdr:colOff>
      <xdr:row>5</xdr:row>
      <xdr:rowOff>1257299</xdr:rowOff>
    </xdr:from>
    <xdr:ext cx="1778000" cy="219075"/>
    <xdr:sp macro="" textlink="">
      <xdr:nvSpPr>
        <xdr:cNvPr id="197"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5411450" y="2771774"/>
          <a:ext cx="17780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85725</xdr:colOff>
      <xdr:row>5</xdr:row>
      <xdr:rowOff>2228850</xdr:rowOff>
    </xdr:from>
    <xdr:ext cx="1778000" cy="219075"/>
    <xdr:sp macro="" textlink="">
      <xdr:nvSpPr>
        <xdr:cNvPr id="198"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3944600" y="3590925"/>
          <a:ext cx="17780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466725</xdr:colOff>
      <xdr:row>6</xdr:row>
      <xdr:rowOff>161924</xdr:rowOff>
    </xdr:from>
    <xdr:ext cx="1778000" cy="45719"/>
    <xdr:sp macro="" textlink="">
      <xdr:nvSpPr>
        <xdr:cNvPr id="199"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563600" y="4057649"/>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28575</xdr:colOff>
      <xdr:row>6</xdr:row>
      <xdr:rowOff>28575</xdr:rowOff>
    </xdr:from>
    <xdr:ext cx="1778000" cy="19050"/>
    <xdr:sp macro="" textlink="">
      <xdr:nvSpPr>
        <xdr:cNvPr id="20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649450" y="3924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371475</xdr:colOff>
      <xdr:row>5</xdr:row>
      <xdr:rowOff>2505075</xdr:rowOff>
    </xdr:from>
    <xdr:ext cx="1778000" cy="19050"/>
    <xdr:sp macro="" textlink="">
      <xdr:nvSpPr>
        <xdr:cNvPr id="20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3468350" y="3867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733425</xdr:colOff>
      <xdr:row>5</xdr:row>
      <xdr:rowOff>1876425</xdr:rowOff>
    </xdr:from>
    <xdr:ext cx="1778000" cy="838200"/>
    <xdr:sp macro="" textlink="">
      <xdr:nvSpPr>
        <xdr:cNvPr id="202" name="Rectangle 24">
          <a:extLst>
            <a:ext uri="{FF2B5EF4-FFF2-40B4-BE49-F238E27FC236}">
              <a16:creationId xmlns:a16="http://schemas.microsoft.com/office/drawing/2014/main" id="{50510B71-24A9-4488-BD05-0CA0655E4C9B}"/>
            </a:ext>
          </a:extLst>
        </xdr:cNvPr>
        <xdr:cNvSpPr>
          <a:spLocks noChangeArrowheads="1"/>
        </xdr:cNvSpPr>
      </xdr:nvSpPr>
      <xdr:spPr bwMode="auto">
        <a:xfrm flipV="1">
          <a:off x="12306300" y="3238500"/>
          <a:ext cx="177800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466725</xdr:colOff>
      <xdr:row>6</xdr:row>
      <xdr:rowOff>161925</xdr:rowOff>
    </xdr:from>
    <xdr:ext cx="1778000" cy="19050"/>
    <xdr:sp macro="" textlink="">
      <xdr:nvSpPr>
        <xdr:cNvPr id="203"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3563600" y="40576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628650</xdr:colOff>
      <xdr:row>7</xdr:row>
      <xdr:rowOff>266700</xdr:rowOff>
    </xdr:from>
    <xdr:ext cx="1778000" cy="19050"/>
    <xdr:sp macro="" textlink="">
      <xdr:nvSpPr>
        <xdr:cNvPr id="204"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963525" y="5238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28575</xdr:colOff>
      <xdr:row>8</xdr:row>
      <xdr:rowOff>276224</xdr:rowOff>
    </xdr:from>
    <xdr:ext cx="1778000" cy="45719"/>
    <xdr:sp macro="" textlink="">
      <xdr:nvSpPr>
        <xdr:cNvPr id="205"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125450" y="6324599"/>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342900</xdr:colOff>
      <xdr:row>8</xdr:row>
      <xdr:rowOff>76200</xdr:rowOff>
    </xdr:from>
    <xdr:ext cx="1778000" cy="19050"/>
    <xdr:sp macro="" textlink="">
      <xdr:nvSpPr>
        <xdr:cNvPr id="206"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915775" y="6124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704850</xdr:colOff>
      <xdr:row>7</xdr:row>
      <xdr:rowOff>38100</xdr:rowOff>
    </xdr:from>
    <xdr:ext cx="1778000" cy="19050"/>
    <xdr:sp macro="" textlink="">
      <xdr:nvSpPr>
        <xdr:cNvPr id="207"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277725" y="5010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533400</xdr:colOff>
      <xdr:row>10</xdr:row>
      <xdr:rowOff>66675</xdr:rowOff>
    </xdr:from>
    <xdr:ext cx="1778000" cy="19050"/>
    <xdr:sp macro="" textlink="">
      <xdr:nvSpPr>
        <xdr:cNvPr id="208"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2868275" y="82677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333375</xdr:colOff>
      <xdr:row>8</xdr:row>
      <xdr:rowOff>66675</xdr:rowOff>
    </xdr:from>
    <xdr:ext cx="1778000" cy="942975"/>
    <xdr:sp macro="" textlink="">
      <xdr:nvSpPr>
        <xdr:cNvPr id="209"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1906250" y="6115050"/>
          <a:ext cx="17780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457200</xdr:colOff>
      <xdr:row>5</xdr:row>
      <xdr:rowOff>1952624</xdr:rowOff>
    </xdr:from>
    <xdr:ext cx="1778000" cy="1495425"/>
    <xdr:sp macro="" textlink="">
      <xdr:nvSpPr>
        <xdr:cNvPr id="210"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2030075" y="3314699"/>
          <a:ext cx="1778000" cy="1495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295275</xdr:colOff>
      <xdr:row>36</xdr:row>
      <xdr:rowOff>28575</xdr:rowOff>
    </xdr:from>
    <xdr:ext cx="1778000" cy="19050"/>
    <xdr:sp macro="" textlink="">
      <xdr:nvSpPr>
        <xdr:cNvPr id="211"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5678150" y="319563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123825</xdr:colOff>
      <xdr:row>3</xdr:row>
      <xdr:rowOff>333375</xdr:rowOff>
    </xdr:from>
    <xdr:ext cx="1778000" cy="19050"/>
    <xdr:sp macro="" textlink="">
      <xdr:nvSpPr>
        <xdr:cNvPr id="212"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506700" y="1047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542925</xdr:colOff>
      <xdr:row>14</xdr:row>
      <xdr:rowOff>76200</xdr:rowOff>
    </xdr:from>
    <xdr:ext cx="1778000" cy="361950"/>
    <xdr:sp macro="" textlink="">
      <xdr:nvSpPr>
        <xdr:cNvPr id="213"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877800" y="12296775"/>
          <a:ext cx="17780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619125</xdr:colOff>
      <xdr:row>14</xdr:row>
      <xdr:rowOff>133350</xdr:rowOff>
    </xdr:from>
    <xdr:ext cx="1778000" cy="19050"/>
    <xdr:sp macro="" textlink="">
      <xdr:nvSpPr>
        <xdr:cNvPr id="214"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1430000" y="12353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361950</xdr:colOff>
      <xdr:row>16</xdr:row>
      <xdr:rowOff>28575</xdr:rowOff>
    </xdr:from>
    <xdr:ext cx="1778000" cy="19050"/>
    <xdr:sp macro="" textlink="">
      <xdr:nvSpPr>
        <xdr:cNvPr id="215"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696825" y="144018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447675</xdr:colOff>
      <xdr:row>13</xdr:row>
      <xdr:rowOff>123824</xdr:rowOff>
    </xdr:from>
    <xdr:ext cx="1778000" cy="47625"/>
    <xdr:sp macro="" textlink="">
      <xdr:nvSpPr>
        <xdr:cNvPr id="216"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3544550" y="11268074"/>
          <a:ext cx="17780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323850</xdr:colOff>
      <xdr:row>13</xdr:row>
      <xdr:rowOff>163831</xdr:rowOff>
    </xdr:from>
    <xdr:ext cx="1778000" cy="45719"/>
    <xdr:sp macro="" textlink="">
      <xdr:nvSpPr>
        <xdr:cNvPr id="217"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420725" y="1130808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238125</xdr:colOff>
      <xdr:row>14</xdr:row>
      <xdr:rowOff>28575</xdr:rowOff>
    </xdr:from>
    <xdr:ext cx="1778000" cy="19050"/>
    <xdr:sp macro="" textlink="">
      <xdr:nvSpPr>
        <xdr:cNvPr id="218"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811000" y="12249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628650</xdr:colOff>
      <xdr:row>15</xdr:row>
      <xdr:rowOff>85724</xdr:rowOff>
    </xdr:from>
    <xdr:ext cx="1778000" cy="171451"/>
    <xdr:sp macro="" textlink="">
      <xdr:nvSpPr>
        <xdr:cNvPr id="219"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487525" y="13382624"/>
          <a:ext cx="1778000" cy="171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9525</xdr:colOff>
      <xdr:row>15</xdr:row>
      <xdr:rowOff>161925</xdr:rowOff>
    </xdr:from>
    <xdr:ext cx="1778000" cy="19050"/>
    <xdr:sp macro="" textlink="">
      <xdr:nvSpPr>
        <xdr:cNvPr id="220"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0820400" y="134588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171450</xdr:colOff>
      <xdr:row>15</xdr:row>
      <xdr:rowOff>114300</xdr:rowOff>
    </xdr:from>
    <xdr:ext cx="1778000" cy="19050"/>
    <xdr:sp macro="" textlink="">
      <xdr:nvSpPr>
        <xdr:cNvPr id="22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744325" y="13411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47625</xdr:colOff>
      <xdr:row>15</xdr:row>
      <xdr:rowOff>142875</xdr:rowOff>
    </xdr:from>
    <xdr:ext cx="1778000" cy="400050"/>
    <xdr:sp macro="" textlink="">
      <xdr:nvSpPr>
        <xdr:cNvPr id="222"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620500" y="13439775"/>
          <a:ext cx="1778000"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352425</xdr:colOff>
      <xdr:row>36</xdr:row>
      <xdr:rowOff>28575</xdr:rowOff>
    </xdr:from>
    <xdr:ext cx="1778000" cy="19050"/>
    <xdr:sp macro="" textlink="">
      <xdr:nvSpPr>
        <xdr:cNvPr id="223"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5735300" y="319563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495300</xdr:colOff>
      <xdr:row>36</xdr:row>
      <xdr:rowOff>9525</xdr:rowOff>
    </xdr:from>
    <xdr:ext cx="1778000" cy="19050"/>
    <xdr:sp macro="" textlink="">
      <xdr:nvSpPr>
        <xdr:cNvPr id="224"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116175" y="31937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266700</xdr:colOff>
      <xdr:row>36</xdr:row>
      <xdr:rowOff>49531</xdr:rowOff>
    </xdr:from>
    <xdr:ext cx="1778000" cy="45719"/>
    <xdr:sp macro="" textlink="">
      <xdr:nvSpPr>
        <xdr:cNvPr id="225"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4887575" y="3197733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419100</xdr:colOff>
      <xdr:row>3</xdr:row>
      <xdr:rowOff>333375</xdr:rowOff>
    </xdr:from>
    <xdr:ext cx="1778000" cy="19050"/>
    <xdr:sp macro="" textlink="">
      <xdr:nvSpPr>
        <xdr:cNvPr id="226"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4277975" y="10477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66675</xdr:colOff>
      <xdr:row>36</xdr:row>
      <xdr:rowOff>9525</xdr:rowOff>
    </xdr:from>
    <xdr:ext cx="1778000" cy="19050"/>
    <xdr:sp macro="" textlink="">
      <xdr:nvSpPr>
        <xdr:cNvPr id="227"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3925550" y="31937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190500</xdr:colOff>
      <xdr:row>36</xdr:row>
      <xdr:rowOff>47625</xdr:rowOff>
    </xdr:from>
    <xdr:ext cx="1778000" cy="19050"/>
    <xdr:sp macro="" textlink="">
      <xdr:nvSpPr>
        <xdr:cNvPr id="228"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6335375" y="31975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95250</xdr:colOff>
      <xdr:row>17</xdr:row>
      <xdr:rowOff>180974</xdr:rowOff>
    </xdr:from>
    <xdr:ext cx="1778000" cy="123826"/>
    <xdr:sp macro="" textlink="">
      <xdr:nvSpPr>
        <xdr:cNvPr id="229"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2430125" y="14954249"/>
          <a:ext cx="1778000" cy="123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657225</xdr:colOff>
      <xdr:row>18</xdr:row>
      <xdr:rowOff>47624</xdr:rowOff>
    </xdr:from>
    <xdr:ext cx="1778000" cy="66676"/>
    <xdr:sp macro="" textlink="">
      <xdr:nvSpPr>
        <xdr:cNvPr id="23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230100" y="15897224"/>
          <a:ext cx="1778000" cy="666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200025</xdr:colOff>
      <xdr:row>17</xdr:row>
      <xdr:rowOff>190499</xdr:rowOff>
    </xdr:from>
    <xdr:ext cx="1778000" cy="47626"/>
    <xdr:sp macro="" textlink="">
      <xdr:nvSpPr>
        <xdr:cNvPr id="23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820900" y="14963774"/>
          <a:ext cx="1778000" cy="47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161925</xdr:colOff>
      <xdr:row>18</xdr:row>
      <xdr:rowOff>116206</xdr:rowOff>
    </xdr:from>
    <xdr:ext cx="1778000" cy="45719"/>
    <xdr:sp macro="" textlink="">
      <xdr:nvSpPr>
        <xdr:cNvPr id="232" name="Rectangle 24">
          <a:extLst>
            <a:ext uri="{FF2B5EF4-FFF2-40B4-BE49-F238E27FC236}">
              <a16:creationId xmlns:a16="http://schemas.microsoft.com/office/drawing/2014/main" id="{50510B71-24A9-4488-BD05-0CA0655E4C9B}"/>
            </a:ext>
          </a:extLst>
        </xdr:cNvPr>
        <xdr:cNvSpPr>
          <a:spLocks noChangeArrowheads="1"/>
        </xdr:cNvSpPr>
      </xdr:nvSpPr>
      <xdr:spPr bwMode="auto">
        <a:xfrm flipV="1">
          <a:off x="10210800" y="15965806"/>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676275</xdr:colOff>
      <xdr:row>19</xdr:row>
      <xdr:rowOff>180976</xdr:rowOff>
    </xdr:from>
    <xdr:ext cx="1778000" cy="47624"/>
    <xdr:sp macro="" textlink="">
      <xdr:nvSpPr>
        <xdr:cNvPr id="233"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2249150" y="17106901"/>
          <a:ext cx="1778000" cy="476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466725</xdr:colOff>
      <xdr:row>19</xdr:row>
      <xdr:rowOff>0</xdr:rowOff>
    </xdr:from>
    <xdr:ext cx="1778000" cy="19050"/>
    <xdr:sp macro="" textlink="">
      <xdr:nvSpPr>
        <xdr:cNvPr id="234"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801600" y="169259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295275</xdr:colOff>
      <xdr:row>36</xdr:row>
      <xdr:rowOff>38100</xdr:rowOff>
    </xdr:from>
    <xdr:ext cx="1778000" cy="19050"/>
    <xdr:sp macro="" textlink="">
      <xdr:nvSpPr>
        <xdr:cNvPr id="235"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6440150" y="31965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123825</xdr:colOff>
      <xdr:row>36</xdr:row>
      <xdr:rowOff>20956</xdr:rowOff>
    </xdr:from>
    <xdr:ext cx="1778000" cy="45719"/>
    <xdr:sp macro="" textlink="">
      <xdr:nvSpPr>
        <xdr:cNvPr id="236" name="Rectangle 24">
          <a:extLst>
            <a:ext uri="{FF2B5EF4-FFF2-40B4-BE49-F238E27FC236}">
              <a16:creationId xmlns:a16="http://schemas.microsoft.com/office/drawing/2014/main" id="{50510B71-24A9-4488-BD05-0CA0655E4C9B}"/>
            </a:ext>
          </a:extLst>
        </xdr:cNvPr>
        <xdr:cNvSpPr>
          <a:spLocks noChangeArrowheads="1"/>
        </xdr:cNvSpPr>
      </xdr:nvSpPr>
      <xdr:spPr bwMode="auto">
        <a:xfrm flipV="1">
          <a:off x="14744700" y="31948756"/>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257175</xdr:colOff>
      <xdr:row>36</xdr:row>
      <xdr:rowOff>38100</xdr:rowOff>
    </xdr:from>
    <xdr:ext cx="1778000" cy="19050"/>
    <xdr:sp macro="" textlink="">
      <xdr:nvSpPr>
        <xdr:cNvPr id="237"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878050" y="31965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209550</xdr:colOff>
      <xdr:row>20</xdr:row>
      <xdr:rowOff>200025</xdr:rowOff>
    </xdr:from>
    <xdr:ext cx="1778000" cy="19050"/>
    <xdr:sp macro="" textlink="">
      <xdr:nvSpPr>
        <xdr:cNvPr id="238"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782425" y="182022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628650</xdr:colOff>
      <xdr:row>20</xdr:row>
      <xdr:rowOff>219075</xdr:rowOff>
    </xdr:from>
    <xdr:ext cx="1778000" cy="19050"/>
    <xdr:sp macro="" textlink="">
      <xdr:nvSpPr>
        <xdr:cNvPr id="239"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1439525" y="18221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609600</xdr:colOff>
      <xdr:row>21</xdr:row>
      <xdr:rowOff>19050</xdr:rowOff>
    </xdr:from>
    <xdr:ext cx="1778000" cy="19050"/>
    <xdr:sp macro="" textlink="">
      <xdr:nvSpPr>
        <xdr:cNvPr id="240"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1420475" y="183546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504825</xdr:colOff>
      <xdr:row>21</xdr:row>
      <xdr:rowOff>40005</xdr:rowOff>
    </xdr:from>
    <xdr:ext cx="1778000" cy="45719"/>
    <xdr:sp macro="" textlink="">
      <xdr:nvSpPr>
        <xdr:cNvPr id="241"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0553700" y="18375630"/>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28575</xdr:colOff>
      <xdr:row>22</xdr:row>
      <xdr:rowOff>85724</xdr:rowOff>
    </xdr:from>
    <xdr:ext cx="1778000" cy="45719"/>
    <xdr:sp macro="" textlink="">
      <xdr:nvSpPr>
        <xdr:cNvPr id="242"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601450" y="1949767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342900</xdr:colOff>
      <xdr:row>36</xdr:row>
      <xdr:rowOff>19050</xdr:rowOff>
    </xdr:from>
    <xdr:ext cx="1778000" cy="19050"/>
    <xdr:sp macro="" textlink="">
      <xdr:nvSpPr>
        <xdr:cNvPr id="243"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4963775" y="31946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285750</xdr:colOff>
      <xdr:row>36</xdr:row>
      <xdr:rowOff>66675</xdr:rowOff>
    </xdr:from>
    <xdr:ext cx="1778000" cy="19050"/>
    <xdr:sp macro="" textlink="">
      <xdr:nvSpPr>
        <xdr:cNvPr id="244"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4144625" y="31994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400050</xdr:colOff>
      <xdr:row>36</xdr:row>
      <xdr:rowOff>104775</xdr:rowOff>
    </xdr:from>
    <xdr:ext cx="1778000" cy="19050"/>
    <xdr:sp macro="" textlink="">
      <xdr:nvSpPr>
        <xdr:cNvPr id="245"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020925" y="32032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714375</xdr:colOff>
      <xdr:row>36</xdr:row>
      <xdr:rowOff>9525</xdr:rowOff>
    </xdr:from>
    <xdr:ext cx="1778000" cy="19050"/>
    <xdr:sp macro="" textlink="">
      <xdr:nvSpPr>
        <xdr:cNvPr id="246"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335250" y="31937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238125</xdr:colOff>
      <xdr:row>23</xdr:row>
      <xdr:rowOff>238125</xdr:rowOff>
    </xdr:from>
    <xdr:ext cx="1778000" cy="19050"/>
    <xdr:sp macro="" textlink="">
      <xdr:nvSpPr>
        <xdr:cNvPr id="247"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2573000" y="207264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47625</xdr:colOff>
      <xdr:row>24</xdr:row>
      <xdr:rowOff>104775</xdr:rowOff>
    </xdr:from>
    <xdr:ext cx="1778000" cy="19050"/>
    <xdr:sp macro="" textlink="">
      <xdr:nvSpPr>
        <xdr:cNvPr id="248"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1620500" y="20926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133350</xdr:colOff>
      <xdr:row>25</xdr:row>
      <xdr:rowOff>0</xdr:rowOff>
    </xdr:from>
    <xdr:ext cx="1778000" cy="19050"/>
    <xdr:sp macro="" textlink="">
      <xdr:nvSpPr>
        <xdr:cNvPr id="249"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0944225" y="218979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161925</xdr:colOff>
      <xdr:row>23</xdr:row>
      <xdr:rowOff>190500</xdr:rowOff>
    </xdr:from>
    <xdr:ext cx="1778000" cy="19050"/>
    <xdr:sp macro="" textlink="">
      <xdr:nvSpPr>
        <xdr:cNvPr id="25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0972800" y="206787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381000</xdr:colOff>
      <xdr:row>36</xdr:row>
      <xdr:rowOff>19050</xdr:rowOff>
    </xdr:from>
    <xdr:ext cx="1778000" cy="19050"/>
    <xdr:sp macro="" textlink="">
      <xdr:nvSpPr>
        <xdr:cNvPr id="251"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6525875" y="319468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152400</xdr:colOff>
      <xdr:row>36</xdr:row>
      <xdr:rowOff>9525</xdr:rowOff>
    </xdr:from>
    <xdr:ext cx="1778000" cy="19050"/>
    <xdr:sp macro="" textlink="">
      <xdr:nvSpPr>
        <xdr:cNvPr id="252"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4773275" y="319373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704850</xdr:colOff>
      <xdr:row>238</xdr:row>
      <xdr:rowOff>123824</xdr:rowOff>
    </xdr:from>
    <xdr:ext cx="1778000" cy="45719"/>
    <xdr:sp macro="" textlink="">
      <xdr:nvSpPr>
        <xdr:cNvPr id="253"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4563725" y="24392572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57150</xdr:colOff>
      <xdr:row>36</xdr:row>
      <xdr:rowOff>85724</xdr:rowOff>
    </xdr:from>
    <xdr:ext cx="1778000" cy="45719"/>
    <xdr:sp macro="" textlink="">
      <xdr:nvSpPr>
        <xdr:cNvPr id="254"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3154025" y="3201352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247650</xdr:colOff>
      <xdr:row>26</xdr:row>
      <xdr:rowOff>285750</xdr:rowOff>
    </xdr:from>
    <xdr:ext cx="1778000" cy="19050"/>
    <xdr:sp macro="" textlink="">
      <xdr:nvSpPr>
        <xdr:cNvPr id="255"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2582525" y="232600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685800</xdr:colOff>
      <xdr:row>26</xdr:row>
      <xdr:rowOff>171450</xdr:rowOff>
    </xdr:from>
    <xdr:ext cx="1778000" cy="114300"/>
    <xdr:sp macro="" textlink="">
      <xdr:nvSpPr>
        <xdr:cNvPr id="256" name="Rectangle 24">
          <a:extLst>
            <a:ext uri="{FF2B5EF4-FFF2-40B4-BE49-F238E27FC236}">
              <a16:creationId xmlns:a16="http://schemas.microsoft.com/office/drawing/2014/main" id="{50510B71-24A9-4488-BD05-0CA0655E4C9B}"/>
            </a:ext>
          </a:extLst>
        </xdr:cNvPr>
        <xdr:cNvSpPr>
          <a:spLocks noChangeArrowheads="1"/>
        </xdr:cNvSpPr>
      </xdr:nvSpPr>
      <xdr:spPr bwMode="auto">
        <a:xfrm flipV="1">
          <a:off x="11496675" y="23145750"/>
          <a:ext cx="17780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190500</xdr:colOff>
      <xdr:row>27</xdr:row>
      <xdr:rowOff>0</xdr:rowOff>
    </xdr:from>
    <xdr:ext cx="1778000" cy="19050"/>
    <xdr:sp macro="" textlink="">
      <xdr:nvSpPr>
        <xdr:cNvPr id="257"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001375" y="24050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304800</xdr:colOff>
      <xdr:row>28</xdr:row>
      <xdr:rowOff>95250</xdr:rowOff>
    </xdr:from>
    <xdr:ext cx="1778000" cy="19050"/>
    <xdr:sp macro="" textlink="">
      <xdr:nvSpPr>
        <xdr:cNvPr id="258"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639675" y="25222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257175</xdr:colOff>
      <xdr:row>36</xdr:row>
      <xdr:rowOff>161925</xdr:rowOff>
    </xdr:from>
    <xdr:ext cx="1778000" cy="19050"/>
    <xdr:sp macro="" textlink="">
      <xdr:nvSpPr>
        <xdr:cNvPr id="259"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4878050" y="320897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38100</xdr:colOff>
      <xdr:row>288</xdr:row>
      <xdr:rowOff>0</xdr:rowOff>
    </xdr:from>
    <xdr:ext cx="1778000" cy="19050"/>
    <xdr:sp macro="" textlink="">
      <xdr:nvSpPr>
        <xdr:cNvPr id="260"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6182975" y="2887599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104775</xdr:colOff>
      <xdr:row>294</xdr:row>
      <xdr:rowOff>28574</xdr:rowOff>
    </xdr:from>
    <xdr:ext cx="704850" cy="66675"/>
    <xdr:sp macro="" textlink="">
      <xdr:nvSpPr>
        <xdr:cNvPr id="26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487650" y="293474774"/>
          <a:ext cx="70485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114300</xdr:colOff>
      <xdr:row>293</xdr:row>
      <xdr:rowOff>19050</xdr:rowOff>
    </xdr:from>
    <xdr:ext cx="1778000" cy="1104900"/>
    <xdr:sp macro="" textlink="">
      <xdr:nvSpPr>
        <xdr:cNvPr id="262"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735175" y="293274750"/>
          <a:ext cx="1778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285750</xdr:colOff>
      <xdr:row>38</xdr:row>
      <xdr:rowOff>133350</xdr:rowOff>
    </xdr:from>
    <xdr:ext cx="1778000" cy="19050"/>
    <xdr:sp macro="" textlink="">
      <xdr:nvSpPr>
        <xdr:cNvPr id="263"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1096625" y="333279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161925</xdr:colOff>
      <xdr:row>37</xdr:row>
      <xdr:rowOff>114300</xdr:rowOff>
    </xdr:from>
    <xdr:ext cx="1778000" cy="19050"/>
    <xdr:sp macro="" textlink="">
      <xdr:nvSpPr>
        <xdr:cNvPr id="264"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0972800" y="32232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38100</xdr:colOff>
      <xdr:row>38</xdr:row>
      <xdr:rowOff>47625</xdr:rowOff>
    </xdr:from>
    <xdr:ext cx="1778000" cy="19050"/>
    <xdr:sp macro="" textlink="">
      <xdr:nvSpPr>
        <xdr:cNvPr id="265"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610975" y="332422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257175</xdr:colOff>
      <xdr:row>37</xdr:row>
      <xdr:rowOff>76200</xdr:rowOff>
    </xdr:from>
    <xdr:ext cx="1778000" cy="19050"/>
    <xdr:sp macro="" textlink="">
      <xdr:nvSpPr>
        <xdr:cNvPr id="266"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068050" y="321945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114300</xdr:colOff>
      <xdr:row>192</xdr:row>
      <xdr:rowOff>85725</xdr:rowOff>
    </xdr:from>
    <xdr:ext cx="1778000" cy="19050"/>
    <xdr:sp macro="" textlink="">
      <xdr:nvSpPr>
        <xdr:cNvPr id="26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735175" y="1985295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161925</xdr:colOff>
      <xdr:row>192</xdr:row>
      <xdr:rowOff>95250</xdr:rowOff>
    </xdr:from>
    <xdr:ext cx="1778000" cy="19050"/>
    <xdr:sp macro="" textlink="">
      <xdr:nvSpPr>
        <xdr:cNvPr id="268"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4782800" y="1985391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609600</xdr:colOff>
      <xdr:row>238</xdr:row>
      <xdr:rowOff>9525</xdr:rowOff>
    </xdr:from>
    <xdr:ext cx="1778000" cy="19050"/>
    <xdr:sp macro="" textlink="">
      <xdr:nvSpPr>
        <xdr:cNvPr id="269"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3706475" y="243811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647700</xdr:colOff>
      <xdr:row>192</xdr:row>
      <xdr:rowOff>85724</xdr:rowOff>
    </xdr:from>
    <xdr:ext cx="1778000" cy="45719"/>
    <xdr:sp macro="" textlink="">
      <xdr:nvSpPr>
        <xdr:cNvPr id="27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4506575" y="198529574"/>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733425</xdr:colOff>
      <xdr:row>40</xdr:row>
      <xdr:rowOff>133350</xdr:rowOff>
    </xdr:from>
    <xdr:ext cx="1778000" cy="19050"/>
    <xdr:sp macro="" textlink="">
      <xdr:nvSpPr>
        <xdr:cNvPr id="271"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2306300" y="345948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342900</xdr:colOff>
      <xdr:row>192</xdr:row>
      <xdr:rowOff>114300</xdr:rowOff>
    </xdr:from>
    <xdr:ext cx="1778000" cy="19050"/>
    <xdr:sp macro="" textlink="">
      <xdr:nvSpPr>
        <xdr:cNvPr id="27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963775" y="198558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152400</xdr:colOff>
      <xdr:row>193</xdr:row>
      <xdr:rowOff>0</xdr:rowOff>
    </xdr:from>
    <xdr:ext cx="1778000" cy="19050"/>
    <xdr:sp macro="" textlink="">
      <xdr:nvSpPr>
        <xdr:cNvPr id="273"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4773275" y="198634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561975</xdr:colOff>
      <xdr:row>238</xdr:row>
      <xdr:rowOff>85725</xdr:rowOff>
    </xdr:from>
    <xdr:ext cx="1778000" cy="19050"/>
    <xdr:sp macro="" textlink="">
      <xdr:nvSpPr>
        <xdr:cNvPr id="274"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2896850" y="243887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733425</xdr:colOff>
      <xdr:row>192</xdr:row>
      <xdr:rowOff>114300</xdr:rowOff>
    </xdr:from>
    <xdr:ext cx="1778000" cy="19050"/>
    <xdr:sp macro="" textlink="">
      <xdr:nvSpPr>
        <xdr:cNvPr id="275"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5354300" y="1985581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695325</xdr:colOff>
      <xdr:row>37</xdr:row>
      <xdr:rowOff>0</xdr:rowOff>
    </xdr:from>
    <xdr:ext cx="1778000" cy="19050"/>
    <xdr:sp macro="" textlink="">
      <xdr:nvSpPr>
        <xdr:cNvPr id="276"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6078200" y="321183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285750</xdr:colOff>
      <xdr:row>43</xdr:row>
      <xdr:rowOff>192111</xdr:rowOff>
    </xdr:from>
    <xdr:ext cx="1778000" cy="19050"/>
    <xdr:sp macro="" textlink="">
      <xdr:nvSpPr>
        <xdr:cNvPr id="27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620625" y="378825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219075</xdr:colOff>
      <xdr:row>192</xdr:row>
      <xdr:rowOff>47625</xdr:rowOff>
    </xdr:from>
    <xdr:ext cx="1778000" cy="19050"/>
    <xdr:sp macro="" textlink="">
      <xdr:nvSpPr>
        <xdr:cNvPr id="278" name="Rectangle 24">
          <a:extLst>
            <a:ext uri="{FF2B5EF4-FFF2-40B4-BE49-F238E27FC236}">
              <a16:creationId xmlns:a16="http://schemas.microsoft.com/office/drawing/2014/main" id="{D98E64B2-C84D-45EC-93CE-2F3739161881}"/>
            </a:ext>
          </a:extLst>
        </xdr:cNvPr>
        <xdr:cNvSpPr>
          <a:spLocks noChangeArrowheads="1"/>
        </xdr:cNvSpPr>
      </xdr:nvSpPr>
      <xdr:spPr bwMode="auto">
        <a:xfrm>
          <a:off x="15601950" y="1984914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161925</xdr:colOff>
      <xdr:row>42</xdr:row>
      <xdr:rowOff>95250</xdr:rowOff>
    </xdr:from>
    <xdr:ext cx="1778000" cy="19050"/>
    <xdr:sp macro="" textlink="">
      <xdr:nvSpPr>
        <xdr:cNvPr id="279" name="Rectangle 24">
          <a:extLst>
            <a:ext uri="{FF2B5EF4-FFF2-40B4-BE49-F238E27FC236}">
              <a16:creationId xmlns:a16="http://schemas.microsoft.com/office/drawing/2014/main" id="{50510B71-24A9-4488-BD05-0CA0655E4C9B}"/>
            </a:ext>
          </a:extLst>
        </xdr:cNvPr>
        <xdr:cNvSpPr>
          <a:spLocks noChangeArrowheads="1"/>
        </xdr:cNvSpPr>
      </xdr:nvSpPr>
      <xdr:spPr bwMode="auto">
        <a:xfrm>
          <a:off x="12496800" y="36709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381000</xdr:colOff>
      <xdr:row>43</xdr:row>
      <xdr:rowOff>0</xdr:rowOff>
    </xdr:from>
    <xdr:ext cx="1778000" cy="19050"/>
    <xdr:sp macro="" textlink="">
      <xdr:nvSpPr>
        <xdr:cNvPr id="280" name="Rectangle 24">
          <a:extLst>
            <a:ext uri="{FF2B5EF4-FFF2-40B4-BE49-F238E27FC236}">
              <a16:creationId xmlns:a16="http://schemas.microsoft.com/office/drawing/2014/main" id="{BCF356E5-D29E-47AF-AB2F-6EBC1100169C}"/>
            </a:ext>
          </a:extLst>
        </xdr:cNvPr>
        <xdr:cNvSpPr>
          <a:spLocks noChangeArrowheads="1"/>
        </xdr:cNvSpPr>
      </xdr:nvSpPr>
      <xdr:spPr bwMode="auto">
        <a:xfrm>
          <a:off x="11953875" y="376904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409575</xdr:colOff>
      <xdr:row>41</xdr:row>
      <xdr:rowOff>266700</xdr:rowOff>
    </xdr:from>
    <xdr:ext cx="1778000" cy="352425"/>
    <xdr:sp macro="" textlink="">
      <xdr:nvSpPr>
        <xdr:cNvPr id="281" name="Rectangle 24">
          <a:extLst>
            <a:ext uri="{FF2B5EF4-FFF2-40B4-BE49-F238E27FC236}">
              <a16:creationId xmlns:a16="http://schemas.microsoft.com/office/drawing/2014/main" id="{BCF356E5-D29E-47AF-AB2F-6EBC1100169C}"/>
            </a:ext>
          </a:extLst>
        </xdr:cNvPr>
        <xdr:cNvSpPr>
          <a:spLocks noChangeArrowheads="1"/>
        </xdr:cNvSpPr>
      </xdr:nvSpPr>
      <xdr:spPr bwMode="auto">
        <a:xfrm flipV="1">
          <a:off x="12744450" y="35804475"/>
          <a:ext cx="17780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27</xdr:col>
      <xdr:colOff>609600</xdr:colOff>
      <xdr:row>43</xdr:row>
      <xdr:rowOff>87336</xdr:rowOff>
    </xdr:from>
    <xdr:ext cx="1778000" cy="19050"/>
    <xdr:sp macro="" textlink="">
      <xdr:nvSpPr>
        <xdr:cNvPr id="28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1420475" y="3777776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276225</xdr:colOff>
      <xdr:row>238</xdr:row>
      <xdr:rowOff>180975</xdr:rowOff>
    </xdr:from>
    <xdr:ext cx="1778000" cy="19050"/>
    <xdr:sp macro="" textlink="">
      <xdr:nvSpPr>
        <xdr:cNvPr id="28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659100" y="2439828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419100</xdr:colOff>
      <xdr:row>242</xdr:row>
      <xdr:rowOff>144486</xdr:rowOff>
    </xdr:from>
    <xdr:ext cx="1778000" cy="19050"/>
    <xdr:sp macro="" textlink="">
      <xdr:nvSpPr>
        <xdr:cNvPr id="284"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1991975" y="2464800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428625</xdr:colOff>
      <xdr:row>243</xdr:row>
      <xdr:rowOff>125436</xdr:rowOff>
    </xdr:from>
    <xdr:ext cx="1778000" cy="19050"/>
    <xdr:sp macro="" textlink="">
      <xdr:nvSpPr>
        <xdr:cNvPr id="28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287500" y="2475373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476250</xdr:colOff>
      <xdr:row>245</xdr:row>
      <xdr:rowOff>77811</xdr:rowOff>
    </xdr:from>
    <xdr:ext cx="1778000" cy="19050"/>
    <xdr:sp macro="" textlink="">
      <xdr:nvSpPr>
        <xdr:cNvPr id="286"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811125" y="2496423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352425</xdr:colOff>
      <xdr:row>238</xdr:row>
      <xdr:rowOff>85725</xdr:rowOff>
    </xdr:from>
    <xdr:ext cx="1778000" cy="19050"/>
    <xdr:sp macro="" textlink="">
      <xdr:nvSpPr>
        <xdr:cNvPr id="28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973300" y="2438876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600075</xdr:colOff>
      <xdr:row>247</xdr:row>
      <xdr:rowOff>49236</xdr:rowOff>
    </xdr:from>
    <xdr:ext cx="1778000" cy="19050"/>
    <xdr:sp macro="" textlink="">
      <xdr:nvSpPr>
        <xdr:cNvPr id="288"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696950" y="2517664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742950</xdr:colOff>
      <xdr:row>248</xdr:row>
      <xdr:rowOff>30186</xdr:rowOff>
    </xdr:from>
    <xdr:ext cx="1778000" cy="19050"/>
    <xdr:sp macro="" textlink="">
      <xdr:nvSpPr>
        <xdr:cNvPr id="28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077825" y="2528236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266700</xdr:colOff>
      <xdr:row>249</xdr:row>
      <xdr:rowOff>58761</xdr:rowOff>
    </xdr:from>
    <xdr:ext cx="1778000" cy="19050"/>
    <xdr:sp macro="" textlink="">
      <xdr:nvSpPr>
        <xdr:cNvPr id="290"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1839575" y="2539285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590550</xdr:colOff>
      <xdr:row>287</xdr:row>
      <xdr:rowOff>28575</xdr:rowOff>
    </xdr:from>
    <xdr:ext cx="1778000" cy="19050"/>
    <xdr:sp macro="" textlink="">
      <xdr:nvSpPr>
        <xdr:cNvPr id="29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449425" y="2885979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695325</xdr:colOff>
      <xdr:row>287</xdr:row>
      <xdr:rowOff>66675</xdr:rowOff>
    </xdr:from>
    <xdr:ext cx="1778000" cy="19050"/>
    <xdr:sp macro="" textlink="">
      <xdr:nvSpPr>
        <xdr:cNvPr id="29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792200" y="2886360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35</xdr:col>
      <xdr:colOff>47625</xdr:colOff>
      <xdr:row>272</xdr:row>
      <xdr:rowOff>268311</xdr:rowOff>
    </xdr:from>
    <xdr:ext cx="1778000" cy="19050"/>
    <xdr:sp macro="" textlink="">
      <xdr:nvSpPr>
        <xdr:cNvPr id="29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6954500" y="2726928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0</xdr:colOff>
      <xdr:row>287</xdr:row>
      <xdr:rowOff>123825</xdr:rowOff>
    </xdr:from>
    <xdr:ext cx="1778000" cy="19050"/>
    <xdr:sp macro="" textlink="">
      <xdr:nvSpPr>
        <xdr:cNvPr id="294"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858875" y="2886932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247650</xdr:colOff>
      <xdr:row>238</xdr:row>
      <xdr:rowOff>171450</xdr:rowOff>
    </xdr:from>
    <xdr:ext cx="1778000" cy="19050"/>
    <xdr:sp macro="" textlink="">
      <xdr:nvSpPr>
        <xdr:cNvPr id="29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868525" y="2439733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76200</xdr:colOff>
      <xdr:row>287</xdr:row>
      <xdr:rowOff>142875</xdr:rowOff>
    </xdr:from>
    <xdr:ext cx="1778000" cy="19050"/>
    <xdr:sp macro="" textlink="">
      <xdr:nvSpPr>
        <xdr:cNvPr id="296"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459075" y="2887122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514350</xdr:colOff>
      <xdr:row>287</xdr:row>
      <xdr:rowOff>76200</xdr:rowOff>
    </xdr:from>
    <xdr:ext cx="1778000" cy="19050"/>
    <xdr:sp macro="" textlink="">
      <xdr:nvSpPr>
        <xdr:cNvPr id="29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135225" y="2886456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133350</xdr:colOff>
      <xdr:row>287</xdr:row>
      <xdr:rowOff>95250</xdr:rowOff>
    </xdr:from>
    <xdr:ext cx="1778000" cy="19050"/>
    <xdr:sp macro="" textlink="">
      <xdr:nvSpPr>
        <xdr:cNvPr id="298"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754225" y="28866465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219075</xdr:colOff>
      <xdr:row>287</xdr:row>
      <xdr:rowOff>104775</xdr:rowOff>
    </xdr:from>
    <xdr:ext cx="1778000" cy="19050"/>
    <xdr:sp macro="" textlink="">
      <xdr:nvSpPr>
        <xdr:cNvPr id="29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077950" y="28867417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590550</xdr:colOff>
      <xdr:row>287</xdr:row>
      <xdr:rowOff>47625</xdr:rowOff>
    </xdr:from>
    <xdr:ext cx="1778000" cy="19050"/>
    <xdr:sp macro="" textlink="">
      <xdr:nvSpPr>
        <xdr:cNvPr id="300"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211425" y="2886170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34</xdr:col>
      <xdr:colOff>0</xdr:colOff>
      <xdr:row>238</xdr:row>
      <xdr:rowOff>114300</xdr:rowOff>
    </xdr:from>
    <xdr:ext cx="1778000" cy="19050"/>
    <xdr:sp macro="" textlink="">
      <xdr:nvSpPr>
        <xdr:cNvPr id="30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6144875" y="243916200"/>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31</xdr:col>
      <xdr:colOff>609600</xdr:colOff>
      <xdr:row>287</xdr:row>
      <xdr:rowOff>85725</xdr:rowOff>
    </xdr:from>
    <xdr:ext cx="1778000" cy="19050"/>
    <xdr:sp macro="" textlink="">
      <xdr:nvSpPr>
        <xdr:cNvPr id="30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468475" y="288655125"/>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76200</xdr:colOff>
      <xdr:row>284</xdr:row>
      <xdr:rowOff>106386</xdr:rowOff>
    </xdr:from>
    <xdr:ext cx="1778000" cy="19050"/>
    <xdr:sp macro="" textlink="">
      <xdr:nvSpPr>
        <xdr:cNvPr id="30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697075" y="2854468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428625</xdr:colOff>
      <xdr:row>283</xdr:row>
      <xdr:rowOff>68285</xdr:rowOff>
    </xdr:from>
    <xdr:ext cx="1778000" cy="207939"/>
    <xdr:sp macro="" textlink="">
      <xdr:nvSpPr>
        <xdr:cNvPr id="304"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001500" y="284332385"/>
          <a:ext cx="1778000" cy="2079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514350</xdr:colOff>
      <xdr:row>283</xdr:row>
      <xdr:rowOff>163536</xdr:rowOff>
    </xdr:from>
    <xdr:ext cx="1778000" cy="19050"/>
    <xdr:sp macro="" textlink="">
      <xdr:nvSpPr>
        <xdr:cNvPr id="30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611225" y="2844276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657225</xdr:colOff>
      <xdr:row>283</xdr:row>
      <xdr:rowOff>182586</xdr:rowOff>
    </xdr:from>
    <xdr:ext cx="1778000" cy="19050"/>
    <xdr:sp macro="" textlink="">
      <xdr:nvSpPr>
        <xdr:cNvPr id="306"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230100" y="2844466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552450</xdr:colOff>
      <xdr:row>283</xdr:row>
      <xdr:rowOff>49236</xdr:rowOff>
    </xdr:from>
    <xdr:ext cx="1778000" cy="19050"/>
    <xdr:sp macro="" textlink="">
      <xdr:nvSpPr>
        <xdr:cNvPr id="307"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125325" y="2843133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266700</xdr:colOff>
      <xdr:row>286</xdr:row>
      <xdr:rowOff>144486</xdr:rowOff>
    </xdr:from>
    <xdr:ext cx="1778000" cy="19050"/>
    <xdr:sp macro="" textlink="">
      <xdr:nvSpPr>
        <xdr:cNvPr id="308"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601575" y="28763756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438150</xdr:colOff>
      <xdr:row>283</xdr:row>
      <xdr:rowOff>163536</xdr:rowOff>
    </xdr:from>
    <xdr:ext cx="1778000" cy="19050"/>
    <xdr:sp macro="" textlink="">
      <xdr:nvSpPr>
        <xdr:cNvPr id="30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535025" y="2844276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466725</xdr:colOff>
      <xdr:row>293</xdr:row>
      <xdr:rowOff>182586</xdr:rowOff>
    </xdr:from>
    <xdr:ext cx="1778000" cy="19050"/>
    <xdr:sp macro="" textlink="">
      <xdr:nvSpPr>
        <xdr:cNvPr id="310"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5087600" y="2934382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266700</xdr:colOff>
      <xdr:row>288</xdr:row>
      <xdr:rowOff>68285</xdr:rowOff>
    </xdr:from>
    <xdr:ext cx="1778000" cy="150789"/>
    <xdr:sp macro="" textlink="">
      <xdr:nvSpPr>
        <xdr:cNvPr id="311"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601575" y="288828185"/>
          <a:ext cx="1778000" cy="150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26</xdr:col>
      <xdr:colOff>447675</xdr:colOff>
      <xdr:row>288</xdr:row>
      <xdr:rowOff>230211</xdr:rowOff>
    </xdr:from>
    <xdr:ext cx="1778000" cy="19050"/>
    <xdr:sp macro="" textlink="">
      <xdr:nvSpPr>
        <xdr:cNvPr id="312"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0496550" y="2889901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28</xdr:col>
      <xdr:colOff>581025</xdr:colOff>
      <xdr:row>288</xdr:row>
      <xdr:rowOff>249261</xdr:rowOff>
    </xdr:from>
    <xdr:ext cx="1778000" cy="19050"/>
    <xdr:sp macro="" textlink="">
      <xdr:nvSpPr>
        <xdr:cNvPr id="31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153900" y="28900916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333375</xdr:colOff>
      <xdr:row>289</xdr:row>
      <xdr:rowOff>173061</xdr:rowOff>
    </xdr:from>
    <xdr:ext cx="1778000" cy="19050"/>
    <xdr:sp macro="" textlink="">
      <xdr:nvSpPr>
        <xdr:cNvPr id="314"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668250" y="2900092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200025</xdr:colOff>
      <xdr:row>289</xdr:row>
      <xdr:rowOff>268311</xdr:rowOff>
    </xdr:from>
    <xdr:ext cx="1778000" cy="19050"/>
    <xdr:sp macro="" textlink="">
      <xdr:nvSpPr>
        <xdr:cNvPr id="31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296900" y="2901045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238124</xdr:colOff>
      <xdr:row>288</xdr:row>
      <xdr:rowOff>152400</xdr:rowOff>
    </xdr:from>
    <xdr:ext cx="3228974" cy="706461"/>
    <xdr:sp macro="" textlink="">
      <xdr:nvSpPr>
        <xdr:cNvPr id="316"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H="1">
          <a:off x="14858999" y="288912300"/>
          <a:ext cx="3228974" cy="706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504824</xdr:colOff>
      <xdr:row>288</xdr:row>
      <xdr:rowOff>57150</xdr:rowOff>
    </xdr:from>
    <xdr:ext cx="1819274" cy="866775"/>
    <xdr:sp macro="" textlink="">
      <xdr:nvSpPr>
        <xdr:cNvPr id="317"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H="1">
          <a:off x="15125699" y="288817050"/>
          <a:ext cx="1819274"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361950</xdr:colOff>
      <xdr:row>291</xdr:row>
      <xdr:rowOff>58761</xdr:rowOff>
    </xdr:from>
    <xdr:ext cx="1778000" cy="19050"/>
    <xdr:sp macro="" textlink="">
      <xdr:nvSpPr>
        <xdr:cNvPr id="318"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458825" y="29116181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32</xdr:col>
      <xdr:colOff>314325</xdr:colOff>
      <xdr:row>290</xdr:row>
      <xdr:rowOff>173061</xdr:rowOff>
    </xdr:from>
    <xdr:ext cx="1778000" cy="45719"/>
    <xdr:sp macro="" textlink="">
      <xdr:nvSpPr>
        <xdr:cNvPr id="319"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4935200" y="291085611"/>
          <a:ext cx="1778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36</xdr:col>
      <xdr:colOff>523875</xdr:colOff>
      <xdr:row>289</xdr:row>
      <xdr:rowOff>96861</xdr:rowOff>
    </xdr:from>
    <xdr:ext cx="1778000" cy="19050"/>
    <xdr:sp macro="" textlink="">
      <xdr:nvSpPr>
        <xdr:cNvPr id="320"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8192750" y="28993308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35</xdr:col>
      <xdr:colOff>266699</xdr:colOff>
      <xdr:row>285</xdr:row>
      <xdr:rowOff>180975</xdr:rowOff>
    </xdr:from>
    <xdr:ext cx="2790825" cy="1516086"/>
    <xdr:sp macro="" textlink="">
      <xdr:nvSpPr>
        <xdr:cNvPr id="321"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H="1">
          <a:off x="17173574" y="286597725"/>
          <a:ext cx="2790825" cy="1516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33</xdr:col>
      <xdr:colOff>323850</xdr:colOff>
      <xdr:row>294</xdr:row>
      <xdr:rowOff>152400</xdr:rowOff>
    </xdr:from>
    <xdr:ext cx="1778000" cy="563586"/>
    <xdr:sp macro="" textlink="">
      <xdr:nvSpPr>
        <xdr:cNvPr id="322" name="Rectangle 24">
          <a:extLst>
            <a:ext uri="{FF2B5EF4-FFF2-40B4-BE49-F238E27FC236}">
              <a16:creationId xmlns:a16="http://schemas.microsoft.com/office/drawing/2014/main" id="{12B249D8-9AD5-470B-B82F-2E7213A75254}"/>
            </a:ext>
          </a:extLst>
        </xdr:cNvPr>
        <xdr:cNvSpPr>
          <a:spLocks noChangeArrowheads="1"/>
        </xdr:cNvSpPr>
      </xdr:nvSpPr>
      <xdr:spPr bwMode="auto">
        <a:xfrm flipV="1">
          <a:off x="15706725" y="293598600"/>
          <a:ext cx="1778000" cy="5635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29</xdr:col>
      <xdr:colOff>485775</xdr:colOff>
      <xdr:row>291</xdr:row>
      <xdr:rowOff>182586</xdr:rowOff>
    </xdr:from>
    <xdr:ext cx="1778000" cy="19050"/>
    <xdr:sp macro="" textlink="">
      <xdr:nvSpPr>
        <xdr:cNvPr id="323"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2820650" y="291285636"/>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35</xdr:col>
      <xdr:colOff>19050</xdr:colOff>
      <xdr:row>288</xdr:row>
      <xdr:rowOff>287361</xdr:rowOff>
    </xdr:from>
    <xdr:ext cx="1778000" cy="19050"/>
    <xdr:sp macro="" textlink="">
      <xdr:nvSpPr>
        <xdr:cNvPr id="324"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6925925" y="28904726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333375</xdr:colOff>
      <xdr:row>291</xdr:row>
      <xdr:rowOff>77811</xdr:rowOff>
    </xdr:from>
    <xdr:ext cx="1778000" cy="19050"/>
    <xdr:sp macro="" textlink="">
      <xdr:nvSpPr>
        <xdr:cNvPr id="325" name="Rectangle 24">
          <a:extLst>
            <a:ext uri="{FF2B5EF4-FFF2-40B4-BE49-F238E27FC236}">
              <a16:creationId xmlns:a16="http://schemas.microsoft.com/office/drawing/2014/main" id="{12B249D8-9AD5-470B-B82F-2E7213A75254}"/>
            </a:ext>
          </a:extLst>
        </xdr:cNvPr>
        <xdr:cNvSpPr>
          <a:spLocks noChangeArrowheads="1"/>
        </xdr:cNvSpPr>
      </xdr:nvSpPr>
      <xdr:spPr bwMode="auto">
        <a:xfrm>
          <a:off x="13430250" y="291180861"/>
          <a:ext cx="17780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E293"/>
  <sheetViews>
    <sheetView tabSelected="1" topLeftCell="A91" workbookViewId="0">
      <selection activeCell="C92" sqref="C92:D92"/>
    </sheetView>
  </sheetViews>
  <sheetFormatPr baseColWidth="10" defaultRowHeight="15" x14ac:dyDescent="0.25"/>
  <cols>
    <col min="1" max="1" width="7.7109375" customWidth="1"/>
    <col min="3" max="3" width="23.140625" customWidth="1"/>
    <col min="4" max="4" width="49.7109375" customWidth="1"/>
    <col min="5" max="6" width="11.42578125" customWidth="1"/>
    <col min="7" max="9" width="14.42578125" hidden="1" customWidth="1"/>
    <col min="10" max="10" width="14.5703125" hidden="1" customWidth="1"/>
    <col min="11" max="11" width="18.7109375" hidden="1" customWidth="1"/>
    <col min="12" max="14" width="19.85546875" hidden="1" customWidth="1"/>
    <col min="15" max="15" width="17.140625" hidden="1" customWidth="1"/>
    <col min="16" max="16" width="20.140625" hidden="1" customWidth="1"/>
    <col min="17" max="20" width="14.7109375" hidden="1" customWidth="1"/>
    <col min="21" max="21" width="18.140625" hidden="1" customWidth="1"/>
    <col min="22" max="22" width="17.28515625" hidden="1" customWidth="1"/>
    <col min="23" max="23" width="23.28515625" hidden="1" customWidth="1"/>
    <col min="24" max="24" width="16.140625" customWidth="1"/>
    <col min="25" max="25" width="8.28515625" customWidth="1"/>
  </cols>
  <sheetData>
    <row r="3" spans="1:31" ht="26.25" customHeight="1" x14ac:dyDescent="0.25"/>
    <row r="4" spans="1:31" ht="27" customHeight="1" x14ac:dyDescent="0.25">
      <c r="A4" s="65"/>
      <c r="B4" s="66"/>
      <c r="C4" s="66"/>
      <c r="D4" s="66"/>
      <c r="E4" s="66"/>
      <c r="F4" s="67"/>
      <c r="G4" s="68" t="s">
        <v>0</v>
      </c>
      <c r="H4" s="68"/>
      <c r="I4" s="68"/>
      <c r="J4" s="68"/>
      <c r="K4" s="68"/>
      <c r="L4" s="69" t="s">
        <v>1</v>
      </c>
      <c r="M4" s="69"/>
      <c r="N4" s="69"/>
      <c r="O4" s="69"/>
      <c r="P4" s="69"/>
      <c r="Q4" s="70" t="s">
        <v>2</v>
      </c>
      <c r="R4" s="70"/>
      <c r="S4" s="70"/>
      <c r="T4" s="70"/>
      <c r="U4" s="70"/>
      <c r="V4" s="71" t="s">
        <v>3</v>
      </c>
      <c r="W4" s="72" t="s">
        <v>4</v>
      </c>
      <c r="X4" s="57" t="s">
        <v>5</v>
      </c>
      <c r="Y4" s="58" t="s">
        <v>6</v>
      </c>
      <c r="Z4" s="59" t="s">
        <v>7</v>
      </c>
    </row>
    <row r="5" spans="1:31" ht="36" x14ac:dyDescent="0.25">
      <c r="A5" s="1" t="s">
        <v>8</v>
      </c>
      <c r="B5" s="2" t="s">
        <v>9</v>
      </c>
      <c r="C5" s="61" t="s">
        <v>10</v>
      </c>
      <c r="D5" s="61"/>
      <c r="E5" s="2" t="s">
        <v>11</v>
      </c>
      <c r="F5" s="2" t="s">
        <v>12</v>
      </c>
      <c r="G5" s="3" t="s">
        <v>13</v>
      </c>
      <c r="H5" s="3" t="s">
        <v>14</v>
      </c>
      <c r="I5" s="3" t="s">
        <v>15</v>
      </c>
      <c r="J5" s="3" t="s">
        <v>16</v>
      </c>
      <c r="K5" s="3" t="s">
        <v>17</v>
      </c>
      <c r="L5" s="4" t="s">
        <v>13</v>
      </c>
      <c r="M5" s="4" t="s">
        <v>14</v>
      </c>
      <c r="N5" s="4" t="s">
        <v>15</v>
      </c>
      <c r="O5" s="4" t="s">
        <v>16</v>
      </c>
      <c r="P5" s="4" t="s">
        <v>17</v>
      </c>
      <c r="Q5" s="5" t="s">
        <v>13</v>
      </c>
      <c r="R5" s="5" t="s">
        <v>14</v>
      </c>
      <c r="S5" s="5" t="s">
        <v>15</v>
      </c>
      <c r="T5" s="5" t="s">
        <v>16</v>
      </c>
      <c r="U5" s="5" t="s">
        <v>17</v>
      </c>
      <c r="V5" s="71"/>
      <c r="W5" s="72"/>
      <c r="X5" s="57"/>
      <c r="Y5" s="58"/>
      <c r="Z5" s="60"/>
      <c r="AA5" s="38" t="s">
        <v>13</v>
      </c>
      <c r="AB5" s="38" t="s">
        <v>14</v>
      </c>
      <c r="AC5" s="38" t="s">
        <v>15</v>
      </c>
      <c r="AD5" s="38" t="s">
        <v>16</v>
      </c>
      <c r="AE5" s="38" t="s">
        <v>17</v>
      </c>
    </row>
    <row r="6" spans="1:31" ht="199.5" customHeight="1" x14ac:dyDescent="0.25">
      <c r="A6" s="6">
        <v>1</v>
      </c>
      <c r="B6" s="7">
        <v>10121800</v>
      </c>
      <c r="C6" s="62" t="s">
        <v>18</v>
      </c>
      <c r="D6" s="63"/>
      <c r="E6" s="8" t="s">
        <v>19</v>
      </c>
      <c r="F6" s="9">
        <v>1</v>
      </c>
      <c r="G6" s="10">
        <f>J6/1.05</f>
        <v>128571.42857142857</v>
      </c>
      <c r="H6" s="10"/>
      <c r="I6" s="10">
        <f>+G6*5%</f>
        <v>6428.5714285714284</v>
      </c>
      <c r="J6" s="10">
        <v>135000</v>
      </c>
      <c r="K6" s="10">
        <f t="shared" ref="K6:K36" si="0">F6*J6</f>
        <v>135000</v>
      </c>
      <c r="L6" s="10">
        <f>O6/1.05</f>
        <v>215809.52380952379</v>
      </c>
      <c r="M6" s="10"/>
      <c r="N6" s="10">
        <f>+L6*5%</f>
        <v>10790.476190476191</v>
      </c>
      <c r="O6" s="10">
        <v>226600</v>
      </c>
      <c r="P6" s="10">
        <f t="shared" ref="P6:P36" si="1">+O6*F6</f>
        <v>226600</v>
      </c>
      <c r="Q6" s="10">
        <f>T6/1.05</f>
        <v>231428.57142857142</v>
      </c>
      <c r="R6" s="10"/>
      <c r="S6" s="10">
        <f>+Q6*5%</f>
        <v>11571.428571428572</v>
      </c>
      <c r="T6" s="10">
        <v>243000</v>
      </c>
      <c r="U6" s="10">
        <f t="shared" ref="U6:U36" si="2">+T6*F6</f>
        <v>243000</v>
      </c>
      <c r="V6" s="11">
        <f>+MIN(J6,O6,T6)</f>
        <v>135000</v>
      </c>
      <c r="W6" s="12">
        <v>159107.5844611041</v>
      </c>
      <c r="X6" s="13">
        <f>+MIN(V6,W6)</f>
        <v>135000</v>
      </c>
      <c r="Y6" s="14" t="s">
        <v>15</v>
      </c>
      <c r="Z6" s="15" t="s">
        <v>20</v>
      </c>
    </row>
    <row r="7" spans="1:31" ht="84.75" x14ac:dyDescent="0.25">
      <c r="A7" s="6">
        <v>2</v>
      </c>
      <c r="B7" s="7">
        <v>10121800</v>
      </c>
      <c r="C7" s="64" t="s">
        <v>21</v>
      </c>
      <c r="D7" s="52"/>
      <c r="E7" s="7" t="s">
        <v>22</v>
      </c>
      <c r="F7" s="9">
        <v>1</v>
      </c>
      <c r="G7" s="10">
        <f t="shared" ref="G7:G11" si="3">J7/1.05</f>
        <v>310285.71428571426</v>
      </c>
      <c r="H7" s="10"/>
      <c r="I7" s="10">
        <f t="shared" ref="I7:I16" si="4">+G7*5%</f>
        <v>15514.285714285714</v>
      </c>
      <c r="J7" s="10">
        <v>325800</v>
      </c>
      <c r="K7" s="10">
        <f t="shared" si="0"/>
        <v>325800</v>
      </c>
      <c r="L7" s="10">
        <f t="shared" ref="L7:L11" si="5">O7/1.05</f>
        <v>298333.33333333331</v>
      </c>
      <c r="M7" s="10"/>
      <c r="N7" s="10">
        <f t="shared" ref="N7:N16" si="6">+L7*5%</f>
        <v>14916.666666666666</v>
      </c>
      <c r="O7" s="10">
        <v>313250</v>
      </c>
      <c r="P7" s="10">
        <f t="shared" si="1"/>
        <v>313250</v>
      </c>
      <c r="Q7" s="10">
        <f t="shared" ref="Q7:Q11" si="7">T7/1.05</f>
        <v>322000</v>
      </c>
      <c r="R7" s="10"/>
      <c r="S7" s="10">
        <f t="shared" ref="S7:S16" si="8">+Q7*5%</f>
        <v>16100</v>
      </c>
      <c r="T7" s="10">
        <v>338100</v>
      </c>
      <c r="U7" s="10">
        <f t="shared" si="2"/>
        <v>338100</v>
      </c>
      <c r="V7" s="11">
        <f t="shared" ref="V7:V79" si="9">+MIN(J7,O7,T7)</f>
        <v>313250</v>
      </c>
      <c r="W7" s="12">
        <v>109159.88706065623</v>
      </c>
      <c r="X7" s="13">
        <f t="shared" ref="X7:X70" si="10">+MIN(V7,W7)</f>
        <v>109159.88706065623</v>
      </c>
      <c r="Y7" s="16" t="s">
        <v>15</v>
      </c>
      <c r="Z7" s="15" t="s">
        <v>20</v>
      </c>
    </row>
    <row r="8" spans="1:31" ht="84.75" x14ac:dyDescent="0.25">
      <c r="A8" s="6">
        <v>3</v>
      </c>
      <c r="B8" s="7">
        <v>10121800</v>
      </c>
      <c r="C8" s="52" t="s">
        <v>23</v>
      </c>
      <c r="D8" s="52"/>
      <c r="E8" s="8" t="s">
        <v>24</v>
      </c>
      <c r="F8" s="9">
        <v>1</v>
      </c>
      <c r="G8" s="10">
        <f t="shared" si="3"/>
        <v>166666.66666666666</v>
      </c>
      <c r="H8" s="10"/>
      <c r="I8" s="10">
        <f t="shared" si="4"/>
        <v>8333.3333333333339</v>
      </c>
      <c r="J8" s="10">
        <v>175000</v>
      </c>
      <c r="K8" s="10">
        <f t="shared" si="0"/>
        <v>175000</v>
      </c>
      <c r="L8" s="10">
        <f t="shared" si="5"/>
        <v>289333.33333333331</v>
      </c>
      <c r="M8" s="10"/>
      <c r="N8" s="10">
        <f t="shared" si="6"/>
        <v>14466.666666666666</v>
      </c>
      <c r="O8" s="10">
        <v>303800</v>
      </c>
      <c r="P8" s="10">
        <f t="shared" si="1"/>
        <v>303800</v>
      </c>
      <c r="Q8" s="10">
        <f t="shared" si="7"/>
        <v>312238.09523809521</v>
      </c>
      <c r="R8" s="10"/>
      <c r="S8" s="10">
        <f t="shared" si="8"/>
        <v>15611.904761904761</v>
      </c>
      <c r="T8" s="10">
        <v>327850</v>
      </c>
      <c r="U8" s="10">
        <f t="shared" si="2"/>
        <v>327850</v>
      </c>
      <c r="V8" s="11">
        <f t="shared" si="9"/>
        <v>175000</v>
      </c>
      <c r="W8" s="12">
        <v>186296.85522344467</v>
      </c>
      <c r="X8" s="13">
        <f t="shared" si="10"/>
        <v>175000</v>
      </c>
      <c r="Y8" s="16" t="s">
        <v>15</v>
      </c>
      <c r="Z8" s="15" t="s">
        <v>20</v>
      </c>
    </row>
    <row r="9" spans="1:31" ht="84.75" x14ac:dyDescent="0.25">
      <c r="A9" s="6">
        <v>4</v>
      </c>
      <c r="B9" s="7">
        <v>10121800</v>
      </c>
      <c r="C9" s="55" t="s">
        <v>25</v>
      </c>
      <c r="D9" s="56"/>
      <c r="E9" s="8" t="s">
        <v>26</v>
      </c>
      <c r="F9" s="9">
        <v>1</v>
      </c>
      <c r="G9" s="10">
        <f t="shared" si="3"/>
        <v>203666.66666666666</v>
      </c>
      <c r="H9" s="10"/>
      <c r="I9" s="10">
        <f t="shared" si="4"/>
        <v>10183.333333333334</v>
      </c>
      <c r="J9" s="10">
        <v>213850</v>
      </c>
      <c r="K9" s="10">
        <f t="shared" si="0"/>
        <v>213850</v>
      </c>
      <c r="L9" s="10">
        <f t="shared" si="5"/>
        <v>195809.52380952379</v>
      </c>
      <c r="M9" s="10"/>
      <c r="N9" s="10">
        <f t="shared" si="6"/>
        <v>9790.476190476189</v>
      </c>
      <c r="O9" s="10">
        <v>205600</v>
      </c>
      <c r="P9" s="10">
        <f t="shared" si="1"/>
        <v>205600</v>
      </c>
      <c r="Q9" s="10">
        <f t="shared" si="7"/>
        <v>216000</v>
      </c>
      <c r="R9" s="10"/>
      <c r="S9" s="10">
        <f t="shared" si="8"/>
        <v>10800</v>
      </c>
      <c r="T9" s="10">
        <v>226800</v>
      </c>
      <c r="U9" s="10">
        <f t="shared" si="2"/>
        <v>226800</v>
      </c>
      <c r="V9" s="11">
        <f t="shared" si="9"/>
        <v>205600</v>
      </c>
      <c r="W9" s="12">
        <v>105736.05296465778</v>
      </c>
      <c r="X9" s="13">
        <f t="shared" si="10"/>
        <v>105736.05296465778</v>
      </c>
      <c r="Y9" s="16" t="s">
        <v>15</v>
      </c>
      <c r="Z9" s="15" t="s">
        <v>20</v>
      </c>
    </row>
    <row r="10" spans="1:31" ht="84.75" x14ac:dyDescent="0.25">
      <c r="A10" s="6">
        <v>5</v>
      </c>
      <c r="B10" s="7">
        <v>10121800</v>
      </c>
      <c r="C10" s="53" t="s">
        <v>27</v>
      </c>
      <c r="D10" s="53"/>
      <c r="E10" s="7" t="s">
        <v>28</v>
      </c>
      <c r="F10" s="9">
        <v>1</v>
      </c>
      <c r="G10" s="10">
        <f t="shared" si="3"/>
        <v>6047.6190476190477</v>
      </c>
      <c r="H10" s="10"/>
      <c r="I10" s="10">
        <f t="shared" si="4"/>
        <v>302.38095238095241</v>
      </c>
      <c r="J10" s="10">
        <v>6350</v>
      </c>
      <c r="K10" s="10">
        <f t="shared" si="0"/>
        <v>6350</v>
      </c>
      <c r="L10" s="10">
        <f t="shared" si="5"/>
        <v>5809.5238095238092</v>
      </c>
      <c r="M10" s="10"/>
      <c r="N10" s="10">
        <f t="shared" si="6"/>
        <v>290.47619047619048</v>
      </c>
      <c r="O10" s="10">
        <v>6100</v>
      </c>
      <c r="P10" s="10">
        <f t="shared" si="1"/>
        <v>6100</v>
      </c>
      <c r="Q10" s="10">
        <f t="shared" si="7"/>
        <v>6666.6666666666661</v>
      </c>
      <c r="R10" s="10"/>
      <c r="S10" s="10">
        <f t="shared" si="8"/>
        <v>333.33333333333331</v>
      </c>
      <c r="T10" s="10">
        <v>7000</v>
      </c>
      <c r="U10" s="10">
        <f t="shared" si="2"/>
        <v>7000</v>
      </c>
      <c r="V10" s="11">
        <f t="shared" si="9"/>
        <v>6100</v>
      </c>
      <c r="W10" s="12">
        <v>3524.5350988219257</v>
      </c>
      <c r="X10" s="13">
        <f t="shared" si="10"/>
        <v>3524.5350988219257</v>
      </c>
      <c r="Y10" s="16" t="s">
        <v>15</v>
      </c>
      <c r="Z10" s="15" t="s">
        <v>20</v>
      </c>
    </row>
    <row r="11" spans="1:31" ht="84.75" x14ac:dyDescent="0.25">
      <c r="A11" s="6">
        <v>6</v>
      </c>
      <c r="B11" s="7">
        <v>10121800</v>
      </c>
      <c r="C11" s="53" t="s">
        <v>29</v>
      </c>
      <c r="D11" s="53"/>
      <c r="E11" s="7" t="s">
        <v>28</v>
      </c>
      <c r="F11" s="9">
        <v>1</v>
      </c>
      <c r="G11" s="10">
        <f t="shared" si="3"/>
        <v>24571.428571428569</v>
      </c>
      <c r="H11" s="10"/>
      <c r="I11" s="10">
        <f t="shared" si="4"/>
        <v>1228.5714285714284</v>
      </c>
      <c r="J11" s="10">
        <v>25800</v>
      </c>
      <c r="K11" s="10">
        <f t="shared" si="0"/>
        <v>25800</v>
      </c>
      <c r="L11" s="10">
        <f t="shared" si="5"/>
        <v>23619.047619047618</v>
      </c>
      <c r="M11" s="10"/>
      <c r="N11" s="10">
        <f t="shared" si="6"/>
        <v>1180.952380952381</v>
      </c>
      <c r="O11" s="10">
        <v>24800</v>
      </c>
      <c r="P11" s="10">
        <f t="shared" si="1"/>
        <v>24800</v>
      </c>
      <c r="Q11" s="10">
        <f t="shared" si="7"/>
        <v>26476.190476190473</v>
      </c>
      <c r="R11" s="10"/>
      <c r="S11" s="10">
        <f t="shared" si="8"/>
        <v>1323.8095238095239</v>
      </c>
      <c r="T11" s="10">
        <v>27800</v>
      </c>
      <c r="U11" s="10">
        <f t="shared" si="2"/>
        <v>27800</v>
      </c>
      <c r="V11" s="11">
        <f t="shared" si="9"/>
        <v>24800</v>
      </c>
      <c r="W11" s="12">
        <v>12587.625352935449</v>
      </c>
      <c r="X11" s="13">
        <f t="shared" si="10"/>
        <v>12587.625352935449</v>
      </c>
      <c r="Y11" s="16" t="s">
        <v>15</v>
      </c>
      <c r="Z11" s="15" t="s">
        <v>20</v>
      </c>
    </row>
    <row r="12" spans="1:31" ht="62.25" customHeight="1" x14ac:dyDescent="0.25">
      <c r="A12" s="43" t="s">
        <v>30</v>
      </c>
      <c r="B12" s="43"/>
      <c r="C12" s="43" t="s">
        <v>31</v>
      </c>
      <c r="D12" s="43"/>
      <c r="E12" s="43"/>
      <c r="F12" s="43"/>
      <c r="G12" s="3" t="s">
        <v>13</v>
      </c>
      <c r="H12" s="3" t="s">
        <v>14</v>
      </c>
      <c r="I12" s="3" t="s">
        <v>15</v>
      </c>
      <c r="J12" s="3" t="s">
        <v>16</v>
      </c>
      <c r="K12" s="3" t="s">
        <v>17</v>
      </c>
      <c r="L12" s="4" t="s">
        <v>13</v>
      </c>
      <c r="M12" s="4" t="s">
        <v>14</v>
      </c>
      <c r="N12" s="4" t="s">
        <v>15</v>
      </c>
      <c r="O12" s="4" t="s">
        <v>16</v>
      </c>
      <c r="P12" s="4" t="s">
        <v>17</v>
      </c>
      <c r="Q12" s="5" t="s">
        <v>13</v>
      </c>
      <c r="R12" s="5" t="s">
        <v>14</v>
      </c>
      <c r="S12" s="5" t="s">
        <v>15</v>
      </c>
      <c r="T12" s="5" t="s">
        <v>16</v>
      </c>
      <c r="U12" s="5" t="s">
        <v>17</v>
      </c>
      <c r="V12" s="17" t="s">
        <v>3</v>
      </c>
      <c r="W12" s="18" t="s">
        <v>4</v>
      </c>
      <c r="X12" s="19" t="s">
        <v>5</v>
      </c>
      <c r="Y12" s="20" t="s">
        <v>6</v>
      </c>
      <c r="Z12" s="21" t="s">
        <v>7</v>
      </c>
    </row>
    <row r="13" spans="1:31" ht="84.75" x14ac:dyDescent="0.25">
      <c r="A13" s="6">
        <v>7</v>
      </c>
      <c r="B13" s="7">
        <v>10121502</v>
      </c>
      <c r="C13" s="52" t="s">
        <v>32</v>
      </c>
      <c r="D13" s="52"/>
      <c r="E13" s="7" t="s">
        <v>33</v>
      </c>
      <c r="F13" s="22">
        <v>1</v>
      </c>
      <c r="G13" s="23">
        <f>J13/1.05</f>
        <v>117428.57142857142</v>
      </c>
      <c r="H13" s="10"/>
      <c r="I13" s="10">
        <f t="shared" si="4"/>
        <v>5871.4285714285716</v>
      </c>
      <c r="J13" s="23">
        <v>123300</v>
      </c>
      <c r="K13" s="10">
        <f t="shared" si="0"/>
        <v>123300</v>
      </c>
      <c r="L13" s="10">
        <f>O13/1.05</f>
        <v>112952.38095238095</v>
      </c>
      <c r="M13" s="10"/>
      <c r="N13" s="10">
        <f t="shared" si="6"/>
        <v>5647.6190476190477</v>
      </c>
      <c r="O13" s="10">
        <v>118600</v>
      </c>
      <c r="P13" s="10">
        <f t="shared" si="1"/>
        <v>118600</v>
      </c>
      <c r="Q13" s="23">
        <f>T13/1.05</f>
        <v>121857.14285714286</v>
      </c>
      <c r="R13" s="10"/>
      <c r="S13" s="10">
        <f t="shared" si="8"/>
        <v>6092.8571428571431</v>
      </c>
      <c r="T13" s="23">
        <v>127950</v>
      </c>
      <c r="U13" s="10">
        <f t="shared" si="2"/>
        <v>127950</v>
      </c>
      <c r="V13" s="11">
        <f t="shared" si="9"/>
        <v>118600</v>
      </c>
      <c r="W13" s="12">
        <v>72504.72203290819</v>
      </c>
      <c r="X13" s="13">
        <f t="shared" si="10"/>
        <v>72504.72203290819</v>
      </c>
      <c r="Y13" s="16" t="s">
        <v>15</v>
      </c>
      <c r="Z13" s="15" t="s">
        <v>20</v>
      </c>
    </row>
    <row r="14" spans="1:31" ht="84.75" x14ac:dyDescent="0.25">
      <c r="A14" s="6">
        <v>8</v>
      </c>
      <c r="B14" s="7">
        <v>10121502</v>
      </c>
      <c r="C14" s="52" t="s">
        <v>34</v>
      </c>
      <c r="D14" s="52"/>
      <c r="E14" s="7" t="s">
        <v>35</v>
      </c>
      <c r="F14" s="22">
        <v>1</v>
      </c>
      <c r="G14" s="23">
        <f>J14/1.05</f>
        <v>68095.238095238092</v>
      </c>
      <c r="H14" s="10"/>
      <c r="I14" s="10">
        <f t="shared" si="4"/>
        <v>3404.7619047619046</v>
      </c>
      <c r="J14" s="23">
        <v>71500</v>
      </c>
      <c r="K14" s="10">
        <f t="shared" si="0"/>
        <v>71500</v>
      </c>
      <c r="L14" s="10">
        <f>O14/1.05</f>
        <v>65428.571428571428</v>
      </c>
      <c r="M14" s="10"/>
      <c r="N14" s="10">
        <f t="shared" si="6"/>
        <v>3271.4285714285716</v>
      </c>
      <c r="O14" s="10">
        <v>68700</v>
      </c>
      <c r="P14" s="10">
        <f t="shared" si="1"/>
        <v>68700</v>
      </c>
      <c r="Q14" s="23">
        <f>T14/1.05</f>
        <v>70666.666666666657</v>
      </c>
      <c r="R14" s="10"/>
      <c r="S14" s="10">
        <f t="shared" si="8"/>
        <v>3533.333333333333</v>
      </c>
      <c r="T14" s="23">
        <v>74200</v>
      </c>
      <c r="U14" s="10">
        <f t="shared" si="2"/>
        <v>74200</v>
      </c>
      <c r="V14" s="11">
        <f t="shared" si="9"/>
        <v>68700</v>
      </c>
      <c r="W14" s="12">
        <v>32224.320903514748</v>
      </c>
      <c r="X14" s="13">
        <f t="shared" si="10"/>
        <v>32224.320903514748</v>
      </c>
      <c r="Y14" s="16" t="s">
        <v>15</v>
      </c>
      <c r="Z14" s="15" t="s">
        <v>20</v>
      </c>
    </row>
    <row r="15" spans="1:31" ht="84.75" x14ac:dyDescent="0.25">
      <c r="A15" s="6">
        <v>9</v>
      </c>
      <c r="B15" s="7">
        <v>10121502</v>
      </c>
      <c r="C15" s="52" t="s">
        <v>36</v>
      </c>
      <c r="D15" s="52"/>
      <c r="E15" s="7" t="s">
        <v>37</v>
      </c>
      <c r="F15" s="22">
        <v>1</v>
      </c>
      <c r="G15" s="23">
        <f>J15/1.05</f>
        <v>50761.904761904763</v>
      </c>
      <c r="H15" s="10"/>
      <c r="I15" s="10">
        <f t="shared" si="4"/>
        <v>2538.0952380952385</v>
      </c>
      <c r="J15" s="23">
        <v>53300</v>
      </c>
      <c r="K15" s="10">
        <f t="shared" si="0"/>
        <v>53300</v>
      </c>
      <c r="L15" s="10">
        <f>O15/1.05</f>
        <v>48857.142857142855</v>
      </c>
      <c r="M15" s="10"/>
      <c r="N15" s="10">
        <f t="shared" si="6"/>
        <v>2442.8571428571427</v>
      </c>
      <c r="O15" s="10">
        <v>51300</v>
      </c>
      <c r="P15" s="10">
        <f t="shared" si="1"/>
        <v>51300</v>
      </c>
      <c r="Q15" s="23">
        <f>T15/1.05</f>
        <v>52952.380952380947</v>
      </c>
      <c r="R15" s="10"/>
      <c r="S15" s="10">
        <f t="shared" si="8"/>
        <v>2647.6190476190477</v>
      </c>
      <c r="T15" s="23">
        <v>55600</v>
      </c>
      <c r="U15" s="10">
        <f t="shared" si="2"/>
        <v>55600</v>
      </c>
      <c r="V15" s="11">
        <f t="shared" si="9"/>
        <v>51300</v>
      </c>
      <c r="W15" s="12">
        <v>36252.361016454095</v>
      </c>
      <c r="X15" s="13">
        <f t="shared" si="10"/>
        <v>36252.361016454095</v>
      </c>
      <c r="Y15" s="16" t="s">
        <v>15</v>
      </c>
      <c r="Z15" s="15" t="s">
        <v>20</v>
      </c>
    </row>
    <row r="16" spans="1:31" ht="84.75" x14ac:dyDescent="0.25">
      <c r="A16" s="6">
        <v>10</v>
      </c>
      <c r="B16" s="7">
        <v>10121505</v>
      </c>
      <c r="C16" s="52" t="s">
        <v>38</v>
      </c>
      <c r="D16" s="52"/>
      <c r="E16" s="7" t="s">
        <v>39</v>
      </c>
      <c r="F16" s="22">
        <v>1</v>
      </c>
      <c r="G16" s="23">
        <f>J16/1.05</f>
        <v>21857.142857142855</v>
      </c>
      <c r="H16" s="10"/>
      <c r="I16" s="10">
        <f t="shared" si="4"/>
        <v>1092.8571428571429</v>
      </c>
      <c r="J16" s="23">
        <v>22950</v>
      </c>
      <c r="K16" s="10">
        <f t="shared" si="0"/>
        <v>22950</v>
      </c>
      <c r="L16" s="10">
        <f>O16/1.05</f>
        <v>21142.857142857141</v>
      </c>
      <c r="M16" s="10"/>
      <c r="N16" s="10">
        <f t="shared" si="6"/>
        <v>1057.1428571428571</v>
      </c>
      <c r="O16" s="10">
        <v>22200</v>
      </c>
      <c r="P16" s="10">
        <f t="shared" si="1"/>
        <v>22200</v>
      </c>
      <c r="Q16" s="23">
        <f>T16/1.05</f>
        <v>22761.90476190476</v>
      </c>
      <c r="R16" s="10"/>
      <c r="S16" s="10">
        <f t="shared" si="8"/>
        <v>1138.0952380952381</v>
      </c>
      <c r="T16" s="23">
        <v>23900</v>
      </c>
      <c r="U16" s="10">
        <f t="shared" si="2"/>
        <v>23900</v>
      </c>
      <c r="V16" s="11">
        <f t="shared" si="9"/>
        <v>22200</v>
      </c>
      <c r="W16" s="12">
        <v>14098.140395287703</v>
      </c>
      <c r="X16" s="13">
        <f t="shared" si="10"/>
        <v>14098.140395287703</v>
      </c>
      <c r="Y16" s="16" t="s">
        <v>15</v>
      </c>
      <c r="Z16" s="15" t="s">
        <v>20</v>
      </c>
    </row>
    <row r="17" spans="1:26" ht="31.5" customHeight="1" x14ac:dyDescent="0.25">
      <c r="A17" s="43" t="s">
        <v>40</v>
      </c>
      <c r="B17" s="43"/>
      <c r="C17" s="50" t="s">
        <v>41</v>
      </c>
      <c r="D17" s="50"/>
      <c r="E17" s="50"/>
      <c r="F17" s="50"/>
      <c r="G17" s="3" t="s">
        <v>13</v>
      </c>
      <c r="H17" s="3" t="s">
        <v>14</v>
      </c>
      <c r="I17" s="3" t="s">
        <v>15</v>
      </c>
      <c r="J17" s="3" t="s">
        <v>16</v>
      </c>
      <c r="K17" s="3" t="s">
        <v>17</v>
      </c>
      <c r="L17" s="4" t="s">
        <v>13</v>
      </c>
      <c r="M17" s="4" t="s">
        <v>14</v>
      </c>
      <c r="N17" s="4" t="s">
        <v>15</v>
      </c>
      <c r="O17" s="4" t="s">
        <v>16</v>
      </c>
      <c r="P17" s="4" t="s">
        <v>17</v>
      </c>
      <c r="Q17" s="5" t="s">
        <v>13</v>
      </c>
      <c r="R17" s="5" t="s">
        <v>14</v>
      </c>
      <c r="S17" s="5" t="s">
        <v>15</v>
      </c>
      <c r="T17" s="5" t="s">
        <v>16</v>
      </c>
      <c r="U17" s="5" t="s">
        <v>17</v>
      </c>
      <c r="V17" s="17" t="s">
        <v>3</v>
      </c>
      <c r="W17" s="18" t="s">
        <v>4</v>
      </c>
      <c r="X17" s="19" t="s">
        <v>5</v>
      </c>
      <c r="Y17" s="20" t="s">
        <v>6</v>
      </c>
      <c r="Z17" s="21" t="s">
        <v>7</v>
      </c>
    </row>
    <row r="18" spans="1:26" ht="84.75" x14ac:dyDescent="0.25">
      <c r="A18" s="6">
        <v>11</v>
      </c>
      <c r="B18" s="7">
        <v>10141606</v>
      </c>
      <c r="C18" s="52" t="s">
        <v>42</v>
      </c>
      <c r="D18" s="52"/>
      <c r="E18" s="7" t="s">
        <v>28</v>
      </c>
      <c r="F18" s="9">
        <v>1</v>
      </c>
      <c r="G18" s="10">
        <f>J18/1.19</f>
        <v>47142.857142857145</v>
      </c>
      <c r="H18" s="10">
        <f t="shared" ref="H18:H29" si="11">+G18*19%</f>
        <v>8957.1428571428569</v>
      </c>
      <c r="I18" s="10"/>
      <c r="J18" s="23">
        <v>56100</v>
      </c>
      <c r="K18" s="10">
        <f t="shared" si="0"/>
        <v>56100</v>
      </c>
      <c r="L18" s="10">
        <f>O18/1.19</f>
        <v>41848.73949579832</v>
      </c>
      <c r="M18" s="10">
        <f t="shared" ref="M18:M29" si="12">+L18*19%</f>
        <v>7951.2605042016812</v>
      </c>
      <c r="N18" s="10"/>
      <c r="O18" s="10">
        <v>49800</v>
      </c>
      <c r="P18" s="10">
        <f t="shared" si="1"/>
        <v>49800</v>
      </c>
      <c r="Q18" s="10">
        <f>T18/1.19</f>
        <v>49915.966386554624</v>
      </c>
      <c r="R18" s="10">
        <f t="shared" ref="R18:R29" si="13">+Q18*19%</f>
        <v>9484.0336134453792</v>
      </c>
      <c r="S18" s="10"/>
      <c r="T18" s="23">
        <v>59400</v>
      </c>
      <c r="U18" s="10">
        <f t="shared" si="2"/>
        <v>59400</v>
      </c>
      <c r="V18" s="11">
        <f t="shared" si="9"/>
        <v>49800</v>
      </c>
      <c r="W18" s="11">
        <v>10662.4591224865</v>
      </c>
      <c r="X18" s="24">
        <f t="shared" si="10"/>
        <v>10662.4591224865</v>
      </c>
      <c r="Y18" s="16" t="s">
        <v>14</v>
      </c>
      <c r="Z18" s="15" t="s">
        <v>20</v>
      </c>
    </row>
    <row r="19" spans="1:26" ht="84.75" x14ac:dyDescent="0.25">
      <c r="A19" s="6">
        <v>12</v>
      </c>
      <c r="B19" s="7">
        <v>10141606</v>
      </c>
      <c r="C19" s="52" t="s">
        <v>43</v>
      </c>
      <c r="D19" s="52"/>
      <c r="E19" s="7" t="s">
        <v>28</v>
      </c>
      <c r="F19" s="9">
        <v>1</v>
      </c>
      <c r="G19" s="10">
        <f>J19/1.19</f>
        <v>58781.512605042022</v>
      </c>
      <c r="H19" s="10">
        <f t="shared" si="11"/>
        <v>11168.487394957985</v>
      </c>
      <c r="I19" s="10"/>
      <c r="J19" s="23">
        <v>69950</v>
      </c>
      <c r="K19" s="10">
        <f t="shared" si="0"/>
        <v>69950</v>
      </c>
      <c r="L19" s="10">
        <f>O19/1.19</f>
        <v>50252.100840336134</v>
      </c>
      <c r="M19" s="10">
        <f t="shared" si="12"/>
        <v>9547.8991596638662</v>
      </c>
      <c r="N19" s="10"/>
      <c r="O19" s="10">
        <v>59800</v>
      </c>
      <c r="P19" s="10">
        <f t="shared" si="1"/>
        <v>59800</v>
      </c>
      <c r="Q19" s="10">
        <f>T19/1.19</f>
        <v>60924.36974789916</v>
      </c>
      <c r="R19" s="10">
        <f t="shared" si="13"/>
        <v>11575.63025210084</v>
      </c>
      <c r="S19" s="10"/>
      <c r="T19" s="23">
        <v>72500</v>
      </c>
      <c r="U19" s="10">
        <f t="shared" si="2"/>
        <v>72500</v>
      </c>
      <c r="V19" s="11">
        <f t="shared" si="9"/>
        <v>59800</v>
      </c>
      <c r="W19" s="11">
        <v>14216.612163315334</v>
      </c>
      <c r="X19" s="24">
        <f t="shared" si="10"/>
        <v>14216.612163315334</v>
      </c>
      <c r="Y19" s="16" t="s">
        <v>14</v>
      </c>
      <c r="Z19" s="15" t="s">
        <v>20</v>
      </c>
    </row>
    <row r="20" spans="1:26" ht="84.75" x14ac:dyDescent="0.25">
      <c r="A20" s="6">
        <v>13</v>
      </c>
      <c r="B20" s="7">
        <v>10141606</v>
      </c>
      <c r="C20" s="52" t="s">
        <v>44</v>
      </c>
      <c r="D20" s="52"/>
      <c r="E20" s="7" t="s">
        <v>28</v>
      </c>
      <c r="F20" s="9">
        <v>1</v>
      </c>
      <c r="G20" s="10">
        <f t="shared" ref="G20:G25" si="14">J20/1.19</f>
        <v>95378.151260504208</v>
      </c>
      <c r="H20" s="10">
        <f t="shared" si="11"/>
        <v>18121.848739495799</v>
      </c>
      <c r="I20" s="10"/>
      <c r="J20" s="23">
        <v>113500</v>
      </c>
      <c r="K20" s="10">
        <f t="shared" si="0"/>
        <v>113500</v>
      </c>
      <c r="L20" s="10">
        <f t="shared" ref="L20:L25" si="15">O20/1.19</f>
        <v>82605.042016806721</v>
      </c>
      <c r="M20" s="10">
        <f t="shared" si="12"/>
        <v>15694.957983193277</v>
      </c>
      <c r="N20" s="10"/>
      <c r="O20" s="10">
        <v>98300</v>
      </c>
      <c r="P20" s="10">
        <f t="shared" si="1"/>
        <v>98300</v>
      </c>
      <c r="Q20" s="10">
        <f t="shared" ref="Q20:Q25" si="16">T20/1.19</f>
        <v>101008.40336134454</v>
      </c>
      <c r="R20" s="10">
        <f t="shared" si="13"/>
        <v>19191.596638655461</v>
      </c>
      <c r="S20" s="10"/>
      <c r="T20" s="23">
        <v>120200</v>
      </c>
      <c r="U20" s="10">
        <f t="shared" si="2"/>
        <v>120200</v>
      </c>
      <c r="V20" s="11">
        <f t="shared" si="9"/>
        <v>98300</v>
      </c>
      <c r="W20" s="11">
        <v>21769.187375076599</v>
      </c>
      <c r="X20" s="24">
        <f t="shared" si="10"/>
        <v>21769.187375076599</v>
      </c>
      <c r="Y20" s="16" t="s">
        <v>14</v>
      </c>
      <c r="Z20" s="15" t="s">
        <v>20</v>
      </c>
    </row>
    <row r="21" spans="1:26" ht="26.25" customHeight="1" x14ac:dyDescent="0.25">
      <c r="A21" s="43" t="s">
        <v>45</v>
      </c>
      <c r="B21" s="43"/>
      <c r="C21" s="43" t="s">
        <v>46</v>
      </c>
      <c r="D21" s="43"/>
      <c r="E21" s="43"/>
      <c r="F21" s="43"/>
      <c r="G21" s="3" t="s">
        <v>13</v>
      </c>
      <c r="H21" s="3" t="s">
        <v>14</v>
      </c>
      <c r="I21" s="3" t="s">
        <v>15</v>
      </c>
      <c r="J21" s="3" t="s">
        <v>16</v>
      </c>
      <c r="K21" s="3" t="s">
        <v>17</v>
      </c>
      <c r="L21" s="4" t="s">
        <v>13</v>
      </c>
      <c r="M21" s="4" t="s">
        <v>14</v>
      </c>
      <c r="N21" s="4" t="s">
        <v>15</v>
      </c>
      <c r="O21" s="4" t="s">
        <v>16</v>
      </c>
      <c r="P21" s="4" t="s">
        <v>17</v>
      </c>
      <c r="Q21" s="5" t="s">
        <v>13</v>
      </c>
      <c r="R21" s="5" t="s">
        <v>14</v>
      </c>
      <c r="S21" s="5" t="s">
        <v>15</v>
      </c>
      <c r="T21" s="5" t="s">
        <v>16</v>
      </c>
      <c r="U21" s="5" t="s">
        <v>17</v>
      </c>
      <c r="V21" s="17" t="s">
        <v>3</v>
      </c>
      <c r="W21" s="18" t="s">
        <v>4</v>
      </c>
      <c r="X21" s="19" t="s">
        <v>5</v>
      </c>
      <c r="Y21" s="20" t="s">
        <v>6</v>
      </c>
      <c r="Z21" s="21" t="s">
        <v>7</v>
      </c>
    </row>
    <row r="22" spans="1:26" ht="84.75" x14ac:dyDescent="0.25">
      <c r="A22" s="6">
        <v>14</v>
      </c>
      <c r="B22" s="25">
        <v>10111301</v>
      </c>
      <c r="C22" s="54" t="s">
        <v>47</v>
      </c>
      <c r="D22" s="54"/>
      <c r="E22" s="25" t="s">
        <v>48</v>
      </c>
      <c r="F22" s="26">
        <v>1</v>
      </c>
      <c r="G22" s="23">
        <f t="shared" si="14"/>
        <v>25630.252100840338</v>
      </c>
      <c r="H22" s="10">
        <f t="shared" si="11"/>
        <v>4869.7478991596645</v>
      </c>
      <c r="I22" s="10"/>
      <c r="J22" s="23">
        <v>30500</v>
      </c>
      <c r="K22" s="10">
        <f t="shared" si="0"/>
        <v>30500</v>
      </c>
      <c r="L22" s="10">
        <f t="shared" si="15"/>
        <v>22941.176470588238</v>
      </c>
      <c r="M22" s="10">
        <f t="shared" si="12"/>
        <v>4358.8235294117649</v>
      </c>
      <c r="N22" s="10"/>
      <c r="O22" s="10">
        <v>27300</v>
      </c>
      <c r="P22" s="10">
        <f t="shared" si="1"/>
        <v>27300</v>
      </c>
      <c r="Q22" s="23">
        <f t="shared" si="16"/>
        <v>27899.159663865546</v>
      </c>
      <c r="R22" s="10">
        <f t="shared" si="13"/>
        <v>5300.8403361344535</v>
      </c>
      <c r="S22" s="10"/>
      <c r="T22" s="23">
        <v>33200</v>
      </c>
      <c r="U22" s="10">
        <f t="shared" si="2"/>
        <v>33200</v>
      </c>
      <c r="V22" s="11">
        <f t="shared" si="9"/>
        <v>27300</v>
      </c>
      <c r="W22" s="11">
        <v>6664.0369515540624</v>
      </c>
      <c r="X22" s="24">
        <f t="shared" si="10"/>
        <v>6664.0369515540624</v>
      </c>
      <c r="Y22" s="16" t="s">
        <v>14</v>
      </c>
      <c r="Z22" s="15" t="s">
        <v>20</v>
      </c>
    </row>
    <row r="23" spans="1:26" ht="84.75" x14ac:dyDescent="0.25">
      <c r="A23" s="6">
        <v>15</v>
      </c>
      <c r="B23" s="7">
        <v>10111301</v>
      </c>
      <c r="C23" s="53" t="s">
        <v>49</v>
      </c>
      <c r="D23" s="53"/>
      <c r="E23" s="7" t="s">
        <v>48</v>
      </c>
      <c r="F23" s="9">
        <v>1</v>
      </c>
      <c r="G23" s="10">
        <f t="shared" si="14"/>
        <v>9201.6806722689071</v>
      </c>
      <c r="H23" s="10">
        <f t="shared" si="11"/>
        <v>1748.3193277310925</v>
      </c>
      <c r="I23" s="10"/>
      <c r="J23" s="23">
        <v>10950</v>
      </c>
      <c r="K23" s="10">
        <f t="shared" si="0"/>
        <v>10950</v>
      </c>
      <c r="L23" s="10">
        <f t="shared" si="15"/>
        <v>7941.176470588236</v>
      </c>
      <c r="M23" s="10">
        <f t="shared" si="12"/>
        <v>1508.8235294117649</v>
      </c>
      <c r="N23" s="10"/>
      <c r="O23" s="10">
        <v>9450</v>
      </c>
      <c r="P23" s="10">
        <f t="shared" si="1"/>
        <v>9450</v>
      </c>
      <c r="Q23" s="10">
        <f t="shared" si="16"/>
        <v>10336.134453781513</v>
      </c>
      <c r="R23" s="10">
        <f t="shared" si="13"/>
        <v>1963.8655462184875</v>
      </c>
      <c r="S23" s="10"/>
      <c r="T23" s="23">
        <v>12300</v>
      </c>
      <c r="U23" s="10">
        <f t="shared" si="2"/>
        <v>12300</v>
      </c>
      <c r="V23" s="11">
        <f t="shared" si="9"/>
        <v>9450</v>
      </c>
      <c r="W23" s="11">
        <v>2887.7493456734264</v>
      </c>
      <c r="X23" s="24">
        <f t="shared" si="10"/>
        <v>2887.7493456734264</v>
      </c>
      <c r="Y23" s="16" t="s">
        <v>14</v>
      </c>
      <c r="Z23" s="15" t="s">
        <v>20</v>
      </c>
    </row>
    <row r="24" spans="1:26" ht="26.25" customHeight="1" x14ac:dyDescent="0.25">
      <c r="A24" s="43" t="s">
        <v>50</v>
      </c>
      <c r="B24" s="43"/>
      <c r="C24" s="43" t="s">
        <v>51</v>
      </c>
      <c r="D24" s="43"/>
      <c r="E24" s="43"/>
      <c r="F24" s="43"/>
      <c r="G24" s="3" t="s">
        <v>13</v>
      </c>
      <c r="H24" s="3" t="s">
        <v>14</v>
      </c>
      <c r="I24" s="3" t="s">
        <v>15</v>
      </c>
      <c r="J24" s="3" t="s">
        <v>16</v>
      </c>
      <c r="K24" s="3" t="s">
        <v>17</v>
      </c>
      <c r="L24" s="4" t="s">
        <v>13</v>
      </c>
      <c r="M24" s="4" t="s">
        <v>14</v>
      </c>
      <c r="N24" s="4" t="s">
        <v>15</v>
      </c>
      <c r="O24" s="4" t="s">
        <v>16</v>
      </c>
      <c r="P24" s="4" t="s">
        <v>17</v>
      </c>
      <c r="Q24" s="5" t="s">
        <v>13</v>
      </c>
      <c r="R24" s="5" t="s">
        <v>14</v>
      </c>
      <c r="S24" s="5" t="s">
        <v>15</v>
      </c>
      <c r="T24" s="5" t="s">
        <v>16</v>
      </c>
      <c r="U24" s="5" t="s">
        <v>17</v>
      </c>
      <c r="V24" s="17" t="s">
        <v>3</v>
      </c>
      <c r="W24" s="18" t="s">
        <v>4</v>
      </c>
      <c r="X24" s="19" t="s">
        <v>5</v>
      </c>
      <c r="Y24" s="20" t="s">
        <v>6</v>
      </c>
      <c r="Z24" s="21" t="s">
        <v>7</v>
      </c>
    </row>
    <row r="25" spans="1:26" ht="84.75" x14ac:dyDescent="0.25">
      <c r="A25" s="6">
        <v>16</v>
      </c>
      <c r="B25" s="7">
        <v>10111301</v>
      </c>
      <c r="C25" s="52" t="s">
        <v>52</v>
      </c>
      <c r="D25" s="52"/>
      <c r="E25" s="7" t="s">
        <v>28</v>
      </c>
      <c r="F25" s="9">
        <v>1</v>
      </c>
      <c r="G25" s="10">
        <f t="shared" si="14"/>
        <v>5462.1848739495799</v>
      </c>
      <c r="H25" s="10">
        <f t="shared" si="11"/>
        <v>1037.8151260504203</v>
      </c>
      <c r="I25" s="10"/>
      <c r="J25" s="10">
        <v>6500</v>
      </c>
      <c r="K25" s="10">
        <f t="shared" si="0"/>
        <v>6500</v>
      </c>
      <c r="L25" s="10">
        <f t="shared" si="15"/>
        <v>4915.9663865546217</v>
      </c>
      <c r="M25" s="10">
        <f t="shared" si="12"/>
        <v>934.03361344537814</v>
      </c>
      <c r="N25" s="10"/>
      <c r="O25" s="10">
        <v>5850</v>
      </c>
      <c r="P25" s="10">
        <f t="shared" si="1"/>
        <v>5850</v>
      </c>
      <c r="Q25" s="10">
        <f t="shared" si="16"/>
        <v>6134.453781512605</v>
      </c>
      <c r="R25" s="10">
        <f t="shared" si="13"/>
        <v>1165.546218487395</v>
      </c>
      <c r="S25" s="10"/>
      <c r="T25" s="10">
        <v>7300</v>
      </c>
      <c r="U25" s="10">
        <f t="shared" si="2"/>
        <v>7300</v>
      </c>
      <c r="V25" s="11">
        <f t="shared" si="9"/>
        <v>5850</v>
      </c>
      <c r="W25" s="27">
        <v>1421.6612163315331</v>
      </c>
      <c r="X25" s="24">
        <f t="shared" si="10"/>
        <v>1421.6612163315331</v>
      </c>
      <c r="Y25" s="16" t="s">
        <v>14</v>
      </c>
      <c r="Z25" s="15" t="s">
        <v>20</v>
      </c>
    </row>
    <row r="26" spans="1:26" ht="84.75" x14ac:dyDescent="0.25">
      <c r="A26" s="6">
        <v>17</v>
      </c>
      <c r="B26" s="7">
        <v>42131611</v>
      </c>
      <c r="C26" s="52" t="s">
        <v>53</v>
      </c>
      <c r="D26" s="52"/>
      <c r="E26" s="8" t="s">
        <v>54</v>
      </c>
      <c r="F26" s="9">
        <v>1</v>
      </c>
      <c r="G26" s="23">
        <f>J26/1.19</f>
        <v>37521.008403361346</v>
      </c>
      <c r="H26" s="10">
        <f t="shared" si="11"/>
        <v>7128.9915966386561</v>
      </c>
      <c r="I26" s="10"/>
      <c r="J26" s="23">
        <v>44650</v>
      </c>
      <c r="K26" s="10">
        <f t="shared" si="0"/>
        <v>44650</v>
      </c>
      <c r="L26" s="10">
        <f>O26/1.19</f>
        <v>33025.210084033613</v>
      </c>
      <c r="M26" s="10">
        <f t="shared" si="12"/>
        <v>6274.7899159663866</v>
      </c>
      <c r="N26" s="10"/>
      <c r="O26" s="10">
        <v>39300</v>
      </c>
      <c r="P26" s="10">
        <f t="shared" si="1"/>
        <v>39300</v>
      </c>
      <c r="Q26" s="23">
        <f>T26/1.19</f>
        <v>40336.134453781517</v>
      </c>
      <c r="R26" s="10">
        <f t="shared" si="13"/>
        <v>7663.8655462184879</v>
      </c>
      <c r="S26" s="10"/>
      <c r="T26" s="23">
        <v>48000</v>
      </c>
      <c r="U26" s="10">
        <f t="shared" si="2"/>
        <v>48000</v>
      </c>
      <c r="V26" s="11">
        <f t="shared" si="9"/>
        <v>39300</v>
      </c>
      <c r="W26" s="27">
        <v>9329.6517321756874</v>
      </c>
      <c r="X26" s="24">
        <f t="shared" si="10"/>
        <v>9329.6517321756874</v>
      </c>
      <c r="Y26" s="16" t="s">
        <v>14</v>
      </c>
      <c r="Z26" s="15" t="s">
        <v>20</v>
      </c>
    </row>
    <row r="27" spans="1:26" ht="84.75" x14ac:dyDescent="0.25">
      <c r="A27" s="6">
        <v>18</v>
      </c>
      <c r="B27" s="7">
        <v>42131611</v>
      </c>
      <c r="C27" s="52" t="s">
        <v>55</v>
      </c>
      <c r="D27" s="52"/>
      <c r="E27" s="8" t="s">
        <v>56</v>
      </c>
      <c r="F27" s="9">
        <v>1</v>
      </c>
      <c r="G27" s="23">
        <f>J27/1.19</f>
        <v>48823.529411764706</v>
      </c>
      <c r="H27" s="10">
        <f t="shared" si="11"/>
        <v>9276.4705882352937</v>
      </c>
      <c r="I27" s="10"/>
      <c r="J27" s="23">
        <v>58100</v>
      </c>
      <c r="K27" s="10">
        <f t="shared" si="0"/>
        <v>58100</v>
      </c>
      <c r="L27" s="10">
        <f>O27/1.19</f>
        <v>41806.722689075636</v>
      </c>
      <c r="M27" s="10">
        <f t="shared" si="12"/>
        <v>7943.2773109243708</v>
      </c>
      <c r="N27" s="10"/>
      <c r="O27" s="10">
        <v>49750</v>
      </c>
      <c r="P27" s="10">
        <f t="shared" si="1"/>
        <v>49750</v>
      </c>
      <c r="Q27" s="23">
        <f>T27/1.19</f>
        <v>52436.97478991597</v>
      </c>
      <c r="R27" s="10">
        <f t="shared" si="13"/>
        <v>9963.0252100840353</v>
      </c>
      <c r="S27" s="10"/>
      <c r="T27" s="23">
        <v>62400</v>
      </c>
      <c r="U27" s="10">
        <f t="shared" si="2"/>
        <v>62400</v>
      </c>
      <c r="V27" s="11">
        <f t="shared" si="9"/>
        <v>49750</v>
      </c>
      <c r="W27" s="27">
        <v>11550.997382693706</v>
      </c>
      <c r="X27" s="24">
        <f t="shared" si="10"/>
        <v>11550.997382693706</v>
      </c>
      <c r="Y27" s="16" t="s">
        <v>14</v>
      </c>
      <c r="Z27" s="15" t="s">
        <v>20</v>
      </c>
    </row>
    <row r="28" spans="1:26" ht="84.75" x14ac:dyDescent="0.25">
      <c r="A28" s="6">
        <v>19</v>
      </c>
      <c r="B28" s="7">
        <v>42131611</v>
      </c>
      <c r="C28" s="52" t="s">
        <v>57</v>
      </c>
      <c r="D28" s="52"/>
      <c r="E28" s="8" t="s">
        <v>28</v>
      </c>
      <c r="F28" s="9">
        <v>1</v>
      </c>
      <c r="G28" s="23">
        <f>J28/1.19</f>
        <v>9789.9159663865557</v>
      </c>
      <c r="H28" s="10">
        <f t="shared" si="11"/>
        <v>1860.0840336134456</v>
      </c>
      <c r="I28" s="10"/>
      <c r="J28" s="23">
        <v>11650</v>
      </c>
      <c r="K28" s="10">
        <f t="shared" si="0"/>
        <v>11650</v>
      </c>
      <c r="L28" s="10">
        <f>O28/1.19</f>
        <v>8361.3445378151264</v>
      </c>
      <c r="M28" s="10">
        <f t="shared" si="12"/>
        <v>1588.6554621848741</v>
      </c>
      <c r="N28" s="10"/>
      <c r="O28" s="10">
        <v>9950</v>
      </c>
      <c r="P28" s="10">
        <f t="shared" si="1"/>
        <v>9950</v>
      </c>
      <c r="Q28" s="23">
        <f>T28/1.19</f>
        <v>10504.20168067227</v>
      </c>
      <c r="R28" s="10">
        <f t="shared" si="13"/>
        <v>1995.7983193277312</v>
      </c>
      <c r="S28" s="10"/>
      <c r="T28" s="23">
        <v>12500</v>
      </c>
      <c r="U28" s="10">
        <f t="shared" si="2"/>
        <v>12500</v>
      </c>
      <c r="V28" s="11">
        <f t="shared" si="9"/>
        <v>9950</v>
      </c>
      <c r="W28" s="27">
        <v>2487.9071285801829</v>
      </c>
      <c r="X28" s="24">
        <f t="shared" si="10"/>
        <v>2487.9071285801829</v>
      </c>
      <c r="Y28" s="16" t="s">
        <v>14</v>
      </c>
      <c r="Z28" s="15" t="s">
        <v>20</v>
      </c>
    </row>
    <row r="29" spans="1:26" ht="84.75" x14ac:dyDescent="0.25">
      <c r="A29" s="6">
        <v>20</v>
      </c>
      <c r="B29" s="7">
        <v>42131611</v>
      </c>
      <c r="C29" s="52" t="s">
        <v>58</v>
      </c>
      <c r="D29" s="52"/>
      <c r="E29" s="8" t="s">
        <v>59</v>
      </c>
      <c r="F29" s="9">
        <v>1</v>
      </c>
      <c r="G29" s="23">
        <f>J29/1.19</f>
        <v>104285.71428571429</v>
      </c>
      <c r="H29" s="10">
        <f t="shared" si="11"/>
        <v>19814.285714285714</v>
      </c>
      <c r="I29" s="10"/>
      <c r="J29" s="23">
        <v>124100</v>
      </c>
      <c r="K29" s="10">
        <f t="shared" si="0"/>
        <v>124100</v>
      </c>
      <c r="L29" s="10">
        <f>O29/1.19</f>
        <v>89159.663865546216</v>
      </c>
      <c r="M29" s="10">
        <f t="shared" si="12"/>
        <v>16940.336134453781</v>
      </c>
      <c r="N29" s="10"/>
      <c r="O29" s="10">
        <v>106100</v>
      </c>
      <c r="P29" s="10">
        <f t="shared" si="1"/>
        <v>106100</v>
      </c>
      <c r="Q29" s="23">
        <f>T29/1.19</f>
        <v>112058.82352941178</v>
      </c>
      <c r="R29" s="10">
        <f t="shared" si="13"/>
        <v>21291.176470588238</v>
      </c>
      <c r="S29" s="10"/>
      <c r="T29" s="23">
        <v>133350</v>
      </c>
      <c r="U29" s="10">
        <f t="shared" si="2"/>
        <v>133350</v>
      </c>
      <c r="V29" s="11">
        <f t="shared" si="9"/>
        <v>106100</v>
      </c>
      <c r="W29" s="27">
        <v>25323.340415905433</v>
      </c>
      <c r="X29" s="24">
        <f t="shared" si="10"/>
        <v>25323.340415905433</v>
      </c>
      <c r="Y29" s="16" t="s">
        <v>14</v>
      </c>
      <c r="Z29" s="15" t="s">
        <v>20</v>
      </c>
    </row>
    <row r="30" spans="1:26" ht="57" customHeight="1" x14ac:dyDescent="0.25">
      <c r="A30" s="43" t="s">
        <v>60</v>
      </c>
      <c r="B30" s="43"/>
      <c r="C30" s="43" t="s">
        <v>61</v>
      </c>
      <c r="D30" s="43"/>
      <c r="E30" s="43"/>
      <c r="F30" s="43"/>
      <c r="G30" s="3" t="s">
        <v>13</v>
      </c>
      <c r="H30" s="3" t="s">
        <v>14</v>
      </c>
      <c r="I30" s="3" t="s">
        <v>15</v>
      </c>
      <c r="J30" s="3" t="s">
        <v>16</v>
      </c>
      <c r="K30" s="3" t="s">
        <v>17</v>
      </c>
      <c r="L30" s="4" t="s">
        <v>13</v>
      </c>
      <c r="M30" s="4" t="s">
        <v>14</v>
      </c>
      <c r="N30" s="4" t="s">
        <v>15</v>
      </c>
      <c r="O30" s="4" t="s">
        <v>16</v>
      </c>
      <c r="P30" s="4" t="s">
        <v>17</v>
      </c>
      <c r="Q30" s="5" t="s">
        <v>13</v>
      </c>
      <c r="R30" s="5" t="s">
        <v>14</v>
      </c>
      <c r="S30" s="5" t="s">
        <v>15</v>
      </c>
      <c r="T30" s="5" t="s">
        <v>16</v>
      </c>
      <c r="U30" s="5" t="s">
        <v>17</v>
      </c>
      <c r="V30" s="17" t="s">
        <v>3</v>
      </c>
      <c r="W30" s="18" t="s">
        <v>4</v>
      </c>
      <c r="X30" s="19" t="s">
        <v>5</v>
      </c>
      <c r="Y30" s="20" t="s">
        <v>6</v>
      </c>
      <c r="Z30" s="21" t="s">
        <v>7</v>
      </c>
    </row>
    <row r="31" spans="1:26" ht="84.75" x14ac:dyDescent="0.25">
      <c r="A31" s="6">
        <v>21</v>
      </c>
      <c r="B31" s="28">
        <v>51171630</v>
      </c>
      <c r="C31" s="48" t="s">
        <v>62</v>
      </c>
      <c r="D31" s="48"/>
      <c r="E31" s="28" t="s">
        <v>63</v>
      </c>
      <c r="F31" s="29">
        <v>1</v>
      </c>
      <c r="G31" s="23">
        <f>J31</f>
        <v>54950</v>
      </c>
      <c r="H31" s="23"/>
      <c r="I31" s="23"/>
      <c r="J31" s="23">
        <v>54950</v>
      </c>
      <c r="K31" s="10">
        <f t="shared" si="0"/>
        <v>54950</v>
      </c>
      <c r="L31" s="10">
        <f>O31</f>
        <v>48300</v>
      </c>
      <c r="M31" s="10"/>
      <c r="N31" s="10"/>
      <c r="O31" s="10">
        <v>48300</v>
      </c>
      <c r="P31" s="10">
        <f t="shared" si="1"/>
        <v>48300</v>
      </c>
      <c r="Q31" s="23">
        <f>T31</f>
        <v>59100</v>
      </c>
      <c r="R31" s="10"/>
      <c r="S31" s="10"/>
      <c r="T31" s="23">
        <v>59100</v>
      </c>
      <c r="U31" s="10">
        <f t="shared" si="2"/>
        <v>59100</v>
      </c>
      <c r="V31" s="11">
        <f t="shared" si="9"/>
        <v>48300</v>
      </c>
      <c r="W31" s="11">
        <v>12084.120338818031</v>
      </c>
      <c r="X31" s="12">
        <f t="shared" si="10"/>
        <v>12084.120338818031</v>
      </c>
      <c r="Y31" s="16" t="s">
        <v>64</v>
      </c>
      <c r="Z31" s="15" t="s">
        <v>20</v>
      </c>
    </row>
    <row r="32" spans="1:26" ht="39.75" customHeight="1" x14ac:dyDescent="0.25">
      <c r="A32" s="43" t="s">
        <v>65</v>
      </c>
      <c r="B32" s="43"/>
      <c r="C32" s="43" t="s">
        <v>66</v>
      </c>
      <c r="D32" s="43"/>
      <c r="E32" s="43"/>
      <c r="F32" s="43"/>
      <c r="G32" s="3" t="s">
        <v>13</v>
      </c>
      <c r="H32" s="3" t="s">
        <v>14</v>
      </c>
      <c r="I32" s="3" t="s">
        <v>15</v>
      </c>
      <c r="J32" s="3" t="s">
        <v>16</v>
      </c>
      <c r="K32" s="3" t="s">
        <v>17</v>
      </c>
      <c r="L32" s="4" t="s">
        <v>13</v>
      </c>
      <c r="M32" s="4" t="s">
        <v>14</v>
      </c>
      <c r="N32" s="4" t="s">
        <v>15</v>
      </c>
      <c r="O32" s="4" t="s">
        <v>16</v>
      </c>
      <c r="P32" s="4" t="s">
        <v>17</v>
      </c>
      <c r="Q32" s="5" t="s">
        <v>13</v>
      </c>
      <c r="R32" s="5" t="s">
        <v>14</v>
      </c>
      <c r="S32" s="5" t="s">
        <v>15</v>
      </c>
      <c r="T32" s="5" t="s">
        <v>16</v>
      </c>
      <c r="U32" s="5" t="s">
        <v>17</v>
      </c>
      <c r="V32" s="17" t="s">
        <v>3</v>
      </c>
      <c r="W32" s="18" t="s">
        <v>4</v>
      </c>
      <c r="X32" s="19" t="s">
        <v>5</v>
      </c>
      <c r="Y32" s="20" t="s">
        <v>6</v>
      </c>
      <c r="Z32" s="21" t="s">
        <v>7</v>
      </c>
    </row>
    <row r="33" spans="1:26" ht="84.75" x14ac:dyDescent="0.25">
      <c r="A33" s="6">
        <v>22</v>
      </c>
      <c r="B33" s="28">
        <v>12140000</v>
      </c>
      <c r="C33" s="48" t="s">
        <v>67</v>
      </c>
      <c r="D33" s="48"/>
      <c r="E33" s="28" t="s">
        <v>68</v>
      </c>
      <c r="F33" s="29">
        <v>1</v>
      </c>
      <c r="G33" s="23">
        <f>J33</f>
        <v>368350</v>
      </c>
      <c r="H33" s="23"/>
      <c r="I33" s="23"/>
      <c r="J33" s="23">
        <v>368350</v>
      </c>
      <c r="K33" s="10">
        <f t="shared" si="0"/>
        <v>368350</v>
      </c>
      <c r="L33" s="10">
        <f>O33</f>
        <v>317750</v>
      </c>
      <c r="M33" s="10"/>
      <c r="N33" s="10"/>
      <c r="O33" s="10">
        <v>317750</v>
      </c>
      <c r="P33" s="10">
        <f t="shared" si="1"/>
        <v>317750</v>
      </c>
      <c r="Q33" s="23">
        <f>T33</f>
        <v>395800</v>
      </c>
      <c r="R33" s="10"/>
      <c r="S33" s="10"/>
      <c r="T33" s="23">
        <v>395800</v>
      </c>
      <c r="U33" s="10">
        <f t="shared" si="2"/>
        <v>395800</v>
      </c>
      <c r="V33" s="11">
        <f t="shared" si="9"/>
        <v>317750</v>
      </c>
      <c r="W33" s="11">
        <v>78546.782202317205</v>
      </c>
      <c r="X33" s="12">
        <f t="shared" si="10"/>
        <v>78546.782202317205</v>
      </c>
      <c r="Y33" s="16" t="s">
        <v>64</v>
      </c>
      <c r="Z33" s="15" t="s">
        <v>20</v>
      </c>
    </row>
    <row r="34" spans="1:26" ht="15" customHeight="1" x14ac:dyDescent="0.25">
      <c r="A34" s="43" t="s">
        <v>69</v>
      </c>
      <c r="B34" s="43"/>
      <c r="C34" s="50" t="s">
        <v>70</v>
      </c>
      <c r="D34" s="50"/>
      <c r="E34" s="50"/>
      <c r="F34" s="50"/>
      <c r="G34" s="3" t="s">
        <v>13</v>
      </c>
      <c r="H34" s="3" t="s">
        <v>14</v>
      </c>
      <c r="I34" s="3" t="s">
        <v>15</v>
      </c>
      <c r="J34" s="3" t="s">
        <v>16</v>
      </c>
      <c r="K34" s="3" t="s">
        <v>17</v>
      </c>
      <c r="L34" s="4" t="s">
        <v>13</v>
      </c>
      <c r="M34" s="4" t="s">
        <v>14</v>
      </c>
      <c r="N34" s="4" t="s">
        <v>15</v>
      </c>
      <c r="O34" s="4" t="s">
        <v>16</v>
      </c>
      <c r="P34" s="4" t="s">
        <v>17</v>
      </c>
      <c r="Q34" s="5" t="s">
        <v>13</v>
      </c>
      <c r="R34" s="5" t="s">
        <v>14</v>
      </c>
      <c r="S34" s="5" t="s">
        <v>15</v>
      </c>
      <c r="T34" s="5" t="s">
        <v>16</v>
      </c>
      <c r="U34" s="5" t="s">
        <v>17</v>
      </c>
      <c r="V34" s="17" t="s">
        <v>3</v>
      </c>
      <c r="W34" s="18" t="s">
        <v>4</v>
      </c>
      <c r="X34" s="19" t="s">
        <v>5</v>
      </c>
      <c r="Y34" s="20" t="s">
        <v>6</v>
      </c>
      <c r="Z34" s="21" t="s">
        <v>7</v>
      </c>
    </row>
    <row r="35" spans="1:26" ht="84.75" x14ac:dyDescent="0.25">
      <c r="A35" s="6">
        <v>23</v>
      </c>
      <c r="B35" s="28">
        <v>51102710</v>
      </c>
      <c r="C35" s="48" t="s">
        <v>71</v>
      </c>
      <c r="D35" s="48"/>
      <c r="E35" s="28" t="s">
        <v>72</v>
      </c>
      <c r="F35" s="29">
        <v>1</v>
      </c>
      <c r="G35" s="23">
        <f>J35</f>
        <v>92900</v>
      </c>
      <c r="H35" s="23"/>
      <c r="I35" s="23"/>
      <c r="J35" s="23">
        <v>92900</v>
      </c>
      <c r="K35" s="10">
        <f t="shared" si="0"/>
        <v>92900</v>
      </c>
      <c r="L35" s="10">
        <f>O35</f>
        <v>80500</v>
      </c>
      <c r="M35" s="10"/>
      <c r="N35" s="10"/>
      <c r="O35" s="10">
        <v>80500</v>
      </c>
      <c r="P35" s="10">
        <f t="shared" si="1"/>
        <v>80500</v>
      </c>
      <c r="Q35" s="23">
        <f>T35</f>
        <v>99850</v>
      </c>
      <c r="R35" s="10"/>
      <c r="S35" s="10"/>
      <c r="T35" s="23">
        <v>99850</v>
      </c>
      <c r="U35" s="10">
        <f t="shared" si="2"/>
        <v>99850</v>
      </c>
      <c r="V35" s="11">
        <f t="shared" si="9"/>
        <v>80500</v>
      </c>
      <c r="W35" s="11">
        <v>19032.4895336384</v>
      </c>
      <c r="X35" s="12">
        <f t="shared" si="10"/>
        <v>19032.4895336384</v>
      </c>
      <c r="Y35" s="16" t="s">
        <v>64</v>
      </c>
      <c r="Z35" s="15" t="s">
        <v>20</v>
      </c>
    </row>
    <row r="36" spans="1:26" ht="84.75" x14ac:dyDescent="0.25">
      <c r="A36" s="6">
        <v>24</v>
      </c>
      <c r="B36" s="28">
        <v>51102710</v>
      </c>
      <c r="C36" s="48" t="s">
        <v>73</v>
      </c>
      <c r="D36" s="48"/>
      <c r="E36" s="28" t="s">
        <v>72</v>
      </c>
      <c r="F36" s="29">
        <v>1</v>
      </c>
      <c r="G36" s="23">
        <f t="shared" ref="G36:G38" si="17">J36</f>
        <v>17850</v>
      </c>
      <c r="H36" s="23"/>
      <c r="I36" s="23"/>
      <c r="J36" s="23">
        <v>17850</v>
      </c>
      <c r="K36" s="10">
        <f t="shared" si="0"/>
        <v>17850</v>
      </c>
      <c r="L36" s="10">
        <f t="shared" ref="L36" si="18">O36</f>
        <v>16450</v>
      </c>
      <c r="M36" s="10"/>
      <c r="N36" s="10"/>
      <c r="O36" s="10">
        <v>16450</v>
      </c>
      <c r="P36" s="10">
        <f t="shared" si="1"/>
        <v>16450</v>
      </c>
      <c r="Q36" s="23">
        <f t="shared" ref="Q36" si="19">T36</f>
        <v>19200</v>
      </c>
      <c r="R36" s="10"/>
      <c r="S36" s="10"/>
      <c r="T36" s="23">
        <v>19200</v>
      </c>
      <c r="U36" s="10">
        <f t="shared" si="2"/>
        <v>19200</v>
      </c>
      <c r="V36" s="11">
        <f t="shared" si="9"/>
        <v>16450</v>
      </c>
      <c r="W36" s="11">
        <v>7049.0701976438522</v>
      </c>
      <c r="X36" s="12">
        <f t="shared" si="10"/>
        <v>7049.0701976438522</v>
      </c>
      <c r="Y36" s="16" t="s">
        <v>64</v>
      </c>
      <c r="Z36" s="15" t="s">
        <v>20</v>
      </c>
    </row>
    <row r="37" spans="1:26" x14ac:dyDescent="0.25">
      <c r="A37" s="49" t="s">
        <v>74</v>
      </c>
      <c r="B37" s="49"/>
      <c r="C37" s="49"/>
      <c r="D37" s="49"/>
      <c r="E37" s="49"/>
      <c r="F37" s="49"/>
      <c r="G37" s="49"/>
      <c r="H37" s="49"/>
      <c r="I37" s="49"/>
      <c r="J37" s="49"/>
      <c r="K37" s="49"/>
      <c r="L37" s="49"/>
      <c r="M37" s="49"/>
      <c r="N37" s="49"/>
      <c r="O37" s="49"/>
      <c r="P37" s="49"/>
      <c r="Q37" s="49"/>
      <c r="R37" s="49"/>
      <c r="S37" s="49"/>
      <c r="T37" s="49"/>
      <c r="U37" s="49"/>
      <c r="V37" s="49"/>
      <c r="W37" s="49"/>
      <c r="X37" s="49"/>
      <c r="Y37" s="16"/>
      <c r="Z37" s="15"/>
    </row>
    <row r="38" spans="1:26" ht="84.75" x14ac:dyDescent="0.25">
      <c r="A38" s="6">
        <v>25</v>
      </c>
      <c r="B38" s="28">
        <v>51102710</v>
      </c>
      <c r="C38" s="48" t="s">
        <v>71</v>
      </c>
      <c r="D38" s="48"/>
      <c r="E38" s="28" t="s">
        <v>72</v>
      </c>
      <c r="F38" s="28">
        <v>1</v>
      </c>
      <c r="G38" s="23">
        <f t="shared" si="17"/>
        <v>92900</v>
      </c>
      <c r="H38" s="10"/>
      <c r="I38" s="10"/>
      <c r="J38" s="23">
        <v>92900</v>
      </c>
      <c r="K38" s="10">
        <f t="shared" ref="K38:K85" si="20">F38*J38</f>
        <v>92900</v>
      </c>
      <c r="L38" s="10">
        <f t="shared" ref="L38" si="21">O38</f>
        <v>80500</v>
      </c>
      <c r="M38" s="10"/>
      <c r="N38" s="10"/>
      <c r="O38" s="10">
        <v>80500</v>
      </c>
      <c r="P38" s="10">
        <f t="shared" ref="P38:P100" si="22">+O38*F38</f>
        <v>80500</v>
      </c>
      <c r="Q38" s="23">
        <f t="shared" ref="Q38" si="23">T38</f>
        <v>99850</v>
      </c>
      <c r="R38" s="10"/>
      <c r="S38" s="10"/>
      <c r="T38" s="23">
        <v>99850</v>
      </c>
      <c r="U38" s="10">
        <f t="shared" ref="U38:U100" si="24">+T38*F38</f>
        <v>99850</v>
      </c>
      <c r="V38" s="11">
        <f t="shared" si="9"/>
        <v>80500</v>
      </c>
      <c r="W38" s="11">
        <v>19032.4895336384</v>
      </c>
      <c r="X38" s="12">
        <f t="shared" si="10"/>
        <v>19032.4895336384</v>
      </c>
      <c r="Y38" s="16"/>
      <c r="Z38" s="15" t="s">
        <v>20</v>
      </c>
    </row>
    <row r="39" spans="1:26" ht="15" customHeight="1" x14ac:dyDescent="0.25">
      <c r="A39" s="43" t="s">
        <v>75</v>
      </c>
      <c r="B39" s="43"/>
      <c r="C39" s="43" t="s">
        <v>76</v>
      </c>
      <c r="D39" s="43"/>
      <c r="E39" s="43"/>
      <c r="F39" s="43"/>
      <c r="G39" s="3" t="s">
        <v>13</v>
      </c>
      <c r="H39" s="3" t="s">
        <v>14</v>
      </c>
      <c r="I39" s="3" t="s">
        <v>15</v>
      </c>
      <c r="J39" s="3" t="s">
        <v>16</v>
      </c>
      <c r="K39" s="3" t="s">
        <v>17</v>
      </c>
      <c r="L39" s="4" t="s">
        <v>13</v>
      </c>
      <c r="M39" s="4" t="s">
        <v>14</v>
      </c>
      <c r="N39" s="4" t="s">
        <v>15</v>
      </c>
      <c r="O39" s="4" t="s">
        <v>16</v>
      </c>
      <c r="P39" s="4" t="s">
        <v>17</v>
      </c>
      <c r="Q39" s="5" t="s">
        <v>13</v>
      </c>
      <c r="R39" s="5" t="s">
        <v>14</v>
      </c>
      <c r="S39" s="5" t="s">
        <v>15</v>
      </c>
      <c r="T39" s="5" t="s">
        <v>16</v>
      </c>
      <c r="U39" s="5" t="s">
        <v>17</v>
      </c>
      <c r="V39" s="17" t="s">
        <v>3</v>
      </c>
      <c r="W39" s="18" t="s">
        <v>4</v>
      </c>
      <c r="X39" s="19" t="s">
        <v>5</v>
      </c>
      <c r="Y39" s="20" t="s">
        <v>6</v>
      </c>
      <c r="Z39" s="21" t="s">
        <v>7</v>
      </c>
    </row>
    <row r="40" spans="1:26" ht="84.75" x14ac:dyDescent="0.25">
      <c r="A40" s="6">
        <v>26</v>
      </c>
      <c r="B40" s="28">
        <v>12141901</v>
      </c>
      <c r="C40" s="48" t="s">
        <v>77</v>
      </c>
      <c r="D40" s="48"/>
      <c r="E40" s="28" t="s">
        <v>78</v>
      </c>
      <c r="F40" s="28">
        <v>1</v>
      </c>
      <c r="G40" s="23">
        <f>J40/1.19</f>
        <v>73193.277310924372</v>
      </c>
      <c r="H40" s="10">
        <f t="shared" ref="H40:H88" si="25">+G40*19%</f>
        <v>13906.72268907563</v>
      </c>
      <c r="I40" s="10"/>
      <c r="J40" s="23">
        <v>87100</v>
      </c>
      <c r="K40" s="10">
        <f t="shared" si="20"/>
        <v>87100</v>
      </c>
      <c r="L40" s="10">
        <f>O40/1.19</f>
        <v>67857.142857142855</v>
      </c>
      <c r="M40" s="10">
        <f t="shared" ref="M40:M88" si="26">+L40*19%</f>
        <v>12892.857142857143</v>
      </c>
      <c r="N40" s="10"/>
      <c r="O40" s="10">
        <v>80750</v>
      </c>
      <c r="P40" s="10">
        <f t="shared" si="22"/>
        <v>80750</v>
      </c>
      <c r="Q40" s="23">
        <f>T40/1.19</f>
        <v>80084.033613445383</v>
      </c>
      <c r="R40" s="10">
        <f t="shared" ref="R40:R88" si="27">+Q40*19%</f>
        <v>15215.966386554623</v>
      </c>
      <c r="S40" s="10"/>
      <c r="T40" s="23">
        <v>95300</v>
      </c>
      <c r="U40" s="10">
        <f t="shared" si="24"/>
        <v>95300</v>
      </c>
      <c r="V40" s="11">
        <f t="shared" si="9"/>
        <v>80750</v>
      </c>
      <c r="W40" s="11">
        <v>22154.220621166391</v>
      </c>
      <c r="X40" s="24">
        <f t="shared" si="10"/>
        <v>22154.220621166391</v>
      </c>
      <c r="Y40" s="16" t="s">
        <v>14</v>
      </c>
      <c r="Z40" s="15" t="s">
        <v>20</v>
      </c>
    </row>
    <row r="41" spans="1:26" ht="84.75" x14ac:dyDescent="0.25">
      <c r="A41" s="6">
        <v>27</v>
      </c>
      <c r="B41" s="28">
        <v>12141916</v>
      </c>
      <c r="C41" s="48" t="s">
        <v>79</v>
      </c>
      <c r="D41" s="48"/>
      <c r="E41" s="28" t="s">
        <v>80</v>
      </c>
      <c r="F41" s="28">
        <v>1</v>
      </c>
      <c r="G41" s="30">
        <f>J41</f>
        <v>195500</v>
      </c>
      <c r="H41" s="10"/>
      <c r="I41" s="10"/>
      <c r="J41" s="30">
        <v>195500</v>
      </c>
      <c r="K41" s="10">
        <f t="shared" si="20"/>
        <v>195500</v>
      </c>
      <c r="L41" s="10">
        <f>O41</f>
        <v>182300</v>
      </c>
      <c r="M41" s="10"/>
      <c r="N41" s="10"/>
      <c r="O41" s="10">
        <v>182300</v>
      </c>
      <c r="P41" s="10">
        <f t="shared" si="22"/>
        <v>182300</v>
      </c>
      <c r="Q41" s="30">
        <f>T41</f>
        <v>213750</v>
      </c>
      <c r="R41" s="10"/>
      <c r="S41" s="10"/>
      <c r="T41" s="30">
        <v>213750</v>
      </c>
      <c r="U41" s="10">
        <f t="shared" si="24"/>
        <v>213750</v>
      </c>
      <c r="V41" s="11">
        <f t="shared" si="9"/>
        <v>182300</v>
      </c>
      <c r="W41" s="11">
        <v>44811.946256450203</v>
      </c>
      <c r="X41" s="12">
        <f t="shared" si="10"/>
        <v>44811.946256450203</v>
      </c>
      <c r="Y41" s="16" t="s">
        <v>64</v>
      </c>
      <c r="Z41" s="15" t="s">
        <v>20</v>
      </c>
    </row>
    <row r="42" spans="1:26" ht="84.75" x14ac:dyDescent="0.25">
      <c r="A42" s="6">
        <v>28</v>
      </c>
      <c r="B42" s="28">
        <v>12141901</v>
      </c>
      <c r="C42" s="48" t="s">
        <v>81</v>
      </c>
      <c r="D42" s="48"/>
      <c r="E42" s="28" t="s">
        <v>82</v>
      </c>
      <c r="F42" s="28">
        <v>1</v>
      </c>
      <c r="G42" s="23">
        <f>J42/1.19</f>
        <v>79831.932773109249</v>
      </c>
      <c r="H42" s="10">
        <f t="shared" si="25"/>
        <v>15168.067226890758</v>
      </c>
      <c r="I42" s="10"/>
      <c r="J42" s="23">
        <v>95000</v>
      </c>
      <c r="K42" s="10">
        <f t="shared" si="20"/>
        <v>95000</v>
      </c>
      <c r="L42" s="10">
        <f>O42/1.19</f>
        <v>70168.067226890766</v>
      </c>
      <c r="M42" s="10">
        <f t="shared" si="26"/>
        <v>13331.932773109245</v>
      </c>
      <c r="N42" s="10"/>
      <c r="O42" s="10">
        <v>83500</v>
      </c>
      <c r="P42" s="10">
        <f t="shared" si="22"/>
        <v>83500</v>
      </c>
      <c r="Q42" s="23">
        <f>T42/1.19</f>
        <v>84873.94957983194</v>
      </c>
      <c r="R42" s="10">
        <f t="shared" si="27"/>
        <v>16126.050420168069</v>
      </c>
      <c r="S42" s="10"/>
      <c r="T42" s="23">
        <v>101000</v>
      </c>
      <c r="U42" s="10">
        <f t="shared" si="24"/>
        <v>101000</v>
      </c>
      <c r="V42" s="11">
        <f t="shared" si="9"/>
        <v>83500</v>
      </c>
      <c r="W42" s="11">
        <v>22154.220621166391</v>
      </c>
      <c r="X42" s="24">
        <f t="shared" si="10"/>
        <v>22154.220621166391</v>
      </c>
      <c r="Y42" s="16" t="s">
        <v>14</v>
      </c>
      <c r="Z42" s="15" t="s">
        <v>20</v>
      </c>
    </row>
    <row r="43" spans="1:26" ht="84.75" x14ac:dyDescent="0.25">
      <c r="A43" s="6">
        <v>29</v>
      </c>
      <c r="B43" s="28">
        <v>12141901</v>
      </c>
      <c r="C43" s="48" t="s">
        <v>83</v>
      </c>
      <c r="D43" s="48"/>
      <c r="E43" s="28" t="s">
        <v>84</v>
      </c>
      <c r="F43" s="28">
        <v>1</v>
      </c>
      <c r="G43" s="23">
        <f>J43/1.19</f>
        <v>32058.823529411766</v>
      </c>
      <c r="H43" s="10">
        <f t="shared" si="25"/>
        <v>6091.1764705882351</v>
      </c>
      <c r="I43" s="10"/>
      <c r="J43" s="23">
        <v>38150</v>
      </c>
      <c r="K43" s="10">
        <f t="shared" si="20"/>
        <v>38150</v>
      </c>
      <c r="L43" s="10">
        <f>O43/1.19</f>
        <v>27226.89075630252</v>
      </c>
      <c r="M43" s="10">
        <f t="shared" si="26"/>
        <v>5173.1092436974786</v>
      </c>
      <c r="N43" s="10"/>
      <c r="O43" s="10">
        <v>32400</v>
      </c>
      <c r="P43" s="10">
        <f t="shared" si="22"/>
        <v>32400</v>
      </c>
      <c r="Q43" s="23">
        <f>T43/1.19</f>
        <v>41092.436974789918</v>
      </c>
      <c r="R43" s="10">
        <f t="shared" si="27"/>
        <v>7807.5630252100846</v>
      </c>
      <c r="S43" s="10"/>
      <c r="T43" s="23">
        <v>48900</v>
      </c>
      <c r="U43" s="10">
        <f t="shared" si="24"/>
        <v>48900</v>
      </c>
      <c r="V43" s="11">
        <f t="shared" si="9"/>
        <v>32400</v>
      </c>
      <c r="W43" s="11">
        <v>32224.320903514752</v>
      </c>
      <c r="X43" s="24">
        <f t="shared" si="10"/>
        <v>32224.320903514752</v>
      </c>
      <c r="Y43" s="16" t="s">
        <v>14</v>
      </c>
      <c r="Z43" s="15" t="s">
        <v>20</v>
      </c>
    </row>
    <row r="44" spans="1:26" ht="84.75" x14ac:dyDescent="0.25">
      <c r="A44" s="6">
        <v>30</v>
      </c>
      <c r="B44" s="28">
        <v>51241204</v>
      </c>
      <c r="C44" s="48" t="s">
        <v>85</v>
      </c>
      <c r="D44" s="48"/>
      <c r="E44" s="28" t="s">
        <v>86</v>
      </c>
      <c r="F44" s="28">
        <v>1</v>
      </c>
      <c r="G44" s="23">
        <f>J44</f>
        <v>52650</v>
      </c>
      <c r="H44" s="10"/>
      <c r="I44" s="10"/>
      <c r="J44" s="23">
        <v>52650</v>
      </c>
      <c r="K44" s="10">
        <f t="shared" si="20"/>
        <v>52650</v>
      </c>
      <c r="L44" s="10">
        <f>O44</f>
        <v>48500</v>
      </c>
      <c r="M44" s="10"/>
      <c r="N44" s="10"/>
      <c r="O44" s="10">
        <v>48500</v>
      </c>
      <c r="P44" s="10">
        <f t="shared" si="22"/>
        <v>48500</v>
      </c>
      <c r="Q44" s="23">
        <f>T44</f>
        <v>57500</v>
      </c>
      <c r="R44" s="10"/>
      <c r="S44" s="10"/>
      <c r="T44" s="23">
        <v>57500</v>
      </c>
      <c r="U44" s="10">
        <f t="shared" si="24"/>
        <v>57500</v>
      </c>
      <c r="V44" s="11">
        <f t="shared" si="9"/>
        <v>48500</v>
      </c>
      <c r="W44" s="11">
        <v>13594.635381170287</v>
      </c>
      <c r="X44" s="12">
        <f t="shared" si="10"/>
        <v>13594.635381170287</v>
      </c>
      <c r="Y44" s="16" t="s">
        <v>64</v>
      </c>
      <c r="Z44" s="15" t="s">
        <v>20</v>
      </c>
    </row>
    <row r="45" spans="1:26" ht="84.75" x14ac:dyDescent="0.25">
      <c r="A45" s="6">
        <v>31</v>
      </c>
      <c r="B45" s="28">
        <v>12141901</v>
      </c>
      <c r="C45" s="48" t="s">
        <v>87</v>
      </c>
      <c r="D45" s="48"/>
      <c r="E45" s="28" t="s">
        <v>88</v>
      </c>
      <c r="F45" s="28">
        <v>1</v>
      </c>
      <c r="G45" s="23">
        <f>J45/1.19</f>
        <v>73193.277310924372</v>
      </c>
      <c r="H45" s="10">
        <f t="shared" si="25"/>
        <v>13906.72268907563</v>
      </c>
      <c r="I45" s="10"/>
      <c r="J45" s="23">
        <v>87100</v>
      </c>
      <c r="K45" s="10">
        <f t="shared" si="20"/>
        <v>87100</v>
      </c>
      <c r="L45" s="10">
        <f>O45/1.19</f>
        <v>67857.142857142855</v>
      </c>
      <c r="M45" s="10">
        <f t="shared" si="26"/>
        <v>12892.857142857143</v>
      </c>
      <c r="N45" s="10"/>
      <c r="O45" s="10">
        <v>80750</v>
      </c>
      <c r="P45" s="10">
        <f t="shared" si="22"/>
        <v>80750</v>
      </c>
      <c r="Q45" s="23">
        <f>T45/1.19</f>
        <v>80084.033613445383</v>
      </c>
      <c r="R45" s="10">
        <f t="shared" si="27"/>
        <v>15215.966386554623</v>
      </c>
      <c r="S45" s="10"/>
      <c r="T45" s="23">
        <v>95300</v>
      </c>
      <c r="U45" s="10">
        <f t="shared" si="24"/>
        <v>95300</v>
      </c>
      <c r="V45" s="11">
        <f t="shared" si="9"/>
        <v>80750</v>
      </c>
      <c r="W45" s="11">
        <v>8559.5852399961059</v>
      </c>
      <c r="X45" s="24">
        <f t="shared" si="10"/>
        <v>8559.5852399961059</v>
      </c>
      <c r="Y45" s="16" t="s">
        <v>14</v>
      </c>
      <c r="Z45" s="15" t="s">
        <v>20</v>
      </c>
    </row>
    <row r="46" spans="1:26" ht="84.75" x14ac:dyDescent="0.25">
      <c r="A46" s="6">
        <v>32</v>
      </c>
      <c r="B46" s="28">
        <v>70122001</v>
      </c>
      <c r="C46" s="51" t="s">
        <v>89</v>
      </c>
      <c r="D46" s="51"/>
      <c r="E46" s="28" t="s">
        <v>90</v>
      </c>
      <c r="F46" s="28">
        <v>1</v>
      </c>
      <c r="G46" s="23">
        <f>J46/1.05</f>
        <v>109857.14285714286</v>
      </c>
      <c r="H46" s="10"/>
      <c r="I46" s="10">
        <f t="shared" ref="I46:I83" si="28">+G46*5%</f>
        <v>5492.8571428571431</v>
      </c>
      <c r="J46" s="23">
        <v>115350</v>
      </c>
      <c r="K46" s="10">
        <f t="shared" si="20"/>
        <v>115350</v>
      </c>
      <c r="L46" s="10">
        <f>O46/1.05</f>
        <v>101857.14285714286</v>
      </c>
      <c r="M46" s="10"/>
      <c r="N46" s="10">
        <f t="shared" ref="N46" si="29">+L46*5%</f>
        <v>5092.8571428571431</v>
      </c>
      <c r="O46" s="10">
        <v>106950</v>
      </c>
      <c r="P46" s="10">
        <f t="shared" si="22"/>
        <v>106950</v>
      </c>
      <c r="Q46" s="23">
        <f>T46/1.05</f>
        <v>120095.23809523809</v>
      </c>
      <c r="R46" s="10"/>
      <c r="S46" s="10">
        <f t="shared" ref="S46" si="30">+Q46*5%</f>
        <v>6004.7619047619046</v>
      </c>
      <c r="T46" s="23">
        <v>126100</v>
      </c>
      <c r="U46" s="10">
        <f t="shared" si="24"/>
        <v>126100</v>
      </c>
      <c r="V46" s="11">
        <f t="shared" si="9"/>
        <v>106950</v>
      </c>
      <c r="W46" s="11">
        <v>32627.124914808686</v>
      </c>
      <c r="X46" s="13">
        <f t="shared" si="10"/>
        <v>32627.124914808686</v>
      </c>
      <c r="Y46" s="16" t="s">
        <v>15</v>
      </c>
      <c r="Z46" s="15" t="s">
        <v>20</v>
      </c>
    </row>
    <row r="47" spans="1:26" ht="15" customHeight="1" x14ac:dyDescent="0.25">
      <c r="A47" s="43" t="s">
        <v>91</v>
      </c>
      <c r="B47" s="43"/>
      <c r="C47" s="43" t="s">
        <v>92</v>
      </c>
      <c r="D47" s="43"/>
      <c r="E47" s="43"/>
      <c r="F47" s="43"/>
      <c r="G47" s="3" t="s">
        <v>13</v>
      </c>
      <c r="H47" s="3" t="s">
        <v>14</v>
      </c>
      <c r="I47" s="3" t="s">
        <v>15</v>
      </c>
      <c r="J47" s="3" t="s">
        <v>16</v>
      </c>
      <c r="K47" s="3" t="s">
        <v>17</v>
      </c>
      <c r="L47" s="4" t="s">
        <v>13</v>
      </c>
      <c r="M47" s="4" t="s">
        <v>14</v>
      </c>
      <c r="N47" s="4" t="s">
        <v>15</v>
      </c>
      <c r="O47" s="4" t="s">
        <v>16</v>
      </c>
      <c r="P47" s="4" t="s">
        <v>17</v>
      </c>
      <c r="Q47" s="5" t="s">
        <v>13</v>
      </c>
      <c r="R47" s="5" t="s">
        <v>14</v>
      </c>
      <c r="S47" s="5" t="s">
        <v>15</v>
      </c>
      <c r="T47" s="5" t="s">
        <v>16</v>
      </c>
      <c r="U47" s="5" t="s">
        <v>17</v>
      </c>
      <c r="V47" s="17" t="s">
        <v>3</v>
      </c>
      <c r="W47" s="18" t="s">
        <v>4</v>
      </c>
      <c r="X47" s="19" t="s">
        <v>5</v>
      </c>
      <c r="Y47" s="20" t="s">
        <v>6</v>
      </c>
      <c r="Z47" s="21" t="s">
        <v>7</v>
      </c>
    </row>
    <row r="48" spans="1:26" ht="84.75" x14ac:dyDescent="0.25">
      <c r="A48" s="73">
        <v>33</v>
      </c>
      <c r="B48" s="28">
        <v>42121606</v>
      </c>
      <c r="C48" s="48" t="s">
        <v>451</v>
      </c>
      <c r="D48" s="48"/>
      <c r="E48" s="28" t="s">
        <v>28</v>
      </c>
      <c r="F48" s="28">
        <v>1</v>
      </c>
      <c r="G48" s="23">
        <f t="shared" ref="G48:G62" si="31">J48</f>
        <v>36150</v>
      </c>
      <c r="H48" s="10"/>
      <c r="I48" s="10"/>
      <c r="J48" s="23">
        <v>36150</v>
      </c>
      <c r="K48" s="10">
        <f t="shared" si="20"/>
        <v>36150</v>
      </c>
      <c r="L48" s="10">
        <f t="shared" ref="L48:L62" si="32">O48</f>
        <v>33400</v>
      </c>
      <c r="M48" s="10"/>
      <c r="N48" s="10"/>
      <c r="O48" s="10">
        <v>33400</v>
      </c>
      <c r="P48" s="10">
        <f t="shared" si="22"/>
        <v>33400</v>
      </c>
      <c r="Q48" s="23">
        <f t="shared" ref="Q48:Q62" si="33">T48</f>
        <v>39500</v>
      </c>
      <c r="R48" s="10"/>
      <c r="S48" s="10"/>
      <c r="T48" s="23">
        <v>39500</v>
      </c>
      <c r="U48" s="10">
        <f t="shared" si="24"/>
        <v>39500</v>
      </c>
      <c r="V48" s="11">
        <f t="shared" si="9"/>
        <v>33400</v>
      </c>
      <c r="W48" s="11">
        <v>22154.220621166391</v>
      </c>
      <c r="X48" s="12">
        <f t="shared" si="10"/>
        <v>22154.220621166391</v>
      </c>
      <c r="Y48" s="16" t="s">
        <v>64</v>
      </c>
      <c r="Z48" s="15" t="s">
        <v>20</v>
      </c>
    </row>
    <row r="49" spans="1:26" ht="15" customHeight="1" x14ac:dyDescent="0.25">
      <c r="A49" s="43" t="s">
        <v>93</v>
      </c>
      <c r="B49" s="43"/>
      <c r="C49" s="50" t="s">
        <v>94</v>
      </c>
      <c r="D49" s="50"/>
      <c r="E49" s="50"/>
      <c r="F49" s="50"/>
      <c r="G49" s="3" t="s">
        <v>13</v>
      </c>
      <c r="H49" s="3" t="s">
        <v>14</v>
      </c>
      <c r="I49" s="3" t="s">
        <v>15</v>
      </c>
      <c r="J49" s="3" t="s">
        <v>16</v>
      </c>
      <c r="K49" s="3" t="s">
        <v>17</v>
      </c>
      <c r="L49" s="4" t="s">
        <v>13</v>
      </c>
      <c r="M49" s="4" t="s">
        <v>14</v>
      </c>
      <c r="N49" s="4" t="s">
        <v>15</v>
      </c>
      <c r="O49" s="4" t="s">
        <v>16</v>
      </c>
      <c r="P49" s="4" t="s">
        <v>17</v>
      </c>
      <c r="Q49" s="5" t="s">
        <v>13</v>
      </c>
      <c r="R49" s="5" t="s">
        <v>14</v>
      </c>
      <c r="S49" s="5" t="s">
        <v>15</v>
      </c>
      <c r="T49" s="5" t="s">
        <v>16</v>
      </c>
      <c r="U49" s="5" t="s">
        <v>17</v>
      </c>
      <c r="V49" s="17" t="s">
        <v>3</v>
      </c>
      <c r="W49" s="18" t="s">
        <v>4</v>
      </c>
      <c r="X49" s="19" t="s">
        <v>5</v>
      </c>
      <c r="Y49" s="20" t="s">
        <v>6</v>
      </c>
      <c r="Z49" s="21" t="s">
        <v>7</v>
      </c>
    </row>
    <row r="50" spans="1:26" ht="84.75" x14ac:dyDescent="0.25">
      <c r="A50" s="6">
        <v>34</v>
      </c>
      <c r="B50" s="28">
        <v>51201600</v>
      </c>
      <c r="C50" s="39" t="s">
        <v>95</v>
      </c>
      <c r="D50" s="39"/>
      <c r="E50" s="28" t="s">
        <v>28</v>
      </c>
      <c r="F50" s="28">
        <v>1</v>
      </c>
      <c r="G50" s="23">
        <f t="shared" si="31"/>
        <v>63600</v>
      </c>
      <c r="H50" s="10"/>
      <c r="I50" s="10"/>
      <c r="J50" s="23">
        <v>63600</v>
      </c>
      <c r="K50" s="10">
        <f t="shared" si="20"/>
        <v>63600</v>
      </c>
      <c r="L50" s="10">
        <f t="shared" si="32"/>
        <v>58900</v>
      </c>
      <c r="M50" s="10"/>
      <c r="N50" s="10"/>
      <c r="O50" s="10">
        <v>58900</v>
      </c>
      <c r="P50" s="10">
        <f t="shared" si="22"/>
        <v>58900</v>
      </c>
      <c r="Q50" s="23">
        <f t="shared" si="33"/>
        <v>69500</v>
      </c>
      <c r="R50" s="10"/>
      <c r="S50" s="10"/>
      <c r="T50" s="23">
        <v>69500</v>
      </c>
      <c r="U50" s="10">
        <f t="shared" si="24"/>
        <v>69500</v>
      </c>
      <c r="V50" s="11">
        <f t="shared" si="9"/>
        <v>58900</v>
      </c>
      <c r="W50" s="11">
        <v>38769.886087041188</v>
      </c>
      <c r="X50" s="12">
        <f t="shared" si="10"/>
        <v>38769.886087041188</v>
      </c>
      <c r="Y50" s="16" t="s">
        <v>64</v>
      </c>
      <c r="Z50" s="15" t="s">
        <v>20</v>
      </c>
    </row>
    <row r="51" spans="1:26" ht="84.75" x14ac:dyDescent="0.25">
      <c r="A51" s="6">
        <v>35</v>
      </c>
      <c r="B51" s="28">
        <v>51201600</v>
      </c>
      <c r="C51" s="39" t="s">
        <v>96</v>
      </c>
      <c r="D51" s="39"/>
      <c r="E51" s="28" t="s">
        <v>72</v>
      </c>
      <c r="F51" s="28">
        <v>1</v>
      </c>
      <c r="G51" s="23">
        <f t="shared" si="31"/>
        <v>66700</v>
      </c>
      <c r="H51" s="10"/>
      <c r="I51" s="10"/>
      <c r="J51" s="23">
        <v>66700</v>
      </c>
      <c r="K51" s="10">
        <f t="shared" si="20"/>
        <v>66700</v>
      </c>
      <c r="L51" s="10">
        <f t="shared" si="32"/>
        <v>61850</v>
      </c>
      <c r="M51" s="10"/>
      <c r="N51" s="10"/>
      <c r="O51" s="10">
        <v>61850</v>
      </c>
      <c r="P51" s="10">
        <f t="shared" si="22"/>
        <v>61850</v>
      </c>
      <c r="Q51" s="23">
        <f t="shared" si="33"/>
        <v>73000</v>
      </c>
      <c r="R51" s="10"/>
      <c r="S51" s="10"/>
      <c r="T51" s="23">
        <v>73000</v>
      </c>
      <c r="U51" s="10">
        <f t="shared" si="24"/>
        <v>73000</v>
      </c>
      <c r="V51" s="11">
        <f t="shared" si="9"/>
        <v>61850</v>
      </c>
      <c r="W51" s="11">
        <v>36252.361016454095</v>
      </c>
      <c r="X51" s="12">
        <f t="shared" si="10"/>
        <v>36252.361016454095</v>
      </c>
      <c r="Y51" s="16" t="s">
        <v>64</v>
      </c>
      <c r="Z51" s="15" t="s">
        <v>20</v>
      </c>
    </row>
    <row r="52" spans="1:26" ht="84.75" x14ac:dyDescent="0.25">
      <c r="A52" s="6">
        <v>36</v>
      </c>
      <c r="B52" s="28">
        <v>51201600</v>
      </c>
      <c r="C52" s="39" t="s">
        <v>97</v>
      </c>
      <c r="D52" s="39"/>
      <c r="E52" s="28" t="s">
        <v>72</v>
      </c>
      <c r="F52" s="28">
        <v>1</v>
      </c>
      <c r="G52" s="23">
        <f t="shared" si="31"/>
        <v>50950</v>
      </c>
      <c r="H52" s="10"/>
      <c r="I52" s="10"/>
      <c r="J52" s="23">
        <v>50950</v>
      </c>
      <c r="K52" s="10">
        <f t="shared" si="20"/>
        <v>50950</v>
      </c>
      <c r="L52" s="10">
        <f t="shared" si="32"/>
        <v>47600</v>
      </c>
      <c r="M52" s="10"/>
      <c r="N52" s="10"/>
      <c r="O52" s="10">
        <v>47600</v>
      </c>
      <c r="P52" s="10">
        <f t="shared" si="22"/>
        <v>47600</v>
      </c>
      <c r="Q52" s="23">
        <f t="shared" si="33"/>
        <v>55750</v>
      </c>
      <c r="R52" s="10"/>
      <c r="S52" s="10"/>
      <c r="T52" s="23">
        <v>55750</v>
      </c>
      <c r="U52" s="10">
        <f t="shared" si="24"/>
        <v>55750</v>
      </c>
      <c r="V52" s="11">
        <f t="shared" si="9"/>
        <v>47600</v>
      </c>
      <c r="W52" s="11">
        <v>32224.320903514752</v>
      </c>
      <c r="X52" s="12">
        <f t="shared" si="10"/>
        <v>32224.320903514752</v>
      </c>
      <c r="Y52" s="16" t="s">
        <v>64</v>
      </c>
      <c r="Z52" s="15" t="s">
        <v>20</v>
      </c>
    </row>
    <row r="53" spans="1:26" ht="84.75" x14ac:dyDescent="0.25">
      <c r="A53" s="6">
        <v>37</v>
      </c>
      <c r="B53" s="28">
        <v>51201600</v>
      </c>
      <c r="C53" s="39" t="s">
        <v>98</v>
      </c>
      <c r="D53" s="39"/>
      <c r="E53" s="28" t="s">
        <v>72</v>
      </c>
      <c r="F53" s="28">
        <v>1</v>
      </c>
      <c r="G53" s="23">
        <f t="shared" si="31"/>
        <v>50950</v>
      </c>
      <c r="H53" s="10"/>
      <c r="I53" s="10"/>
      <c r="J53" s="23">
        <v>50950</v>
      </c>
      <c r="K53" s="10">
        <f t="shared" si="20"/>
        <v>50950</v>
      </c>
      <c r="L53" s="10">
        <f t="shared" si="32"/>
        <v>47600</v>
      </c>
      <c r="M53" s="10"/>
      <c r="N53" s="10"/>
      <c r="O53" s="10">
        <v>47600</v>
      </c>
      <c r="P53" s="10">
        <f t="shared" si="22"/>
        <v>47600</v>
      </c>
      <c r="Q53" s="23">
        <f t="shared" si="33"/>
        <v>55750</v>
      </c>
      <c r="R53" s="10"/>
      <c r="S53" s="10"/>
      <c r="T53" s="23">
        <v>55750</v>
      </c>
      <c r="U53" s="10">
        <f t="shared" si="24"/>
        <v>55750</v>
      </c>
      <c r="V53" s="11">
        <f t="shared" si="9"/>
        <v>47600</v>
      </c>
      <c r="W53" s="11">
        <v>28196.280790575409</v>
      </c>
      <c r="X53" s="12">
        <f t="shared" si="10"/>
        <v>28196.280790575409</v>
      </c>
      <c r="Y53" s="16" t="s">
        <v>64</v>
      </c>
      <c r="Z53" s="15" t="s">
        <v>20</v>
      </c>
    </row>
    <row r="54" spans="1:26" ht="84.75" x14ac:dyDescent="0.25">
      <c r="A54" s="6">
        <v>38</v>
      </c>
      <c r="B54" s="28">
        <v>51102500</v>
      </c>
      <c r="C54" s="39" t="s">
        <v>99</v>
      </c>
      <c r="D54" s="39"/>
      <c r="E54" s="28" t="s">
        <v>72</v>
      </c>
      <c r="F54" s="28">
        <v>1</v>
      </c>
      <c r="G54" s="23">
        <f t="shared" si="31"/>
        <v>61500</v>
      </c>
      <c r="H54" s="10"/>
      <c r="I54" s="10"/>
      <c r="J54" s="23">
        <v>61500</v>
      </c>
      <c r="K54" s="10">
        <f t="shared" si="20"/>
        <v>61500</v>
      </c>
      <c r="L54" s="10">
        <f t="shared" si="32"/>
        <v>57500</v>
      </c>
      <c r="M54" s="10"/>
      <c r="N54" s="10"/>
      <c r="O54" s="10">
        <v>57500</v>
      </c>
      <c r="P54" s="10">
        <f t="shared" si="22"/>
        <v>57500</v>
      </c>
      <c r="Q54" s="23">
        <f t="shared" si="33"/>
        <v>67200</v>
      </c>
      <c r="R54" s="10"/>
      <c r="S54" s="10"/>
      <c r="T54" s="23">
        <v>67200</v>
      </c>
      <c r="U54" s="10">
        <f t="shared" si="24"/>
        <v>67200</v>
      </c>
      <c r="V54" s="11">
        <f t="shared" si="9"/>
        <v>57500</v>
      </c>
      <c r="W54" s="11">
        <v>12990.429364229385</v>
      </c>
      <c r="X54" s="12">
        <f t="shared" si="10"/>
        <v>12990.429364229385</v>
      </c>
      <c r="Y54" s="16" t="s">
        <v>64</v>
      </c>
      <c r="Z54" s="15" t="s">
        <v>20</v>
      </c>
    </row>
    <row r="55" spans="1:26" ht="84.75" x14ac:dyDescent="0.25">
      <c r="A55" s="6">
        <v>39</v>
      </c>
      <c r="B55" s="28">
        <v>51241208</v>
      </c>
      <c r="C55" s="39" t="s">
        <v>100</v>
      </c>
      <c r="D55" s="39"/>
      <c r="E55" s="28" t="s">
        <v>80</v>
      </c>
      <c r="F55" s="28">
        <v>1</v>
      </c>
      <c r="G55" s="23">
        <f t="shared" si="31"/>
        <v>213650</v>
      </c>
      <c r="H55" s="10"/>
      <c r="I55" s="10"/>
      <c r="J55" s="23">
        <v>213650</v>
      </c>
      <c r="K55" s="10">
        <f t="shared" si="20"/>
        <v>213650</v>
      </c>
      <c r="L55" s="10">
        <f t="shared" si="32"/>
        <v>199850</v>
      </c>
      <c r="M55" s="10"/>
      <c r="N55" s="10"/>
      <c r="O55" s="10">
        <v>199850</v>
      </c>
      <c r="P55" s="10">
        <f t="shared" si="22"/>
        <v>199850</v>
      </c>
      <c r="Q55" s="23">
        <f t="shared" si="33"/>
        <v>233500</v>
      </c>
      <c r="R55" s="10"/>
      <c r="S55" s="10"/>
      <c r="T55" s="23">
        <v>233500</v>
      </c>
      <c r="U55" s="10">
        <f t="shared" si="24"/>
        <v>233500</v>
      </c>
      <c r="V55" s="11">
        <f t="shared" si="9"/>
        <v>199850</v>
      </c>
      <c r="W55" s="11">
        <v>49544.893389153927</v>
      </c>
      <c r="X55" s="12">
        <f t="shared" si="10"/>
        <v>49544.893389153927</v>
      </c>
      <c r="Y55" s="16" t="s">
        <v>64</v>
      </c>
      <c r="Z55" s="15" t="s">
        <v>20</v>
      </c>
    </row>
    <row r="56" spans="1:26" ht="84.75" x14ac:dyDescent="0.25">
      <c r="A56" s="6">
        <v>40</v>
      </c>
      <c r="B56" s="28">
        <v>51241208</v>
      </c>
      <c r="C56" s="39" t="s">
        <v>101</v>
      </c>
      <c r="D56" s="39"/>
      <c r="E56" s="28" t="s">
        <v>80</v>
      </c>
      <c r="F56" s="28">
        <v>1</v>
      </c>
      <c r="G56" s="23">
        <f t="shared" si="31"/>
        <v>570900</v>
      </c>
      <c r="H56" s="10"/>
      <c r="I56" s="10"/>
      <c r="J56" s="23">
        <v>570900</v>
      </c>
      <c r="K56" s="10">
        <f t="shared" si="20"/>
        <v>570900</v>
      </c>
      <c r="L56" s="10">
        <f t="shared" si="32"/>
        <v>534150</v>
      </c>
      <c r="M56" s="10"/>
      <c r="N56" s="10"/>
      <c r="O56" s="10">
        <v>534150</v>
      </c>
      <c r="P56" s="10">
        <f t="shared" si="22"/>
        <v>534150</v>
      </c>
      <c r="Q56" s="23">
        <f t="shared" si="33"/>
        <v>624000</v>
      </c>
      <c r="R56" s="10"/>
      <c r="S56" s="10"/>
      <c r="T56" s="23">
        <v>624000</v>
      </c>
      <c r="U56" s="10">
        <f t="shared" si="24"/>
        <v>624000</v>
      </c>
      <c r="V56" s="11">
        <f t="shared" si="9"/>
        <v>534150</v>
      </c>
      <c r="W56" s="11">
        <v>106843.7639957161</v>
      </c>
      <c r="X56" s="12">
        <f t="shared" si="10"/>
        <v>106843.7639957161</v>
      </c>
      <c r="Y56" s="16" t="s">
        <v>64</v>
      </c>
      <c r="Z56" s="15" t="s">
        <v>20</v>
      </c>
    </row>
    <row r="57" spans="1:26" ht="84.75" x14ac:dyDescent="0.25">
      <c r="A57" s="6">
        <v>41</v>
      </c>
      <c r="B57" s="28">
        <v>51241208</v>
      </c>
      <c r="C57" s="39" t="s">
        <v>102</v>
      </c>
      <c r="D57" s="39"/>
      <c r="E57" s="28" t="s">
        <v>103</v>
      </c>
      <c r="F57" s="28">
        <v>1</v>
      </c>
      <c r="G57" s="23">
        <f t="shared" si="31"/>
        <v>39600</v>
      </c>
      <c r="H57" s="10"/>
      <c r="I57" s="10"/>
      <c r="J57" s="23">
        <v>39600</v>
      </c>
      <c r="K57" s="10">
        <f t="shared" si="20"/>
        <v>39600</v>
      </c>
      <c r="L57" s="10">
        <f t="shared" si="32"/>
        <v>36950</v>
      </c>
      <c r="M57" s="10"/>
      <c r="N57" s="10"/>
      <c r="O57" s="10">
        <v>36950</v>
      </c>
      <c r="P57" s="10">
        <f t="shared" si="22"/>
        <v>36950</v>
      </c>
      <c r="Q57" s="23">
        <f t="shared" si="33"/>
        <v>43200</v>
      </c>
      <c r="R57" s="10"/>
      <c r="S57" s="10"/>
      <c r="T57" s="23">
        <v>43200</v>
      </c>
      <c r="U57" s="10">
        <f t="shared" si="24"/>
        <v>43200</v>
      </c>
      <c r="V57" s="11">
        <f t="shared" si="9"/>
        <v>36950</v>
      </c>
      <c r="W57" s="11">
        <v>11077.110310583195</v>
      </c>
      <c r="X57" s="12">
        <f t="shared" si="10"/>
        <v>11077.110310583195</v>
      </c>
      <c r="Y57" s="16" t="s">
        <v>64</v>
      </c>
      <c r="Z57" s="15" t="s">
        <v>20</v>
      </c>
    </row>
    <row r="58" spans="1:26" ht="84.75" x14ac:dyDescent="0.25">
      <c r="A58" s="6">
        <v>42</v>
      </c>
      <c r="B58" s="28">
        <v>51241208</v>
      </c>
      <c r="C58" s="39" t="s">
        <v>104</v>
      </c>
      <c r="D58" s="39"/>
      <c r="E58" s="28" t="s">
        <v>88</v>
      </c>
      <c r="F58" s="28">
        <v>1</v>
      </c>
      <c r="G58" s="23">
        <f t="shared" si="31"/>
        <v>444100</v>
      </c>
      <c r="H58" s="10"/>
      <c r="I58" s="10"/>
      <c r="J58" s="23">
        <v>444100</v>
      </c>
      <c r="K58" s="10">
        <f t="shared" si="20"/>
        <v>444100</v>
      </c>
      <c r="L58" s="10">
        <f t="shared" si="32"/>
        <v>415500</v>
      </c>
      <c r="M58" s="10"/>
      <c r="N58" s="10"/>
      <c r="O58" s="10">
        <v>415500</v>
      </c>
      <c r="P58" s="10">
        <f t="shared" si="22"/>
        <v>415500</v>
      </c>
      <c r="Q58" s="23">
        <f t="shared" si="33"/>
        <v>485400</v>
      </c>
      <c r="R58" s="10"/>
      <c r="S58" s="10"/>
      <c r="T58" s="23">
        <v>485400</v>
      </c>
      <c r="U58" s="10">
        <f t="shared" si="24"/>
        <v>485400</v>
      </c>
      <c r="V58" s="11">
        <f t="shared" si="9"/>
        <v>415500</v>
      </c>
      <c r="W58" s="11">
        <v>82574.822315256548</v>
      </c>
      <c r="X58" s="12">
        <f t="shared" si="10"/>
        <v>82574.822315256548</v>
      </c>
      <c r="Y58" s="16" t="s">
        <v>64</v>
      </c>
      <c r="Z58" s="15" t="s">
        <v>20</v>
      </c>
    </row>
    <row r="59" spans="1:26" ht="84.75" x14ac:dyDescent="0.25">
      <c r="A59" s="6">
        <v>43</v>
      </c>
      <c r="B59" s="28">
        <v>51241208</v>
      </c>
      <c r="C59" s="39" t="s">
        <v>105</v>
      </c>
      <c r="D59" s="39"/>
      <c r="E59" s="28" t="s">
        <v>88</v>
      </c>
      <c r="F59" s="28">
        <v>1</v>
      </c>
      <c r="G59" s="23">
        <f t="shared" si="31"/>
        <v>25850</v>
      </c>
      <c r="H59" s="10"/>
      <c r="I59" s="10"/>
      <c r="J59" s="23">
        <v>25850</v>
      </c>
      <c r="K59" s="10">
        <f t="shared" si="20"/>
        <v>25850</v>
      </c>
      <c r="L59" s="10">
        <f t="shared" si="32"/>
        <v>23200</v>
      </c>
      <c r="M59" s="10"/>
      <c r="N59" s="10"/>
      <c r="O59" s="10">
        <v>23200</v>
      </c>
      <c r="P59" s="10">
        <f t="shared" si="22"/>
        <v>23200</v>
      </c>
      <c r="Q59" s="23">
        <f t="shared" si="33"/>
        <v>28350</v>
      </c>
      <c r="R59" s="10"/>
      <c r="S59" s="10"/>
      <c r="T59" s="23">
        <v>28350</v>
      </c>
      <c r="U59" s="10">
        <f t="shared" si="24"/>
        <v>28350</v>
      </c>
      <c r="V59" s="11">
        <f t="shared" si="9"/>
        <v>23200</v>
      </c>
      <c r="W59" s="11">
        <v>5941.359166585532</v>
      </c>
      <c r="X59" s="12">
        <f t="shared" si="10"/>
        <v>5941.359166585532</v>
      </c>
      <c r="Y59" s="16" t="s">
        <v>64</v>
      </c>
      <c r="Z59" s="15" t="s">
        <v>20</v>
      </c>
    </row>
    <row r="60" spans="1:26" ht="84.75" x14ac:dyDescent="0.25">
      <c r="A60" s="6">
        <v>44</v>
      </c>
      <c r="B60" s="28">
        <v>51241208</v>
      </c>
      <c r="C60" s="39" t="s">
        <v>106</v>
      </c>
      <c r="D60" s="39"/>
      <c r="E60" s="28" t="s">
        <v>107</v>
      </c>
      <c r="F60" s="28">
        <v>1</v>
      </c>
      <c r="G60" s="23">
        <f t="shared" si="31"/>
        <v>51450</v>
      </c>
      <c r="H60" s="10"/>
      <c r="I60" s="10"/>
      <c r="J60" s="23">
        <v>51450</v>
      </c>
      <c r="K60" s="10">
        <f t="shared" si="20"/>
        <v>51450</v>
      </c>
      <c r="L60" s="10">
        <f t="shared" si="32"/>
        <v>48000</v>
      </c>
      <c r="M60" s="10"/>
      <c r="N60" s="10"/>
      <c r="O60" s="10">
        <v>48000</v>
      </c>
      <c r="P60" s="10">
        <f t="shared" si="22"/>
        <v>48000</v>
      </c>
      <c r="Q60" s="23">
        <f t="shared" si="33"/>
        <v>56100</v>
      </c>
      <c r="R60" s="10"/>
      <c r="S60" s="10"/>
      <c r="T60" s="23">
        <v>56100</v>
      </c>
      <c r="U60" s="10">
        <f t="shared" si="24"/>
        <v>56100</v>
      </c>
      <c r="V60" s="11">
        <f t="shared" si="9"/>
        <v>48000</v>
      </c>
      <c r="W60" s="11">
        <v>14702.346412228606</v>
      </c>
      <c r="X60" s="12">
        <f t="shared" si="10"/>
        <v>14702.346412228606</v>
      </c>
      <c r="Y60" s="16" t="s">
        <v>64</v>
      </c>
      <c r="Z60" s="15" t="s">
        <v>20</v>
      </c>
    </row>
    <row r="61" spans="1:26" ht="84.75" x14ac:dyDescent="0.25">
      <c r="A61" s="6">
        <v>45</v>
      </c>
      <c r="B61" s="28">
        <v>51241208</v>
      </c>
      <c r="C61" s="39" t="s">
        <v>108</v>
      </c>
      <c r="D61" s="39"/>
      <c r="E61" s="28" t="s">
        <v>80</v>
      </c>
      <c r="F61" s="28">
        <v>1</v>
      </c>
      <c r="G61" s="23">
        <f t="shared" si="31"/>
        <v>324850</v>
      </c>
      <c r="H61" s="10"/>
      <c r="I61" s="10"/>
      <c r="J61" s="23">
        <v>324850</v>
      </c>
      <c r="K61" s="10">
        <f t="shared" si="20"/>
        <v>324850</v>
      </c>
      <c r="L61" s="10">
        <f t="shared" si="32"/>
        <v>303950</v>
      </c>
      <c r="M61" s="10"/>
      <c r="N61" s="10"/>
      <c r="O61" s="10">
        <v>303950</v>
      </c>
      <c r="P61" s="10">
        <f t="shared" si="22"/>
        <v>303950</v>
      </c>
      <c r="Q61" s="23">
        <f t="shared" si="33"/>
        <v>355100</v>
      </c>
      <c r="R61" s="10"/>
      <c r="S61" s="10"/>
      <c r="T61" s="23">
        <v>355100</v>
      </c>
      <c r="U61" s="10">
        <f t="shared" si="24"/>
        <v>355100</v>
      </c>
      <c r="V61" s="11">
        <f t="shared" si="9"/>
        <v>303950</v>
      </c>
      <c r="W61" s="11">
        <v>62333.920747736345</v>
      </c>
      <c r="X61" s="12">
        <f t="shared" si="10"/>
        <v>62333.920747736345</v>
      </c>
      <c r="Y61" s="16" t="s">
        <v>64</v>
      </c>
      <c r="Z61" s="15" t="s">
        <v>20</v>
      </c>
    </row>
    <row r="62" spans="1:26" ht="84.75" x14ac:dyDescent="0.25">
      <c r="A62" s="6">
        <v>46</v>
      </c>
      <c r="B62" s="28">
        <v>51241208</v>
      </c>
      <c r="C62" s="39" t="s">
        <v>109</v>
      </c>
      <c r="D62" s="39"/>
      <c r="E62" s="28" t="s">
        <v>63</v>
      </c>
      <c r="F62" s="28">
        <v>1</v>
      </c>
      <c r="G62" s="23">
        <f t="shared" si="31"/>
        <v>185500</v>
      </c>
      <c r="H62" s="10"/>
      <c r="I62" s="10"/>
      <c r="J62" s="23">
        <v>185500</v>
      </c>
      <c r="K62" s="10">
        <f t="shared" si="20"/>
        <v>185500</v>
      </c>
      <c r="L62" s="10">
        <f t="shared" si="32"/>
        <v>173500</v>
      </c>
      <c r="M62" s="10"/>
      <c r="N62" s="10"/>
      <c r="O62" s="10">
        <v>173500</v>
      </c>
      <c r="P62" s="10">
        <f t="shared" si="22"/>
        <v>173500</v>
      </c>
      <c r="Q62" s="23">
        <f t="shared" si="33"/>
        <v>202800</v>
      </c>
      <c r="R62" s="10"/>
      <c r="S62" s="10"/>
      <c r="T62" s="23">
        <v>202800</v>
      </c>
      <c r="U62" s="10">
        <f t="shared" si="24"/>
        <v>202800</v>
      </c>
      <c r="V62" s="11">
        <f t="shared" si="9"/>
        <v>173500</v>
      </c>
      <c r="W62" s="11">
        <v>26585.064745399672</v>
      </c>
      <c r="X62" s="12">
        <f t="shared" si="10"/>
        <v>26585.064745399672</v>
      </c>
      <c r="Y62" s="16" t="s">
        <v>64</v>
      </c>
      <c r="Z62" s="15" t="s">
        <v>20</v>
      </c>
    </row>
    <row r="63" spans="1:26" ht="84.75" x14ac:dyDescent="0.25">
      <c r="A63" s="6">
        <v>47</v>
      </c>
      <c r="B63" s="28">
        <v>51241208</v>
      </c>
      <c r="C63" s="39" t="s">
        <v>110</v>
      </c>
      <c r="D63" s="39"/>
      <c r="E63" s="28" t="s">
        <v>35</v>
      </c>
      <c r="F63" s="28">
        <v>1</v>
      </c>
      <c r="G63" s="23">
        <f>J63/1.19</f>
        <v>140672.26890756303</v>
      </c>
      <c r="H63" s="10">
        <f t="shared" si="25"/>
        <v>26727.731092436978</v>
      </c>
      <c r="I63" s="10"/>
      <c r="J63" s="23">
        <v>167400</v>
      </c>
      <c r="K63" s="10">
        <f t="shared" si="20"/>
        <v>167400</v>
      </c>
      <c r="L63" s="10">
        <f>O63/1.19</f>
        <v>131596.63865546219</v>
      </c>
      <c r="M63" s="10">
        <f t="shared" si="26"/>
        <v>25003.361344537814</v>
      </c>
      <c r="N63" s="10"/>
      <c r="O63" s="10">
        <v>156600</v>
      </c>
      <c r="P63" s="10">
        <f t="shared" si="22"/>
        <v>156600</v>
      </c>
      <c r="Q63" s="23">
        <f>T63/1.19</f>
        <v>154789.91596638656</v>
      </c>
      <c r="R63" s="10">
        <f t="shared" si="27"/>
        <v>29410.084033613446</v>
      </c>
      <c r="S63" s="10"/>
      <c r="T63" s="23">
        <v>184200</v>
      </c>
      <c r="U63" s="10">
        <f t="shared" si="24"/>
        <v>184200</v>
      </c>
      <c r="V63" s="11">
        <f t="shared" si="9"/>
        <v>156600</v>
      </c>
      <c r="W63" s="11">
        <v>49746.295394800902</v>
      </c>
      <c r="X63" s="24">
        <f t="shared" si="10"/>
        <v>49746.295394800902</v>
      </c>
      <c r="Y63" s="16" t="s">
        <v>14</v>
      </c>
      <c r="Z63" s="15" t="s">
        <v>20</v>
      </c>
    </row>
    <row r="64" spans="1:26" ht="84.75" x14ac:dyDescent="0.25">
      <c r="A64" s="6">
        <v>48</v>
      </c>
      <c r="B64" s="28">
        <v>51241208</v>
      </c>
      <c r="C64" s="39" t="s">
        <v>111</v>
      </c>
      <c r="D64" s="39"/>
      <c r="E64" s="28" t="s">
        <v>112</v>
      </c>
      <c r="F64" s="28">
        <v>1</v>
      </c>
      <c r="G64" s="23">
        <f>J64/1.19</f>
        <v>43361.34453781513</v>
      </c>
      <c r="H64" s="10">
        <f t="shared" si="25"/>
        <v>8238.6554621848754</v>
      </c>
      <c r="I64" s="10"/>
      <c r="J64" s="23">
        <v>51600</v>
      </c>
      <c r="K64" s="10">
        <f t="shared" si="20"/>
        <v>51600</v>
      </c>
      <c r="L64" s="10">
        <f>O64/1.19</f>
        <v>40546.218487394959</v>
      </c>
      <c r="M64" s="10">
        <f t="shared" si="26"/>
        <v>7703.7815126050427</v>
      </c>
      <c r="N64" s="10"/>
      <c r="O64" s="10">
        <v>48250</v>
      </c>
      <c r="P64" s="10">
        <f t="shared" si="22"/>
        <v>48250</v>
      </c>
      <c r="Q64" s="23">
        <f>T64/1.19</f>
        <v>47394.957983193279</v>
      </c>
      <c r="R64" s="10">
        <f t="shared" si="27"/>
        <v>9005.042016806723</v>
      </c>
      <c r="S64" s="10"/>
      <c r="T64" s="23">
        <v>56400</v>
      </c>
      <c r="U64" s="10">
        <f t="shared" si="24"/>
        <v>56400</v>
      </c>
      <c r="V64" s="11">
        <f t="shared" si="9"/>
        <v>48250</v>
      </c>
      <c r="W64" s="11">
        <v>22154.220621166391</v>
      </c>
      <c r="X64" s="24">
        <f t="shared" si="10"/>
        <v>22154.220621166391</v>
      </c>
      <c r="Y64" s="16" t="s">
        <v>14</v>
      </c>
      <c r="Z64" s="15" t="s">
        <v>20</v>
      </c>
    </row>
    <row r="65" spans="1:26" ht="84.75" x14ac:dyDescent="0.25">
      <c r="A65" s="6">
        <v>49</v>
      </c>
      <c r="B65" s="28">
        <v>42141501</v>
      </c>
      <c r="C65" s="39" t="s">
        <v>113</v>
      </c>
      <c r="D65" s="39"/>
      <c r="E65" s="28" t="s">
        <v>28</v>
      </c>
      <c r="F65" s="28">
        <v>1</v>
      </c>
      <c r="G65" s="23">
        <f>J65</f>
        <v>53750</v>
      </c>
      <c r="H65" s="10"/>
      <c r="I65" s="10"/>
      <c r="J65" s="23">
        <v>53750</v>
      </c>
      <c r="K65" s="10">
        <f t="shared" si="20"/>
        <v>53750</v>
      </c>
      <c r="L65" s="10">
        <f>O65</f>
        <v>50200</v>
      </c>
      <c r="M65" s="10"/>
      <c r="N65" s="10"/>
      <c r="O65" s="10">
        <v>50200</v>
      </c>
      <c r="P65" s="10">
        <f t="shared" si="22"/>
        <v>50200</v>
      </c>
      <c r="Q65" s="23">
        <f>T65</f>
        <v>58750</v>
      </c>
      <c r="R65" s="10"/>
      <c r="S65" s="10"/>
      <c r="T65" s="23">
        <v>58750</v>
      </c>
      <c r="U65" s="10">
        <f t="shared" si="24"/>
        <v>58750</v>
      </c>
      <c r="V65" s="11">
        <f t="shared" si="9"/>
        <v>50200</v>
      </c>
      <c r="W65" s="11">
        <v>11077.110310583195</v>
      </c>
      <c r="X65" s="12">
        <f t="shared" si="10"/>
        <v>11077.110310583195</v>
      </c>
      <c r="Y65" s="16" t="s">
        <v>64</v>
      </c>
      <c r="Z65" s="15" t="s">
        <v>20</v>
      </c>
    </row>
    <row r="66" spans="1:26" ht="84.75" x14ac:dyDescent="0.25">
      <c r="A66" s="6">
        <v>50</v>
      </c>
      <c r="B66" s="28">
        <v>51210000</v>
      </c>
      <c r="C66" s="39" t="s">
        <v>114</v>
      </c>
      <c r="D66" s="39"/>
      <c r="E66" s="28" t="s">
        <v>28</v>
      </c>
      <c r="F66" s="28">
        <v>1</v>
      </c>
      <c r="G66" s="23">
        <f>J66</f>
        <v>7050</v>
      </c>
      <c r="H66" s="10"/>
      <c r="I66" s="10"/>
      <c r="J66" s="23">
        <v>7050</v>
      </c>
      <c r="K66" s="10">
        <f t="shared" si="20"/>
        <v>7050</v>
      </c>
      <c r="L66" s="10">
        <f>O66</f>
        <v>6100</v>
      </c>
      <c r="M66" s="10"/>
      <c r="N66" s="10"/>
      <c r="O66" s="10">
        <v>6100</v>
      </c>
      <c r="P66" s="10">
        <f t="shared" si="22"/>
        <v>6100</v>
      </c>
      <c r="Q66" s="23">
        <f>T66</f>
        <v>7700</v>
      </c>
      <c r="R66" s="10"/>
      <c r="S66" s="10"/>
      <c r="T66" s="23">
        <v>7700</v>
      </c>
      <c r="U66" s="10">
        <f t="shared" si="24"/>
        <v>7700</v>
      </c>
      <c r="V66" s="11">
        <f t="shared" si="9"/>
        <v>6100</v>
      </c>
      <c r="W66" s="11">
        <v>3021.0300847045078</v>
      </c>
      <c r="X66" s="12">
        <f t="shared" si="10"/>
        <v>3021.0300847045078</v>
      </c>
      <c r="Y66" s="16" t="s">
        <v>64</v>
      </c>
      <c r="Z66" s="15" t="s">
        <v>20</v>
      </c>
    </row>
    <row r="67" spans="1:26" ht="84.75" x14ac:dyDescent="0.25">
      <c r="A67" s="6">
        <v>51</v>
      </c>
      <c r="B67" s="28">
        <v>51210000</v>
      </c>
      <c r="C67" s="39" t="s">
        <v>115</v>
      </c>
      <c r="D67" s="39"/>
      <c r="E67" s="28" t="s">
        <v>116</v>
      </c>
      <c r="F67" s="28">
        <v>1</v>
      </c>
      <c r="G67" s="23">
        <f>J67/1.19</f>
        <v>94915.966386554632</v>
      </c>
      <c r="H67" s="10">
        <f t="shared" si="25"/>
        <v>18034.033613445379</v>
      </c>
      <c r="I67" s="10"/>
      <c r="J67" s="23">
        <v>112950</v>
      </c>
      <c r="K67" s="10">
        <f t="shared" si="20"/>
        <v>112950</v>
      </c>
      <c r="L67" s="10">
        <f>O67/1.19</f>
        <v>88739.495798319331</v>
      </c>
      <c r="M67" s="10">
        <f t="shared" si="26"/>
        <v>16860.504201680673</v>
      </c>
      <c r="N67" s="10"/>
      <c r="O67" s="10">
        <v>105600</v>
      </c>
      <c r="P67" s="10">
        <f t="shared" si="22"/>
        <v>105600</v>
      </c>
      <c r="Q67" s="23">
        <f>T67/1.19</f>
        <v>103739.49579831933</v>
      </c>
      <c r="R67" s="10">
        <f t="shared" si="27"/>
        <v>19710.504201680673</v>
      </c>
      <c r="S67" s="10"/>
      <c r="T67" s="23">
        <v>123450</v>
      </c>
      <c r="U67" s="10">
        <f t="shared" si="24"/>
        <v>123450</v>
      </c>
      <c r="V67" s="11">
        <f t="shared" si="9"/>
        <v>105600</v>
      </c>
      <c r="W67" s="11">
        <v>26182.260734105737</v>
      </c>
      <c r="X67" s="24">
        <f t="shared" si="10"/>
        <v>26182.260734105737</v>
      </c>
      <c r="Y67" s="16" t="s">
        <v>14</v>
      </c>
      <c r="Z67" s="15" t="s">
        <v>20</v>
      </c>
    </row>
    <row r="68" spans="1:26" ht="84.75" x14ac:dyDescent="0.25">
      <c r="A68" s="6">
        <v>52</v>
      </c>
      <c r="B68" s="28">
        <v>51210000</v>
      </c>
      <c r="C68" s="39" t="s">
        <v>117</v>
      </c>
      <c r="D68" s="39"/>
      <c r="E68" s="28" t="s">
        <v>28</v>
      </c>
      <c r="F68" s="28">
        <v>1</v>
      </c>
      <c r="G68" s="23">
        <f t="shared" ref="G68" si="34">J68</f>
        <v>6450</v>
      </c>
      <c r="H68" s="10"/>
      <c r="I68" s="10"/>
      <c r="J68" s="23">
        <v>6450</v>
      </c>
      <c r="K68" s="10">
        <f t="shared" si="20"/>
        <v>6450</v>
      </c>
      <c r="L68" s="10">
        <f t="shared" ref="L68" si="35">O68</f>
        <v>5800</v>
      </c>
      <c r="M68" s="10"/>
      <c r="N68" s="10"/>
      <c r="O68" s="10">
        <v>5800</v>
      </c>
      <c r="P68" s="10">
        <f t="shared" si="22"/>
        <v>5800</v>
      </c>
      <c r="Q68" s="23">
        <f t="shared" ref="Q68" si="36">T68</f>
        <v>7100</v>
      </c>
      <c r="R68" s="10"/>
      <c r="S68" s="10"/>
      <c r="T68" s="23">
        <v>7100</v>
      </c>
      <c r="U68" s="10">
        <f t="shared" si="24"/>
        <v>7100</v>
      </c>
      <c r="V68" s="11">
        <f t="shared" si="9"/>
        <v>5800</v>
      </c>
      <c r="W68" s="11">
        <v>1510.5150423522539</v>
      </c>
      <c r="X68" s="12">
        <f t="shared" si="10"/>
        <v>1510.5150423522539</v>
      </c>
      <c r="Y68" s="16" t="s">
        <v>64</v>
      </c>
      <c r="Z68" s="15" t="s">
        <v>20</v>
      </c>
    </row>
    <row r="69" spans="1:26" ht="84.75" x14ac:dyDescent="0.25">
      <c r="A69" s="6">
        <v>53</v>
      </c>
      <c r="B69" s="28">
        <v>51210000</v>
      </c>
      <c r="C69" s="39" t="s">
        <v>118</v>
      </c>
      <c r="D69" s="39"/>
      <c r="E69" s="28" t="s">
        <v>28</v>
      </c>
      <c r="F69" s="28">
        <v>1</v>
      </c>
      <c r="G69" s="23">
        <f>J69</f>
        <v>6450</v>
      </c>
      <c r="H69" s="10"/>
      <c r="I69" s="10"/>
      <c r="J69" s="23">
        <v>6450</v>
      </c>
      <c r="K69" s="10">
        <f t="shared" si="20"/>
        <v>6450</v>
      </c>
      <c r="L69" s="10">
        <f>O69</f>
        <v>5800</v>
      </c>
      <c r="M69" s="10"/>
      <c r="N69" s="10"/>
      <c r="O69" s="10">
        <v>5800</v>
      </c>
      <c r="P69" s="10">
        <f t="shared" si="22"/>
        <v>5800</v>
      </c>
      <c r="Q69" s="23">
        <f>T69</f>
        <v>7100</v>
      </c>
      <c r="R69" s="10"/>
      <c r="S69" s="10"/>
      <c r="T69" s="23">
        <v>7100</v>
      </c>
      <c r="U69" s="10">
        <f t="shared" si="24"/>
        <v>7100</v>
      </c>
      <c r="V69" s="11">
        <f t="shared" si="9"/>
        <v>5800</v>
      </c>
      <c r="W69" s="11">
        <v>1510.5150423522539</v>
      </c>
      <c r="X69" s="12">
        <f t="shared" si="10"/>
        <v>1510.5150423522539</v>
      </c>
      <c r="Y69" s="16" t="s">
        <v>64</v>
      </c>
      <c r="Z69" s="15" t="s">
        <v>20</v>
      </c>
    </row>
    <row r="70" spans="1:26" ht="84.75" x14ac:dyDescent="0.25">
      <c r="A70" s="6">
        <v>54</v>
      </c>
      <c r="B70" s="16" t="s">
        <v>119</v>
      </c>
      <c r="C70" s="39" t="s">
        <v>120</v>
      </c>
      <c r="D70" s="39"/>
      <c r="E70" s="28" t="s">
        <v>121</v>
      </c>
      <c r="F70" s="28">
        <v>1</v>
      </c>
      <c r="G70" s="23">
        <f>J70</f>
        <v>54200</v>
      </c>
      <c r="H70" s="10"/>
      <c r="I70" s="10"/>
      <c r="J70" s="23">
        <v>54200</v>
      </c>
      <c r="K70" s="10">
        <f t="shared" si="20"/>
        <v>54200</v>
      </c>
      <c r="L70" s="10">
        <f>O70</f>
        <v>50200</v>
      </c>
      <c r="M70" s="10"/>
      <c r="N70" s="10"/>
      <c r="O70" s="10">
        <v>50200</v>
      </c>
      <c r="P70" s="10">
        <f t="shared" si="22"/>
        <v>50200</v>
      </c>
      <c r="Q70" s="23">
        <f>T70</f>
        <v>59200</v>
      </c>
      <c r="R70" s="10"/>
      <c r="S70" s="10"/>
      <c r="T70" s="23">
        <v>59200</v>
      </c>
      <c r="U70" s="10">
        <f t="shared" si="24"/>
        <v>59200</v>
      </c>
      <c r="V70" s="11">
        <f t="shared" si="9"/>
        <v>50200</v>
      </c>
      <c r="W70" s="11">
        <v>12587.625352935449</v>
      </c>
      <c r="X70" s="12">
        <f t="shared" si="10"/>
        <v>12587.625352935449</v>
      </c>
      <c r="Y70" s="16" t="s">
        <v>64</v>
      </c>
      <c r="Z70" s="15" t="s">
        <v>20</v>
      </c>
    </row>
    <row r="71" spans="1:26" ht="84.75" x14ac:dyDescent="0.25">
      <c r="A71" s="6">
        <v>55</v>
      </c>
      <c r="B71" s="16" t="s">
        <v>119</v>
      </c>
      <c r="C71" s="39" t="s">
        <v>122</v>
      </c>
      <c r="D71" s="39"/>
      <c r="E71" s="28" t="s">
        <v>123</v>
      </c>
      <c r="F71" s="28">
        <v>1</v>
      </c>
      <c r="G71" s="23">
        <f>J71</f>
        <v>171450</v>
      </c>
      <c r="H71" s="10"/>
      <c r="I71" s="10"/>
      <c r="J71" s="23">
        <v>171450</v>
      </c>
      <c r="K71" s="10">
        <f t="shared" si="20"/>
        <v>171450</v>
      </c>
      <c r="L71" s="10">
        <f>O71</f>
        <v>160400</v>
      </c>
      <c r="M71" s="10"/>
      <c r="N71" s="10"/>
      <c r="O71" s="10">
        <v>160400</v>
      </c>
      <c r="P71" s="10">
        <f t="shared" si="22"/>
        <v>160400</v>
      </c>
      <c r="Q71" s="23">
        <f>T71</f>
        <v>187450</v>
      </c>
      <c r="R71" s="10"/>
      <c r="S71" s="10"/>
      <c r="T71" s="23">
        <v>187450</v>
      </c>
      <c r="U71" s="10">
        <f t="shared" si="24"/>
        <v>187450</v>
      </c>
      <c r="V71" s="11">
        <f t="shared" si="9"/>
        <v>160400</v>
      </c>
      <c r="W71" s="11">
        <v>36755.866030571517</v>
      </c>
      <c r="X71" s="12">
        <f t="shared" ref="X71:X133" si="37">+MIN(V71,W71)</f>
        <v>36755.866030571517</v>
      </c>
      <c r="Y71" s="16" t="s">
        <v>64</v>
      </c>
      <c r="Z71" s="15" t="s">
        <v>20</v>
      </c>
    </row>
    <row r="72" spans="1:26" ht="84.75" x14ac:dyDescent="0.25">
      <c r="A72" s="6">
        <v>56</v>
      </c>
      <c r="B72" s="28">
        <v>51241208</v>
      </c>
      <c r="C72" s="39" t="s">
        <v>124</v>
      </c>
      <c r="D72" s="39"/>
      <c r="E72" s="28" t="s">
        <v>125</v>
      </c>
      <c r="F72" s="28">
        <v>1</v>
      </c>
      <c r="G72" s="23">
        <f>J72/1.05</f>
        <v>10333.333333333332</v>
      </c>
      <c r="H72" s="10"/>
      <c r="I72" s="10">
        <f t="shared" si="28"/>
        <v>516.66666666666663</v>
      </c>
      <c r="J72" s="23">
        <v>10850</v>
      </c>
      <c r="K72" s="10">
        <f t="shared" si="20"/>
        <v>10850</v>
      </c>
      <c r="L72" s="10">
        <f>O72/1.05</f>
        <v>9333.3333333333321</v>
      </c>
      <c r="M72" s="10"/>
      <c r="N72" s="10">
        <f t="shared" ref="N72" si="38">+L72*5%</f>
        <v>466.66666666666663</v>
      </c>
      <c r="O72" s="10">
        <v>9800</v>
      </c>
      <c r="P72" s="10">
        <f t="shared" si="22"/>
        <v>9800</v>
      </c>
      <c r="Q72" s="23">
        <f>T72/1.05</f>
        <v>11238.095238095239</v>
      </c>
      <c r="R72" s="10"/>
      <c r="S72" s="10">
        <f t="shared" ref="S72" si="39">+Q72*5%</f>
        <v>561.90476190476193</v>
      </c>
      <c r="T72" s="23">
        <v>11800</v>
      </c>
      <c r="U72" s="10">
        <f t="shared" si="24"/>
        <v>11800</v>
      </c>
      <c r="V72" s="11">
        <f t="shared" si="9"/>
        <v>9800</v>
      </c>
      <c r="W72" s="11">
        <v>3021.0300847045078</v>
      </c>
      <c r="X72" s="13">
        <f t="shared" si="37"/>
        <v>3021.0300847045078</v>
      </c>
      <c r="Y72" s="16" t="s">
        <v>15</v>
      </c>
      <c r="Z72" s="15" t="s">
        <v>20</v>
      </c>
    </row>
    <row r="73" spans="1:26" ht="84.75" x14ac:dyDescent="0.25">
      <c r="A73" s="6">
        <v>57</v>
      </c>
      <c r="B73" s="28">
        <v>51241208</v>
      </c>
      <c r="C73" s="39" t="s">
        <v>126</v>
      </c>
      <c r="D73" s="39"/>
      <c r="E73" s="28" t="s">
        <v>125</v>
      </c>
      <c r="F73" s="28">
        <v>1</v>
      </c>
      <c r="G73" s="23">
        <f>J73</f>
        <v>10850</v>
      </c>
      <c r="H73" s="10"/>
      <c r="I73" s="10"/>
      <c r="J73" s="23">
        <v>10850</v>
      </c>
      <c r="K73" s="10">
        <f t="shared" si="20"/>
        <v>10850</v>
      </c>
      <c r="L73" s="10">
        <f>O73</f>
        <v>9800</v>
      </c>
      <c r="M73" s="10"/>
      <c r="N73" s="10"/>
      <c r="O73" s="10">
        <v>9800</v>
      </c>
      <c r="P73" s="10">
        <f t="shared" si="22"/>
        <v>9800</v>
      </c>
      <c r="Q73" s="23">
        <f>T73</f>
        <v>11800</v>
      </c>
      <c r="R73" s="10"/>
      <c r="S73" s="10"/>
      <c r="T73" s="23">
        <v>11800</v>
      </c>
      <c r="U73" s="10">
        <f t="shared" si="24"/>
        <v>11800</v>
      </c>
      <c r="V73" s="11">
        <f t="shared" si="9"/>
        <v>9800</v>
      </c>
      <c r="W73" s="11">
        <v>3021.0300847045078</v>
      </c>
      <c r="X73" s="12">
        <f t="shared" si="37"/>
        <v>3021.0300847045078</v>
      </c>
      <c r="Y73" s="16" t="s">
        <v>64</v>
      </c>
      <c r="Z73" s="15" t="s">
        <v>20</v>
      </c>
    </row>
    <row r="74" spans="1:26" ht="84.75" x14ac:dyDescent="0.25">
      <c r="A74" s="6">
        <v>58</v>
      </c>
      <c r="B74" s="28">
        <v>51241208</v>
      </c>
      <c r="C74" s="39" t="s">
        <v>127</v>
      </c>
      <c r="D74" s="39"/>
      <c r="E74" s="28" t="s">
        <v>125</v>
      </c>
      <c r="F74" s="28">
        <v>1</v>
      </c>
      <c r="G74" s="23">
        <f t="shared" ref="G74:G76" si="40">J74</f>
        <v>11000</v>
      </c>
      <c r="H74" s="10"/>
      <c r="I74" s="10"/>
      <c r="J74" s="23">
        <v>11000</v>
      </c>
      <c r="K74" s="10">
        <f t="shared" si="20"/>
        <v>11000</v>
      </c>
      <c r="L74" s="10">
        <f t="shared" ref="L74:L76" si="41">O74</f>
        <v>10300</v>
      </c>
      <c r="M74" s="10"/>
      <c r="N74" s="10"/>
      <c r="O74" s="10">
        <v>10300</v>
      </c>
      <c r="P74" s="10">
        <f t="shared" si="22"/>
        <v>10300</v>
      </c>
      <c r="Q74" s="23">
        <f t="shared" ref="Q74:Q76" si="42">T74</f>
        <v>11800</v>
      </c>
      <c r="R74" s="10"/>
      <c r="S74" s="10"/>
      <c r="T74" s="23">
        <v>11800</v>
      </c>
      <c r="U74" s="10">
        <f t="shared" si="24"/>
        <v>11800</v>
      </c>
      <c r="V74" s="11">
        <f t="shared" si="9"/>
        <v>10300</v>
      </c>
      <c r="W74" s="11">
        <v>3021.0300847045078</v>
      </c>
      <c r="X74" s="12">
        <f t="shared" si="37"/>
        <v>3021.0300847045078</v>
      </c>
      <c r="Y74" s="16" t="s">
        <v>64</v>
      </c>
      <c r="Z74" s="15" t="s">
        <v>20</v>
      </c>
    </row>
    <row r="75" spans="1:26" ht="84.75" x14ac:dyDescent="0.25">
      <c r="A75" s="6">
        <v>59</v>
      </c>
      <c r="B75" s="28">
        <v>51191605</v>
      </c>
      <c r="C75" s="39" t="s">
        <v>128</v>
      </c>
      <c r="D75" s="39"/>
      <c r="E75" s="28" t="s">
        <v>125</v>
      </c>
      <c r="F75" s="28">
        <v>1</v>
      </c>
      <c r="G75" s="23">
        <f t="shared" si="40"/>
        <v>11500</v>
      </c>
      <c r="H75" s="10"/>
      <c r="I75" s="10"/>
      <c r="J75" s="23">
        <v>11500</v>
      </c>
      <c r="K75" s="10">
        <f t="shared" si="20"/>
        <v>11500</v>
      </c>
      <c r="L75" s="10">
        <f t="shared" si="41"/>
        <v>10750</v>
      </c>
      <c r="M75" s="10"/>
      <c r="N75" s="10"/>
      <c r="O75" s="10">
        <v>10750</v>
      </c>
      <c r="P75" s="10">
        <f t="shared" si="22"/>
        <v>10750</v>
      </c>
      <c r="Q75" s="23">
        <f t="shared" si="42"/>
        <v>12600</v>
      </c>
      <c r="R75" s="10"/>
      <c r="S75" s="10"/>
      <c r="T75" s="23">
        <v>12600</v>
      </c>
      <c r="U75" s="10">
        <f t="shared" si="24"/>
        <v>12600</v>
      </c>
      <c r="V75" s="11">
        <f t="shared" si="9"/>
        <v>10750</v>
      </c>
      <c r="W75" s="11">
        <v>3021.0300847045078</v>
      </c>
      <c r="X75" s="12">
        <f t="shared" si="37"/>
        <v>3021.0300847045078</v>
      </c>
      <c r="Y75" s="16" t="s">
        <v>64</v>
      </c>
      <c r="Z75" s="15" t="s">
        <v>20</v>
      </c>
    </row>
    <row r="76" spans="1:26" ht="84.75" x14ac:dyDescent="0.25">
      <c r="A76" s="6">
        <v>60</v>
      </c>
      <c r="B76" s="28">
        <v>51102500</v>
      </c>
      <c r="C76" s="39" t="s">
        <v>129</v>
      </c>
      <c r="D76" s="39"/>
      <c r="E76" s="28" t="s">
        <v>130</v>
      </c>
      <c r="F76" s="28">
        <v>1</v>
      </c>
      <c r="G76" s="23">
        <f t="shared" si="40"/>
        <v>67850</v>
      </c>
      <c r="H76" s="10"/>
      <c r="I76" s="10"/>
      <c r="J76" s="23">
        <v>67850</v>
      </c>
      <c r="K76" s="10">
        <f t="shared" si="20"/>
        <v>67850</v>
      </c>
      <c r="L76" s="10">
        <f t="shared" si="41"/>
        <v>59500</v>
      </c>
      <c r="M76" s="10"/>
      <c r="N76" s="10"/>
      <c r="O76" s="10">
        <v>59500</v>
      </c>
      <c r="P76" s="10">
        <f t="shared" si="22"/>
        <v>59500</v>
      </c>
      <c r="Q76" s="23">
        <f t="shared" si="42"/>
        <v>74200</v>
      </c>
      <c r="R76" s="10"/>
      <c r="S76" s="10"/>
      <c r="T76" s="23">
        <v>74200</v>
      </c>
      <c r="U76" s="10">
        <f t="shared" si="24"/>
        <v>74200</v>
      </c>
      <c r="V76" s="11">
        <f t="shared" si="9"/>
        <v>59500</v>
      </c>
      <c r="W76" s="11">
        <v>17421.273488462662</v>
      </c>
      <c r="X76" s="12">
        <f t="shared" si="37"/>
        <v>17421.273488462662</v>
      </c>
      <c r="Y76" s="16" t="s">
        <v>64</v>
      </c>
      <c r="Z76" s="15" t="s">
        <v>20</v>
      </c>
    </row>
    <row r="77" spans="1:26" ht="84.75" x14ac:dyDescent="0.25">
      <c r="A77" s="6">
        <v>61</v>
      </c>
      <c r="B77" s="28">
        <v>51102500</v>
      </c>
      <c r="C77" s="39" t="s">
        <v>131</v>
      </c>
      <c r="D77" s="39"/>
      <c r="E77" s="28" t="s">
        <v>132</v>
      </c>
      <c r="F77" s="28">
        <v>1</v>
      </c>
      <c r="G77" s="23">
        <f>J77/1.19</f>
        <v>56050.420168067227</v>
      </c>
      <c r="H77" s="10">
        <f t="shared" si="25"/>
        <v>10649.579831932773</v>
      </c>
      <c r="I77" s="10"/>
      <c r="J77" s="23">
        <v>66700</v>
      </c>
      <c r="K77" s="10">
        <f t="shared" si="20"/>
        <v>66700</v>
      </c>
      <c r="L77" s="10">
        <f>O77/1.19</f>
        <v>50420.168067226892</v>
      </c>
      <c r="M77" s="10">
        <f t="shared" si="26"/>
        <v>9579.8319327731097</v>
      </c>
      <c r="N77" s="10"/>
      <c r="O77" s="10">
        <v>60000</v>
      </c>
      <c r="P77" s="10">
        <f t="shared" si="22"/>
        <v>60000</v>
      </c>
      <c r="Q77" s="23">
        <f>T77/1.19</f>
        <v>61302.521008403361</v>
      </c>
      <c r="R77" s="10">
        <f t="shared" si="27"/>
        <v>11647.478991596639</v>
      </c>
      <c r="S77" s="10"/>
      <c r="T77" s="23">
        <v>72950</v>
      </c>
      <c r="U77" s="10">
        <f t="shared" si="24"/>
        <v>72950</v>
      </c>
      <c r="V77" s="11">
        <f t="shared" si="9"/>
        <v>60000</v>
      </c>
      <c r="W77" s="11">
        <v>18226.881511050531</v>
      </c>
      <c r="X77" s="24">
        <f t="shared" si="37"/>
        <v>18226.881511050531</v>
      </c>
      <c r="Y77" s="16" t="s">
        <v>14</v>
      </c>
      <c r="Z77" s="15" t="s">
        <v>20</v>
      </c>
    </row>
    <row r="78" spans="1:26" ht="84.75" x14ac:dyDescent="0.25">
      <c r="A78" s="6">
        <v>62</v>
      </c>
      <c r="B78" s="28">
        <v>51241208</v>
      </c>
      <c r="C78" s="39" t="s">
        <v>133</v>
      </c>
      <c r="D78" s="39"/>
      <c r="E78" s="28" t="s">
        <v>134</v>
      </c>
      <c r="F78" s="28">
        <v>1</v>
      </c>
      <c r="G78" s="23">
        <f>J78</f>
        <v>64500</v>
      </c>
      <c r="H78" s="10"/>
      <c r="I78" s="10"/>
      <c r="J78" s="23">
        <v>64500</v>
      </c>
      <c r="K78" s="10">
        <f t="shared" si="20"/>
        <v>64500</v>
      </c>
      <c r="L78" s="10">
        <f>O78</f>
        <v>60000</v>
      </c>
      <c r="M78" s="10"/>
      <c r="N78" s="10"/>
      <c r="O78" s="10">
        <v>60000</v>
      </c>
      <c r="P78" s="10">
        <f t="shared" si="22"/>
        <v>60000</v>
      </c>
      <c r="Q78" s="23">
        <f>T78</f>
        <v>72950</v>
      </c>
      <c r="R78" s="10"/>
      <c r="S78" s="10"/>
      <c r="T78" s="23">
        <v>72950</v>
      </c>
      <c r="U78" s="10">
        <f t="shared" si="24"/>
        <v>72950</v>
      </c>
      <c r="V78" s="11">
        <f t="shared" si="9"/>
        <v>60000</v>
      </c>
      <c r="W78" s="11">
        <v>19133.190536461883</v>
      </c>
      <c r="X78" s="12">
        <f t="shared" si="37"/>
        <v>19133.190536461883</v>
      </c>
      <c r="Y78" s="16" t="s">
        <v>64</v>
      </c>
      <c r="Z78" s="15" t="s">
        <v>20</v>
      </c>
    </row>
    <row r="79" spans="1:26" ht="84.75" x14ac:dyDescent="0.25">
      <c r="A79" s="6">
        <v>63</v>
      </c>
      <c r="B79" s="28">
        <v>51241208</v>
      </c>
      <c r="C79" s="39" t="s">
        <v>135</v>
      </c>
      <c r="D79" s="39"/>
      <c r="E79" s="28" t="s">
        <v>103</v>
      </c>
      <c r="F79" s="28">
        <v>1</v>
      </c>
      <c r="G79" s="23">
        <f>J79</f>
        <v>12750</v>
      </c>
      <c r="H79" s="10"/>
      <c r="I79" s="10"/>
      <c r="J79" s="23">
        <v>12750</v>
      </c>
      <c r="K79" s="10">
        <f t="shared" si="20"/>
        <v>12750</v>
      </c>
      <c r="L79" s="10">
        <f>O79</f>
        <v>11800</v>
      </c>
      <c r="M79" s="10"/>
      <c r="N79" s="10"/>
      <c r="O79" s="10">
        <v>11800</v>
      </c>
      <c r="P79" s="10">
        <f t="shared" si="22"/>
        <v>11800</v>
      </c>
      <c r="Q79" s="23">
        <f>T79</f>
        <v>13900</v>
      </c>
      <c r="R79" s="10"/>
      <c r="S79" s="10"/>
      <c r="T79" s="23">
        <v>13900</v>
      </c>
      <c r="U79" s="10">
        <f t="shared" si="24"/>
        <v>13900</v>
      </c>
      <c r="V79" s="11">
        <f t="shared" si="9"/>
        <v>11800</v>
      </c>
      <c r="W79" s="11">
        <v>3927.3391101158604</v>
      </c>
      <c r="X79" s="12">
        <f t="shared" si="37"/>
        <v>3927.3391101158604</v>
      </c>
      <c r="Y79" s="16" t="s">
        <v>64</v>
      </c>
      <c r="Z79" s="15" t="s">
        <v>20</v>
      </c>
    </row>
    <row r="80" spans="1:26" ht="84.75" x14ac:dyDescent="0.25">
      <c r="A80" s="6">
        <v>64</v>
      </c>
      <c r="B80" s="28">
        <v>51241208</v>
      </c>
      <c r="C80" s="39" t="s">
        <v>136</v>
      </c>
      <c r="D80" s="39"/>
      <c r="E80" s="28" t="s">
        <v>137</v>
      </c>
      <c r="F80" s="28">
        <v>1</v>
      </c>
      <c r="G80" s="23">
        <f>J80</f>
        <v>61600</v>
      </c>
      <c r="H80" s="10"/>
      <c r="I80" s="10"/>
      <c r="J80" s="23">
        <v>61600</v>
      </c>
      <c r="K80" s="10">
        <f t="shared" si="20"/>
        <v>61600</v>
      </c>
      <c r="L80" s="10">
        <f>O80</f>
        <v>57650</v>
      </c>
      <c r="M80" s="10"/>
      <c r="N80" s="10"/>
      <c r="O80" s="10">
        <v>57650</v>
      </c>
      <c r="P80" s="10">
        <f t="shared" si="22"/>
        <v>57650</v>
      </c>
      <c r="Q80" s="23">
        <f>T80</f>
        <v>67350</v>
      </c>
      <c r="R80" s="10"/>
      <c r="S80" s="10"/>
      <c r="T80" s="23">
        <v>67350</v>
      </c>
      <c r="U80" s="10">
        <f t="shared" si="24"/>
        <v>67350</v>
      </c>
      <c r="V80" s="11">
        <f t="shared" ref="V80:V142" si="43">+MIN(J80,O80,T80)</f>
        <v>57650</v>
      </c>
      <c r="W80" s="11">
        <v>15910.758446110409</v>
      </c>
      <c r="X80" s="12">
        <f t="shared" si="37"/>
        <v>15910.758446110409</v>
      </c>
      <c r="Y80" s="16" t="s">
        <v>64</v>
      </c>
      <c r="Z80" s="15" t="s">
        <v>20</v>
      </c>
    </row>
    <row r="81" spans="1:26" ht="84.75" x14ac:dyDescent="0.25">
      <c r="A81" s="6">
        <v>65</v>
      </c>
      <c r="B81" s="28">
        <v>51241208</v>
      </c>
      <c r="C81" s="39" t="s">
        <v>138</v>
      </c>
      <c r="D81" s="39"/>
      <c r="E81" s="28" t="s">
        <v>139</v>
      </c>
      <c r="F81" s="28">
        <v>1</v>
      </c>
      <c r="G81" s="23">
        <f>J81</f>
        <v>86850</v>
      </c>
      <c r="H81" s="10"/>
      <c r="I81" s="10"/>
      <c r="J81" s="23">
        <v>86850</v>
      </c>
      <c r="K81" s="10">
        <f t="shared" si="20"/>
        <v>86850</v>
      </c>
      <c r="L81" s="10">
        <f>O81</f>
        <v>81200</v>
      </c>
      <c r="M81" s="10"/>
      <c r="N81" s="10"/>
      <c r="O81" s="10">
        <v>81200</v>
      </c>
      <c r="P81" s="10">
        <f t="shared" si="22"/>
        <v>81200</v>
      </c>
      <c r="Q81" s="23">
        <f>T81</f>
        <v>94250</v>
      </c>
      <c r="R81" s="10"/>
      <c r="S81" s="10"/>
      <c r="T81" s="23">
        <v>94250</v>
      </c>
      <c r="U81" s="10">
        <f t="shared" si="24"/>
        <v>94250</v>
      </c>
      <c r="V81" s="11">
        <f t="shared" si="43"/>
        <v>81200</v>
      </c>
      <c r="W81" s="11">
        <v>19435.293544932334</v>
      </c>
      <c r="X81" s="12">
        <f t="shared" si="37"/>
        <v>19435.293544932334</v>
      </c>
      <c r="Y81" s="16" t="s">
        <v>64</v>
      </c>
      <c r="Z81" s="15" t="s">
        <v>20</v>
      </c>
    </row>
    <row r="82" spans="1:26" ht="84.75" x14ac:dyDescent="0.25">
      <c r="A82" s="6">
        <v>66</v>
      </c>
      <c r="B82" s="28">
        <v>51241208</v>
      </c>
      <c r="C82" s="39" t="s">
        <v>140</v>
      </c>
      <c r="D82" s="39"/>
      <c r="E82" s="28" t="s">
        <v>28</v>
      </c>
      <c r="F82" s="28">
        <v>1</v>
      </c>
      <c r="G82" s="23">
        <f>J82/1.05</f>
        <v>10380.95238095238</v>
      </c>
      <c r="H82" s="10"/>
      <c r="I82" s="10">
        <f t="shared" si="28"/>
        <v>519.04761904761904</v>
      </c>
      <c r="J82" s="23">
        <v>10900</v>
      </c>
      <c r="K82" s="10">
        <f t="shared" si="20"/>
        <v>10900</v>
      </c>
      <c r="L82" s="10">
        <f>O82/1.05</f>
        <v>9476.1904761904752</v>
      </c>
      <c r="M82" s="10"/>
      <c r="N82" s="10">
        <f t="shared" ref="N82:N83" si="44">+L82*5%</f>
        <v>473.8095238095238</v>
      </c>
      <c r="O82" s="10">
        <v>9950</v>
      </c>
      <c r="P82" s="10">
        <f t="shared" si="22"/>
        <v>9950</v>
      </c>
      <c r="Q82" s="23">
        <f>T82/1.19</f>
        <v>10000</v>
      </c>
      <c r="R82" s="10"/>
      <c r="S82" s="10">
        <f>+Q82*5%</f>
        <v>500</v>
      </c>
      <c r="T82" s="23">
        <v>11900</v>
      </c>
      <c r="U82" s="10">
        <f t="shared" si="24"/>
        <v>11900</v>
      </c>
      <c r="V82" s="11">
        <f t="shared" si="43"/>
        <v>9950</v>
      </c>
      <c r="W82" s="11">
        <v>4632.2461298802455</v>
      </c>
      <c r="X82" s="13">
        <f t="shared" si="37"/>
        <v>4632.2461298802455</v>
      </c>
      <c r="Y82" s="16" t="s">
        <v>15</v>
      </c>
      <c r="Z82" s="15" t="s">
        <v>20</v>
      </c>
    </row>
    <row r="83" spans="1:26" ht="84.75" x14ac:dyDescent="0.25">
      <c r="A83" s="73">
        <v>67</v>
      </c>
      <c r="B83" s="28">
        <v>51241208</v>
      </c>
      <c r="C83" s="39" t="s">
        <v>141</v>
      </c>
      <c r="D83" s="39"/>
      <c r="E83" s="28" t="s">
        <v>452</v>
      </c>
      <c r="F83" s="28">
        <v>1</v>
      </c>
      <c r="G83" s="23">
        <f>J83/1.05</f>
        <v>39333.333333333328</v>
      </c>
      <c r="H83" s="10"/>
      <c r="I83" s="10">
        <f t="shared" si="28"/>
        <v>1966.6666666666665</v>
      </c>
      <c r="J83" s="23">
        <v>41300</v>
      </c>
      <c r="K83" s="10">
        <f t="shared" si="20"/>
        <v>41300</v>
      </c>
      <c r="L83" s="10">
        <f>O83</f>
        <v>38650</v>
      </c>
      <c r="M83" s="10"/>
      <c r="N83" s="10">
        <f t="shared" si="44"/>
        <v>1932.5</v>
      </c>
      <c r="O83" s="10">
        <v>38650</v>
      </c>
      <c r="P83" s="10">
        <f t="shared" si="22"/>
        <v>38650</v>
      </c>
      <c r="Q83" s="23">
        <f>T83</f>
        <v>45200</v>
      </c>
      <c r="R83" s="10"/>
      <c r="S83" s="10">
        <f t="shared" ref="S83" si="45">+Q83*5%</f>
        <v>2260</v>
      </c>
      <c r="T83" s="23">
        <v>45200</v>
      </c>
      <c r="U83" s="10">
        <f t="shared" si="24"/>
        <v>45200</v>
      </c>
      <c r="V83" s="11">
        <f t="shared" si="43"/>
        <v>38650</v>
      </c>
      <c r="W83" s="11">
        <v>9465.8942654074581</v>
      </c>
      <c r="X83" s="13">
        <f t="shared" si="37"/>
        <v>9465.8942654074581</v>
      </c>
      <c r="Y83" s="16" t="s">
        <v>15</v>
      </c>
      <c r="Z83" s="15" t="s">
        <v>20</v>
      </c>
    </row>
    <row r="84" spans="1:26" ht="84.75" x14ac:dyDescent="0.25">
      <c r="A84" s="6">
        <v>68</v>
      </c>
      <c r="B84" s="28">
        <v>51102500</v>
      </c>
      <c r="C84" s="39" t="s">
        <v>142</v>
      </c>
      <c r="D84" s="39"/>
      <c r="E84" s="28" t="s">
        <v>28</v>
      </c>
      <c r="F84" s="28">
        <v>1</v>
      </c>
      <c r="G84" s="23">
        <f t="shared" ref="G84:G92" si="46">J84</f>
        <v>29950</v>
      </c>
      <c r="H84" s="10"/>
      <c r="I84" s="10"/>
      <c r="J84" s="23">
        <v>29950</v>
      </c>
      <c r="K84" s="10">
        <f t="shared" si="20"/>
        <v>29950</v>
      </c>
      <c r="L84" s="10">
        <f t="shared" ref="L84:L92" si="47">O84</f>
        <v>28000</v>
      </c>
      <c r="M84" s="10"/>
      <c r="N84" s="10"/>
      <c r="O84" s="10">
        <v>28000</v>
      </c>
      <c r="P84" s="10">
        <f t="shared" si="22"/>
        <v>28000</v>
      </c>
      <c r="Q84" s="23">
        <f t="shared" ref="Q84:Q92" si="48">T84</f>
        <v>32750</v>
      </c>
      <c r="R84" s="10"/>
      <c r="S84" s="10"/>
      <c r="T84" s="23">
        <v>32750</v>
      </c>
      <c r="U84" s="10">
        <f t="shared" si="24"/>
        <v>32750</v>
      </c>
      <c r="V84" s="11">
        <f t="shared" si="43"/>
        <v>28000</v>
      </c>
      <c r="W84" s="11">
        <v>8962.3892512900402</v>
      </c>
      <c r="X84" s="12">
        <f t="shared" si="37"/>
        <v>8962.3892512900402</v>
      </c>
      <c r="Y84" s="16" t="s">
        <v>64</v>
      </c>
      <c r="Z84" s="15" t="s">
        <v>20</v>
      </c>
    </row>
    <row r="85" spans="1:26" ht="84.75" x14ac:dyDescent="0.25">
      <c r="A85" s="6">
        <v>69</v>
      </c>
      <c r="B85" s="28">
        <v>51102500</v>
      </c>
      <c r="C85" s="39" t="s">
        <v>143</v>
      </c>
      <c r="D85" s="39"/>
      <c r="E85" s="28" t="s">
        <v>144</v>
      </c>
      <c r="F85" s="28">
        <v>1</v>
      </c>
      <c r="G85" s="23">
        <f>J85/1.19</f>
        <v>69663.865546218483</v>
      </c>
      <c r="H85" s="10">
        <f t="shared" si="25"/>
        <v>13236.134453781511</v>
      </c>
      <c r="I85" s="10"/>
      <c r="J85" s="23">
        <v>82900</v>
      </c>
      <c r="K85" s="10">
        <f t="shared" si="20"/>
        <v>82900</v>
      </c>
      <c r="L85" s="10">
        <f>O85/1.19</f>
        <v>65126.050420168067</v>
      </c>
      <c r="M85" s="10">
        <f t="shared" si="26"/>
        <v>12373.949579831933</v>
      </c>
      <c r="N85" s="10"/>
      <c r="O85" s="10">
        <v>77500</v>
      </c>
      <c r="P85" s="10">
        <f t="shared" si="22"/>
        <v>77500</v>
      </c>
      <c r="Q85" s="23">
        <f>T85/1.19</f>
        <v>76134.45378151261</v>
      </c>
      <c r="R85" s="10">
        <f t="shared" si="27"/>
        <v>14465.546218487396</v>
      </c>
      <c r="S85" s="10"/>
      <c r="T85" s="23">
        <v>90600</v>
      </c>
      <c r="U85" s="10">
        <f t="shared" si="24"/>
        <v>90600</v>
      </c>
      <c r="V85" s="11">
        <f t="shared" si="43"/>
        <v>77500</v>
      </c>
      <c r="W85" s="11">
        <v>19133.190536461883</v>
      </c>
      <c r="X85" s="24">
        <f t="shared" si="37"/>
        <v>19133.190536461883</v>
      </c>
      <c r="Y85" s="16" t="s">
        <v>14</v>
      </c>
      <c r="Z85" s="15" t="s">
        <v>20</v>
      </c>
    </row>
    <row r="86" spans="1:26" ht="84.75" x14ac:dyDescent="0.25">
      <c r="A86" s="6">
        <v>70</v>
      </c>
      <c r="B86" s="28">
        <v>51102500</v>
      </c>
      <c r="C86" s="39" t="s">
        <v>145</v>
      </c>
      <c r="D86" s="39"/>
      <c r="E86" s="28" t="s">
        <v>63</v>
      </c>
      <c r="F86" s="28">
        <v>1</v>
      </c>
      <c r="G86" s="23">
        <f t="shared" si="46"/>
        <v>323300</v>
      </c>
      <c r="H86" s="10"/>
      <c r="I86" s="10"/>
      <c r="J86" s="23">
        <v>323300</v>
      </c>
      <c r="K86" s="23">
        <v>40450</v>
      </c>
      <c r="L86" s="10">
        <f t="shared" si="47"/>
        <v>302500</v>
      </c>
      <c r="M86" s="10"/>
      <c r="N86" s="10"/>
      <c r="O86" s="10">
        <v>302500</v>
      </c>
      <c r="P86" s="10">
        <f t="shared" si="22"/>
        <v>302500</v>
      </c>
      <c r="Q86" s="23">
        <f t="shared" si="48"/>
        <v>353400</v>
      </c>
      <c r="R86" s="10"/>
      <c r="S86" s="10"/>
      <c r="T86" s="23">
        <v>353400</v>
      </c>
      <c r="U86" s="10">
        <f t="shared" si="24"/>
        <v>353400</v>
      </c>
      <c r="V86" s="11">
        <f t="shared" si="43"/>
        <v>302500</v>
      </c>
      <c r="W86" s="11">
        <v>58910.086651737904</v>
      </c>
      <c r="X86" s="12">
        <f t="shared" si="37"/>
        <v>58910.086651737904</v>
      </c>
      <c r="Y86" s="16" t="s">
        <v>64</v>
      </c>
      <c r="Z86" s="15" t="s">
        <v>20</v>
      </c>
    </row>
    <row r="87" spans="1:26" ht="84.75" x14ac:dyDescent="0.25">
      <c r="A87" s="6">
        <v>71</v>
      </c>
      <c r="B87" s="28">
        <v>51102500</v>
      </c>
      <c r="C87" s="39" t="s">
        <v>146</v>
      </c>
      <c r="D87" s="39"/>
      <c r="E87" s="28" t="s">
        <v>63</v>
      </c>
      <c r="F87" s="28">
        <v>1</v>
      </c>
      <c r="G87" s="23">
        <f>J87/1.19</f>
        <v>165714.28571428571</v>
      </c>
      <c r="H87" s="10">
        <f t="shared" si="25"/>
        <v>31485.714285714286</v>
      </c>
      <c r="I87" s="10"/>
      <c r="J87" s="23">
        <v>197200</v>
      </c>
      <c r="K87" s="23">
        <v>75600</v>
      </c>
      <c r="L87" s="10">
        <f>O87/1.19</f>
        <v>155000</v>
      </c>
      <c r="M87" s="10">
        <f t="shared" si="26"/>
        <v>29450</v>
      </c>
      <c r="N87" s="10"/>
      <c r="O87" s="10">
        <v>184450</v>
      </c>
      <c r="P87" s="10">
        <f t="shared" si="22"/>
        <v>184450</v>
      </c>
      <c r="Q87" s="23">
        <f>T87/1.19</f>
        <v>181092.43697478992</v>
      </c>
      <c r="R87" s="10">
        <f t="shared" si="27"/>
        <v>34407.563025210082</v>
      </c>
      <c r="S87" s="10"/>
      <c r="T87" s="23">
        <v>215500</v>
      </c>
      <c r="U87" s="10">
        <f t="shared" si="24"/>
        <v>215500</v>
      </c>
      <c r="V87" s="11">
        <f t="shared" si="43"/>
        <v>184450</v>
      </c>
      <c r="W87" s="11">
        <v>44811.946256450203</v>
      </c>
      <c r="X87" s="24">
        <f t="shared" si="37"/>
        <v>44811.946256450203</v>
      </c>
      <c r="Y87" s="16" t="s">
        <v>14</v>
      </c>
      <c r="Z87" s="15" t="s">
        <v>20</v>
      </c>
    </row>
    <row r="88" spans="1:26" ht="84.75" x14ac:dyDescent="0.25">
      <c r="A88" s="6">
        <v>72</v>
      </c>
      <c r="B88" s="28">
        <v>51102500</v>
      </c>
      <c r="C88" s="39" t="s">
        <v>147</v>
      </c>
      <c r="D88" s="39"/>
      <c r="E88" s="28" t="s">
        <v>63</v>
      </c>
      <c r="F88" s="28">
        <v>1</v>
      </c>
      <c r="G88" s="23">
        <f>J88/1.19</f>
        <v>741932.77310924372</v>
      </c>
      <c r="H88" s="10">
        <f t="shared" si="25"/>
        <v>140967.22689075631</v>
      </c>
      <c r="I88" s="10"/>
      <c r="J88" s="23">
        <v>882900</v>
      </c>
      <c r="K88" s="23">
        <f t="shared" ref="K88:K150" si="49">F88*J88</f>
        <v>882900</v>
      </c>
      <c r="L88" s="10">
        <f>O88/1.19</f>
        <v>712857.14285714284</v>
      </c>
      <c r="M88" s="10">
        <f t="shared" si="26"/>
        <v>135442.85714285713</v>
      </c>
      <c r="N88" s="10"/>
      <c r="O88" s="10">
        <v>848300</v>
      </c>
      <c r="P88" s="10">
        <f t="shared" si="22"/>
        <v>848300</v>
      </c>
      <c r="Q88" s="23">
        <f>T88/1.19</f>
        <v>832731.09243697487</v>
      </c>
      <c r="R88" s="10">
        <f t="shared" si="27"/>
        <v>158218.90756302522</v>
      </c>
      <c r="S88" s="10"/>
      <c r="T88" s="23">
        <v>990950</v>
      </c>
      <c r="U88" s="10">
        <f t="shared" si="24"/>
        <v>990950</v>
      </c>
      <c r="V88" s="11">
        <f t="shared" si="43"/>
        <v>848300</v>
      </c>
      <c r="W88" s="11">
        <v>165753.850647454</v>
      </c>
      <c r="X88" s="24">
        <f t="shared" si="37"/>
        <v>165753.850647454</v>
      </c>
      <c r="Y88" s="16" t="s">
        <v>14</v>
      </c>
      <c r="Z88" s="15" t="s">
        <v>20</v>
      </c>
    </row>
    <row r="89" spans="1:26" ht="84.75" x14ac:dyDescent="0.25">
      <c r="A89" s="6">
        <v>73</v>
      </c>
      <c r="B89" s="28">
        <v>51102500</v>
      </c>
      <c r="C89" s="39" t="s">
        <v>148</v>
      </c>
      <c r="D89" s="39"/>
      <c r="E89" s="28" t="s">
        <v>149</v>
      </c>
      <c r="F89" s="28">
        <v>1</v>
      </c>
      <c r="G89" s="23">
        <f t="shared" si="46"/>
        <v>105950</v>
      </c>
      <c r="H89" s="23"/>
      <c r="I89" s="23"/>
      <c r="J89" s="23">
        <v>105950</v>
      </c>
      <c r="K89" s="23">
        <f t="shared" si="49"/>
        <v>105950</v>
      </c>
      <c r="L89" s="10">
        <f t="shared" si="47"/>
        <v>100800</v>
      </c>
      <c r="M89" s="23"/>
      <c r="N89" s="23"/>
      <c r="O89" s="10">
        <v>100800</v>
      </c>
      <c r="P89" s="10">
        <f t="shared" si="22"/>
        <v>100800</v>
      </c>
      <c r="Q89" s="23">
        <f t="shared" si="48"/>
        <v>115800</v>
      </c>
      <c r="R89" s="23"/>
      <c r="S89" s="23"/>
      <c r="T89" s="23">
        <v>115800</v>
      </c>
      <c r="U89" s="10">
        <f t="shared" si="24"/>
        <v>115800</v>
      </c>
      <c r="V89" s="11">
        <f t="shared" si="43"/>
        <v>100800</v>
      </c>
      <c r="W89" s="11">
        <v>36302.711517865835</v>
      </c>
      <c r="X89" s="12">
        <f t="shared" si="37"/>
        <v>36302.711517865835</v>
      </c>
      <c r="Y89" s="16" t="s">
        <v>64</v>
      </c>
      <c r="Z89" s="15" t="s">
        <v>20</v>
      </c>
    </row>
    <row r="90" spans="1:26" ht="84.75" x14ac:dyDescent="0.25">
      <c r="A90" s="6">
        <v>74</v>
      </c>
      <c r="B90" s="28">
        <v>51102500</v>
      </c>
      <c r="C90" s="39" t="s">
        <v>150</v>
      </c>
      <c r="D90" s="39"/>
      <c r="E90" s="28" t="s">
        <v>151</v>
      </c>
      <c r="F90" s="28">
        <v>1</v>
      </c>
      <c r="G90" s="23">
        <f t="shared" si="46"/>
        <v>27600</v>
      </c>
      <c r="H90" s="23"/>
      <c r="I90" s="23"/>
      <c r="J90" s="23">
        <v>27600</v>
      </c>
      <c r="K90" s="23">
        <f t="shared" si="49"/>
        <v>27600</v>
      </c>
      <c r="L90" s="10">
        <f t="shared" si="47"/>
        <v>25300</v>
      </c>
      <c r="M90" s="23"/>
      <c r="N90" s="23"/>
      <c r="O90" s="10">
        <v>25300</v>
      </c>
      <c r="P90" s="10">
        <f t="shared" si="22"/>
        <v>25300</v>
      </c>
      <c r="Q90" s="23">
        <f t="shared" si="48"/>
        <v>29850</v>
      </c>
      <c r="R90" s="23"/>
      <c r="S90" s="23"/>
      <c r="T90" s="23">
        <v>29850</v>
      </c>
      <c r="U90" s="10">
        <f t="shared" si="24"/>
        <v>29850</v>
      </c>
      <c r="V90" s="11">
        <f t="shared" si="43"/>
        <v>25300</v>
      </c>
      <c r="W90" s="11">
        <v>9566.5952682309417</v>
      </c>
      <c r="X90" s="12">
        <f t="shared" si="37"/>
        <v>9566.5952682309417</v>
      </c>
      <c r="Y90" s="16" t="s">
        <v>64</v>
      </c>
      <c r="Z90" s="15" t="s">
        <v>20</v>
      </c>
    </row>
    <row r="91" spans="1:26" ht="84.75" x14ac:dyDescent="0.25">
      <c r="A91" s="6">
        <v>75</v>
      </c>
      <c r="B91" s="28">
        <v>51102500</v>
      </c>
      <c r="C91" s="39" t="s">
        <v>152</v>
      </c>
      <c r="D91" s="39"/>
      <c r="E91" s="28" t="s">
        <v>153</v>
      </c>
      <c r="F91" s="28">
        <v>1</v>
      </c>
      <c r="G91" s="23">
        <f t="shared" si="46"/>
        <v>46500</v>
      </c>
      <c r="H91" s="23"/>
      <c r="I91" s="23"/>
      <c r="J91" s="23">
        <v>46500</v>
      </c>
      <c r="K91" s="23">
        <f t="shared" si="49"/>
        <v>46500</v>
      </c>
      <c r="L91" s="10">
        <f t="shared" si="47"/>
        <v>44200</v>
      </c>
      <c r="M91" s="23"/>
      <c r="N91" s="23"/>
      <c r="O91" s="10">
        <v>44200</v>
      </c>
      <c r="P91" s="10">
        <f t="shared" si="22"/>
        <v>44200</v>
      </c>
      <c r="Q91" s="23">
        <f t="shared" si="48"/>
        <v>50800</v>
      </c>
      <c r="R91" s="23"/>
      <c r="S91" s="23"/>
      <c r="T91" s="23">
        <v>50800</v>
      </c>
      <c r="U91" s="10">
        <f t="shared" si="24"/>
        <v>50800</v>
      </c>
      <c r="V91" s="11">
        <f t="shared" si="43"/>
        <v>44200</v>
      </c>
      <c r="W91" s="11">
        <v>15860.407944698667</v>
      </c>
      <c r="X91" s="12">
        <f t="shared" si="37"/>
        <v>15860.407944698667</v>
      </c>
      <c r="Y91" s="16" t="s">
        <v>64</v>
      </c>
      <c r="Z91" s="15" t="s">
        <v>20</v>
      </c>
    </row>
    <row r="92" spans="1:26" ht="84.75" x14ac:dyDescent="0.25">
      <c r="A92" s="31">
        <v>76</v>
      </c>
      <c r="B92" s="28">
        <v>51102500</v>
      </c>
      <c r="C92" s="39" t="s">
        <v>154</v>
      </c>
      <c r="D92" s="39"/>
      <c r="E92" s="28" t="s">
        <v>155</v>
      </c>
      <c r="F92" s="28">
        <v>1</v>
      </c>
      <c r="G92" s="23">
        <f t="shared" si="46"/>
        <v>86950</v>
      </c>
      <c r="H92" s="23"/>
      <c r="I92" s="23"/>
      <c r="J92" s="23">
        <v>86950</v>
      </c>
      <c r="K92" s="23">
        <f t="shared" si="49"/>
        <v>86950</v>
      </c>
      <c r="L92" s="10">
        <f t="shared" si="47"/>
        <v>81300</v>
      </c>
      <c r="M92" s="23"/>
      <c r="N92" s="23"/>
      <c r="O92" s="10">
        <v>81300</v>
      </c>
      <c r="P92" s="10">
        <f t="shared" si="22"/>
        <v>81300</v>
      </c>
      <c r="Q92" s="23">
        <f t="shared" si="48"/>
        <v>95100</v>
      </c>
      <c r="R92" s="23"/>
      <c r="S92" s="23"/>
      <c r="T92" s="23">
        <v>95100</v>
      </c>
      <c r="U92" s="10">
        <f t="shared" si="24"/>
        <v>95100</v>
      </c>
      <c r="V92" s="11">
        <f t="shared" si="43"/>
        <v>81300</v>
      </c>
      <c r="W92" s="11">
        <v>22456.323629636841</v>
      </c>
      <c r="X92" s="12">
        <f t="shared" si="37"/>
        <v>22456.323629636841</v>
      </c>
      <c r="Y92" s="16" t="s">
        <v>64</v>
      </c>
      <c r="Z92" s="15" t="s">
        <v>20</v>
      </c>
    </row>
    <row r="93" spans="1:26" ht="84.75" x14ac:dyDescent="0.25">
      <c r="A93" s="6">
        <v>78</v>
      </c>
      <c r="B93" s="28">
        <v>51102500</v>
      </c>
      <c r="C93" s="39" t="s">
        <v>156</v>
      </c>
      <c r="D93" s="39"/>
      <c r="E93" s="28" t="s">
        <v>157</v>
      </c>
      <c r="F93" s="28">
        <v>1</v>
      </c>
      <c r="G93" s="23">
        <f>J93</f>
        <v>90200</v>
      </c>
      <c r="H93" s="23"/>
      <c r="I93" s="23"/>
      <c r="J93" s="23">
        <v>90200</v>
      </c>
      <c r="K93" s="23">
        <f t="shared" si="49"/>
        <v>90200</v>
      </c>
      <c r="L93" s="10">
        <f>O93</f>
        <v>85800</v>
      </c>
      <c r="M93" s="23"/>
      <c r="N93" s="23"/>
      <c r="O93" s="10">
        <v>85800</v>
      </c>
      <c r="P93" s="10">
        <f t="shared" si="22"/>
        <v>85800</v>
      </c>
      <c r="Q93" s="23">
        <f>T93</f>
        <v>98500</v>
      </c>
      <c r="R93" s="23"/>
      <c r="S93" s="23"/>
      <c r="T93" s="23">
        <v>98500</v>
      </c>
      <c r="U93" s="10">
        <f t="shared" si="24"/>
        <v>98500</v>
      </c>
      <c r="V93" s="11">
        <f t="shared" si="43"/>
        <v>85800</v>
      </c>
      <c r="W93" s="11">
        <v>21650.715607048973</v>
      </c>
      <c r="X93" s="12">
        <f t="shared" si="37"/>
        <v>21650.715607048973</v>
      </c>
      <c r="Y93" s="16" t="s">
        <v>64</v>
      </c>
      <c r="Z93" s="15" t="s">
        <v>20</v>
      </c>
    </row>
    <row r="94" spans="1:26" ht="84.75" x14ac:dyDescent="0.25">
      <c r="A94" s="6">
        <v>79</v>
      </c>
      <c r="B94" s="28">
        <v>51102500</v>
      </c>
      <c r="C94" s="39" t="s">
        <v>158</v>
      </c>
      <c r="D94" s="39"/>
      <c r="E94" s="32" t="s">
        <v>63</v>
      </c>
      <c r="F94" s="28">
        <v>1</v>
      </c>
      <c r="G94" s="23">
        <f>J94</f>
        <v>88800</v>
      </c>
      <c r="H94" s="23"/>
      <c r="I94" s="23"/>
      <c r="J94" s="23">
        <v>88800</v>
      </c>
      <c r="K94" s="23">
        <f t="shared" si="49"/>
        <v>88800</v>
      </c>
      <c r="L94" s="10">
        <f>O94</f>
        <v>84500</v>
      </c>
      <c r="M94" s="23"/>
      <c r="N94" s="23"/>
      <c r="O94" s="10">
        <v>84500</v>
      </c>
      <c r="P94" s="10">
        <f t="shared" si="22"/>
        <v>84500</v>
      </c>
      <c r="Q94" s="23">
        <f>T94</f>
        <v>97000</v>
      </c>
      <c r="R94" s="23"/>
      <c r="S94" s="23"/>
      <c r="T94" s="23">
        <v>97000</v>
      </c>
      <c r="U94" s="10">
        <f t="shared" si="24"/>
        <v>97000</v>
      </c>
      <c r="V94" s="11">
        <f t="shared" si="43"/>
        <v>84500</v>
      </c>
      <c r="W94" s="11">
        <v>26685.765748223155</v>
      </c>
      <c r="X94" s="12">
        <f t="shared" si="37"/>
        <v>26685.765748223155</v>
      </c>
      <c r="Y94" s="16" t="s">
        <v>64</v>
      </c>
      <c r="Z94" s="15" t="s">
        <v>20</v>
      </c>
    </row>
    <row r="95" spans="1:26" ht="84.75" x14ac:dyDescent="0.25">
      <c r="A95" s="6">
        <v>80</v>
      </c>
      <c r="B95" s="28">
        <v>51102500</v>
      </c>
      <c r="C95" s="39" t="s">
        <v>159</v>
      </c>
      <c r="D95" s="39"/>
      <c r="E95" s="32" t="s">
        <v>160</v>
      </c>
      <c r="F95" s="28">
        <v>1</v>
      </c>
      <c r="G95" s="23">
        <f>J95</f>
        <v>23600</v>
      </c>
      <c r="H95" s="23"/>
      <c r="I95" s="23"/>
      <c r="J95" s="23">
        <v>23600</v>
      </c>
      <c r="K95" s="23">
        <f t="shared" si="49"/>
        <v>23600</v>
      </c>
      <c r="L95" s="10">
        <f>O95</f>
        <v>21500</v>
      </c>
      <c r="M95" s="23"/>
      <c r="N95" s="23"/>
      <c r="O95" s="10">
        <v>21500</v>
      </c>
      <c r="P95" s="10">
        <f t="shared" si="22"/>
        <v>21500</v>
      </c>
      <c r="Q95" s="23">
        <f>T95</f>
        <v>25750</v>
      </c>
      <c r="R95" s="23"/>
      <c r="S95" s="23"/>
      <c r="T95" s="23">
        <v>25750</v>
      </c>
      <c r="U95" s="10">
        <f t="shared" si="24"/>
        <v>25750</v>
      </c>
      <c r="V95" s="11">
        <f t="shared" si="43"/>
        <v>21500</v>
      </c>
      <c r="W95" s="11">
        <v>14601.645409405122</v>
      </c>
      <c r="X95" s="12">
        <f t="shared" si="37"/>
        <v>14601.645409405122</v>
      </c>
      <c r="Y95" s="16" t="s">
        <v>64</v>
      </c>
      <c r="Z95" s="15" t="s">
        <v>20</v>
      </c>
    </row>
    <row r="96" spans="1:26" ht="84.75" x14ac:dyDescent="0.25">
      <c r="A96" s="6">
        <v>81</v>
      </c>
      <c r="B96" s="28">
        <v>51102500</v>
      </c>
      <c r="C96" s="39" t="s">
        <v>161</v>
      </c>
      <c r="D96" s="39"/>
      <c r="E96" s="32" t="s">
        <v>162</v>
      </c>
      <c r="F96" s="28">
        <v>1</v>
      </c>
      <c r="G96" s="23">
        <f t="shared" ref="G96:G107" si="50">J96</f>
        <v>38700</v>
      </c>
      <c r="H96" s="23"/>
      <c r="I96" s="23"/>
      <c r="J96" s="23">
        <v>38700</v>
      </c>
      <c r="K96" s="23">
        <f t="shared" si="49"/>
        <v>38700</v>
      </c>
      <c r="L96" s="10">
        <f t="shared" ref="L96:L107" si="51">O96</f>
        <v>36500</v>
      </c>
      <c r="M96" s="23"/>
      <c r="N96" s="23"/>
      <c r="O96" s="10">
        <v>36500</v>
      </c>
      <c r="P96" s="10">
        <f t="shared" si="22"/>
        <v>36500</v>
      </c>
      <c r="Q96" s="23">
        <f t="shared" ref="Q96:Q107" si="52">T96</f>
        <v>42250</v>
      </c>
      <c r="R96" s="23"/>
      <c r="S96" s="23"/>
      <c r="T96" s="23">
        <v>42250</v>
      </c>
      <c r="U96" s="10">
        <f t="shared" si="24"/>
        <v>42250</v>
      </c>
      <c r="V96" s="11">
        <f t="shared" si="43"/>
        <v>36500</v>
      </c>
      <c r="W96" s="11">
        <v>12789.027358582416</v>
      </c>
      <c r="X96" s="12">
        <f t="shared" si="37"/>
        <v>12789.027358582416</v>
      </c>
      <c r="Y96" s="16" t="s">
        <v>64</v>
      </c>
      <c r="Z96" s="15" t="s">
        <v>20</v>
      </c>
    </row>
    <row r="97" spans="1:26" ht="84.75" x14ac:dyDescent="0.25">
      <c r="A97" s="6">
        <v>82</v>
      </c>
      <c r="B97" s="28">
        <v>51241208</v>
      </c>
      <c r="C97" s="39" t="s">
        <v>163</v>
      </c>
      <c r="D97" s="39"/>
      <c r="E97" s="32" t="s">
        <v>164</v>
      </c>
      <c r="F97" s="28">
        <v>1</v>
      </c>
      <c r="G97" s="23">
        <f t="shared" si="50"/>
        <v>32650</v>
      </c>
      <c r="H97" s="23"/>
      <c r="I97" s="23"/>
      <c r="J97" s="23">
        <v>32650</v>
      </c>
      <c r="K97" s="23">
        <f t="shared" si="49"/>
        <v>32650</v>
      </c>
      <c r="L97" s="10">
        <f t="shared" si="51"/>
        <v>30000</v>
      </c>
      <c r="M97" s="23"/>
      <c r="N97" s="23"/>
      <c r="O97" s="10">
        <v>30000</v>
      </c>
      <c r="P97" s="10">
        <f t="shared" si="22"/>
        <v>30000</v>
      </c>
      <c r="Q97" s="23">
        <f t="shared" si="52"/>
        <v>35650</v>
      </c>
      <c r="R97" s="23"/>
      <c r="S97" s="23"/>
      <c r="T97" s="23">
        <v>35650</v>
      </c>
      <c r="U97" s="10">
        <f t="shared" si="24"/>
        <v>35650</v>
      </c>
      <c r="V97" s="11">
        <f t="shared" si="43"/>
        <v>30000</v>
      </c>
      <c r="W97" s="11">
        <v>8559.5852399961059</v>
      </c>
      <c r="X97" s="12">
        <f t="shared" si="37"/>
        <v>8559.5852399961059</v>
      </c>
      <c r="Y97" s="16" t="s">
        <v>64</v>
      </c>
      <c r="Z97" s="15" t="s">
        <v>20</v>
      </c>
    </row>
    <row r="98" spans="1:26" ht="84.75" x14ac:dyDescent="0.25">
      <c r="A98" s="6">
        <v>83</v>
      </c>
      <c r="B98" s="28">
        <v>51102500</v>
      </c>
      <c r="C98" s="39" t="s">
        <v>165</v>
      </c>
      <c r="D98" s="39"/>
      <c r="E98" s="32" t="s">
        <v>166</v>
      </c>
      <c r="F98" s="28">
        <v>1</v>
      </c>
      <c r="G98" s="23">
        <f t="shared" si="50"/>
        <v>368300</v>
      </c>
      <c r="H98" s="23"/>
      <c r="I98" s="23"/>
      <c r="J98" s="23">
        <v>368300</v>
      </c>
      <c r="K98" s="23">
        <f t="shared" si="49"/>
        <v>368300</v>
      </c>
      <c r="L98" s="10">
        <f t="shared" si="51"/>
        <v>350750</v>
      </c>
      <c r="M98" s="23"/>
      <c r="N98" s="23"/>
      <c r="O98" s="10">
        <v>350750</v>
      </c>
      <c r="P98" s="10">
        <f t="shared" si="22"/>
        <v>350750</v>
      </c>
      <c r="Q98" s="23">
        <f t="shared" si="52"/>
        <v>402600</v>
      </c>
      <c r="R98" s="23"/>
      <c r="S98" s="23"/>
      <c r="T98" s="23">
        <v>402600</v>
      </c>
      <c r="U98" s="10">
        <f t="shared" si="24"/>
        <v>402600</v>
      </c>
      <c r="V98" s="11">
        <f t="shared" si="43"/>
        <v>350750</v>
      </c>
      <c r="W98" s="11">
        <v>62686.37425761854</v>
      </c>
      <c r="X98" s="12">
        <f t="shared" si="37"/>
        <v>62686.37425761854</v>
      </c>
      <c r="Y98" s="16" t="s">
        <v>64</v>
      </c>
      <c r="Z98" s="15" t="s">
        <v>20</v>
      </c>
    </row>
    <row r="99" spans="1:26" ht="84.75" x14ac:dyDescent="0.25">
      <c r="A99" s="6">
        <v>84</v>
      </c>
      <c r="B99" s="28">
        <v>51241208</v>
      </c>
      <c r="C99" s="39" t="s">
        <v>167</v>
      </c>
      <c r="D99" s="39"/>
      <c r="E99" s="32" t="s">
        <v>157</v>
      </c>
      <c r="F99" s="28">
        <v>1</v>
      </c>
      <c r="G99" s="23">
        <f t="shared" si="50"/>
        <v>32650</v>
      </c>
      <c r="H99" s="23"/>
      <c r="I99" s="23"/>
      <c r="J99" s="23">
        <v>32650</v>
      </c>
      <c r="K99" s="23">
        <f t="shared" si="49"/>
        <v>32650</v>
      </c>
      <c r="L99" s="10">
        <f t="shared" si="51"/>
        <v>30000</v>
      </c>
      <c r="M99" s="23"/>
      <c r="N99" s="23"/>
      <c r="O99" s="10">
        <v>30000</v>
      </c>
      <c r="P99" s="10">
        <f t="shared" si="22"/>
        <v>30000</v>
      </c>
      <c r="Q99" s="23">
        <f t="shared" si="52"/>
        <v>35650</v>
      </c>
      <c r="R99" s="23"/>
      <c r="S99" s="23"/>
      <c r="T99" s="23">
        <v>35650</v>
      </c>
      <c r="U99" s="10">
        <f t="shared" si="24"/>
        <v>35650</v>
      </c>
      <c r="V99" s="11">
        <f t="shared" si="43"/>
        <v>30000</v>
      </c>
      <c r="W99" s="11">
        <v>11429.563820465388</v>
      </c>
      <c r="X99" s="12">
        <f t="shared" si="37"/>
        <v>11429.563820465388</v>
      </c>
      <c r="Y99" s="16" t="s">
        <v>64</v>
      </c>
      <c r="Z99" s="15" t="s">
        <v>20</v>
      </c>
    </row>
    <row r="100" spans="1:26" ht="84.75" x14ac:dyDescent="0.25">
      <c r="A100" s="6">
        <v>85</v>
      </c>
      <c r="B100" s="28">
        <v>51241208</v>
      </c>
      <c r="C100" s="39" t="s">
        <v>168</v>
      </c>
      <c r="D100" s="39"/>
      <c r="E100" s="32" t="s">
        <v>169</v>
      </c>
      <c r="F100" s="28">
        <v>1</v>
      </c>
      <c r="G100" s="23">
        <f t="shared" si="50"/>
        <v>108100</v>
      </c>
      <c r="H100" s="23"/>
      <c r="I100" s="23"/>
      <c r="J100" s="23">
        <v>108100</v>
      </c>
      <c r="K100" s="23">
        <f t="shared" si="49"/>
        <v>108100</v>
      </c>
      <c r="L100" s="10">
        <f t="shared" si="51"/>
        <v>102950</v>
      </c>
      <c r="M100" s="23"/>
      <c r="N100" s="23"/>
      <c r="O100" s="10">
        <v>102950</v>
      </c>
      <c r="P100" s="10">
        <f t="shared" si="22"/>
        <v>102950</v>
      </c>
      <c r="Q100" s="23">
        <f t="shared" si="52"/>
        <v>118150</v>
      </c>
      <c r="R100" s="23"/>
      <c r="S100" s="23"/>
      <c r="T100" s="23">
        <v>118150</v>
      </c>
      <c r="U100" s="10">
        <f t="shared" si="24"/>
        <v>118150</v>
      </c>
      <c r="V100" s="11">
        <f t="shared" si="43"/>
        <v>102950</v>
      </c>
      <c r="W100" s="11">
        <v>29455.043325868952</v>
      </c>
      <c r="X100" s="12">
        <f t="shared" si="37"/>
        <v>29455.043325868952</v>
      </c>
      <c r="Y100" s="16" t="s">
        <v>64</v>
      </c>
      <c r="Z100" s="15" t="s">
        <v>20</v>
      </c>
    </row>
    <row r="101" spans="1:26" ht="84.75" x14ac:dyDescent="0.25">
      <c r="A101" s="6">
        <v>86</v>
      </c>
      <c r="B101" s="28">
        <v>51241208</v>
      </c>
      <c r="C101" s="39" t="s">
        <v>170</v>
      </c>
      <c r="D101" s="39"/>
      <c r="E101" s="32" t="s">
        <v>171</v>
      </c>
      <c r="F101" s="28">
        <v>1</v>
      </c>
      <c r="G101" s="23">
        <f t="shared" si="50"/>
        <v>121950</v>
      </c>
      <c r="H101" s="23"/>
      <c r="I101" s="23"/>
      <c r="J101" s="23">
        <v>121950</v>
      </c>
      <c r="K101" s="23">
        <f t="shared" si="49"/>
        <v>121950</v>
      </c>
      <c r="L101" s="10">
        <f t="shared" si="51"/>
        <v>116150</v>
      </c>
      <c r="M101" s="23"/>
      <c r="N101" s="23"/>
      <c r="O101" s="10">
        <v>116150</v>
      </c>
      <c r="P101" s="10">
        <f t="shared" ref="P101:P163" si="53">+O101*F101</f>
        <v>116150</v>
      </c>
      <c r="Q101" s="23">
        <f t="shared" si="52"/>
        <v>133350</v>
      </c>
      <c r="R101" s="23"/>
      <c r="S101" s="23"/>
      <c r="T101" s="23">
        <v>133350</v>
      </c>
      <c r="U101" s="10">
        <f t="shared" ref="U101:U163" si="54">+T101*F101</f>
        <v>133350</v>
      </c>
      <c r="V101" s="11">
        <f t="shared" si="43"/>
        <v>116150</v>
      </c>
      <c r="W101" s="11">
        <v>32627.124914808686</v>
      </c>
      <c r="X101" s="12">
        <f t="shared" si="37"/>
        <v>32627.124914808686</v>
      </c>
      <c r="Y101" s="16" t="s">
        <v>64</v>
      </c>
      <c r="Z101" s="15" t="s">
        <v>20</v>
      </c>
    </row>
    <row r="102" spans="1:26" ht="84.75" x14ac:dyDescent="0.25">
      <c r="A102" s="6">
        <v>87</v>
      </c>
      <c r="B102" s="28">
        <v>51102500</v>
      </c>
      <c r="C102" s="39" t="s">
        <v>172</v>
      </c>
      <c r="D102" s="39"/>
      <c r="E102" s="32" t="s">
        <v>173</v>
      </c>
      <c r="F102" s="28">
        <v>1</v>
      </c>
      <c r="G102" s="23">
        <f t="shared" si="50"/>
        <v>361650</v>
      </c>
      <c r="H102" s="23"/>
      <c r="I102" s="23"/>
      <c r="J102" s="23">
        <v>361650</v>
      </c>
      <c r="K102" s="23">
        <f t="shared" si="49"/>
        <v>361650</v>
      </c>
      <c r="L102" s="10">
        <f t="shared" si="51"/>
        <v>344450</v>
      </c>
      <c r="M102" s="23"/>
      <c r="N102" s="23"/>
      <c r="O102" s="10">
        <v>344450</v>
      </c>
      <c r="P102" s="10">
        <f t="shared" si="53"/>
        <v>344450</v>
      </c>
      <c r="Q102" s="23">
        <f t="shared" si="52"/>
        <v>395350</v>
      </c>
      <c r="R102" s="23"/>
      <c r="S102" s="23"/>
      <c r="T102" s="23">
        <v>395350</v>
      </c>
      <c r="U102" s="10">
        <f t="shared" si="54"/>
        <v>395350</v>
      </c>
      <c r="V102" s="11">
        <f t="shared" si="43"/>
        <v>344450</v>
      </c>
      <c r="W102" s="11">
        <v>62031.817739265898</v>
      </c>
      <c r="X102" s="12">
        <f t="shared" si="37"/>
        <v>62031.817739265898</v>
      </c>
      <c r="Y102" s="16" t="s">
        <v>64</v>
      </c>
      <c r="Z102" s="15" t="s">
        <v>20</v>
      </c>
    </row>
    <row r="103" spans="1:26" ht="84.75" x14ac:dyDescent="0.25">
      <c r="A103" s="6">
        <v>88</v>
      </c>
      <c r="B103" s="28">
        <v>51102500</v>
      </c>
      <c r="C103" s="39" t="s">
        <v>174</v>
      </c>
      <c r="D103" s="39"/>
      <c r="E103" s="32" t="s">
        <v>175</v>
      </c>
      <c r="F103" s="28">
        <v>1</v>
      </c>
      <c r="G103" s="23">
        <f t="shared" si="50"/>
        <v>171450</v>
      </c>
      <c r="H103" s="23"/>
      <c r="I103" s="23"/>
      <c r="J103" s="23">
        <v>171450</v>
      </c>
      <c r="K103" s="23">
        <f t="shared" si="49"/>
        <v>171450</v>
      </c>
      <c r="L103" s="10">
        <f t="shared" si="51"/>
        <v>163300</v>
      </c>
      <c r="M103" s="23"/>
      <c r="N103" s="23"/>
      <c r="O103" s="10">
        <v>163300</v>
      </c>
      <c r="P103" s="10">
        <f t="shared" si="53"/>
        <v>163300</v>
      </c>
      <c r="Q103" s="23">
        <f t="shared" si="52"/>
        <v>187450</v>
      </c>
      <c r="R103" s="23"/>
      <c r="S103" s="23"/>
      <c r="T103" s="23">
        <v>187450</v>
      </c>
      <c r="U103" s="10">
        <f t="shared" si="54"/>
        <v>187450</v>
      </c>
      <c r="V103" s="11">
        <f t="shared" si="43"/>
        <v>163300</v>
      </c>
      <c r="W103" s="11">
        <v>42294.42118586311</v>
      </c>
      <c r="X103" s="12">
        <f t="shared" si="37"/>
        <v>42294.42118586311</v>
      </c>
      <c r="Y103" s="16" t="s">
        <v>64</v>
      </c>
      <c r="Z103" s="15" t="s">
        <v>20</v>
      </c>
    </row>
    <row r="104" spans="1:26" ht="84.75" x14ac:dyDescent="0.25">
      <c r="A104" s="6">
        <v>89</v>
      </c>
      <c r="B104" s="28">
        <v>51102500</v>
      </c>
      <c r="C104" s="39" t="s">
        <v>176</v>
      </c>
      <c r="D104" s="39"/>
      <c r="E104" s="32" t="s">
        <v>177</v>
      </c>
      <c r="F104" s="28">
        <v>1</v>
      </c>
      <c r="G104" s="23">
        <f t="shared" si="50"/>
        <v>77300</v>
      </c>
      <c r="H104" s="23"/>
      <c r="I104" s="23"/>
      <c r="J104" s="23">
        <v>77300</v>
      </c>
      <c r="K104" s="23">
        <f t="shared" si="49"/>
        <v>77300</v>
      </c>
      <c r="L104" s="10">
        <f t="shared" si="51"/>
        <v>73600</v>
      </c>
      <c r="M104" s="23"/>
      <c r="N104" s="23"/>
      <c r="O104" s="10">
        <v>73600</v>
      </c>
      <c r="P104" s="10">
        <f t="shared" si="53"/>
        <v>73600</v>
      </c>
      <c r="Q104" s="23">
        <f t="shared" si="52"/>
        <v>84450</v>
      </c>
      <c r="R104" s="23"/>
      <c r="S104" s="23"/>
      <c r="T104" s="23">
        <v>84450</v>
      </c>
      <c r="U104" s="10">
        <f t="shared" si="54"/>
        <v>84450</v>
      </c>
      <c r="V104" s="11">
        <f t="shared" si="43"/>
        <v>73600</v>
      </c>
      <c r="W104" s="11">
        <v>22154.220621166391</v>
      </c>
      <c r="X104" s="12">
        <f t="shared" si="37"/>
        <v>22154.220621166391</v>
      </c>
      <c r="Y104" s="16" t="s">
        <v>64</v>
      </c>
      <c r="Z104" s="15" t="s">
        <v>20</v>
      </c>
    </row>
    <row r="105" spans="1:26" ht="84.75" x14ac:dyDescent="0.25">
      <c r="A105" s="6">
        <v>90</v>
      </c>
      <c r="B105" s="28">
        <v>51102500</v>
      </c>
      <c r="C105" s="39" t="s">
        <v>178</v>
      </c>
      <c r="D105" s="39"/>
      <c r="E105" s="32" t="s">
        <v>179</v>
      </c>
      <c r="F105" s="28">
        <v>1</v>
      </c>
      <c r="G105" s="23">
        <f t="shared" si="50"/>
        <v>81200</v>
      </c>
      <c r="H105" s="23"/>
      <c r="I105" s="23"/>
      <c r="J105" s="23">
        <v>81200</v>
      </c>
      <c r="K105" s="23">
        <f t="shared" si="49"/>
        <v>81200</v>
      </c>
      <c r="L105" s="10">
        <f t="shared" si="51"/>
        <v>77300</v>
      </c>
      <c r="M105" s="23"/>
      <c r="N105" s="23"/>
      <c r="O105" s="10">
        <v>77300</v>
      </c>
      <c r="P105" s="10">
        <f t="shared" si="53"/>
        <v>77300</v>
      </c>
      <c r="Q105" s="23">
        <f t="shared" si="52"/>
        <v>88700</v>
      </c>
      <c r="R105" s="23"/>
      <c r="S105" s="23"/>
      <c r="T105" s="23">
        <v>88700</v>
      </c>
      <c r="U105" s="10">
        <f t="shared" si="54"/>
        <v>88700</v>
      </c>
      <c r="V105" s="11">
        <f t="shared" si="43"/>
        <v>77300</v>
      </c>
      <c r="W105" s="11">
        <v>22557.024632460325</v>
      </c>
      <c r="X105" s="12">
        <f t="shared" si="37"/>
        <v>22557.024632460325</v>
      </c>
      <c r="Y105" s="16" t="s">
        <v>64</v>
      </c>
      <c r="Z105" s="15" t="s">
        <v>20</v>
      </c>
    </row>
    <row r="106" spans="1:26" ht="84.75" x14ac:dyDescent="0.25">
      <c r="A106" s="6">
        <v>91</v>
      </c>
      <c r="B106" s="28">
        <v>51102500</v>
      </c>
      <c r="C106" s="39" t="s">
        <v>180</v>
      </c>
      <c r="D106" s="39"/>
      <c r="E106" s="32" t="s">
        <v>181</v>
      </c>
      <c r="F106" s="28">
        <v>1</v>
      </c>
      <c r="G106" s="23">
        <f t="shared" si="50"/>
        <v>62800</v>
      </c>
      <c r="H106" s="23"/>
      <c r="I106" s="23"/>
      <c r="J106" s="23">
        <v>62800</v>
      </c>
      <c r="K106" s="23">
        <f t="shared" si="49"/>
        <v>62800</v>
      </c>
      <c r="L106" s="10">
        <f t="shared" si="51"/>
        <v>59800</v>
      </c>
      <c r="M106" s="23"/>
      <c r="N106" s="23"/>
      <c r="O106" s="10">
        <v>59800</v>
      </c>
      <c r="P106" s="10">
        <f t="shared" si="53"/>
        <v>59800</v>
      </c>
      <c r="Q106" s="23">
        <f t="shared" si="52"/>
        <v>68650</v>
      </c>
      <c r="R106" s="23"/>
      <c r="S106" s="23"/>
      <c r="T106" s="23">
        <v>68650</v>
      </c>
      <c r="U106" s="10">
        <f t="shared" si="54"/>
        <v>68650</v>
      </c>
      <c r="V106" s="11">
        <f t="shared" si="43"/>
        <v>59800</v>
      </c>
      <c r="W106" s="11">
        <v>20039.499561873236</v>
      </c>
      <c r="X106" s="12">
        <f t="shared" si="37"/>
        <v>20039.499561873236</v>
      </c>
      <c r="Y106" s="16" t="s">
        <v>64</v>
      </c>
      <c r="Z106" s="15" t="s">
        <v>20</v>
      </c>
    </row>
    <row r="107" spans="1:26" ht="84.75" x14ac:dyDescent="0.25">
      <c r="A107" s="6">
        <v>92</v>
      </c>
      <c r="B107" s="28">
        <v>51102500</v>
      </c>
      <c r="C107" s="39" t="s">
        <v>182</v>
      </c>
      <c r="D107" s="39"/>
      <c r="E107" s="32" t="s">
        <v>183</v>
      </c>
      <c r="F107" s="28">
        <v>1</v>
      </c>
      <c r="G107" s="23">
        <f t="shared" si="50"/>
        <v>298900</v>
      </c>
      <c r="H107" s="23"/>
      <c r="I107" s="23"/>
      <c r="J107" s="23">
        <v>298900</v>
      </c>
      <c r="K107" s="23">
        <f t="shared" si="49"/>
        <v>298900</v>
      </c>
      <c r="L107" s="10">
        <f t="shared" si="51"/>
        <v>284600</v>
      </c>
      <c r="M107" s="23"/>
      <c r="N107" s="23"/>
      <c r="O107" s="10">
        <v>284600</v>
      </c>
      <c r="P107" s="10">
        <f t="shared" si="53"/>
        <v>284600</v>
      </c>
      <c r="Q107" s="23">
        <f t="shared" si="52"/>
        <v>326700</v>
      </c>
      <c r="R107" s="23"/>
      <c r="S107" s="23"/>
      <c r="T107" s="23">
        <v>326700</v>
      </c>
      <c r="U107" s="10">
        <f t="shared" si="54"/>
        <v>326700</v>
      </c>
      <c r="V107" s="11">
        <f t="shared" si="43"/>
        <v>284600</v>
      </c>
      <c r="W107" s="11">
        <v>58406.581637620489</v>
      </c>
      <c r="X107" s="12">
        <f t="shared" si="37"/>
        <v>58406.581637620489</v>
      </c>
      <c r="Y107" s="16" t="s">
        <v>64</v>
      </c>
      <c r="Z107" s="15" t="s">
        <v>20</v>
      </c>
    </row>
    <row r="108" spans="1:26" ht="84.75" x14ac:dyDescent="0.25">
      <c r="A108" s="6">
        <v>93</v>
      </c>
      <c r="B108" s="28">
        <v>51102500</v>
      </c>
      <c r="C108" s="39" t="s">
        <v>184</v>
      </c>
      <c r="D108" s="39"/>
      <c r="E108" s="32" t="s">
        <v>177</v>
      </c>
      <c r="F108" s="28">
        <v>1</v>
      </c>
      <c r="G108" s="23">
        <f>J108</f>
        <v>317100</v>
      </c>
      <c r="H108" s="23"/>
      <c r="I108" s="23"/>
      <c r="J108" s="23">
        <v>317100</v>
      </c>
      <c r="K108" s="23">
        <f t="shared" si="49"/>
        <v>317100</v>
      </c>
      <c r="L108" s="10">
        <f>O108</f>
        <v>301800</v>
      </c>
      <c r="M108" s="23"/>
      <c r="N108" s="23"/>
      <c r="O108" s="10">
        <v>301800</v>
      </c>
      <c r="P108" s="10">
        <f t="shared" si="53"/>
        <v>301800</v>
      </c>
      <c r="Q108" s="23">
        <f>T108</f>
        <v>346500</v>
      </c>
      <c r="R108" s="23"/>
      <c r="S108" s="23"/>
      <c r="T108" s="23">
        <v>346500</v>
      </c>
      <c r="U108" s="10">
        <f t="shared" si="54"/>
        <v>346500</v>
      </c>
      <c r="V108" s="11">
        <f t="shared" si="43"/>
        <v>301800</v>
      </c>
      <c r="W108" s="11">
        <v>62585.67325479506</v>
      </c>
      <c r="X108" s="12">
        <f t="shared" si="37"/>
        <v>62585.67325479506</v>
      </c>
      <c r="Y108" s="16" t="s">
        <v>64</v>
      </c>
      <c r="Z108" s="15" t="s">
        <v>20</v>
      </c>
    </row>
    <row r="109" spans="1:26" ht="84.75" x14ac:dyDescent="0.25">
      <c r="A109" s="6">
        <v>94</v>
      </c>
      <c r="B109" s="28">
        <v>51102500</v>
      </c>
      <c r="C109" s="39" t="s">
        <v>185</v>
      </c>
      <c r="D109" s="39"/>
      <c r="E109" s="32" t="s">
        <v>177</v>
      </c>
      <c r="F109" s="28">
        <v>1</v>
      </c>
      <c r="G109" s="23">
        <f>J109</f>
        <v>23600</v>
      </c>
      <c r="H109" s="23"/>
      <c r="I109" s="23"/>
      <c r="J109" s="23">
        <v>23600</v>
      </c>
      <c r="K109" s="23">
        <f t="shared" si="49"/>
        <v>23600</v>
      </c>
      <c r="L109" s="10">
        <f>O109</f>
        <v>22400</v>
      </c>
      <c r="M109" s="23"/>
      <c r="N109" s="23"/>
      <c r="O109" s="10">
        <v>22400</v>
      </c>
      <c r="P109" s="10">
        <f t="shared" si="53"/>
        <v>22400</v>
      </c>
      <c r="Q109" s="23">
        <f>T109</f>
        <v>25750</v>
      </c>
      <c r="R109" s="23"/>
      <c r="S109" s="23"/>
      <c r="T109" s="23">
        <v>25750</v>
      </c>
      <c r="U109" s="10">
        <f t="shared" si="54"/>
        <v>25750</v>
      </c>
      <c r="V109" s="11">
        <f t="shared" si="43"/>
        <v>22400</v>
      </c>
      <c r="W109" s="11">
        <v>8559.5852399961059</v>
      </c>
      <c r="X109" s="12">
        <f t="shared" si="37"/>
        <v>8559.5852399961059</v>
      </c>
      <c r="Y109" s="16" t="s">
        <v>64</v>
      </c>
      <c r="Z109" s="15" t="s">
        <v>20</v>
      </c>
    </row>
    <row r="110" spans="1:26" ht="84.75" x14ac:dyDescent="0.25">
      <c r="A110" s="6">
        <v>95</v>
      </c>
      <c r="B110" s="28">
        <v>51102500</v>
      </c>
      <c r="C110" s="39" t="s">
        <v>186</v>
      </c>
      <c r="D110" s="39"/>
      <c r="E110" s="32" t="s">
        <v>187</v>
      </c>
      <c r="F110" s="28">
        <v>1</v>
      </c>
      <c r="G110" s="23">
        <f t="shared" ref="G110:G157" si="55">J110</f>
        <v>139500</v>
      </c>
      <c r="H110" s="23"/>
      <c r="I110" s="23"/>
      <c r="J110" s="23">
        <v>139500</v>
      </c>
      <c r="K110" s="23">
        <f t="shared" si="49"/>
        <v>139500</v>
      </c>
      <c r="L110" s="10">
        <f t="shared" ref="L110:L157" si="56">O110</f>
        <v>132800</v>
      </c>
      <c r="M110" s="23"/>
      <c r="N110" s="23"/>
      <c r="O110" s="10">
        <v>132800</v>
      </c>
      <c r="P110" s="10">
        <f t="shared" si="53"/>
        <v>132800</v>
      </c>
      <c r="Q110" s="23">
        <f t="shared" ref="Q110:Q157" si="57">T110</f>
        <v>152450</v>
      </c>
      <c r="R110" s="23"/>
      <c r="S110" s="23"/>
      <c r="T110" s="23">
        <v>152450</v>
      </c>
      <c r="U110" s="10">
        <f t="shared" si="54"/>
        <v>152450</v>
      </c>
      <c r="V110" s="11">
        <f t="shared" si="43"/>
        <v>132800</v>
      </c>
      <c r="W110" s="11">
        <v>32526.423911985203</v>
      </c>
      <c r="X110" s="12">
        <f t="shared" si="37"/>
        <v>32526.423911985203</v>
      </c>
      <c r="Y110" s="16" t="s">
        <v>64</v>
      </c>
      <c r="Z110" s="15" t="s">
        <v>20</v>
      </c>
    </row>
    <row r="111" spans="1:26" ht="84.75" x14ac:dyDescent="0.25">
      <c r="A111" s="6">
        <v>96</v>
      </c>
      <c r="B111" s="28">
        <v>51102500</v>
      </c>
      <c r="C111" s="39" t="s">
        <v>188</v>
      </c>
      <c r="D111" s="39"/>
      <c r="E111" s="32" t="s">
        <v>189</v>
      </c>
      <c r="F111" s="28">
        <v>1</v>
      </c>
      <c r="G111" s="23">
        <f t="shared" si="55"/>
        <v>95700</v>
      </c>
      <c r="H111" s="23"/>
      <c r="I111" s="23"/>
      <c r="J111" s="23">
        <v>95700</v>
      </c>
      <c r="K111" s="23">
        <f t="shared" si="49"/>
        <v>95700</v>
      </c>
      <c r="L111" s="10">
        <f t="shared" si="56"/>
        <v>91000</v>
      </c>
      <c r="M111" s="23"/>
      <c r="N111" s="23"/>
      <c r="O111" s="10">
        <v>91000</v>
      </c>
      <c r="P111" s="10">
        <f t="shared" si="53"/>
        <v>91000</v>
      </c>
      <c r="Q111" s="23">
        <f t="shared" si="57"/>
        <v>104650</v>
      </c>
      <c r="R111" s="23"/>
      <c r="S111" s="23"/>
      <c r="T111" s="23">
        <v>104650</v>
      </c>
      <c r="U111" s="10">
        <f t="shared" si="54"/>
        <v>104650</v>
      </c>
      <c r="V111" s="11">
        <f t="shared" si="43"/>
        <v>91000</v>
      </c>
      <c r="W111" s="11">
        <v>26635.415246811412</v>
      </c>
      <c r="X111" s="12">
        <f t="shared" si="37"/>
        <v>26635.415246811412</v>
      </c>
      <c r="Y111" s="16" t="s">
        <v>64</v>
      </c>
      <c r="Z111" s="15" t="s">
        <v>20</v>
      </c>
    </row>
    <row r="112" spans="1:26" ht="84.75" x14ac:dyDescent="0.25">
      <c r="A112" s="6">
        <v>97</v>
      </c>
      <c r="B112" s="28">
        <v>51102500</v>
      </c>
      <c r="C112" s="39" t="s">
        <v>190</v>
      </c>
      <c r="D112" s="39"/>
      <c r="E112" s="32" t="s">
        <v>183</v>
      </c>
      <c r="F112" s="28">
        <v>1</v>
      </c>
      <c r="G112" s="23">
        <f t="shared" si="55"/>
        <v>181500</v>
      </c>
      <c r="H112" s="23"/>
      <c r="I112" s="23"/>
      <c r="J112" s="23">
        <v>181500</v>
      </c>
      <c r="K112" s="23">
        <f t="shared" si="49"/>
        <v>181500</v>
      </c>
      <c r="L112" s="10">
        <f t="shared" si="56"/>
        <v>169800</v>
      </c>
      <c r="M112" s="23"/>
      <c r="N112" s="23"/>
      <c r="O112" s="10">
        <v>169800</v>
      </c>
      <c r="P112" s="10">
        <f t="shared" si="53"/>
        <v>169800</v>
      </c>
      <c r="Q112" s="23">
        <f t="shared" si="57"/>
        <v>195000</v>
      </c>
      <c r="R112" s="23"/>
      <c r="S112" s="23"/>
      <c r="T112" s="23">
        <v>195000</v>
      </c>
      <c r="U112" s="10">
        <f t="shared" si="54"/>
        <v>195000</v>
      </c>
      <c r="V112" s="11">
        <f t="shared" si="43"/>
        <v>169800</v>
      </c>
      <c r="W112" s="11">
        <v>38266.381072923767</v>
      </c>
      <c r="X112" s="12">
        <f t="shared" si="37"/>
        <v>38266.381072923767</v>
      </c>
      <c r="Y112" s="16" t="s">
        <v>64</v>
      </c>
      <c r="Z112" s="15" t="s">
        <v>20</v>
      </c>
    </row>
    <row r="113" spans="1:26" ht="84.75" x14ac:dyDescent="0.25">
      <c r="A113" s="6">
        <v>98</v>
      </c>
      <c r="B113" s="28">
        <v>51102500</v>
      </c>
      <c r="C113" s="39" t="s">
        <v>191</v>
      </c>
      <c r="D113" s="39"/>
      <c r="E113" s="32" t="s">
        <v>192</v>
      </c>
      <c r="F113" s="28">
        <v>1</v>
      </c>
      <c r="G113" s="23">
        <f t="shared" si="55"/>
        <v>54950</v>
      </c>
      <c r="H113" s="23"/>
      <c r="I113" s="23"/>
      <c r="J113" s="23">
        <v>54950</v>
      </c>
      <c r="K113" s="23">
        <f t="shared" si="49"/>
        <v>54950</v>
      </c>
      <c r="L113" s="10">
        <f t="shared" si="56"/>
        <v>48500</v>
      </c>
      <c r="M113" s="23"/>
      <c r="N113" s="23"/>
      <c r="O113" s="10">
        <v>48500</v>
      </c>
      <c r="P113" s="10">
        <f t="shared" si="53"/>
        <v>48500</v>
      </c>
      <c r="Q113" s="23">
        <f t="shared" si="57"/>
        <v>59100</v>
      </c>
      <c r="R113" s="23"/>
      <c r="S113" s="23"/>
      <c r="T113" s="23">
        <v>59100</v>
      </c>
      <c r="U113" s="10">
        <f t="shared" si="54"/>
        <v>59100</v>
      </c>
      <c r="V113" s="11">
        <f t="shared" si="43"/>
        <v>48500</v>
      </c>
      <c r="W113" s="11">
        <v>14500.944406581639</v>
      </c>
      <c r="X113" s="12">
        <f t="shared" si="37"/>
        <v>14500.944406581639</v>
      </c>
      <c r="Y113" s="16" t="s">
        <v>64</v>
      </c>
      <c r="Z113" s="15" t="s">
        <v>20</v>
      </c>
    </row>
    <row r="114" spans="1:26" ht="84.75" x14ac:dyDescent="0.25">
      <c r="A114" s="6">
        <v>99</v>
      </c>
      <c r="B114" s="28">
        <v>51102500</v>
      </c>
      <c r="C114" s="39" t="s">
        <v>193</v>
      </c>
      <c r="D114" s="39"/>
      <c r="E114" s="32" t="s">
        <v>177</v>
      </c>
      <c r="F114" s="28">
        <v>1</v>
      </c>
      <c r="G114" s="23">
        <f t="shared" si="55"/>
        <v>27400</v>
      </c>
      <c r="H114" s="23"/>
      <c r="I114" s="23"/>
      <c r="J114" s="23">
        <v>27400</v>
      </c>
      <c r="K114" s="23">
        <f t="shared" si="49"/>
        <v>27400</v>
      </c>
      <c r="L114" s="10">
        <f t="shared" si="56"/>
        <v>25600</v>
      </c>
      <c r="M114" s="23"/>
      <c r="N114" s="23"/>
      <c r="O114" s="10">
        <v>25600</v>
      </c>
      <c r="P114" s="10">
        <f t="shared" si="53"/>
        <v>25600</v>
      </c>
      <c r="Q114" s="23">
        <f t="shared" si="57"/>
        <v>29500</v>
      </c>
      <c r="R114" s="23"/>
      <c r="S114" s="23"/>
      <c r="T114" s="23">
        <v>29500</v>
      </c>
      <c r="U114" s="10">
        <f t="shared" si="54"/>
        <v>29500</v>
      </c>
      <c r="V114" s="11">
        <f t="shared" si="43"/>
        <v>25600</v>
      </c>
      <c r="W114" s="11">
        <v>8559.5852399961059</v>
      </c>
      <c r="X114" s="12">
        <f t="shared" si="37"/>
        <v>8559.5852399961059</v>
      </c>
      <c r="Y114" s="16" t="s">
        <v>64</v>
      </c>
      <c r="Z114" s="15" t="s">
        <v>20</v>
      </c>
    </row>
    <row r="115" spans="1:26" ht="84.75" x14ac:dyDescent="0.25">
      <c r="A115" s="6">
        <v>100</v>
      </c>
      <c r="B115" s="28">
        <v>51102500</v>
      </c>
      <c r="C115" s="39" t="s">
        <v>194</v>
      </c>
      <c r="D115" s="39"/>
      <c r="E115" s="32" t="s">
        <v>164</v>
      </c>
      <c r="F115" s="28">
        <v>1</v>
      </c>
      <c r="G115" s="23">
        <f t="shared" si="55"/>
        <v>40600</v>
      </c>
      <c r="H115" s="23"/>
      <c r="I115" s="23"/>
      <c r="J115" s="23">
        <v>40600</v>
      </c>
      <c r="K115" s="23">
        <f t="shared" si="49"/>
        <v>40600</v>
      </c>
      <c r="L115" s="10">
        <f t="shared" si="56"/>
        <v>37950</v>
      </c>
      <c r="M115" s="23"/>
      <c r="N115" s="23"/>
      <c r="O115" s="10">
        <v>37950</v>
      </c>
      <c r="P115" s="10">
        <f t="shared" si="53"/>
        <v>37950</v>
      </c>
      <c r="Q115" s="23">
        <f t="shared" si="57"/>
        <v>43600</v>
      </c>
      <c r="R115" s="23"/>
      <c r="S115" s="23"/>
      <c r="T115" s="23">
        <v>43600</v>
      </c>
      <c r="U115" s="10">
        <f t="shared" si="54"/>
        <v>43600</v>
      </c>
      <c r="V115" s="11">
        <f t="shared" si="43"/>
        <v>37950</v>
      </c>
      <c r="W115" s="11">
        <v>15155.500924934282</v>
      </c>
      <c r="X115" s="12">
        <f t="shared" si="37"/>
        <v>15155.500924934282</v>
      </c>
      <c r="Y115" s="16" t="s">
        <v>64</v>
      </c>
      <c r="Z115" s="15" t="s">
        <v>20</v>
      </c>
    </row>
    <row r="116" spans="1:26" ht="84.75" x14ac:dyDescent="0.25">
      <c r="A116" s="6">
        <v>101</v>
      </c>
      <c r="B116" s="28">
        <v>51102500</v>
      </c>
      <c r="C116" s="39" t="s">
        <v>195</v>
      </c>
      <c r="D116" s="39"/>
      <c r="E116" s="32" t="s">
        <v>196</v>
      </c>
      <c r="F116" s="28">
        <v>1</v>
      </c>
      <c r="G116" s="23">
        <f t="shared" si="55"/>
        <v>40600</v>
      </c>
      <c r="H116" s="23"/>
      <c r="I116" s="23"/>
      <c r="J116" s="23">
        <v>40600</v>
      </c>
      <c r="K116" s="23">
        <f t="shared" si="49"/>
        <v>40600</v>
      </c>
      <c r="L116" s="10">
        <f t="shared" si="56"/>
        <v>37950</v>
      </c>
      <c r="M116" s="23"/>
      <c r="N116" s="23"/>
      <c r="O116" s="10">
        <v>37950</v>
      </c>
      <c r="P116" s="10">
        <f t="shared" si="53"/>
        <v>37950</v>
      </c>
      <c r="Q116" s="23">
        <f t="shared" si="57"/>
        <v>43600</v>
      </c>
      <c r="R116" s="23"/>
      <c r="S116" s="23"/>
      <c r="T116" s="23">
        <v>43600</v>
      </c>
      <c r="U116" s="10">
        <f t="shared" si="54"/>
        <v>43600</v>
      </c>
      <c r="V116" s="11">
        <f t="shared" si="43"/>
        <v>37950</v>
      </c>
      <c r="W116" s="11">
        <v>14098.140395287704</v>
      </c>
      <c r="X116" s="12">
        <f t="shared" si="37"/>
        <v>14098.140395287704</v>
      </c>
      <c r="Y116" s="16" t="s">
        <v>64</v>
      </c>
      <c r="Z116" s="15" t="s">
        <v>20</v>
      </c>
    </row>
    <row r="117" spans="1:26" ht="84.75" x14ac:dyDescent="0.25">
      <c r="A117" s="6">
        <v>102</v>
      </c>
      <c r="B117" s="28">
        <v>51102500</v>
      </c>
      <c r="C117" s="39" t="s">
        <v>197</v>
      </c>
      <c r="D117" s="39"/>
      <c r="E117" s="32" t="s">
        <v>198</v>
      </c>
      <c r="F117" s="28">
        <v>1</v>
      </c>
      <c r="G117" s="23">
        <f t="shared" si="55"/>
        <v>59600</v>
      </c>
      <c r="H117" s="23"/>
      <c r="I117" s="23"/>
      <c r="J117" s="23">
        <v>59600</v>
      </c>
      <c r="K117" s="23">
        <f t="shared" si="49"/>
        <v>59600</v>
      </c>
      <c r="L117" s="10">
        <f t="shared" si="56"/>
        <v>55700</v>
      </c>
      <c r="M117" s="23"/>
      <c r="N117" s="23"/>
      <c r="O117" s="10">
        <v>55700</v>
      </c>
      <c r="P117" s="10">
        <f t="shared" si="53"/>
        <v>55700</v>
      </c>
      <c r="Q117" s="23">
        <f t="shared" si="57"/>
        <v>64100</v>
      </c>
      <c r="R117" s="23"/>
      <c r="S117" s="23"/>
      <c r="T117" s="23">
        <v>64100</v>
      </c>
      <c r="U117" s="10">
        <f t="shared" si="54"/>
        <v>64100</v>
      </c>
      <c r="V117" s="11">
        <f t="shared" si="43"/>
        <v>55700</v>
      </c>
      <c r="W117" s="11">
        <v>21247.911595755038</v>
      </c>
      <c r="X117" s="12">
        <f t="shared" si="37"/>
        <v>21247.911595755038</v>
      </c>
      <c r="Y117" s="16" t="s">
        <v>64</v>
      </c>
      <c r="Z117" s="15" t="s">
        <v>20</v>
      </c>
    </row>
    <row r="118" spans="1:26" ht="84.75" x14ac:dyDescent="0.25">
      <c r="A118" s="6">
        <v>103</v>
      </c>
      <c r="B118" s="28">
        <v>51102500</v>
      </c>
      <c r="C118" s="39" t="s">
        <v>199</v>
      </c>
      <c r="D118" s="39"/>
      <c r="E118" s="32" t="s">
        <v>177</v>
      </c>
      <c r="F118" s="28">
        <v>1</v>
      </c>
      <c r="G118" s="23">
        <f t="shared" si="55"/>
        <v>581000</v>
      </c>
      <c r="H118" s="23"/>
      <c r="I118" s="23"/>
      <c r="J118" s="23">
        <v>581000</v>
      </c>
      <c r="K118" s="23">
        <f t="shared" si="49"/>
        <v>581000</v>
      </c>
      <c r="L118" s="10">
        <f t="shared" si="56"/>
        <v>543850</v>
      </c>
      <c r="M118" s="23"/>
      <c r="N118" s="23"/>
      <c r="O118" s="10">
        <v>543850</v>
      </c>
      <c r="P118" s="10">
        <f t="shared" si="53"/>
        <v>543850</v>
      </c>
      <c r="Q118" s="23">
        <f t="shared" si="57"/>
        <v>624250</v>
      </c>
      <c r="R118" s="23"/>
      <c r="S118" s="23"/>
      <c r="T118" s="23">
        <v>624250</v>
      </c>
      <c r="U118" s="10">
        <f t="shared" si="54"/>
        <v>624250</v>
      </c>
      <c r="V118" s="11">
        <f t="shared" si="43"/>
        <v>543850</v>
      </c>
      <c r="W118" s="11">
        <v>115302.64823288872</v>
      </c>
      <c r="X118" s="12">
        <f t="shared" si="37"/>
        <v>115302.64823288872</v>
      </c>
      <c r="Y118" s="16" t="s">
        <v>64</v>
      </c>
      <c r="Z118" s="15" t="s">
        <v>20</v>
      </c>
    </row>
    <row r="119" spans="1:26" ht="84.75" x14ac:dyDescent="0.25">
      <c r="A119" s="6">
        <v>104</v>
      </c>
      <c r="B119" s="28">
        <v>51102500</v>
      </c>
      <c r="C119" s="39" t="s">
        <v>200</v>
      </c>
      <c r="D119" s="39"/>
      <c r="E119" s="32" t="s">
        <v>201</v>
      </c>
      <c r="F119" s="28">
        <v>1</v>
      </c>
      <c r="G119" s="23">
        <f t="shared" si="55"/>
        <v>7350</v>
      </c>
      <c r="H119" s="23"/>
      <c r="I119" s="23"/>
      <c r="J119" s="23">
        <v>7350</v>
      </c>
      <c r="K119" s="23">
        <f t="shared" si="49"/>
        <v>7350</v>
      </c>
      <c r="L119" s="10">
        <f t="shared" si="56"/>
        <v>6900</v>
      </c>
      <c r="M119" s="23"/>
      <c r="N119" s="23"/>
      <c r="O119" s="10">
        <v>6900</v>
      </c>
      <c r="P119" s="10">
        <f t="shared" si="53"/>
        <v>6900</v>
      </c>
      <c r="Q119" s="23">
        <f t="shared" si="57"/>
        <v>7950</v>
      </c>
      <c r="R119" s="23"/>
      <c r="S119" s="23"/>
      <c r="T119" s="23">
        <v>7950</v>
      </c>
      <c r="U119" s="10">
        <f t="shared" si="54"/>
        <v>7950</v>
      </c>
      <c r="V119" s="11">
        <f t="shared" si="43"/>
        <v>6900</v>
      </c>
      <c r="W119" s="11">
        <v>2215.4220621166392</v>
      </c>
      <c r="X119" s="12">
        <f t="shared" si="37"/>
        <v>2215.4220621166392</v>
      </c>
      <c r="Y119" s="16" t="s">
        <v>64</v>
      </c>
      <c r="Z119" s="15" t="s">
        <v>20</v>
      </c>
    </row>
    <row r="120" spans="1:26" ht="84.75" x14ac:dyDescent="0.25">
      <c r="A120" s="6">
        <v>105</v>
      </c>
      <c r="B120" s="28">
        <v>51102500</v>
      </c>
      <c r="C120" s="39" t="s">
        <v>202</v>
      </c>
      <c r="D120" s="39"/>
      <c r="E120" s="32" t="s">
        <v>173</v>
      </c>
      <c r="F120" s="28">
        <v>1</v>
      </c>
      <c r="G120" s="23">
        <f t="shared" si="55"/>
        <v>264150</v>
      </c>
      <c r="H120" s="23"/>
      <c r="I120" s="23"/>
      <c r="J120" s="23">
        <v>264150</v>
      </c>
      <c r="K120" s="23">
        <f t="shared" si="49"/>
        <v>264150</v>
      </c>
      <c r="L120" s="10">
        <f t="shared" si="56"/>
        <v>247250</v>
      </c>
      <c r="M120" s="23"/>
      <c r="N120" s="23"/>
      <c r="O120" s="10">
        <v>247250</v>
      </c>
      <c r="P120" s="10">
        <f t="shared" si="53"/>
        <v>247250</v>
      </c>
      <c r="Q120" s="23">
        <f t="shared" si="57"/>
        <v>283800</v>
      </c>
      <c r="R120" s="23"/>
      <c r="S120" s="23"/>
      <c r="T120" s="23">
        <v>283800</v>
      </c>
      <c r="U120" s="10">
        <f t="shared" si="54"/>
        <v>283800</v>
      </c>
      <c r="V120" s="11">
        <f t="shared" si="43"/>
        <v>247250</v>
      </c>
      <c r="W120" s="11">
        <v>48890.336870801286</v>
      </c>
      <c r="X120" s="12">
        <f t="shared" si="37"/>
        <v>48890.336870801286</v>
      </c>
      <c r="Y120" s="16" t="s">
        <v>64</v>
      </c>
      <c r="Z120" s="15" t="s">
        <v>20</v>
      </c>
    </row>
    <row r="121" spans="1:26" ht="84.75" x14ac:dyDescent="0.25">
      <c r="A121" s="6">
        <v>106</v>
      </c>
      <c r="B121" s="28">
        <v>51102500</v>
      </c>
      <c r="C121" s="39" t="s">
        <v>203</v>
      </c>
      <c r="D121" s="39"/>
      <c r="E121" s="32" t="s">
        <v>204</v>
      </c>
      <c r="F121" s="28">
        <v>1</v>
      </c>
      <c r="G121" s="23">
        <f t="shared" si="55"/>
        <v>85900</v>
      </c>
      <c r="H121" s="23"/>
      <c r="I121" s="23"/>
      <c r="J121" s="23">
        <v>85900</v>
      </c>
      <c r="K121" s="23">
        <f t="shared" si="49"/>
        <v>85900</v>
      </c>
      <c r="L121" s="10">
        <f t="shared" si="56"/>
        <v>80300</v>
      </c>
      <c r="M121" s="23"/>
      <c r="N121" s="23"/>
      <c r="O121" s="10">
        <v>80300</v>
      </c>
      <c r="P121" s="10">
        <f t="shared" si="53"/>
        <v>80300</v>
      </c>
      <c r="Q121" s="23">
        <f t="shared" si="57"/>
        <v>92400</v>
      </c>
      <c r="R121" s="23"/>
      <c r="S121" s="23"/>
      <c r="T121" s="23">
        <v>92400</v>
      </c>
      <c r="U121" s="10">
        <f t="shared" si="54"/>
        <v>92400</v>
      </c>
      <c r="V121" s="11">
        <f t="shared" si="43"/>
        <v>80300</v>
      </c>
      <c r="W121" s="11">
        <v>26182.260734105737</v>
      </c>
      <c r="X121" s="12">
        <f t="shared" si="37"/>
        <v>26182.260734105737</v>
      </c>
      <c r="Y121" s="16" t="s">
        <v>64</v>
      </c>
      <c r="Z121" s="15" t="s">
        <v>20</v>
      </c>
    </row>
    <row r="122" spans="1:26" ht="84.75" x14ac:dyDescent="0.25">
      <c r="A122" s="6">
        <v>107</v>
      </c>
      <c r="B122" s="28">
        <v>51102500</v>
      </c>
      <c r="C122" s="39" t="s">
        <v>205</v>
      </c>
      <c r="D122" s="39"/>
      <c r="E122" s="32" t="s">
        <v>206</v>
      </c>
      <c r="F122" s="28">
        <v>1</v>
      </c>
      <c r="G122" s="23">
        <f t="shared" si="55"/>
        <v>33200</v>
      </c>
      <c r="H122" s="23"/>
      <c r="I122" s="23"/>
      <c r="J122" s="23">
        <v>33200</v>
      </c>
      <c r="K122" s="23">
        <f t="shared" si="49"/>
        <v>33200</v>
      </c>
      <c r="L122" s="10">
        <f t="shared" si="56"/>
        <v>31050</v>
      </c>
      <c r="M122" s="23"/>
      <c r="N122" s="23"/>
      <c r="O122" s="10">
        <v>31050</v>
      </c>
      <c r="P122" s="10">
        <f t="shared" si="53"/>
        <v>31050</v>
      </c>
      <c r="Q122" s="23">
        <f t="shared" si="57"/>
        <v>35650</v>
      </c>
      <c r="R122" s="23"/>
      <c r="S122" s="23"/>
      <c r="T122" s="23">
        <v>35650</v>
      </c>
      <c r="U122" s="10">
        <f t="shared" si="54"/>
        <v>35650</v>
      </c>
      <c r="V122" s="11">
        <f t="shared" si="43"/>
        <v>31050</v>
      </c>
      <c r="W122" s="11">
        <v>7552.5752117612701</v>
      </c>
      <c r="X122" s="12">
        <f t="shared" si="37"/>
        <v>7552.5752117612701</v>
      </c>
      <c r="Y122" s="16" t="s">
        <v>64</v>
      </c>
      <c r="Z122" s="15" t="s">
        <v>20</v>
      </c>
    </row>
    <row r="123" spans="1:26" ht="84.75" x14ac:dyDescent="0.25">
      <c r="A123" s="6">
        <v>108</v>
      </c>
      <c r="B123" s="28">
        <v>51102500</v>
      </c>
      <c r="C123" s="39" t="s">
        <v>207</v>
      </c>
      <c r="D123" s="39"/>
      <c r="E123" s="32" t="s">
        <v>187</v>
      </c>
      <c r="F123" s="28">
        <v>1</v>
      </c>
      <c r="G123" s="23">
        <f t="shared" si="55"/>
        <v>63900</v>
      </c>
      <c r="H123" s="23"/>
      <c r="I123" s="23"/>
      <c r="J123" s="23">
        <v>63900</v>
      </c>
      <c r="K123" s="23">
        <f t="shared" si="49"/>
        <v>63900</v>
      </c>
      <c r="L123" s="10">
        <f t="shared" si="56"/>
        <v>59800</v>
      </c>
      <c r="M123" s="23"/>
      <c r="N123" s="23"/>
      <c r="O123" s="10">
        <v>59800</v>
      </c>
      <c r="P123" s="10">
        <f t="shared" si="53"/>
        <v>59800</v>
      </c>
      <c r="Q123" s="23">
        <f t="shared" si="57"/>
        <v>68650</v>
      </c>
      <c r="R123" s="23"/>
      <c r="S123" s="23"/>
      <c r="T123" s="23">
        <v>68650</v>
      </c>
      <c r="U123" s="10">
        <f t="shared" si="54"/>
        <v>68650</v>
      </c>
      <c r="V123" s="11">
        <f t="shared" si="43"/>
        <v>59800</v>
      </c>
      <c r="W123" s="11">
        <v>22959.828643754259</v>
      </c>
      <c r="X123" s="12">
        <f t="shared" si="37"/>
        <v>22959.828643754259</v>
      </c>
      <c r="Y123" s="16" t="s">
        <v>64</v>
      </c>
      <c r="Z123" s="15" t="s">
        <v>20</v>
      </c>
    </row>
    <row r="124" spans="1:26" ht="84.75" x14ac:dyDescent="0.25">
      <c r="A124" s="6">
        <v>109</v>
      </c>
      <c r="B124" s="28">
        <v>51102500</v>
      </c>
      <c r="C124" s="39" t="s">
        <v>208</v>
      </c>
      <c r="D124" s="39"/>
      <c r="E124" s="32" t="s">
        <v>187</v>
      </c>
      <c r="F124" s="28">
        <v>1</v>
      </c>
      <c r="G124" s="23">
        <f t="shared" si="55"/>
        <v>19200</v>
      </c>
      <c r="H124" s="23"/>
      <c r="I124" s="23"/>
      <c r="J124" s="23">
        <v>19200</v>
      </c>
      <c r="K124" s="23">
        <f t="shared" si="49"/>
        <v>19200</v>
      </c>
      <c r="L124" s="10">
        <f t="shared" si="56"/>
        <v>17850</v>
      </c>
      <c r="M124" s="23"/>
      <c r="N124" s="23"/>
      <c r="O124" s="10">
        <v>17850</v>
      </c>
      <c r="P124" s="10">
        <f t="shared" si="53"/>
        <v>17850</v>
      </c>
      <c r="Q124" s="23">
        <f t="shared" si="57"/>
        <v>20450</v>
      </c>
      <c r="R124" s="23"/>
      <c r="S124" s="23"/>
      <c r="T124" s="23">
        <v>20450</v>
      </c>
      <c r="U124" s="10">
        <f t="shared" si="54"/>
        <v>20450</v>
      </c>
      <c r="V124" s="11">
        <f t="shared" si="43"/>
        <v>17850</v>
      </c>
      <c r="W124" s="11">
        <v>7552.5752117612701</v>
      </c>
      <c r="X124" s="12">
        <f t="shared" si="37"/>
        <v>7552.5752117612701</v>
      </c>
      <c r="Y124" s="16" t="s">
        <v>64</v>
      </c>
      <c r="Z124" s="15" t="s">
        <v>20</v>
      </c>
    </row>
    <row r="125" spans="1:26" ht="84.75" x14ac:dyDescent="0.25">
      <c r="A125" s="6">
        <v>110</v>
      </c>
      <c r="B125" s="28">
        <v>51102500</v>
      </c>
      <c r="C125" s="39" t="s">
        <v>209</v>
      </c>
      <c r="D125" s="39"/>
      <c r="E125" s="32" t="s">
        <v>187</v>
      </c>
      <c r="F125" s="28">
        <v>1</v>
      </c>
      <c r="G125" s="23">
        <f t="shared" si="55"/>
        <v>88500</v>
      </c>
      <c r="H125" s="23"/>
      <c r="I125" s="23"/>
      <c r="J125" s="23">
        <v>88500</v>
      </c>
      <c r="K125" s="23">
        <f t="shared" si="49"/>
        <v>88500</v>
      </c>
      <c r="L125" s="10">
        <f t="shared" si="56"/>
        <v>82800</v>
      </c>
      <c r="M125" s="23"/>
      <c r="N125" s="23"/>
      <c r="O125" s="10">
        <v>82800</v>
      </c>
      <c r="P125" s="10">
        <f t="shared" si="53"/>
        <v>82800</v>
      </c>
      <c r="Q125" s="23">
        <f t="shared" si="57"/>
        <v>95100</v>
      </c>
      <c r="R125" s="23"/>
      <c r="S125" s="23"/>
      <c r="T125" s="23">
        <v>95100</v>
      </c>
      <c r="U125" s="10">
        <f t="shared" si="54"/>
        <v>95100</v>
      </c>
      <c r="V125" s="11">
        <f t="shared" si="43"/>
        <v>82800</v>
      </c>
      <c r="W125" s="11">
        <v>25376.652711517865</v>
      </c>
      <c r="X125" s="12">
        <f t="shared" si="37"/>
        <v>25376.652711517865</v>
      </c>
      <c r="Y125" s="16" t="s">
        <v>64</v>
      </c>
      <c r="Z125" s="15" t="s">
        <v>20</v>
      </c>
    </row>
    <row r="126" spans="1:26" ht="84.75" x14ac:dyDescent="0.25">
      <c r="A126" s="6">
        <v>111</v>
      </c>
      <c r="B126" s="28">
        <v>51102500</v>
      </c>
      <c r="C126" s="39" t="s">
        <v>210</v>
      </c>
      <c r="D126" s="39"/>
      <c r="E126" s="32" t="s">
        <v>211</v>
      </c>
      <c r="F126" s="28">
        <v>1</v>
      </c>
      <c r="G126" s="23">
        <f t="shared" si="55"/>
        <v>316950</v>
      </c>
      <c r="H126" s="23"/>
      <c r="I126" s="23"/>
      <c r="J126" s="23">
        <v>316950</v>
      </c>
      <c r="K126" s="23">
        <f t="shared" si="49"/>
        <v>316950</v>
      </c>
      <c r="L126" s="10">
        <f t="shared" si="56"/>
        <v>296700</v>
      </c>
      <c r="M126" s="23"/>
      <c r="N126" s="23"/>
      <c r="O126" s="10">
        <v>296700</v>
      </c>
      <c r="P126" s="10">
        <f t="shared" si="53"/>
        <v>296700</v>
      </c>
      <c r="Q126" s="23">
        <f t="shared" si="57"/>
        <v>340500</v>
      </c>
      <c r="R126" s="23"/>
      <c r="S126" s="23"/>
      <c r="T126" s="23">
        <v>340500</v>
      </c>
      <c r="U126" s="10">
        <f t="shared" si="54"/>
        <v>340500</v>
      </c>
      <c r="V126" s="11">
        <f t="shared" si="43"/>
        <v>296700</v>
      </c>
      <c r="W126" s="11">
        <v>61024.807711031062</v>
      </c>
      <c r="X126" s="12">
        <f t="shared" si="37"/>
        <v>61024.807711031062</v>
      </c>
      <c r="Y126" s="16" t="s">
        <v>64</v>
      </c>
      <c r="Z126" s="15" t="s">
        <v>20</v>
      </c>
    </row>
    <row r="127" spans="1:26" ht="84.75" x14ac:dyDescent="0.25">
      <c r="A127" s="6">
        <v>112</v>
      </c>
      <c r="B127" s="28">
        <v>51102500</v>
      </c>
      <c r="C127" s="39" t="s">
        <v>212</v>
      </c>
      <c r="D127" s="39"/>
      <c r="E127" s="32" t="s">
        <v>213</v>
      </c>
      <c r="F127" s="28">
        <v>1</v>
      </c>
      <c r="G127" s="23">
        <f t="shared" si="55"/>
        <v>7150</v>
      </c>
      <c r="H127" s="23"/>
      <c r="I127" s="23"/>
      <c r="J127" s="23">
        <v>7150</v>
      </c>
      <c r="K127" s="23">
        <f t="shared" si="49"/>
        <v>7150</v>
      </c>
      <c r="L127" s="10">
        <f t="shared" si="56"/>
        <v>6650</v>
      </c>
      <c r="M127" s="23"/>
      <c r="N127" s="23"/>
      <c r="O127" s="10">
        <v>6650</v>
      </c>
      <c r="P127" s="10">
        <f t="shared" si="53"/>
        <v>6650</v>
      </c>
      <c r="Q127" s="23">
        <f t="shared" si="57"/>
        <v>7700</v>
      </c>
      <c r="R127" s="23"/>
      <c r="S127" s="23"/>
      <c r="T127" s="23">
        <v>7700</v>
      </c>
      <c r="U127" s="10">
        <f t="shared" si="54"/>
        <v>7700</v>
      </c>
      <c r="V127" s="11">
        <f t="shared" si="43"/>
        <v>6650</v>
      </c>
      <c r="W127" s="11">
        <v>2014.020056469672</v>
      </c>
      <c r="X127" s="12">
        <f t="shared" si="37"/>
        <v>2014.020056469672</v>
      </c>
      <c r="Y127" s="16" t="s">
        <v>64</v>
      </c>
      <c r="Z127" s="15" t="s">
        <v>20</v>
      </c>
    </row>
    <row r="128" spans="1:26" ht="84.75" x14ac:dyDescent="0.25">
      <c r="A128" s="6">
        <v>113</v>
      </c>
      <c r="B128" s="28">
        <v>51102500</v>
      </c>
      <c r="C128" s="39" t="s">
        <v>214</v>
      </c>
      <c r="D128" s="39"/>
      <c r="E128" s="32" t="s">
        <v>173</v>
      </c>
      <c r="F128" s="28">
        <v>1</v>
      </c>
      <c r="G128" s="23">
        <f t="shared" si="55"/>
        <v>53000</v>
      </c>
      <c r="H128" s="23"/>
      <c r="I128" s="23"/>
      <c r="J128" s="23">
        <v>53000</v>
      </c>
      <c r="K128" s="23">
        <f t="shared" si="49"/>
        <v>53000</v>
      </c>
      <c r="L128" s="10">
        <f t="shared" si="56"/>
        <v>49450</v>
      </c>
      <c r="M128" s="23"/>
      <c r="N128" s="23"/>
      <c r="O128" s="10">
        <v>49450</v>
      </c>
      <c r="P128" s="10">
        <f t="shared" si="53"/>
        <v>49450</v>
      </c>
      <c r="Q128" s="23">
        <f t="shared" si="57"/>
        <v>56750</v>
      </c>
      <c r="R128" s="23"/>
      <c r="S128" s="23"/>
      <c r="T128" s="23">
        <v>56750</v>
      </c>
      <c r="U128" s="10">
        <f t="shared" si="54"/>
        <v>56750</v>
      </c>
      <c r="V128" s="11">
        <f t="shared" si="43"/>
        <v>49450</v>
      </c>
      <c r="W128" s="11">
        <v>17219.871482815695</v>
      </c>
      <c r="X128" s="12">
        <f t="shared" si="37"/>
        <v>17219.871482815695</v>
      </c>
      <c r="Y128" s="16" t="s">
        <v>64</v>
      </c>
      <c r="Z128" s="15" t="s">
        <v>20</v>
      </c>
    </row>
    <row r="129" spans="1:26" ht="84.75" x14ac:dyDescent="0.25">
      <c r="A129" s="6">
        <v>114</v>
      </c>
      <c r="B129" s="28">
        <v>51102500</v>
      </c>
      <c r="C129" s="39" t="s">
        <v>215</v>
      </c>
      <c r="D129" s="39"/>
      <c r="E129" s="32" t="s">
        <v>216</v>
      </c>
      <c r="F129" s="28">
        <v>1</v>
      </c>
      <c r="G129" s="23">
        <f t="shared" si="55"/>
        <v>148500</v>
      </c>
      <c r="H129" s="23"/>
      <c r="I129" s="23"/>
      <c r="J129" s="23">
        <v>148500</v>
      </c>
      <c r="K129" s="23">
        <f t="shared" si="49"/>
        <v>148500</v>
      </c>
      <c r="L129" s="10">
        <f t="shared" si="56"/>
        <v>138950</v>
      </c>
      <c r="M129" s="23"/>
      <c r="N129" s="23"/>
      <c r="O129" s="10">
        <v>138950</v>
      </c>
      <c r="P129" s="10">
        <f t="shared" si="53"/>
        <v>138950</v>
      </c>
      <c r="Q129" s="23">
        <f t="shared" si="57"/>
        <v>159600</v>
      </c>
      <c r="R129" s="23"/>
      <c r="S129" s="23"/>
      <c r="T129" s="23">
        <v>159600</v>
      </c>
      <c r="U129" s="10">
        <f t="shared" si="54"/>
        <v>159600</v>
      </c>
      <c r="V129" s="11">
        <f t="shared" si="43"/>
        <v>138950</v>
      </c>
      <c r="W129" s="11">
        <v>32224.320903514752</v>
      </c>
      <c r="X129" s="12">
        <f t="shared" si="37"/>
        <v>32224.320903514752</v>
      </c>
      <c r="Y129" s="16" t="s">
        <v>64</v>
      </c>
      <c r="Z129" s="15" t="s">
        <v>20</v>
      </c>
    </row>
    <row r="130" spans="1:26" ht="84.75" x14ac:dyDescent="0.25">
      <c r="A130" s="6">
        <v>115</v>
      </c>
      <c r="B130" s="28">
        <v>51102500</v>
      </c>
      <c r="C130" s="39" t="s">
        <v>217</v>
      </c>
      <c r="D130" s="39"/>
      <c r="E130" s="32" t="s">
        <v>103</v>
      </c>
      <c r="F130" s="28">
        <v>1</v>
      </c>
      <c r="G130" s="23">
        <f t="shared" si="55"/>
        <v>22400</v>
      </c>
      <c r="H130" s="23"/>
      <c r="I130" s="23"/>
      <c r="J130" s="23">
        <v>22400</v>
      </c>
      <c r="K130" s="23">
        <f t="shared" si="49"/>
        <v>22400</v>
      </c>
      <c r="L130" s="10">
        <f t="shared" si="56"/>
        <v>31900</v>
      </c>
      <c r="M130" s="23"/>
      <c r="N130" s="23"/>
      <c r="O130" s="10">
        <v>31900</v>
      </c>
      <c r="P130" s="10">
        <f t="shared" si="53"/>
        <v>31900</v>
      </c>
      <c r="Q130" s="23">
        <f t="shared" si="57"/>
        <v>36600</v>
      </c>
      <c r="R130" s="23"/>
      <c r="S130" s="23"/>
      <c r="T130" s="23">
        <v>36600</v>
      </c>
      <c r="U130" s="10">
        <f t="shared" si="54"/>
        <v>36600</v>
      </c>
      <c r="V130" s="11">
        <f t="shared" si="43"/>
        <v>22400</v>
      </c>
      <c r="W130" s="11">
        <v>10372.20329081881</v>
      </c>
      <c r="X130" s="12">
        <f t="shared" si="37"/>
        <v>10372.20329081881</v>
      </c>
      <c r="Y130" s="16" t="s">
        <v>64</v>
      </c>
      <c r="Z130" s="15" t="s">
        <v>20</v>
      </c>
    </row>
    <row r="131" spans="1:26" ht="84.75" x14ac:dyDescent="0.25">
      <c r="A131" s="6">
        <v>116</v>
      </c>
      <c r="B131" s="28">
        <v>51102500</v>
      </c>
      <c r="C131" s="39" t="s">
        <v>218</v>
      </c>
      <c r="D131" s="39"/>
      <c r="E131" s="32" t="s">
        <v>164</v>
      </c>
      <c r="F131" s="28">
        <v>1</v>
      </c>
      <c r="G131" s="23">
        <f t="shared" si="55"/>
        <v>54900</v>
      </c>
      <c r="H131" s="23"/>
      <c r="I131" s="23"/>
      <c r="J131" s="23">
        <v>54900</v>
      </c>
      <c r="K131" s="23">
        <f t="shared" si="49"/>
        <v>54900</v>
      </c>
      <c r="L131" s="10">
        <f t="shared" si="56"/>
        <v>51300</v>
      </c>
      <c r="M131" s="23"/>
      <c r="N131" s="23"/>
      <c r="O131" s="10">
        <v>51300</v>
      </c>
      <c r="P131" s="10">
        <f t="shared" si="53"/>
        <v>51300</v>
      </c>
      <c r="Q131" s="23">
        <f t="shared" si="57"/>
        <v>58950</v>
      </c>
      <c r="R131" s="23"/>
      <c r="S131" s="23"/>
      <c r="T131" s="23">
        <v>58950</v>
      </c>
      <c r="U131" s="10">
        <f t="shared" si="54"/>
        <v>58950</v>
      </c>
      <c r="V131" s="11">
        <f t="shared" si="43"/>
        <v>51300</v>
      </c>
      <c r="W131" s="11">
        <v>11077.110310583195</v>
      </c>
      <c r="X131" s="12">
        <f t="shared" si="37"/>
        <v>11077.110310583195</v>
      </c>
      <c r="Y131" s="16" t="s">
        <v>64</v>
      </c>
      <c r="Z131" s="15" t="s">
        <v>20</v>
      </c>
    </row>
    <row r="132" spans="1:26" ht="84.75" x14ac:dyDescent="0.25">
      <c r="A132" s="6">
        <v>117</v>
      </c>
      <c r="B132" s="28">
        <v>51102500</v>
      </c>
      <c r="C132" s="39" t="s">
        <v>219</v>
      </c>
      <c r="D132" s="39"/>
      <c r="E132" s="32" t="s">
        <v>220</v>
      </c>
      <c r="F132" s="28">
        <v>1</v>
      </c>
      <c r="G132" s="23">
        <f t="shared" si="55"/>
        <v>92400</v>
      </c>
      <c r="H132" s="23"/>
      <c r="I132" s="23"/>
      <c r="J132" s="23">
        <v>92400</v>
      </c>
      <c r="K132" s="23">
        <f t="shared" si="49"/>
        <v>92400</v>
      </c>
      <c r="L132" s="10">
        <f t="shared" si="56"/>
        <v>86500</v>
      </c>
      <c r="M132" s="23"/>
      <c r="N132" s="23"/>
      <c r="O132" s="10">
        <v>86500</v>
      </c>
      <c r="P132" s="10">
        <f t="shared" si="53"/>
        <v>86500</v>
      </c>
      <c r="Q132" s="23">
        <f t="shared" si="57"/>
        <v>99300</v>
      </c>
      <c r="R132" s="23"/>
      <c r="S132" s="23"/>
      <c r="T132" s="23">
        <v>99300</v>
      </c>
      <c r="U132" s="10">
        <f t="shared" si="54"/>
        <v>99300</v>
      </c>
      <c r="V132" s="11">
        <f t="shared" si="43"/>
        <v>86500</v>
      </c>
      <c r="W132" s="11">
        <v>22305.272125401618</v>
      </c>
      <c r="X132" s="12">
        <f t="shared" si="37"/>
        <v>22305.272125401618</v>
      </c>
      <c r="Y132" s="16" t="s">
        <v>64</v>
      </c>
      <c r="Z132" s="15" t="s">
        <v>20</v>
      </c>
    </row>
    <row r="133" spans="1:26" ht="84.75" x14ac:dyDescent="0.25">
      <c r="A133" s="6">
        <v>118</v>
      </c>
      <c r="B133" s="28">
        <v>51102500</v>
      </c>
      <c r="C133" s="39" t="s">
        <v>221</v>
      </c>
      <c r="D133" s="39"/>
      <c r="E133" s="32" t="s">
        <v>187</v>
      </c>
      <c r="F133" s="28">
        <v>1</v>
      </c>
      <c r="G133" s="23">
        <f t="shared" si="55"/>
        <v>123450</v>
      </c>
      <c r="H133" s="23"/>
      <c r="I133" s="23"/>
      <c r="J133" s="23">
        <v>123450</v>
      </c>
      <c r="K133" s="23">
        <f t="shared" si="49"/>
        <v>123450</v>
      </c>
      <c r="L133" s="10">
        <f t="shared" si="56"/>
        <v>115500</v>
      </c>
      <c r="M133" s="23"/>
      <c r="N133" s="23"/>
      <c r="O133" s="10">
        <v>115500</v>
      </c>
      <c r="P133" s="10">
        <f t="shared" si="53"/>
        <v>115500</v>
      </c>
      <c r="Q133" s="23">
        <f t="shared" si="57"/>
        <v>132650</v>
      </c>
      <c r="R133" s="23"/>
      <c r="S133" s="23"/>
      <c r="T133" s="23">
        <v>132650</v>
      </c>
      <c r="U133" s="10">
        <f t="shared" si="54"/>
        <v>132650</v>
      </c>
      <c r="V133" s="11">
        <f t="shared" si="43"/>
        <v>115500</v>
      </c>
      <c r="W133" s="11">
        <v>23161.230649401226</v>
      </c>
      <c r="X133" s="12">
        <f t="shared" si="37"/>
        <v>23161.230649401226</v>
      </c>
      <c r="Y133" s="16" t="s">
        <v>64</v>
      </c>
      <c r="Z133" s="15" t="s">
        <v>20</v>
      </c>
    </row>
    <row r="134" spans="1:26" ht="84.75" x14ac:dyDescent="0.25">
      <c r="A134" s="6">
        <v>119</v>
      </c>
      <c r="B134" s="28">
        <v>51102500</v>
      </c>
      <c r="C134" s="39" t="s">
        <v>222</v>
      </c>
      <c r="D134" s="39"/>
      <c r="E134" s="32" t="s">
        <v>223</v>
      </c>
      <c r="F134" s="28">
        <v>1</v>
      </c>
      <c r="G134" s="23">
        <f t="shared" si="55"/>
        <v>62950</v>
      </c>
      <c r="H134" s="23"/>
      <c r="I134" s="23"/>
      <c r="J134" s="23">
        <v>62950</v>
      </c>
      <c r="K134" s="23">
        <f t="shared" si="49"/>
        <v>62950</v>
      </c>
      <c r="L134" s="10">
        <f t="shared" si="56"/>
        <v>58800</v>
      </c>
      <c r="M134" s="23"/>
      <c r="N134" s="23"/>
      <c r="O134" s="10">
        <v>58800</v>
      </c>
      <c r="P134" s="10">
        <f t="shared" si="53"/>
        <v>58800</v>
      </c>
      <c r="Q134" s="23">
        <f t="shared" si="57"/>
        <v>67800</v>
      </c>
      <c r="R134" s="23"/>
      <c r="S134" s="23"/>
      <c r="T134" s="23">
        <v>67800</v>
      </c>
      <c r="U134" s="10">
        <f t="shared" si="54"/>
        <v>67800</v>
      </c>
      <c r="V134" s="11">
        <f t="shared" si="43"/>
        <v>58800</v>
      </c>
      <c r="W134" s="11">
        <v>32224.320903514752</v>
      </c>
      <c r="X134" s="12">
        <f t="shared" ref="X134:X196" si="58">+MIN(V134,W134)</f>
        <v>32224.320903514752</v>
      </c>
      <c r="Y134" s="16" t="s">
        <v>64</v>
      </c>
      <c r="Z134" s="15" t="s">
        <v>20</v>
      </c>
    </row>
    <row r="135" spans="1:26" ht="84.75" x14ac:dyDescent="0.25">
      <c r="A135" s="6">
        <v>120</v>
      </c>
      <c r="B135" s="28">
        <v>51102500</v>
      </c>
      <c r="C135" s="39" t="s">
        <v>224</v>
      </c>
      <c r="D135" s="39"/>
      <c r="E135" s="32" t="s">
        <v>173</v>
      </c>
      <c r="F135" s="28">
        <v>1</v>
      </c>
      <c r="G135" s="23">
        <f t="shared" si="55"/>
        <v>142600</v>
      </c>
      <c r="H135" s="23"/>
      <c r="I135" s="23"/>
      <c r="J135" s="23">
        <v>142600</v>
      </c>
      <c r="K135" s="23">
        <f t="shared" si="49"/>
        <v>142600</v>
      </c>
      <c r="L135" s="10">
        <f t="shared" si="56"/>
        <v>133400</v>
      </c>
      <c r="M135" s="23"/>
      <c r="N135" s="23"/>
      <c r="O135" s="10">
        <v>133400</v>
      </c>
      <c r="P135" s="10">
        <f t="shared" si="53"/>
        <v>133400</v>
      </c>
      <c r="Q135" s="23">
        <f t="shared" si="57"/>
        <v>153000</v>
      </c>
      <c r="R135" s="23"/>
      <c r="S135" s="23"/>
      <c r="T135" s="23">
        <v>153000</v>
      </c>
      <c r="U135" s="10">
        <f t="shared" si="54"/>
        <v>153000</v>
      </c>
      <c r="V135" s="11">
        <f t="shared" si="43"/>
        <v>133400</v>
      </c>
      <c r="W135" s="11">
        <v>31720.815889397334</v>
      </c>
      <c r="X135" s="12">
        <f t="shared" si="58"/>
        <v>31720.815889397334</v>
      </c>
      <c r="Y135" s="16" t="s">
        <v>64</v>
      </c>
      <c r="Z135" s="15" t="s">
        <v>20</v>
      </c>
    </row>
    <row r="136" spans="1:26" ht="84.75" x14ac:dyDescent="0.25">
      <c r="A136" s="6">
        <v>121</v>
      </c>
      <c r="B136" s="28">
        <v>51102500</v>
      </c>
      <c r="C136" s="39" t="s">
        <v>225</v>
      </c>
      <c r="D136" s="39"/>
      <c r="E136" s="32" t="s">
        <v>196</v>
      </c>
      <c r="F136" s="28">
        <v>1</v>
      </c>
      <c r="G136" s="23">
        <f t="shared" si="55"/>
        <v>160700</v>
      </c>
      <c r="H136" s="23"/>
      <c r="I136" s="23"/>
      <c r="J136" s="23">
        <v>160700</v>
      </c>
      <c r="K136" s="23">
        <f t="shared" si="49"/>
        <v>160700</v>
      </c>
      <c r="L136" s="10">
        <f t="shared" si="56"/>
        <v>150400</v>
      </c>
      <c r="M136" s="23"/>
      <c r="N136" s="23"/>
      <c r="O136" s="10">
        <v>150400</v>
      </c>
      <c r="P136" s="10">
        <f t="shared" si="53"/>
        <v>150400</v>
      </c>
      <c r="Q136" s="23">
        <f t="shared" si="57"/>
        <v>172700</v>
      </c>
      <c r="R136" s="23"/>
      <c r="S136" s="23"/>
      <c r="T136" s="23">
        <v>172700</v>
      </c>
      <c r="U136" s="10">
        <f t="shared" si="54"/>
        <v>172700</v>
      </c>
      <c r="V136" s="11">
        <f t="shared" si="43"/>
        <v>150400</v>
      </c>
      <c r="W136" s="11">
        <v>36252.361016454095</v>
      </c>
      <c r="X136" s="12">
        <f t="shared" si="58"/>
        <v>36252.361016454095</v>
      </c>
      <c r="Y136" s="16" t="s">
        <v>64</v>
      </c>
      <c r="Z136" s="15" t="s">
        <v>20</v>
      </c>
    </row>
    <row r="137" spans="1:26" ht="84.75" x14ac:dyDescent="0.25">
      <c r="A137" s="6">
        <v>122</v>
      </c>
      <c r="B137" s="28">
        <v>51102500</v>
      </c>
      <c r="C137" s="39" t="s">
        <v>226</v>
      </c>
      <c r="D137" s="39"/>
      <c r="E137" s="32" t="s">
        <v>196</v>
      </c>
      <c r="F137" s="28">
        <v>1</v>
      </c>
      <c r="G137" s="23">
        <f t="shared" si="55"/>
        <v>33200</v>
      </c>
      <c r="H137" s="23"/>
      <c r="I137" s="23"/>
      <c r="J137" s="23">
        <v>33200</v>
      </c>
      <c r="K137" s="23">
        <f t="shared" si="49"/>
        <v>33200</v>
      </c>
      <c r="L137" s="10">
        <f t="shared" si="56"/>
        <v>30950</v>
      </c>
      <c r="M137" s="23"/>
      <c r="N137" s="23"/>
      <c r="O137" s="10">
        <v>30950</v>
      </c>
      <c r="P137" s="10">
        <f t="shared" si="53"/>
        <v>30950</v>
      </c>
      <c r="Q137" s="23">
        <f t="shared" si="57"/>
        <v>35500</v>
      </c>
      <c r="R137" s="23"/>
      <c r="S137" s="23"/>
      <c r="T137" s="23">
        <v>35500</v>
      </c>
      <c r="U137" s="10">
        <f t="shared" si="54"/>
        <v>35500</v>
      </c>
      <c r="V137" s="11">
        <f t="shared" si="43"/>
        <v>30950</v>
      </c>
      <c r="W137" s="11">
        <v>8559.5852399961059</v>
      </c>
      <c r="X137" s="12">
        <f t="shared" si="58"/>
        <v>8559.5852399961059</v>
      </c>
      <c r="Y137" s="16" t="s">
        <v>64</v>
      </c>
      <c r="Z137" s="15" t="s">
        <v>20</v>
      </c>
    </row>
    <row r="138" spans="1:26" ht="84.75" x14ac:dyDescent="0.25">
      <c r="A138" s="6">
        <v>123</v>
      </c>
      <c r="B138" s="28">
        <v>51102500</v>
      </c>
      <c r="C138" s="39" t="s">
        <v>227</v>
      </c>
      <c r="D138" s="39"/>
      <c r="E138" s="32" t="s">
        <v>228</v>
      </c>
      <c r="F138" s="28">
        <v>1</v>
      </c>
      <c r="G138" s="23">
        <f t="shared" si="55"/>
        <v>53850</v>
      </c>
      <c r="H138" s="23"/>
      <c r="I138" s="23"/>
      <c r="J138" s="23">
        <v>53850</v>
      </c>
      <c r="K138" s="23">
        <f t="shared" si="49"/>
        <v>53850</v>
      </c>
      <c r="L138" s="10">
        <f t="shared" si="56"/>
        <v>50300</v>
      </c>
      <c r="M138" s="23"/>
      <c r="N138" s="23"/>
      <c r="O138" s="10">
        <v>50300</v>
      </c>
      <c r="P138" s="10">
        <f t="shared" si="53"/>
        <v>50300</v>
      </c>
      <c r="Q138" s="23">
        <f t="shared" si="57"/>
        <v>57850</v>
      </c>
      <c r="R138" s="23"/>
      <c r="S138" s="23"/>
      <c r="T138" s="23">
        <v>57850</v>
      </c>
      <c r="U138" s="10">
        <f t="shared" si="54"/>
        <v>57850</v>
      </c>
      <c r="V138" s="11">
        <f t="shared" si="43"/>
        <v>50300</v>
      </c>
      <c r="W138" s="11">
        <v>16615.665465874794</v>
      </c>
      <c r="X138" s="12">
        <f t="shared" si="58"/>
        <v>16615.665465874794</v>
      </c>
      <c r="Y138" s="16" t="s">
        <v>64</v>
      </c>
      <c r="Z138" s="15" t="s">
        <v>20</v>
      </c>
    </row>
    <row r="139" spans="1:26" ht="84.75" x14ac:dyDescent="0.25">
      <c r="A139" s="6">
        <v>124</v>
      </c>
      <c r="B139" s="28">
        <v>51102500</v>
      </c>
      <c r="C139" s="39" t="s">
        <v>229</v>
      </c>
      <c r="D139" s="39"/>
      <c r="E139" s="32" t="s">
        <v>230</v>
      </c>
      <c r="F139" s="28">
        <v>1</v>
      </c>
      <c r="G139" s="23">
        <f t="shared" si="55"/>
        <v>84200</v>
      </c>
      <c r="H139" s="23"/>
      <c r="I139" s="23"/>
      <c r="J139" s="23">
        <v>84200</v>
      </c>
      <c r="K139" s="23">
        <f t="shared" si="49"/>
        <v>84200</v>
      </c>
      <c r="L139" s="10">
        <f t="shared" si="56"/>
        <v>78750</v>
      </c>
      <c r="M139" s="23"/>
      <c r="N139" s="23"/>
      <c r="O139" s="10">
        <v>78750</v>
      </c>
      <c r="P139" s="10">
        <f t="shared" si="53"/>
        <v>78750</v>
      </c>
      <c r="Q139" s="23">
        <f t="shared" si="57"/>
        <v>90200</v>
      </c>
      <c r="R139" s="23"/>
      <c r="S139" s="23"/>
      <c r="T139" s="23">
        <v>90200</v>
      </c>
      <c r="U139" s="10">
        <f t="shared" si="54"/>
        <v>90200</v>
      </c>
      <c r="V139" s="11">
        <f t="shared" si="43"/>
        <v>78750</v>
      </c>
      <c r="W139" s="11">
        <v>22657.725635283809</v>
      </c>
      <c r="X139" s="12">
        <f t="shared" si="58"/>
        <v>22657.725635283809</v>
      </c>
      <c r="Y139" s="16" t="s">
        <v>64</v>
      </c>
      <c r="Z139" s="15" t="s">
        <v>20</v>
      </c>
    </row>
    <row r="140" spans="1:26" ht="84.75" x14ac:dyDescent="0.25">
      <c r="A140" s="6">
        <v>125</v>
      </c>
      <c r="B140" s="28">
        <v>51102500</v>
      </c>
      <c r="C140" s="39" t="s">
        <v>231</v>
      </c>
      <c r="D140" s="39"/>
      <c r="E140" s="32" t="s">
        <v>162</v>
      </c>
      <c r="F140" s="28">
        <v>1</v>
      </c>
      <c r="G140" s="23">
        <f t="shared" si="55"/>
        <v>83500</v>
      </c>
      <c r="H140" s="23"/>
      <c r="I140" s="23"/>
      <c r="J140" s="23">
        <v>83500</v>
      </c>
      <c r="K140" s="23">
        <f t="shared" si="49"/>
        <v>83500</v>
      </c>
      <c r="L140" s="10">
        <f t="shared" si="56"/>
        <v>78750</v>
      </c>
      <c r="M140" s="23"/>
      <c r="N140" s="23"/>
      <c r="O140" s="10">
        <v>78750</v>
      </c>
      <c r="P140" s="10">
        <f t="shared" si="53"/>
        <v>78750</v>
      </c>
      <c r="Q140" s="23">
        <f t="shared" si="57"/>
        <v>90200</v>
      </c>
      <c r="R140" s="23"/>
      <c r="S140" s="23"/>
      <c r="T140" s="23">
        <v>90200</v>
      </c>
      <c r="U140" s="10">
        <f t="shared" si="54"/>
        <v>90200</v>
      </c>
      <c r="V140" s="11">
        <f t="shared" si="43"/>
        <v>78750</v>
      </c>
      <c r="W140" s="11">
        <v>23161.230649401226</v>
      </c>
      <c r="X140" s="12">
        <f t="shared" si="58"/>
        <v>23161.230649401226</v>
      </c>
      <c r="Y140" s="16" t="s">
        <v>64</v>
      </c>
      <c r="Z140" s="15" t="s">
        <v>20</v>
      </c>
    </row>
    <row r="141" spans="1:26" ht="84.75" x14ac:dyDescent="0.25">
      <c r="A141" s="6">
        <v>126</v>
      </c>
      <c r="B141" s="28">
        <v>51102500</v>
      </c>
      <c r="C141" s="39" t="s">
        <v>232</v>
      </c>
      <c r="D141" s="39"/>
      <c r="E141" s="32" t="s">
        <v>173</v>
      </c>
      <c r="F141" s="28">
        <v>1</v>
      </c>
      <c r="G141" s="23">
        <f t="shared" si="55"/>
        <v>108750</v>
      </c>
      <c r="H141" s="23"/>
      <c r="I141" s="23"/>
      <c r="J141" s="23">
        <v>108750</v>
      </c>
      <c r="K141" s="23">
        <f t="shared" si="49"/>
        <v>108750</v>
      </c>
      <c r="L141" s="10">
        <f t="shared" si="56"/>
        <v>101700</v>
      </c>
      <c r="M141" s="23"/>
      <c r="N141" s="23"/>
      <c r="O141" s="10">
        <v>101700</v>
      </c>
      <c r="P141" s="10">
        <f t="shared" si="53"/>
        <v>101700</v>
      </c>
      <c r="Q141" s="23">
        <f t="shared" si="57"/>
        <v>116850</v>
      </c>
      <c r="R141" s="23"/>
      <c r="S141" s="23"/>
      <c r="T141" s="23">
        <v>116850</v>
      </c>
      <c r="U141" s="10">
        <f t="shared" si="54"/>
        <v>116850</v>
      </c>
      <c r="V141" s="11">
        <f t="shared" si="43"/>
        <v>101700</v>
      </c>
      <c r="W141" s="11">
        <v>29102.589815986761</v>
      </c>
      <c r="X141" s="12">
        <f t="shared" si="58"/>
        <v>29102.589815986761</v>
      </c>
      <c r="Y141" s="16" t="s">
        <v>64</v>
      </c>
      <c r="Z141" s="15" t="s">
        <v>20</v>
      </c>
    </row>
    <row r="142" spans="1:26" ht="84.75" x14ac:dyDescent="0.25">
      <c r="A142" s="6">
        <v>127</v>
      </c>
      <c r="B142" s="28">
        <v>51102500</v>
      </c>
      <c r="C142" s="39" t="s">
        <v>233</v>
      </c>
      <c r="D142" s="39"/>
      <c r="E142" s="32" t="s">
        <v>234</v>
      </c>
      <c r="F142" s="28">
        <v>1</v>
      </c>
      <c r="G142" s="23">
        <f t="shared" si="55"/>
        <v>109300</v>
      </c>
      <c r="H142" s="23"/>
      <c r="I142" s="23"/>
      <c r="J142" s="23">
        <v>109300</v>
      </c>
      <c r="K142" s="23">
        <f t="shared" si="49"/>
        <v>109300</v>
      </c>
      <c r="L142" s="10">
        <f t="shared" si="56"/>
        <v>101500</v>
      </c>
      <c r="M142" s="23"/>
      <c r="N142" s="23"/>
      <c r="O142" s="10">
        <v>101500</v>
      </c>
      <c r="P142" s="10">
        <f t="shared" si="53"/>
        <v>101500</v>
      </c>
      <c r="Q142" s="23">
        <f t="shared" si="57"/>
        <v>116650</v>
      </c>
      <c r="R142" s="23"/>
      <c r="S142" s="23"/>
      <c r="T142" s="23">
        <v>116650</v>
      </c>
      <c r="U142" s="10">
        <f t="shared" si="54"/>
        <v>116650</v>
      </c>
      <c r="V142" s="11">
        <f t="shared" si="43"/>
        <v>101500</v>
      </c>
      <c r="W142" s="11">
        <v>26182.260734105737</v>
      </c>
      <c r="X142" s="12">
        <f t="shared" si="58"/>
        <v>26182.260734105737</v>
      </c>
      <c r="Y142" s="16" t="s">
        <v>64</v>
      </c>
      <c r="Z142" s="15" t="s">
        <v>20</v>
      </c>
    </row>
    <row r="143" spans="1:26" ht="84.75" x14ac:dyDescent="0.25">
      <c r="A143" s="6">
        <v>128</v>
      </c>
      <c r="B143" s="28">
        <v>51102500</v>
      </c>
      <c r="C143" s="39" t="s">
        <v>235</v>
      </c>
      <c r="D143" s="39"/>
      <c r="E143" s="32" t="s">
        <v>173</v>
      </c>
      <c r="F143" s="28">
        <v>1</v>
      </c>
      <c r="G143" s="23">
        <f t="shared" si="55"/>
        <v>128400</v>
      </c>
      <c r="H143" s="23"/>
      <c r="I143" s="23"/>
      <c r="J143" s="23">
        <v>128400</v>
      </c>
      <c r="K143" s="23">
        <f t="shared" si="49"/>
        <v>128400</v>
      </c>
      <c r="L143" s="10">
        <f t="shared" si="56"/>
        <v>120200</v>
      </c>
      <c r="M143" s="23"/>
      <c r="N143" s="23"/>
      <c r="O143" s="10">
        <v>120200</v>
      </c>
      <c r="P143" s="10">
        <f t="shared" si="53"/>
        <v>120200</v>
      </c>
      <c r="Q143" s="23">
        <f t="shared" si="57"/>
        <v>137950</v>
      </c>
      <c r="R143" s="23"/>
      <c r="S143" s="23"/>
      <c r="T143" s="23">
        <v>137950</v>
      </c>
      <c r="U143" s="10">
        <f t="shared" si="54"/>
        <v>137950</v>
      </c>
      <c r="V143" s="11">
        <f t="shared" ref="V143:V205" si="59">+MIN(J143,O143,T143)</f>
        <v>120200</v>
      </c>
      <c r="W143" s="11">
        <v>26182.260734105737</v>
      </c>
      <c r="X143" s="12">
        <f t="shared" si="58"/>
        <v>26182.260734105737</v>
      </c>
      <c r="Y143" s="16" t="s">
        <v>64</v>
      </c>
      <c r="Z143" s="15" t="s">
        <v>20</v>
      </c>
    </row>
    <row r="144" spans="1:26" ht="84.75" x14ac:dyDescent="0.25">
      <c r="A144" s="6">
        <v>129</v>
      </c>
      <c r="B144" s="28">
        <v>51102500</v>
      </c>
      <c r="C144" s="39" t="s">
        <v>236</v>
      </c>
      <c r="D144" s="39"/>
      <c r="E144" s="32" t="s">
        <v>173</v>
      </c>
      <c r="F144" s="28">
        <v>1</v>
      </c>
      <c r="G144" s="23">
        <f t="shared" si="55"/>
        <v>138850</v>
      </c>
      <c r="H144" s="23"/>
      <c r="I144" s="23"/>
      <c r="J144" s="23">
        <v>138850</v>
      </c>
      <c r="K144" s="23">
        <f t="shared" si="49"/>
        <v>138850</v>
      </c>
      <c r="L144" s="10">
        <f t="shared" si="56"/>
        <v>129950</v>
      </c>
      <c r="M144" s="23"/>
      <c r="N144" s="23"/>
      <c r="O144" s="10">
        <v>129950</v>
      </c>
      <c r="P144" s="10">
        <f t="shared" si="53"/>
        <v>129950</v>
      </c>
      <c r="Q144" s="23">
        <f t="shared" si="57"/>
        <v>149200</v>
      </c>
      <c r="R144" s="23"/>
      <c r="S144" s="23"/>
      <c r="T144" s="23">
        <v>149200</v>
      </c>
      <c r="U144" s="10">
        <f t="shared" si="54"/>
        <v>149200</v>
      </c>
      <c r="V144" s="11">
        <f t="shared" si="59"/>
        <v>129950</v>
      </c>
      <c r="W144" s="11">
        <v>29203.290818810245</v>
      </c>
      <c r="X144" s="12">
        <f t="shared" si="58"/>
        <v>29203.290818810245</v>
      </c>
      <c r="Y144" s="16" t="s">
        <v>64</v>
      </c>
      <c r="Z144" s="15" t="s">
        <v>20</v>
      </c>
    </row>
    <row r="145" spans="1:26" ht="84.75" x14ac:dyDescent="0.25">
      <c r="A145" s="6">
        <v>130</v>
      </c>
      <c r="B145" s="28">
        <v>51102500</v>
      </c>
      <c r="C145" s="39" t="s">
        <v>237</v>
      </c>
      <c r="D145" s="39"/>
      <c r="E145" s="32" t="s">
        <v>220</v>
      </c>
      <c r="F145" s="28">
        <v>1</v>
      </c>
      <c r="G145" s="23">
        <f t="shared" si="55"/>
        <v>29500</v>
      </c>
      <c r="H145" s="23"/>
      <c r="I145" s="23"/>
      <c r="J145" s="23">
        <v>29500</v>
      </c>
      <c r="K145" s="23">
        <f t="shared" si="49"/>
        <v>29500</v>
      </c>
      <c r="L145" s="10">
        <f t="shared" si="56"/>
        <v>27600</v>
      </c>
      <c r="M145" s="23"/>
      <c r="N145" s="23"/>
      <c r="O145" s="10">
        <v>27600</v>
      </c>
      <c r="P145" s="10">
        <f t="shared" si="53"/>
        <v>27600</v>
      </c>
      <c r="Q145" s="23">
        <f t="shared" si="57"/>
        <v>31700</v>
      </c>
      <c r="R145" s="23"/>
      <c r="S145" s="23"/>
      <c r="T145" s="23">
        <v>31700</v>
      </c>
      <c r="U145" s="10">
        <f t="shared" si="54"/>
        <v>31700</v>
      </c>
      <c r="V145" s="11">
        <f t="shared" si="59"/>
        <v>27600</v>
      </c>
      <c r="W145" s="11">
        <v>14601.645409405122</v>
      </c>
      <c r="X145" s="12">
        <f t="shared" si="58"/>
        <v>14601.645409405122</v>
      </c>
      <c r="Y145" s="16" t="s">
        <v>64</v>
      </c>
      <c r="Z145" s="15" t="s">
        <v>20</v>
      </c>
    </row>
    <row r="146" spans="1:26" ht="84.75" x14ac:dyDescent="0.25">
      <c r="A146" s="6">
        <v>131</v>
      </c>
      <c r="B146" s="28">
        <v>51102500</v>
      </c>
      <c r="C146" s="39" t="s">
        <v>238</v>
      </c>
      <c r="D146" s="39"/>
      <c r="E146" s="32" t="s">
        <v>239</v>
      </c>
      <c r="F146" s="28">
        <v>1</v>
      </c>
      <c r="G146" s="23">
        <f t="shared" si="55"/>
        <v>19800</v>
      </c>
      <c r="H146" s="23"/>
      <c r="I146" s="23"/>
      <c r="J146" s="23">
        <v>19800</v>
      </c>
      <c r="K146" s="23">
        <f t="shared" si="49"/>
        <v>19800</v>
      </c>
      <c r="L146" s="10">
        <f t="shared" si="56"/>
        <v>18650</v>
      </c>
      <c r="M146" s="23"/>
      <c r="N146" s="23"/>
      <c r="O146" s="10">
        <v>18650</v>
      </c>
      <c r="P146" s="10">
        <f t="shared" si="53"/>
        <v>18650</v>
      </c>
      <c r="Q146" s="23">
        <f t="shared" si="57"/>
        <v>21200</v>
      </c>
      <c r="R146" s="23"/>
      <c r="S146" s="23"/>
      <c r="T146" s="23">
        <v>21200</v>
      </c>
      <c r="U146" s="10">
        <f t="shared" si="54"/>
        <v>21200</v>
      </c>
      <c r="V146" s="11">
        <f t="shared" si="59"/>
        <v>18650</v>
      </c>
      <c r="W146" s="11">
        <v>8559.5852399961059</v>
      </c>
      <c r="X146" s="12">
        <f t="shared" si="58"/>
        <v>8559.5852399961059</v>
      </c>
      <c r="Y146" s="16" t="s">
        <v>64</v>
      </c>
      <c r="Z146" s="15" t="s">
        <v>20</v>
      </c>
    </row>
    <row r="147" spans="1:26" ht="84.75" x14ac:dyDescent="0.25">
      <c r="A147" s="6">
        <v>132</v>
      </c>
      <c r="B147" s="28">
        <v>51102500</v>
      </c>
      <c r="C147" s="39" t="s">
        <v>240</v>
      </c>
      <c r="D147" s="39"/>
      <c r="E147" s="32" t="s">
        <v>220</v>
      </c>
      <c r="F147" s="28">
        <v>1</v>
      </c>
      <c r="G147" s="23">
        <f t="shared" si="55"/>
        <v>174850</v>
      </c>
      <c r="H147" s="23"/>
      <c r="I147" s="23"/>
      <c r="J147" s="23">
        <v>174850</v>
      </c>
      <c r="K147" s="23">
        <f t="shared" si="49"/>
        <v>174850</v>
      </c>
      <c r="L147" s="10">
        <f t="shared" si="56"/>
        <v>163650</v>
      </c>
      <c r="M147" s="23"/>
      <c r="N147" s="23"/>
      <c r="O147" s="10">
        <v>163650</v>
      </c>
      <c r="P147" s="10">
        <f t="shared" si="53"/>
        <v>163650</v>
      </c>
      <c r="Q147" s="23">
        <f t="shared" si="57"/>
        <v>187950</v>
      </c>
      <c r="R147" s="23"/>
      <c r="S147" s="23"/>
      <c r="T147" s="23">
        <v>187950</v>
      </c>
      <c r="U147" s="10">
        <f t="shared" si="54"/>
        <v>187950</v>
      </c>
      <c r="V147" s="11">
        <f t="shared" si="59"/>
        <v>163650</v>
      </c>
      <c r="W147" s="11">
        <v>42797.926199980531</v>
      </c>
      <c r="X147" s="12">
        <f t="shared" si="58"/>
        <v>42797.926199980531</v>
      </c>
      <c r="Y147" s="16" t="s">
        <v>64</v>
      </c>
      <c r="Z147" s="15" t="s">
        <v>20</v>
      </c>
    </row>
    <row r="148" spans="1:26" ht="84.75" x14ac:dyDescent="0.25">
      <c r="A148" s="6">
        <v>133</v>
      </c>
      <c r="B148" s="28">
        <v>51102500</v>
      </c>
      <c r="C148" s="39" t="s">
        <v>241</v>
      </c>
      <c r="D148" s="39"/>
      <c r="E148" s="32" t="s">
        <v>173</v>
      </c>
      <c r="F148" s="28">
        <v>1</v>
      </c>
      <c r="G148" s="23">
        <f t="shared" si="55"/>
        <v>22600</v>
      </c>
      <c r="H148" s="23"/>
      <c r="I148" s="23"/>
      <c r="J148" s="23">
        <v>22600</v>
      </c>
      <c r="K148" s="23">
        <f t="shared" si="49"/>
        <v>22600</v>
      </c>
      <c r="L148" s="10">
        <f t="shared" si="56"/>
        <v>21500</v>
      </c>
      <c r="M148" s="23"/>
      <c r="N148" s="23"/>
      <c r="O148" s="10">
        <v>21500</v>
      </c>
      <c r="P148" s="10">
        <f t="shared" si="53"/>
        <v>21500</v>
      </c>
      <c r="Q148" s="23">
        <f t="shared" si="57"/>
        <v>24350</v>
      </c>
      <c r="R148" s="23"/>
      <c r="S148" s="23"/>
      <c r="T148" s="23">
        <v>24350</v>
      </c>
      <c r="U148" s="10">
        <f t="shared" si="54"/>
        <v>24350</v>
      </c>
      <c r="V148" s="11">
        <f t="shared" si="59"/>
        <v>21500</v>
      </c>
      <c r="W148" s="11">
        <v>8861.6882484665566</v>
      </c>
      <c r="X148" s="12">
        <f t="shared" si="58"/>
        <v>8861.6882484665566</v>
      </c>
      <c r="Y148" s="16" t="s">
        <v>64</v>
      </c>
      <c r="Z148" s="15" t="s">
        <v>20</v>
      </c>
    </row>
    <row r="149" spans="1:26" ht="84.75" x14ac:dyDescent="0.25">
      <c r="A149" s="6">
        <v>134</v>
      </c>
      <c r="B149" s="28">
        <v>51102500</v>
      </c>
      <c r="C149" s="39" t="s">
        <v>242</v>
      </c>
      <c r="D149" s="39"/>
      <c r="E149" s="32" t="s">
        <v>243</v>
      </c>
      <c r="F149" s="28">
        <v>1</v>
      </c>
      <c r="G149" s="23">
        <f t="shared" si="55"/>
        <v>102600</v>
      </c>
      <c r="H149" s="23"/>
      <c r="I149" s="23"/>
      <c r="J149" s="23">
        <v>102600</v>
      </c>
      <c r="K149" s="23">
        <f t="shared" si="49"/>
        <v>102600</v>
      </c>
      <c r="L149" s="10">
        <f t="shared" si="56"/>
        <v>96500</v>
      </c>
      <c r="M149" s="23"/>
      <c r="N149" s="23"/>
      <c r="O149" s="10">
        <v>96500</v>
      </c>
      <c r="P149" s="10">
        <f t="shared" si="53"/>
        <v>96500</v>
      </c>
      <c r="Q149" s="23">
        <f t="shared" si="57"/>
        <v>110250</v>
      </c>
      <c r="R149" s="23"/>
      <c r="S149" s="23"/>
      <c r="T149" s="23">
        <v>110250</v>
      </c>
      <c r="U149" s="10">
        <f t="shared" si="54"/>
        <v>110250</v>
      </c>
      <c r="V149" s="11">
        <f t="shared" si="59"/>
        <v>96500</v>
      </c>
      <c r="W149" s="11">
        <v>22154.220621166391</v>
      </c>
      <c r="X149" s="12">
        <f t="shared" si="58"/>
        <v>22154.220621166391</v>
      </c>
      <c r="Y149" s="16" t="s">
        <v>64</v>
      </c>
      <c r="Z149" s="15" t="s">
        <v>20</v>
      </c>
    </row>
    <row r="150" spans="1:26" ht="84.75" x14ac:dyDescent="0.25">
      <c r="A150" s="6">
        <v>135</v>
      </c>
      <c r="B150" s="28">
        <v>51102500</v>
      </c>
      <c r="C150" s="39" t="s">
        <v>244</v>
      </c>
      <c r="D150" s="39"/>
      <c r="E150" s="32" t="s">
        <v>181</v>
      </c>
      <c r="F150" s="28">
        <v>1</v>
      </c>
      <c r="G150" s="23">
        <f t="shared" si="55"/>
        <v>175100</v>
      </c>
      <c r="H150" s="23"/>
      <c r="I150" s="23"/>
      <c r="J150" s="23">
        <v>175100</v>
      </c>
      <c r="K150" s="23">
        <f t="shared" si="49"/>
        <v>175100</v>
      </c>
      <c r="L150" s="10">
        <f t="shared" si="56"/>
        <v>163800</v>
      </c>
      <c r="M150" s="23"/>
      <c r="N150" s="23"/>
      <c r="O150" s="10">
        <v>163800</v>
      </c>
      <c r="P150" s="10">
        <f t="shared" si="53"/>
        <v>163800</v>
      </c>
      <c r="Q150" s="23">
        <f t="shared" si="57"/>
        <v>188100</v>
      </c>
      <c r="R150" s="23"/>
      <c r="S150" s="23"/>
      <c r="T150" s="23">
        <v>188100</v>
      </c>
      <c r="U150" s="10">
        <f t="shared" si="54"/>
        <v>188100</v>
      </c>
      <c r="V150" s="11">
        <f t="shared" si="59"/>
        <v>163800</v>
      </c>
      <c r="W150" s="11">
        <v>34691.495472690098</v>
      </c>
      <c r="X150" s="12">
        <f t="shared" si="58"/>
        <v>34691.495472690098</v>
      </c>
      <c r="Y150" s="16" t="s">
        <v>64</v>
      </c>
      <c r="Z150" s="15" t="s">
        <v>20</v>
      </c>
    </row>
    <row r="151" spans="1:26" ht="84.75" x14ac:dyDescent="0.25">
      <c r="A151" s="6">
        <v>136</v>
      </c>
      <c r="B151" s="28">
        <v>51102500</v>
      </c>
      <c r="C151" s="39" t="s">
        <v>245</v>
      </c>
      <c r="D151" s="39"/>
      <c r="E151" s="32" t="s">
        <v>246</v>
      </c>
      <c r="F151" s="28">
        <v>1</v>
      </c>
      <c r="G151" s="23">
        <f t="shared" si="55"/>
        <v>135850</v>
      </c>
      <c r="H151" s="23"/>
      <c r="I151" s="23"/>
      <c r="J151" s="23">
        <v>135850</v>
      </c>
      <c r="K151" s="23">
        <f t="shared" ref="K151:K192" si="60">F151*J151</f>
        <v>135850</v>
      </c>
      <c r="L151" s="10">
        <f t="shared" si="56"/>
        <v>127100</v>
      </c>
      <c r="M151" s="23"/>
      <c r="N151" s="23"/>
      <c r="O151" s="10">
        <v>127100</v>
      </c>
      <c r="P151" s="10">
        <f t="shared" si="53"/>
        <v>127100</v>
      </c>
      <c r="Q151" s="23">
        <f t="shared" si="57"/>
        <v>145850</v>
      </c>
      <c r="R151" s="23"/>
      <c r="S151" s="23"/>
      <c r="T151" s="23">
        <v>145850</v>
      </c>
      <c r="U151" s="10">
        <f t="shared" si="54"/>
        <v>145850</v>
      </c>
      <c r="V151" s="11">
        <f t="shared" si="59"/>
        <v>127100</v>
      </c>
      <c r="W151" s="11">
        <v>29203.290818810245</v>
      </c>
      <c r="X151" s="12">
        <f t="shared" si="58"/>
        <v>29203.290818810245</v>
      </c>
      <c r="Y151" s="16" t="s">
        <v>64</v>
      </c>
      <c r="Z151" s="15" t="s">
        <v>20</v>
      </c>
    </row>
    <row r="152" spans="1:26" ht="84.75" x14ac:dyDescent="0.25">
      <c r="A152" s="6">
        <v>137</v>
      </c>
      <c r="B152" s="28">
        <v>51102500</v>
      </c>
      <c r="C152" s="39" t="s">
        <v>247</v>
      </c>
      <c r="D152" s="39"/>
      <c r="E152" s="32" t="s">
        <v>248</v>
      </c>
      <c r="F152" s="28">
        <v>1</v>
      </c>
      <c r="G152" s="23">
        <f t="shared" si="55"/>
        <v>4000</v>
      </c>
      <c r="H152" s="23"/>
      <c r="I152" s="23"/>
      <c r="J152" s="23">
        <v>4000</v>
      </c>
      <c r="K152" s="23">
        <f t="shared" si="60"/>
        <v>4000</v>
      </c>
      <c r="L152" s="10">
        <f t="shared" si="56"/>
        <v>3600</v>
      </c>
      <c r="M152" s="23"/>
      <c r="N152" s="23"/>
      <c r="O152" s="10">
        <v>3600</v>
      </c>
      <c r="P152" s="10">
        <f t="shared" si="53"/>
        <v>3600</v>
      </c>
      <c r="Q152" s="23">
        <f t="shared" si="57"/>
        <v>4300</v>
      </c>
      <c r="R152" s="23"/>
      <c r="S152" s="23"/>
      <c r="T152" s="23">
        <v>4300</v>
      </c>
      <c r="U152" s="10">
        <f t="shared" si="54"/>
        <v>4300</v>
      </c>
      <c r="V152" s="11">
        <f t="shared" si="59"/>
        <v>3600</v>
      </c>
      <c r="W152" s="11">
        <v>1208.4120338818032</v>
      </c>
      <c r="X152" s="12">
        <f t="shared" si="58"/>
        <v>1208.4120338818032</v>
      </c>
      <c r="Y152" s="16" t="s">
        <v>64</v>
      </c>
      <c r="Z152" s="15" t="s">
        <v>20</v>
      </c>
    </row>
    <row r="153" spans="1:26" ht="84.75" x14ac:dyDescent="0.25">
      <c r="A153" s="6">
        <v>138</v>
      </c>
      <c r="B153" s="28">
        <v>51102500</v>
      </c>
      <c r="C153" s="39" t="s">
        <v>249</v>
      </c>
      <c r="D153" s="39"/>
      <c r="E153" s="32" t="s">
        <v>189</v>
      </c>
      <c r="F153" s="28">
        <v>1</v>
      </c>
      <c r="G153" s="23">
        <f t="shared" si="55"/>
        <v>368400</v>
      </c>
      <c r="H153" s="23"/>
      <c r="I153" s="23"/>
      <c r="J153" s="23">
        <v>368400</v>
      </c>
      <c r="K153" s="23">
        <f t="shared" si="60"/>
        <v>368400</v>
      </c>
      <c r="L153" s="10">
        <f t="shared" si="56"/>
        <v>344700</v>
      </c>
      <c r="M153" s="23"/>
      <c r="N153" s="23"/>
      <c r="O153" s="10">
        <v>344700</v>
      </c>
      <c r="P153" s="10">
        <f t="shared" si="53"/>
        <v>344700</v>
      </c>
      <c r="Q153" s="23">
        <f t="shared" si="57"/>
        <v>395750</v>
      </c>
      <c r="R153" s="23"/>
      <c r="S153" s="23"/>
      <c r="T153" s="23">
        <v>395750</v>
      </c>
      <c r="U153" s="10">
        <f t="shared" si="54"/>
        <v>395750</v>
      </c>
      <c r="V153" s="11">
        <f t="shared" si="59"/>
        <v>344700</v>
      </c>
      <c r="W153" s="11">
        <v>68476.681919968847</v>
      </c>
      <c r="X153" s="12">
        <f t="shared" si="58"/>
        <v>68476.681919968847</v>
      </c>
      <c r="Y153" s="16" t="s">
        <v>64</v>
      </c>
      <c r="Z153" s="15" t="s">
        <v>20</v>
      </c>
    </row>
    <row r="154" spans="1:26" ht="84.75" x14ac:dyDescent="0.25">
      <c r="A154" s="6">
        <v>139</v>
      </c>
      <c r="B154" s="28">
        <v>51102500</v>
      </c>
      <c r="C154" s="39" t="s">
        <v>250</v>
      </c>
      <c r="D154" s="39"/>
      <c r="E154" s="32" t="s">
        <v>251</v>
      </c>
      <c r="F154" s="28">
        <v>1</v>
      </c>
      <c r="G154" s="23">
        <f t="shared" si="55"/>
        <v>61400</v>
      </c>
      <c r="H154" s="23"/>
      <c r="I154" s="23"/>
      <c r="J154" s="23">
        <v>61400</v>
      </c>
      <c r="K154" s="23">
        <f t="shared" si="60"/>
        <v>61400</v>
      </c>
      <c r="L154" s="10">
        <f t="shared" si="56"/>
        <v>57300</v>
      </c>
      <c r="M154" s="23"/>
      <c r="N154" s="23"/>
      <c r="O154" s="10">
        <v>57300</v>
      </c>
      <c r="P154" s="10">
        <f t="shared" si="53"/>
        <v>57300</v>
      </c>
      <c r="Q154" s="23">
        <f t="shared" si="57"/>
        <v>65450</v>
      </c>
      <c r="R154" s="23"/>
      <c r="S154" s="23"/>
      <c r="T154" s="23">
        <v>65450</v>
      </c>
      <c r="U154" s="10">
        <f t="shared" si="54"/>
        <v>65450</v>
      </c>
      <c r="V154" s="11">
        <f t="shared" si="59"/>
        <v>57300</v>
      </c>
      <c r="W154" s="11">
        <v>17673.025995521373</v>
      </c>
      <c r="X154" s="12">
        <f t="shared" si="58"/>
        <v>17673.025995521373</v>
      </c>
      <c r="Y154" s="16" t="s">
        <v>64</v>
      </c>
      <c r="Z154" s="15" t="s">
        <v>20</v>
      </c>
    </row>
    <row r="155" spans="1:26" ht="84.75" x14ac:dyDescent="0.25">
      <c r="A155" s="6">
        <v>140</v>
      </c>
      <c r="B155" s="28">
        <v>51102500</v>
      </c>
      <c r="C155" s="39" t="s">
        <v>252</v>
      </c>
      <c r="D155" s="39"/>
      <c r="E155" s="32" t="s">
        <v>253</v>
      </c>
      <c r="F155" s="28">
        <v>1</v>
      </c>
      <c r="G155" s="23">
        <f t="shared" si="55"/>
        <v>70650</v>
      </c>
      <c r="H155" s="23"/>
      <c r="I155" s="23"/>
      <c r="J155" s="23">
        <v>70650</v>
      </c>
      <c r="K155" s="23">
        <f t="shared" si="60"/>
        <v>70650</v>
      </c>
      <c r="L155" s="10">
        <f t="shared" si="56"/>
        <v>65700</v>
      </c>
      <c r="M155" s="23"/>
      <c r="N155" s="23"/>
      <c r="O155" s="10">
        <v>65700</v>
      </c>
      <c r="P155" s="10">
        <f t="shared" si="53"/>
        <v>65700</v>
      </c>
      <c r="Q155" s="23">
        <f t="shared" si="57"/>
        <v>75300</v>
      </c>
      <c r="R155" s="23"/>
      <c r="S155" s="23"/>
      <c r="T155" s="23">
        <v>75300</v>
      </c>
      <c r="U155" s="10">
        <f t="shared" si="54"/>
        <v>75300</v>
      </c>
      <c r="V155" s="11">
        <f t="shared" si="59"/>
        <v>65700</v>
      </c>
      <c r="W155" s="11">
        <v>26182.260734105737</v>
      </c>
      <c r="X155" s="12">
        <f t="shared" si="58"/>
        <v>26182.260734105737</v>
      </c>
      <c r="Y155" s="16" t="s">
        <v>64</v>
      </c>
      <c r="Z155" s="15" t="s">
        <v>20</v>
      </c>
    </row>
    <row r="156" spans="1:26" ht="84.75" x14ac:dyDescent="0.25">
      <c r="A156" s="6">
        <v>142</v>
      </c>
      <c r="B156" s="28">
        <v>51102500</v>
      </c>
      <c r="C156" s="39" t="s">
        <v>254</v>
      </c>
      <c r="D156" s="39"/>
      <c r="E156" s="32" t="s">
        <v>255</v>
      </c>
      <c r="F156" s="28">
        <v>1</v>
      </c>
      <c r="G156" s="23">
        <f t="shared" si="55"/>
        <v>28600</v>
      </c>
      <c r="H156" s="23"/>
      <c r="I156" s="23"/>
      <c r="J156" s="23">
        <v>28600</v>
      </c>
      <c r="K156" s="23">
        <f t="shared" si="60"/>
        <v>28600</v>
      </c>
      <c r="L156" s="10">
        <f t="shared" si="56"/>
        <v>26000</v>
      </c>
      <c r="M156" s="23"/>
      <c r="N156" s="23"/>
      <c r="O156" s="10">
        <v>26000</v>
      </c>
      <c r="P156" s="10">
        <f t="shared" si="53"/>
        <v>26000</v>
      </c>
      <c r="Q156" s="23">
        <f t="shared" si="57"/>
        <v>30450</v>
      </c>
      <c r="R156" s="23"/>
      <c r="S156" s="23"/>
      <c r="T156" s="23">
        <v>30450</v>
      </c>
      <c r="U156" s="10">
        <f t="shared" si="54"/>
        <v>30450</v>
      </c>
      <c r="V156" s="11">
        <f t="shared" si="59"/>
        <v>26000</v>
      </c>
      <c r="W156" s="11">
        <v>7955.3792230552044</v>
      </c>
      <c r="X156" s="12">
        <f t="shared" si="58"/>
        <v>7955.3792230552044</v>
      </c>
      <c r="Y156" s="16" t="s">
        <v>64</v>
      </c>
      <c r="Z156" s="15" t="s">
        <v>20</v>
      </c>
    </row>
    <row r="157" spans="1:26" ht="84.75" x14ac:dyDescent="0.25">
      <c r="A157" s="6">
        <v>143</v>
      </c>
      <c r="B157" s="28">
        <v>51102500</v>
      </c>
      <c r="C157" s="39" t="s">
        <v>256</v>
      </c>
      <c r="D157" s="39"/>
      <c r="E157" s="32" t="s">
        <v>173</v>
      </c>
      <c r="F157" s="28">
        <v>1</v>
      </c>
      <c r="G157" s="23">
        <f t="shared" si="55"/>
        <v>52500</v>
      </c>
      <c r="H157" s="23"/>
      <c r="I157" s="23"/>
      <c r="J157" s="23">
        <v>52500</v>
      </c>
      <c r="K157" s="23">
        <f t="shared" si="60"/>
        <v>52500</v>
      </c>
      <c r="L157" s="10">
        <f t="shared" si="56"/>
        <v>48900</v>
      </c>
      <c r="M157" s="23"/>
      <c r="N157" s="23"/>
      <c r="O157" s="10">
        <v>48900</v>
      </c>
      <c r="P157" s="10">
        <f t="shared" si="53"/>
        <v>48900</v>
      </c>
      <c r="Q157" s="23">
        <f t="shared" si="57"/>
        <v>55800</v>
      </c>
      <c r="R157" s="23"/>
      <c r="S157" s="23"/>
      <c r="T157" s="23">
        <v>55800</v>
      </c>
      <c r="U157" s="10">
        <f t="shared" si="54"/>
        <v>55800</v>
      </c>
      <c r="V157" s="11">
        <f t="shared" si="59"/>
        <v>48900</v>
      </c>
      <c r="W157" s="11">
        <v>11832.367831759322</v>
      </c>
      <c r="X157" s="12">
        <f t="shared" si="58"/>
        <v>11832.367831759322</v>
      </c>
      <c r="Y157" s="16" t="s">
        <v>64</v>
      </c>
      <c r="Z157" s="15" t="s">
        <v>20</v>
      </c>
    </row>
    <row r="158" spans="1:26" ht="84.75" x14ac:dyDescent="0.25">
      <c r="A158" s="6">
        <v>144</v>
      </c>
      <c r="B158" s="28">
        <v>51102500</v>
      </c>
      <c r="C158" s="39" t="s">
        <v>257</v>
      </c>
      <c r="D158" s="39"/>
      <c r="E158" s="32" t="s">
        <v>258</v>
      </c>
      <c r="F158" s="28">
        <v>1</v>
      </c>
      <c r="G158" s="23">
        <f>J158</f>
        <v>17500</v>
      </c>
      <c r="H158" s="23"/>
      <c r="I158" s="23"/>
      <c r="J158" s="23">
        <v>17500</v>
      </c>
      <c r="K158" s="23">
        <f t="shared" si="60"/>
        <v>17500</v>
      </c>
      <c r="L158" s="10">
        <f>O158</f>
        <v>16300</v>
      </c>
      <c r="M158" s="23"/>
      <c r="N158" s="23"/>
      <c r="O158" s="10">
        <v>16300</v>
      </c>
      <c r="P158" s="10">
        <f t="shared" si="53"/>
        <v>16300</v>
      </c>
      <c r="Q158" s="23">
        <f>T158</f>
        <v>18650</v>
      </c>
      <c r="R158" s="23"/>
      <c r="S158" s="23"/>
      <c r="T158" s="23">
        <v>18650</v>
      </c>
      <c r="U158" s="10">
        <f t="shared" si="54"/>
        <v>18650</v>
      </c>
      <c r="V158" s="11">
        <f t="shared" si="59"/>
        <v>16300</v>
      </c>
      <c r="W158" s="11">
        <v>6042.0601694090155</v>
      </c>
      <c r="X158" s="12">
        <f t="shared" si="58"/>
        <v>6042.0601694090155</v>
      </c>
      <c r="Y158" s="16" t="s">
        <v>64</v>
      </c>
      <c r="Z158" s="15" t="s">
        <v>20</v>
      </c>
    </row>
    <row r="159" spans="1:26" ht="84.75" x14ac:dyDescent="0.25">
      <c r="A159" s="6">
        <v>145</v>
      </c>
      <c r="B159" s="28">
        <v>51102500</v>
      </c>
      <c r="C159" s="39" t="s">
        <v>259</v>
      </c>
      <c r="D159" s="39"/>
      <c r="E159" s="32" t="s">
        <v>248</v>
      </c>
      <c r="F159" s="28">
        <v>1</v>
      </c>
      <c r="G159" s="23">
        <f>J159</f>
        <v>55950</v>
      </c>
      <c r="H159" s="23"/>
      <c r="I159" s="23"/>
      <c r="J159" s="23">
        <v>55950</v>
      </c>
      <c r="K159" s="23">
        <f t="shared" si="60"/>
        <v>55950</v>
      </c>
      <c r="L159" s="10">
        <f>O159</f>
        <v>52300</v>
      </c>
      <c r="M159" s="23"/>
      <c r="N159" s="23"/>
      <c r="O159" s="10">
        <v>52300</v>
      </c>
      <c r="P159" s="10">
        <f t="shared" si="53"/>
        <v>52300</v>
      </c>
      <c r="Q159" s="23">
        <f>T159</f>
        <v>59600</v>
      </c>
      <c r="R159" s="23"/>
      <c r="S159" s="23"/>
      <c r="T159" s="23">
        <v>59600</v>
      </c>
      <c r="U159" s="10">
        <f t="shared" si="54"/>
        <v>59600</v>
      </c>
      <c r="V159" s="11">
        <f t="shared" si="59"/>
        <v>52300</v>
      </c>
      <c r="W159" s="11">
        <v>16917.768474345245</v>
      </c>
      <c r="X159" s="12">
        <f t="shared" si="58"/>
        <v>16917.768474345245</v>
      </c>
      <c r="Y159" s="16" t="s">
        <v>64</v>
      </c>
      <c r="Z159" s="15" t="s">
        <v>20</v>
      </c>
    </row>
    <row r="160" spans="1:26" ht="84.75" x14ac:dyDescent="0.25">
      <c r="A160" s="6">
        <v>146</v>
      </c>
      <c r="B160" s="28">
        <v>51102500</v>
      </c>
      <c r="C160" s="39" t="s">
        <v>260</v>
      </c>
      <c r="D160" s="39"/>
      <c r="E160" s="32" t="s">
        <v>261</v>
      </c>
      <c r="F160" s="28">
        <v>1</v>
      </c>
      <c r="G160" s="23">
        <f t="shared" ref="G160:G176" si="61">J160</f>
        <v>30400</v>
      </c>
      <c r="H160" s="23"/>
      <c r="I160" s="23"/>
      <c r="J160" s="23">
        <v>30400</v>
      </c>
      <c r="K160" s="23">
        <f t="shared" si="60"/>
        <v>30400</v>
      </c>
      <c r="L160" s="10">
        <f t="shared" ref="L160:L176" si="62">O160</f>
        <v>28400</v>
      </c>
      <c r="M160" s="23"/>
      <c r="N160" s="23"/>
      <c r="O160" s="10">
        <v>28400</v>
      </c>
      <c r="P160" s="10">
        <f t="shared" si="53"/>
        <v>28400</v>
      </c>
      <c r="Q160" s="23">
        <f t="shared" ref="Q160:Q176" si="63">T160</f>
        <v>32400</v>
      </c>
      <c r="R160" s="23"/>
      <c r="S160" s="23"/>
      <c r="T160" s="23">
        <v>32400</v>
      </c>
      <c r="U160" s="10">
        <f t="shared" si="54"/>
        <v>32400</v>
      </c>
      <c r="V160" s="11">
        <f t="shared" si="59"/>
        <v>28400</v>
      </c>
      <c r="W160" s="11">
        <v>9365.1932625839745</v>
      </c>
      <c r="X160" s="12">
        <f t="shared" si="58"/>
        <v>9365.1932625839745</v>
      </c>
      <c r="Y160" s="16" t="s">
        <v>64</v>
      </c>
      <c r="Z160" s="15" t="s">
        <v>20</v>
      </c>
    </row>
    <row r="161" spans="1:26" ht="84.75" x14ac:dyDescent="0.25">
      <c r="A161" s="6">
        <v>147</v>
      </c>
      <c r="B161" s="28">
        <v>51102500</v>
      </c>
      <c r="C161" s="39" t="s">
        <v>262</v>
      </c>
      <c r="D161" s="39"/>
      <c r="E161" s="32" t="s">
        <v>263</v>
      </c>
      <c r="F161" s="28">
        <v>1</v>
      </c>
      <c r="G161" s="23">
        <f t="shared" si="61"/>
        <v>263900</v>
      </c>
      <c r="H161" s="23"/>
      <c r="I161" s="23"/>
      <c r="J161" s="23">
        <v>263900</v>
      </c>
      <c r="K161" s="23">
        <f t="shared" si="60"/>
        <v>263900</v>
      </c>
      <c r="L161" s="10">
        <f t="shared" si="62"/>
        <v>247000</v>
      </c>
      <c r="M161" s="23"/>
      <c r="N161" s="23"/>
      <c r="O161" s="10">
        <v>247000</v>
      </c>
      <c r="P161" s="10">
        <f t="shared" si="53"/>
        <v>247000</v>
      </c>
      <c r="Q161" s="23">
        <f t="shared" si="63"/>
        <v>281200</v>
      </c>
      <c r="R161" s="23"/>
      <c r="S161" s="23"/>
      <c r="T161" s="23">
        <v>281200</v>
      </c>
      <c r="U161" s="10">
        <f t="shared" si="54"/>
        <v>281200</v>
      </c>
      <c r="V161" s="11">
        <f t="shared" si="59"/>
        <v>247000</v>
      </c>
      <c r="W161" s="11">
        <v>38266.381072923767</v>
      </c>
      <c r="X161" s="12">
        <f t="shared" si="58"/>
        <v>38266.381072923767</v>
      </c>
      <c r="Y161" s="16" t="s">
        <v>64</v>
      </c>
      <c r="Z161" s="15" t="s">
        <v>20</v>
      </c>
    </row>
    <row r="162" spans="1:26" ht="84.75" x14ac:dyDescent="0.25">
      <c r="A162" s="6">
        <v>148</v>
      </c>
      <c r="B162" s="28">
        <v>51102500</v>
      </c>
      <c r="C162" s="39" t="s">
        <v>264</v>
      </c>
      <c r="D162" s="39"/>
      <c r="E162" s="32" t="s">
        <v>28</v>
      </c>
      <c r="F162" s="28">
        <v>1</v>
      </c>
      <c r="G162" s="23">
        <f t="shared" si="61"/>
        <v>188950</v>
      </c>
      <c r="H162" s="23"/>
      <c r="I162" s="23"/>
      <c r="J162" s="23">
        <v>188950</v>
      </c>
      <c r="K162" s="23">
        <f t="shared" si="60"/>
        <v>188950</v>
      </c>
      <c r="L162" s="10">
        <f t="shared" si="62"/>
        <v>176800</v>
      </c>
      <c r="M162" s="23"/>
      <c r="N162" s="23"/>
      <c r="O162" s="10">
        <v>176800</v>
      </c>
      <c r="P162" s="10">
        <f t="shared" si="53"/>
        <v>176800</v>
      </c>
      <c r="Q162" s="23">
        <f t="shared" si="63"/>
        <v>201350</v>
      </c>
      <c r="R162" s="23"/>
      <c r="S162" s="23"/>
      <c r="T162" s="23">
        <v>201350</v>
      </c>
      <c r="U162" s="10">
        <f t="shared" si="54"/>
        <v>201350</v>
      </c>
      <c r="V162" s="11">
        <f t="shared" si="59"/>
        <v>176800</v>
      </c>
      <c r="W162" s="11">
        <v>110771.10310583196</v>
      </c>
      <c r="X162" s="12">
        <f t="shared" si="58"/>
        <v>110771.10310583196</v>
      </c>
      <c r="Y162" s="16" t="s">
        <v>64</v>
      </c>
      <c r="Z162" s="15" t="s">
        <v>20</v>
      </c>
    </row>
    <row r="163" spans="1:26" ht="84.75" x14ac:dyDescent="0.25">
      <c r="A163" s="6">
        <v>149</v>
      </c>
      <c r="B163" s="28">
        <v>51102500</v>
      </c>
      <c r="C163" s="39" t="s">
        <v>265</v>
      </c>
      <c r="D163" s="39"/>
      <c r="E163" s="32" t="s">
        <v>266</v>
      </c>
      <c r="F163" s="28">
        <v>1</v>
      </c>
      <c r="G163" s="23">
        <f t="shared" si="61"/>
        <v>12950</v>
      </c>
      <c r="H163" s="23"/>
      <c r="I163" s="23"/>
      <c r="J163" s="23">
        <v>12950</v>
      </c>
      <c r="K163" s="23">
        <f t="shared" si="60"/>
        <v>12950</v>
      </c>
      <c r="L163" s="10">
        <f t="shared" si="62"/>
        <v>11300</v>
      </c>
      <c r="M163" s="23"/>
      <c r="N163" s="23"/>
      <c r="O163" s="10">
        <v>11300</v>
      </c>
      <c r="P163" s="10">
        <f t="shared" si="53"/>
        <v>11300</v>
      </c>
      <c r="Q163" s="23">
        <f t="shared" si="63"/>
        <v>13800</v>
      </c>
      <c r="R163" s="23"/>
      <c r="S163" s="23"/>
      <c r="T163" s="23">
        <v>13800</v>
      </c>
      <c r="U163" s="10">
        <f t="shared" si="54"/>
        <v>13800</v>
      </c>
      <c r="V163" s="11">
        <f t="shared" si="59"/>
        <v>11300</v>
      </c>
      <c r="W163" s="11">
        <v>2517.5250705870899</v>
      </c>
      <c r="X163" s="12">
        <f t="shared" si="58"/>
        <v>2517.5250705870899</v>
      </c>
      <c r="Y163" s="16" t="s">
        <v>64</v>
      </c>
      <c r="Z163" s="15" t="s">
        <v>20</v>
      </c>
    </row>
    <row r="164" spans="1:26" ht="84.75" x14ac:dyDescent="0.25">
      <c r="A164" s="6">
        <v>150</v>
      </c>
      <c r="B164" s="28">
        <v>51102500</v>
      </c>
      <c r="C164" s="39" t="s">
        <v>267</v>
      </c>
      <c r="D164" s="39"/>
      <c r="E164" s="32" t="s">
        <v>268</v>
      </c>
      <c r="F164" s="28">
        <v>1</v>
      </c>
      <c r="G164" s="23">
        <f t="shared" si="61"/>
        <v>17500</v>
      </c>
      <c r="H164" s="23"/>
      <c r="I164" s="23"/>
      <c r="J164" s="23">
        <v>17500</v>
      </c>
      <c r="K164" s="23">
        <f t="shared" si="60"/>
        <v>17500</v>
      </c>
      <c r="L164" s="10">
        <f t="shared" si="62"/>
        <v>16300</v>
      </c>
      <c r="M164" s="23"/>
      <c r="N164" s="23"/>
      <c r="O164" s="10">
        <v>16300</v>
      </c>
      <c r="P164" s="10">
        <f t="shared" ref="P164:P192" si="64">+O164*F164</f>
        <v>16300</v>
      </c>
      <c r="Q164" s="23">
        <f t="shared" si="63"/>
        <v>18700</v>
      </c>
      <c r="R164" s="23"/>
      <c r="S164" s="23"/>
      <c r="T164" s="23">
        <v>18700</v>
      </c>
      <c r="U164" s="10">
        <f t="shared" ref="U164:U192" si="65">+T164*F164</f>
        <v>18700</v>
      </c>
      <c r="V164" s="11">
        <f t="shared" si="59"/>
        <v>16300</v>
      </c>
      <c r="W164" s="11">
        <v>3625.2361016454097</v>
      </c>
      <c r="X164" s="12">
        <f t="shared" si="58"/>
        <v>3625.2361016454097</v>
      </c>
      <c r="Y164" s="16" t="s">
        <v>64</v>
      </c>
      <c r="Z164" s="15" t="s">
        <v>20</v>
      </c>
    </row>
    <row r="165" spans="1:26" ht="84.75" x14ac:dyDescent="0.25">
      <c r="A165" s="6">
        <v>151</v>
      </c>
      <c r="B165" s="28">
        <v>51102500</v>
      </c>
      <c r="C165" s="39" t="s">
        <v>269</v>
      </c>
      <c r="D165" s="39"/>
      <c r="E165" s="32" t="s">
        <v>220</v>
      </c>
      <c r="F165" s="28">
        <v>1</v>
      </c>
      <c r="G165" s="23">
        <f t="shared" si="61"/>
        <v>249000</v>
      </c>
      <c r="H165" s="23"/>
      <c r="I165" s="23"/>
      <c r="J165" s="23">
        <v>249000</v>
      </c>
      <c r="K165" s="23">
        <f t="shared" si="60"/>
        <v>249000</v>
      </c>
      <c r="L165" s="10">
        <f t="shared" si="62"/>
        <v>232800</v>
      </c>
      <c r="M165" s="23"/>
      <c r="N165" s="23"/>
      <c r="O165" s="10">
        <v>232800</v>
      </c>
      <c r="P165" s="10">
        <f t="shared" si="64"/>
        <v>232800</v>
      </c>
      <c r="Q165" s="23">
        <f t="shared" si="63"/>
        <v>265100</v>
      </c>
      <c r="R165" s="23"/>
      <c r="S165" s="23"/>
      <c r="T165" s="23">
        <v>265100</v>
      </c>
      <c r="U165" s="10">
        <f t="shared" si="65"/>
        <v>265100</v>
      </c>
      <c r="V165" s="11">
        <f t="shared" si="59"/>
        <v>232800</v>
      </c>
      <c r="W165" s="11">
        <v>54479.242527504626</v>
      </c>
      <c r="X165" s="12">
        <f t="shared" si="58"/>
        <v>54479.242527504626</v>
      </c>
      <c r="Y165" s="16" t="s">
        <v>64</v>
      </c>
      <c r="Z165" s="15" t="s">
        <v>20</v>
      </c>
    </row>
    <row r="166" spans="1:26" ht="84.75" x14ac:dyDescent="0.25">
      <c r="A166" s="6">
        <v>152</v>
      </c>
      <c r="B166" s="28">
        <v>51102500</v>
      </c>
      <c r="C166" s="39" t="s">
        <v>270</v>
      </c>
      <c r="D166" s="39"/>
      <c r="E166" s="32" t="s">
        <v>271</v>
      </c>
      <c r="F166" s="28">
        <v>1</v>
      </c>
      <c r="G166" s="23">
        <f t="shared" si="61"/>
        <v>34900</v>
      </c>
      <c r="H166" s="23"/>
      <c r="I166" s="23"/>
      <c r="J166" s="23">
        <v>34900</v>
      </c>
      <c r="K166" s="23">
        <f t="shared" si="60"/>
        <v>34900</v>
      </c>
      <c r="L166" s="10">
        <f t="shared" si="62"/>
        <v>32000</v>
      </c>
      <c r="M166" s="23"/>
      <c r="N166" s="23"/>
      <c r="O166" s="10">
        <v>32000</v>
      </c>
      <c r="P166" s="10">
        <f t="shared" si="64"/>
        <v>32000</v>
      </c>
      <c r="Q166" s="23">
        <f t="shared" si="63"/>
        <v>37200</v>
      </c>
      <c r="R166" s="23"/>
      <c r="S166" s="23"/>
      <c r="T166" s="23">
        <v>37200</v>
      </c>
      <c r="U166" s="10">
        <f t="shared" si="65"/>
        <v>37200</v>
      </c>
      <c r="V166" s="11">
        <f t="shared" si="59"/>
        <v>32000</v>
      </c>
      <c r="W166" s="11">
        <v>9969.399279524876</v>
      </c>
      <c r="X166" s="12">
        <f t="shared" si="58"/>
        <v>9969.399279524876</v>
      </c>
      <c r="Y166" s="16" t="s">
        <v>64</v>
      </c>
      <c r="Z166" s="15" t="s">
        <v>20</v>
      </c>
    </row>
    <row r="167" spans="1:26" ht="84.75" x14ac:dyDescent="0.25">
      <c r="A167" s="6">
        <v>153</v>
      </c>
      <c r="B167" s="28">
        <v>51102500</v>
      </c>
      <c r="C167" s="39" t="s">
        <v>272</v>
      </c>
      <c r="D167" s="39"/>
      <c r="E167" s="32" t="s">
        <v>273</v>
      </c>
      <c r="F167" s="28">
        <v>1</v>
      </c>
      <c r="G167" s="23">
        <f t="shared" si="61"/>
        <v>49900</v>
      </c>
      <c r="H167" s="23"/>
      <c r="I167" s="23"/>
      <c r="J167" s="23">
        <v>49900</v>
      </c>
      <c r="K167" s="23">
        <f t="shared" si="60"/>
        <v>49900</v>
      </c>
      <c r="L167" s="10">
        <f t="shared" si="62"/>
        <v>46550</v>
      </c>
      <c r="M167" s="23"/>
      <c r="N167" s="23"/>
      <c r="O167" s="10">
        <v>46550</v>
      </c>
      <c r="P167" s="10">
        <f t="shared" si="64"/>
        <v>46550</v>
      </c>
      <c r="Q167" s="23">
        <f t="shared" si="63"/>
        <v>53100</v>
      </c>
      <c r="R167" s="23"/>
      <c r="S167" s="23"/>
      <c r="T167" s="23">
        <v>53100</v>
      </c>
      <c r="U167" s="10">
        <f t="shared" si="65"/>
        <v>53100</v>
      </c>
      <c r="V167" s="11">
        <f t="shared" si="59"/>
        <v>46550</v>
      </c>
      <c r="W167" s="11">
        <v>16011.459448933892</v>
      </c>
      <c r="X167" s="12">
        <f t="shared" si="58"/>
        <v>16011.459448933892</v>
      </c>
      <c r="Y167" s="16" t="s">
        <v>64</v>
      </c>
      <c r="Z167" s="15" t="s">
        <v>20</v>
      </c>
    </row>
    <row r="168" spans="1:26" ht="84.75" x14ac:dyDescent="0.25">
      <c r="A168" s="6">
        <v>154</v>
      </c>
      <c r="B168" s="28">
        <v>51102500</v>
      </c>
      <c r="C168" s="39" t="s">
        <v>274</v>
      </c>
      <c r="D168" s="39"/>
      <c r="E168" s="32" t="s">
        <v>275</v>
      </c>
      <c r="F168" s="28">
        <v>1</v>
      </c>
      <c r="G168" s="23">
        <f t="shared" si="61"/>
        <v>86400</v>
      </c>
      <c r="H168" s="23"/>
      <c r="I168" s="23"/>
      <c r="J168" s="23">
        <v>86400</v>
      </c>
      <c r="K168" s="23">
        <f t="shared" si="60"/>
        <v>86400</v>
      </c>
      <c r="L168" s="10">
        <f t="shared" si="62"/>
        <v>80700</v>
      </c>
      <c r="M168" s="23"/>
      <c r="N168" s="23"/>
      <c r="O168" s="10">
        <v>80700</v>
      </c>
      <c r="P168" s="10">
        <f t="shared" si="64"/>
        <v>80700</v>
      </c>
      <c r="Q168" s="23">
        <f t="shared" si="63"/>
        <v>91950</v>
      </c>
      <c r="R168" s="23"/>
      <c r="S168" s="23"/>
      <c r="T168" s="23">
        <v>91950</v>
      </c>
      <c r="U168" s="10">
        <f t="shared" si="65"/>
        <v>91950</v>
      </c>
      <c r="V168" s="11">
        <f t="shared" si="59"/>
        <v>80700</v>
      </c>
      <c r="W168" s="11">
        <v>23614.385162106904</v>
      </c>
      <c r="X168" s="12">
        <f t="shared" si="58"/>
        <v>23614.385162106904</v>
      </c>
      <c r="Y168" s="16" t="s">
        <v>64</v>
      </c>
      <c r="Z168" s="15" t="s">
        <v>20</v>
      </c>
    </row>
    <row r="169" spans="1:26" ht="84.75" x14ac:dyDescent="0.25">
      <c r="A169" s="6">
        <v>155</v>
      </c>
      <c r="B169" s="28">
        <v>51102500</v>
      </c>
      <c r="C169" s="39" t="s">
        <v>276</v>
      </c>
      <c r="D169" s="39"/>
      <c r="E169" s="32" t="s">
        <v>277</v>
      </c>
      <c r="F169" s="28">
        <v>1</v>
      </c>
      <c r="G169" s="23">
        <f t="shared" si="61"/>
        <v>56300</v>
      </c>
      <c r="H169" s="23"/>
      <c r="I169" s="23"/>
      <c r="J169" s="23">
        <v>56300</v>
      </c>
      <c r="K169" s="23">
        <f t="shared" si="60"/>
        <v>56300</v>
      </c>
      <c r="L169" s="10">
        <f t="shared" si="62"/>
        <v>52600</v>
      </c>
      <c r="M169" s="23"/>
      <c r="N169" s="23"/>
      <c r="O169" s="10">
        <v>52600</v>
      </c>
      <c r="P169" s="10">
        <f t="shared" si="64"/>
        <v>52600</v>
      </c>
      <c r="Q169" s="23">
        <f t="shared" si="63"/>
        <v>59950</v>
      </c>
      <c r="R169" s="23"/>
      <c r="S169" s="23"/>
      <c r="T169" s="23">
        <v>59950</v>
      </c>
      <c r="U169" s="10">
        <f t="shared" si="65"/>
        <v>59950</v>
      </c>
      <c r="V169" s="11">
        <f t="shared" si="59"/>
        <v>52600</v>
      </c>
      <c r="W169" s="11">
        <v>12990.429364229385</v>
      </c>
      <c r="X169" s="12">
        <f t="shared" si="58"/>
        <v>12990.429364229385</v>
      </c>
      <c r="Y169" s="16" t="s">
        <v>64</v>
      </c>
      <c r="Z169" s="15" t="s">
        <v>20</v>
      </c>
    </row>
    <row r="170" spans="1:26" ht="84.75" x14ac:dyDescent="0.25">
      <c r="A170" s="6">
        <v>156</v>
      </c>
      <c r="B170" s="28">
        <v>51241208</v>
      </c>
      <c r="C170" s="39" t="s">
        <v>278</v>
      </c>
      <c r="D170" s="39"/>
      <c r="E170" s="32" t="s">
        <v>277</v>
      </c>
      <c r="F170" s="28">
        <v>1</v>
      </c>
      <c r="G170" s="23">
        <f t="shared" si="61"/>
        <v>42200</v>
      </c>
      <c r="H170" s="23"/>
      <c r="I170" s="23"/>
      <c r="J170" s="23">
        <v>42200</v>
      </c>
      <c r="K170" s="23">
        <f t="shared" si="60"/>
        <v>42200</v>
      </c>
      <c r="L170" s="10">
        <f t="shared" si="62"/>
        <v>39300</v>
      </c>
      <c r="M170" s="23"/>
      <c r="N170" s="23"/>
      <c r="O170" s="10">
        <v>39300</v>
      </c>
      <c r="P170" s="10">
        <f t="shared" si="64"/>
        <v>39300</v>
      </c>
      <c r="Q170" s="23">
        <f t="shared" si="63"/>
        <v>44850</v>
      </c>
      <c r="R170" s="23"/>
      <c r="S170" s="23"/>
      <c r="T170" s="23">
        <v>44850</v>
      </c>
      <c r="U170" s="10">
        <f t="shared" si="65"/>
        <v>44850</v>
      </c>
      <c r="V170" s="11">
        <f t="shared" si="59"/>
        <v>39300</v>
      </c>
      <c r="W170" s="11">
        <v>11580.615324700613</v>
      </c>
      <c r="X170" s="12">
        <f t="shared" si="58"/>
        <v>11580.615324700613</v>
      </c>
      <c r="Y170" s="16" t="s">
        <v>64</v>
      </c>
      <c r="Z170" s="15" t="s">
        <v>20</v>
      </c>
    </row>
    <row r="171" spans="1:26" ht="84.75" x14ac:dyDescent="0.25">
      <c r="A171" s="6">
        <v>157</v>
      </c>
      <c r="B171" s="28">
        <v>51241208</v>
      </c>
      <c r="C171" s="39" t="s">
        <v>279</v>
      </c>
      <c r="D171" s="39"/>
      <c r="E171" s="32" t="s">
        <v>273</v>
      </c>
      <c r="F171" s="28">
        <v>1</v>
      </c>
      <c r="G171" s="23">
        <f t="shared" si="61"/>
        <v>46100</v>
      </c>
      <c r="H171" s="23"/>
      <c r="I171" s="23"/>
      <c r="J171" s="23">
        <v>46100</v>
      </c>
      <c r="K171" s="23">
        <f t="shared" si="60"/>
        <v>46100</v>
      </c>
      <c r="L171" s="10">
        <f t="shared" si="62"/>
        <v>43150</v>
      </c>
      <c r="M171" s="23"/>
      <c r="N171" s="23"/>
      <c r="O171" s="10">
        <v>43150</v>
      </c>
      <c r="P171" s="10">
        <f t="shared" si="64"/>
        <v>43150</v>
      </c>
      <c r="Q171" s="23">
        <f t="shared" si="63"/>
        <v>49100</v>
      </c>
      <c r="R171" s="23"/>
      <c r="S171" s="23"/>
      <c r="T171" s="23">
        <v>49100</v>
      </c>
      <c r="U171" s="10">
        <f t="shared" si="65"/>
        <v>49100</v>
      </c>
      <c r="V171" s="11">
        <f t="shared" si="59"/>
        <v>43150</v>
      </c>
      <c r="W171" s="11">
        <v>12285.522344464998</v>
      </c>
      <c r="X171" s="12">
        <f t="shared" si="58"/>
        <v>12285.522344464998</v>
      </c>
      <c r="Y171" s="16" t="s">
        <v>64</v>
      </c>
      <c r="Z171" s="15" t="s">
        <v>20</v>
      </c>
    </row>
    <row r="172" spans="1:26" ht="84.75" x14ac:dyDescent="0.25">
      <c r="A172" s="6">
        <v>158</v>
      </c>
      <c r="B172" s="28">
        <v>51241208</v>
      </c>
      <c r="C172" s="39" t="s">
        <v>280</v>
      </c>
      <c r="D172" s="39"/>
      <c r="E172" s="32" t="s">
        <v>281</v>
      </c>
      <c r="F172" s="28">
        <v>1</v>
      </c>
      <c r="G172" s="23">
        <f t="shared" si="61"/>
        <v>41350</v>
      </c>
      <c r="H172" s="23"/>
      <c r="I172" s="23"/>
      <c r="J172" s="23">
        <v>41350</v>
      </c>
      <c r="K172" s="23">
        <f t="shared" si="60"/>
        <v>41350</v>
      </c>
      <c r="L172" s="10">
        <f t="shared" si="62"/>
        <v>38650</v>
      </c>
      <c r="M172" s="23"/>
      <c r="N172" s="23"/>
      <c r="O172" s="10">
        <v>38650</v>
      </c>
      <c r="P172" s="10">
        <f t="shared" si="64"/>
        <v>38650</v>
      </c>
      <c r="Q172" s="23">
        <f t="shared" si="63"/>
        <v>44500</v>
      </c>
      <c r="R172" s="23"/>
      <c r="S172" s="23"/>
      <c r="T172" s="23">
        <v>44500</v>
      </c>
      <c r="U172" s="10">
        <f t="shared" si="65"/>
        <v>44500</v>
      </c>
      <c r="V172" s="11">
        <f t="shared" si="59"/>
        <v>38650</v>
      </c>
      <c r="W172" s="11">
        <v>11782.01733034758</v>
      </c>
      <c r="X172" s="12">
        <f t="shared" si="58"/>
        <v>11782.01733034758</v>
      </c>
      <c r="Y172" s="16" t="s">
        <v>64</v>
      </c>
      <c r="Z172" s="15" t="s">
        <v>20</v>
      </c>
    </row>
    <row r="173" spans="1:26" ht="84.75" x14ac:dyDescent="0.25">
      <c r="A173" s="6">
        <v>159</v>
      </c>
      <c r="B173" s="28">
        <v>51102500</v>
      </c>
      <c r="C173" s="39" t="s">
        <v>282</v>
      </c>
      <c r="D173" s="39"/>
      <c r="E173" s="32" t="s">
        <v>283</v>
      </c>
      <c r="F173" s="28">
        <v>1</v>
      </c>
      <c r="G173" s="23">
        <f t="shared" si="61"/>
        <v>119450</v>
      </c>
      <c r="H173" s="23"/>
      <c r="I173" s="23"/>
      <c r="J173" s="23">
        <v>119450</v>
      </c>
      <c r="K173" s="23">
        <f t="shared" si="60"/>
        <v>119450</v>
      </c>
      <c r="L173" s="10">
        <f t="shared" si="62"/>
        <v>111700</v>
      </c>
      <c r="M173" s="23"/>
      <c r="N173" s="23"/>
      <c r="O173" s="10">
        <v>111700</v>
      </c>
      <c r="P173" s="10">
        <f t="shared" si="64"/>
        <v>111700</v>
      </c>
      <c r="Q173" s="23">
        <f t="shared" si="63"/>
        <v>127250</v>
      </c>
      <c r="R173" s="23"/>
      <c r="S173" s="23"/>
      <c r="T173" s="23">
        <v>127250</v>
      </c>
      <c r="U173" s="10">
        <f t="shared" si="65"/>
        <v>127250</v>
      </c>
      <c r="V173" s="11">
        <f t="shared" si="59"/>
        <v>111700</v>
      </c>
      <c r="W173" s="11">
        <v>28196.280790575409</v>
      </c>
      <c r="X173" s="12">
        <f t="shared" si="58"/>
        <v>28196.280790575409</v>
      </c>
      <c r="Y173" s="16" t="s">
        <v>64</v>
      </c>
      <c r="Z173" s="15" t="s">
        <v>20</v>
      </c>
    </row>
    <row r="174" spans="1:26" ht="84.75" x14ac:dyDescent="0.25">
      <c r="A174" s="6">
        <v>160</v>
      </c>
      <c r="B174" s="28">
        <v>51102500</v>
      </c>
      <c r="C174" s="39" t="s">
        <v>284</v>
      </c>
      <c r="D174" s="39"/>
      <c r="E174" s="32" t="s">
        <v>285</v>
      </c>
      <c r="F174" s="28">
        <v>1</v>
      </c>
      <c r="G174" s="23">
        <f t="shared" si="61"/>
        <v>22800</v>
      </c>
      <c r="H174" s="23"/>
      <c r="I174" s="23"/>
      <c r="J174" s="23">
        <v>22800</v>
      </c>
      <c r="K174" s="23">
        <f t="shared" si="60"/>
        <v>22800</v>
      </c>
      <c r="L174" s="10">
        <f t="shared" si="62"/>
        <v>21200</v>
      </c>
      <c r="M174" s="23"/>
      <c r="N174" s="23"/>
      <c r="O174" s="10">
        <v>21200</v>
      </c>
      <c r="P174" s="10">
        <f t="shared" si="64"/>
        <v>21200</v>
      </c>
      <c r="Q174" s="23">
        <f t="shared" si="63"/>
        <v>24250</v>
      </c>
      <c r="R174" s="23"/>
      <c r="S174" s="23"/>
      <c r="T174" s="23">
        <v>24250</v>
      </c>
      <c r="U174" s="10">
        <f t="shared" si="65"/>
        <v>24250</v>
      </c>
      <c r="V174" s="11">
        <f t="shared" si="59"/>
        <v>21200</v>
      </c>
      <c r="W174" s="11">
        <v>13091.130367052869</v>
      </c>
      <c r="X174" s="12">
        <f t="shared" si="58"/>
        <v>13091.130367052869</v>
      </c>
      <c r="Y174" s="16" t="s">
        <v>64</v>
      </c>
      <c r="Z174" s="15" t="s">
        <v>20</v>
      </c>
    </row>
    <row r="175" spans="1:26" ht="84.75" x14ac:dyDescent="0.25">
      <c r="A175" s="6">
        <v>161</v>
      </c>
      <c r="B175" s="28">
        <v>51102500</v>
      </c>
      <c r="C175" s="39" t="s">
        <v>286</v>
      </c>
      <c r="D175" s="39"/>
      <c r="E175" s="32" t="s">
        <v>287</v>
      </c>
      <c r="F175" s="28">
        <v>1</v>
      </c>
      <c r="G175" s="23">
        <f t="shared" si="61"/>
        <v>349100</v>
      </c>
      <c r="H175" s="23"/>
      <c r="I175" s="23"/>
      <c r="J175" s="23">
        <v>349100</v>
      </c>
      <c r="K175" s="23">
        <f t="shared" si="60"/>
        <v>349100</v>
      </c>
      <c r="L175" s="10">
        <f t="shared" si="62"/>
        <v>326700</v>
      </c>
      <c r="M175" s="23"/>
      <c r="N175" s="23"/>
      <c r="O175" s="10">
        <v>326700</v>
      </c>
      <c r="P175" s="10">
        <f t="shared" si="64"/>
        <v>326700</v>
      </c>
      <c r="Q175" s="23">
        <f t="shared" si="63"/>
        <v>371950</v>
      </c>
      <c r="R175" s="23"/>
      <c r="S175" s="23"/>
      <c r="T175" s="23">
        <v>371950</v>
      </c>
      <c r="U175" s="10">
        <f t="shared" si="65"/>
        <v>371950</v>
      </c>
      <c r="V175" s="11">
        <f t="shared" si="59"/>
        <v>326700</v>
      </c>
      <c r="W175" s="11">
        <v>63240.229773147701</v>
      </c>
      <c r="X175" s="12">
        <f t="shared" si="58"/>
        <v>63240.229773147701</v>
      </c>
      <c r="Y175" s="16" t="s">
        <v>64</v>
      </c>
      <c r="Z175" s="15" t="s">
        <v>20</v>
      </c>
    </row>
    <row r="176" spans="1:26" ht="84.75" x14ac:dyDescent="0.25">
      <c r="A176" s="6">
        <v>162</v>
      </c>
      <c r="B176" s="28">
        <v>51102500</v>
      </c>
      <c r="C176" s="39" t="s">
        <v>288</v>
      </c>
      <c r="D176" s="39"/>
      <c r="E176" s="32" t="s">
        <v>289</v>
      </c>
      <c r="F176" s="28">
        <v>1</v>
      </c>
      <c r="G176" s="23">
        <f t="shared" si="61"/>
        <v>121500</v>
      </c>
      <c r="H176" s="23"/>
      <c r="I176" s="23"/>
      <c r="J176" s="23">
        <v>121500</v>
      </c>
      <c r="K176" s="23">
        <f t="shared" si="60"/>
        <v>121500</v>
      </c>
      <c r="L176" s="10">
        <f t="shared" si="62"/>
        <v>113700</v>
      </c>
      <c r="M176" s="23"/>
      <c r="N176" s="23"/>
      <c r="O176" s="10">
        <v>113700</v>
      </c>
      <c r="P176" s="10">
        <f t="shared" si="64"/>
        <v>113700</v>
      </c>
      <c r="Q176" s="23">
        <f t="shared" si="63"/>
        <v>129450</v>
      </c>
      <c r="R176" s="23"/>
      <c r="S176" s="23"/>
      <c r="T176" s="23">
        <v>129450</v>
      </c>
      <c r="U176" s="10">
        <f t="shared" si="65"/>
        <v>129450</v>
      </c>
      <c r="V176" s="11">
        <f t="shared" si="59"/>
        <v>113700</v>
      </c>
      <c r="W176" s="11">
        <v>32425.722909161719</v>
      </c>
      <c r="X176" s="12">
        <f t="shared" si="58"/>
        <v>32425.722909161719</v>
      </c>
      <c r="Y176" s="16" t="s">
        <v>64</v>
      </c>
      <c r="Z176" s="15" t="s">
        <v>20</v>
      </c>
    </row>
    <row r="177" spans="1:26" ht="84.75" x14ac:dyDescent="0.25">
      <c r="A177" s="6">
        <v>163</v>
      </c>
      <c r="B177" s="28">
        <v>51102500</v>
      </c>
      <c r="C177" s="39" t="s">
        <v>290</v>
      </c>
      <c r="D177" s="39"/>
      <c r="E177" s="32" t="s">
        <v>181</v>
      </c>
      <c r="F177" s="28">
        <v>1</v>
      </c>
      <c r="G177" s="23">
        <f>J177</f>
        <v>92150</v>
      </c>
      <c r="H177" s="23"/>
      <c r="I177" s="23"/>
      <c r="J177" s="23">
        <v>92150</v>
      </c>
      <c r="K177" s="23">
        <f t="shared" si="60"/>
        <v>92150</v>
      </c>
      <c r="L177" s="10">
        <f>O177</f>
        <v>86250</v>
      </c>
      <c r="M177" s="23"/>
      <c r="N177" s="23"/>
      <c r="O177" s="10">
        <v>86250</v>
      </c>
      <c r="P177" s="10">
        <f t="shared" si="64"/>
        <v>86250</v>
      </c>
      <c r="Q177" s="23">
        <f>T177</f>
        <v>98200</v>
      </c>
      <c r="R177" s="23"/>
      <c r="S177" s="23"/>
      <c r="T177" s="23">
        <v>98200</v>
      </c>
      <c r="U177" s="10">
        <f t="shared" si="65"/>
        <v>98200</v>
      </c>
      <c r="V177" s="11">
        <f t="shared" si="59"/>
        <v>86250</v>
      </c>
      <c r="W177" s="11">
        <v>30008.898841398113</v>
      </c>
      <c r="X177" s="12">
        <f t="shared" si="58"/>
        <v>30008.898841398113</v>
      </c>
      <c r="Y177" s="16" t="s">
        <v>64</v>
      </c>
      <c r="Z177" s="15" t="s">
        <v>20</v>
      </c>
    </row>
    <row r="178" spans="1:26" ht="84.75" x14ac:dyDescent="0.25">
      <c r="A178" s="6">
        <v>164</v>
      </c>
      <c r="B178" s="28">
        <v>51102500</v>
      </c>
      <c r="C178" s="39" t="s">
        <v>291</v>
      </c>
      <c r="D178" s="39"/>
      <c r="E178" s="32" t="s">
        <v>292</v>
      </c>
      <c r="F178" s="28">
        <v>1</v>
      </c>
      <c r="G178" s="23">
        <f>J178</f>
        <v>23950</v>
      </c>
      <c r="H178" s="23"/>
      <c r="I178" s="23"/>
      <c r="J178" s="23">
        <v>23950</v>
      </c>
      <c r="K178" s="23">
        <f t="shared" si="60"/>
        <v>23950</v>
      </c>
      <c r="L178" s="10">
        <f>O178</f>
        <v>22400</v>
      </c>
      <c r="M178" s="23"/>
      <c r="N178" s="23"/>
      <c r="O178" s="10">
        <v>22400</v>
      </c>
      <c r="P178" s="10">
        <f t="shared" si="64"/>
        <v>22400</v>
      </c>
      <c r="Q178" s="23">
        <f>T178</f>
        <v>25550</v>
      </c>
      <c r="R178" s="23"/>
      <c r="S178" s="23"/>
      <c r="T178" s="23">
        <v>25550</v>
      </c>
      <c r="U178" s="10">
        <f t="shared" si="65"/>
        <v>25550</v>
      </c>
      <c r="V178" s="11">
        <f t="shared" si="59"/>
        <v>22400</v>
      </c>
      <c r="W178" s="11">
        <v>14601.645409405122</v>
      </c>
      <c r="X178" s="12">
        <f t="shared" si="58"/>
        <v>14601.645409405122</v>
      </c>
      <c r="Y178" s="16" t="s">
        <v>64</v>
      </c>
      <c r="Z178" s="15" t="s">
        <v>20</v>
      </c>
    </row>
    <row r="179" spans="1:26" ht="84.75" x14ac:dyDescent="0.25">
      <c r="A179" s="6">
        <v>165</v>
      </c>
      <c r="B179" s="28">
        <v>51102500</v>
      </c>
      <c r="C179" s="39" t="s">
        <v>293</v>
      </c>
      <c r="D179" s="39"/>
      <c r="E179" s="32" t="s">
        <v>292</v>
      </c>
      <c r="F179" s="28">
        <v>1</v>
      </c>
      <c r="G179" s="23">
        <f t="shared" ref="G179:G181" si="66">J179</f>
        <v>23400</v>
      </c>
      <c r="H179" s="23"/>
      <c r="I179" s="23"/>
      <c r="J179" s="23">
        <v>23400</v>
      </c>
      <c r="K179" s="23">
        <f t="shared" si="60"/>
        <v>23400</v>
      </c>
      <c r="L179" s="10">
        <f t="shared" ref="L179:L181" si="67">O179</f>
        <v>21850</v>
      </c>
      <c r="M179" s="23"/>
      <c r="N179" s="23"/>
      <c r="O179" s="10">
        <v>21850</v>
      </c>
      <c r="P179" s="10">
        <f t="shared" si="64"/>
        <v>21850</v>
      </c>
      <c r="Q179" s="23">
        <f t="shared" ref="Q179:Q181" si="68">T179</f>
        <v>24800</v>
      </c>
      <c r="R179" s="23"/>
      <c r="S179" s="23"/>
      <c r="T179" s="23">
        <v>24800</v>
      </c>
      <c r="U179" s="10">
        <f t="shared" si="65"/>
        <v>24800</v>
      </c>
      <c r="V179" s="11">
        <f t="shared" si="59"/>
        <v>21850</v>
      </c>
      <c r="W179" s="11">
        <v>9063.0902541135238</v>
      </c>
      <c r="X179" s="12">
        <f t="shared" si="58"/>
        <v>9063.0902541135238</v>
      </c>
      <c r="Y179" s="16" t="s">
        <v>64</v>
      </c>
      <c r="Z179" s="15" t="s">
        <v>20</v>
      </c>
    </row>
    <row r="180" spans="1:26" ht="84.75" x14ac:dyDescent="0.25">
      <c r="A180" s="6">
        <v>166</v>
      </c>
      <c r="B180" s="28">
        <v>51241208</v>
      </c>
      <c r="C180" s="39" t="s">
        <v>294</v>
      </c>
      <c r="D180" s="39"/>
      <c r="E180" s="32" t="s">
        <v>295</v>
      </c>
      <c r="F180" s="28">
        <v>1</v>
      </c>
      <c r="G180" s="23">
        <f t="shared" si="66"/>
        <v>58750</v>
      </c>
      <c r="H180" s="23"/>
      <c r="I180" s="23"/>
      <c r="J180" s="23">
        <v>58750</v>
      </c>
      <c r="K180" s="23">
        <f t="shared" si="60"/>
        <v>58750</v>
      </c>
      <c r="L180" s="10">
        <f t="shared" si="67"/>
        <v>54900</v>
      </c>
      <c r="M180" s="23"/>
      <c r="N180" s="23"/>
      <c r="O180" s="10">
        <v>54900</v>
      </c>
      <c r="P180" s="10">
        <f t="shared" si="64"/>
        <v>54900</v>
      </c>
      <c r="Q180" s="23">
        <f t="shared" si="68"/>
        <v>62600</v>
      </c>
      <c r="R180" s="23"/>
      <c r="S180" s="23"/>
      <c r="T180" s="23">
        <v>62600</v>
      </c>
      <c r="U180" s="10">
        <f t="shared" si="65"/>
        <v>62600</v>
      </c>
      <c r="V180" s="11">
        <f t="shared" si="59"/>
        <v>54900</v>
      </c>
      <c r="W180" s="11">
        <v>15407.253431992991</v>
      </c>
      <c r="X180" s="12">
        <f t="shared" si="58"/>
        <v>15407.253431992991</v>
      </c>
      <c r="Y180" s="16" t="s">
        <v>64</v>
      </c>
      <c r="Z180" s="15" t="s">
        <v>20</v>
      </c>
    </row>
    <row r="181" spans="1:26" ht="84.75" x14ac:dyDescent="0.25">
      <c r="A181" s="6">
        <v>167</v>
      </c>
      <c r="B181" s="28">
        <v>51102500</v>
      </c>
      <c r="C181" s="39" t="s">
        <v>296</v>
      </c>
      <c r="D181" s="39"/>
      <c r="E181" s="32" t="s">
        <v>297</v>
      </c>
      <c r="F181" s="28">
        <v>1</v>
      </c>
      <c r="G181" s="23">
        <f t="shared" si="66"/>
        <v>61800</v>
      </c>
      <c r="H181" s="23"/>
      <c r="I181" s="23"/>
      <c r="J181" s="23">
        <v>61800</v>
      </c>
      <c r="K181" s="23">
        <f t="shared" si="60"/>
        <v>61800</v>
      </c>
      <c r="L181" s="10">
        <f t="shared" si="67"/>
        <v>57800</v>
      </c>
      <c r="M181" s="23"/>
      <c r="N181" s="23"/>
      <c r="O181" s="10">
        <v>57800</v>
      </c>
      <c r="P181" s="10">
        <f t="shared" si="64"/>
        <v>57800</v>
      </c>
      <c r="Q181" s="23">
        <f t="shared" si="68"/>
        <v>65950</v>
      </c>
      <c r="R181" s="23"/>
      <c r="S181" s="23"/>
      <c r="T181" s="23">
        <v>65950</v>
      </c>
      <c r="U181" s="10">
        <f t="shared" si="65"/>
        <v>65950</v>
      </c>
      <c r="V181" s="11">
        <f t="shared" si="59"/>
        <v>57800</v>
      </c>
      <c r="W181" s="11">
        <v>16968.118975756985</v>
      </c>
      <c r="X181" s="12">
        <f t="shared" si="58"/>
        <v>16968.118975756985</v>
      </c>
      <c r="Y181" s="16" t="s">
        <v>64</v>
      </c>
      <c r="Z181" s="15" t="s">
        <v>20</v>
      </c>
    </row>
    <row r="182" spans="1:26" ht="84.75" x14ac:dyDescent="0.25">
      <c r="A182" s="6">
        <v>168</v>
      </c>
      <c r="B182" s="28">
        <v>51102500</v>
      </c>
      <c r="C182" s="39" t="s">
        <v>298</v>
      </c>
      <c r="D182" s="39"/>
      <c r="E182" s="32" t="s">
        <v>153</v>
      </c>
      <c r="F182" s="28">
        <v>1</v>
      </c>
      <c r="G182" s="23">
        <f>J182</f>
        <v>13600</v>
      </c>
      <c r="H182" s="23"/>
      <c r="I182" s="23"/>
      <c r="J182" s="23">
        <v>13600</v>
      </c>
      <c r="K182" s="23">
        <f t="shared" si="60"/>
        <v>13600</v>
      </c>
      <c r="L182" s="10">
        <f>O182</f>
        <v>12650</v>
      </c>
      <c r="M182" s="23"/>
      <c r="N182" s="23"/>
      <c r="O182" s="10">
        <v>12650</v>
      </c>
      <c r="P182" s="10">
        <f t="shared" si="64"/>
        <v>12650</v>
      </c>
      <c r="Q182" s="23">
        <f>T182</f>
        <v>14400</v>
      </c>
      <c r="R182" s="23"/>
      <c r="S182" s="23"/>
      <c r="T182" s="23">
        <v>14400</v>
      </c>
      <c r="U182" s="10">
        <f t="shared" si="65"/>
        <v>14400</v>
      </c>
      <c r="V182" s="11">
        <f t="shared" si="59"/>
        <v>12650</v>
      </c>
      <c r="W182" s="11">
        <v>5035.0501411741798</v>
      </c>
      <c r="X182" s="12">
        <f t="shared" si="58"/>
        <v>5035.0501411741798</v>
      </c>
      <c r="Y182" s="16" t="s">
        <v>64</v>
      </c>
      <c r="Z182" s="15" t="s">
        <v>20</v>
      </c>
    </row>
    <row r="183" spans="1:26" ht="84.75" x14ac:dyDescent="0.25">
      <c r="A183" s="6">
        <v>169</v>
      </c>
      <c r="B183" s="28">
        <v>51102500</v>
      </c>
      <c r="C183" s="39" t="s">
        <v>299</v>
      </c>
      <c r="D183" s="39"/>
      <c r="E183" s="32" t="s">
        <v>300</v>
      </c>
      <c r="F183" s="28">
        <v>1</v>
      </c>
      <c r="G183" s="23">
        <f t="shared" ref="G183:G192" si="69">J183</f>
        <v>18850</v>
      </c>
      <c r="H183" s="23"/>
      <c r="I183" s="23"/>
      <c r="J183" s="23">
        <v>18850</v>
      </c>
      <c r="K183" s="23">
        <f t="shared" si="60"/>
        <v>18850</v>
      </c>
      <c r="L183" s="10">
        <f t="shared" ref="L183:L192" si="70">O183</f>
        <v>17500</v>
      </c>
      <c r="M183" s="23"/>
      <c r="N183" s="23"/>
      <c r="O183" s="10">
        <v>17500</v>
      </c>
      <c r="P183" s="10">
        <f t="shared" si="64"/>
        <v>17500</v>
      </c>
      <c r="Q183" s="23">
        <f t="shared" ref="Q183:Q192" si="71">T183</f>
        <v>20100</v>
      </c>
      <c r="R183" s="23"/>
      <c r="S183" s="23"/>
      <c r="T183" s="23">
        <v>20100</v>
      </c>
      <c r="U183" s="10">
        <f t="shared" si="65"/>
        <v>20100</v>
      </c>
      <c r="V183" s="11">
        <f t="shared" si="59"/>
        <v>17500</v>
      </c>
      <c r="W183" s="11">
        <v>5286.8026482328887</v>
      </c>
      <c r="X183" s="12">
        <f t="shared" si="58"/>
        <v>5286.8026482328887</v>
      </c>
      <c r="Y183" s="16" t="s">
        <v>64</v>
      </c>
      <c r="Z183" s="15" t="s">
        <v>20</v>
      </c>
    </row>
    <row r="184" spans="1:26" ht="84.75" x14ac:dyDescent="0.25">
      <c r="A184" s="6">
        <v>170</v>
      </c>
      <c r="B184" s="28">
        <v>51102500</v>
      </c>
      <c r="C184" s="39" t="s">
        <v>301</v>
      </c>
      <c r="D184" s="39"/>
      <c r="E184" s="32" t="s">
        <v>302</v>
      </c>
      <c r="F184" s="28">
        <v>1</v>
      </c>
      <c r="G184" s="23">
        <f t="shared" si="69"/>
        <v>9250</v>
      </c>
      <c r="H184" s="23"/>
      <c r="I184" s="23"/>
      <c r="J184" s="23">
        <v>9250</v>
      </c>
      <c r="K184" s="23">
        <f t="shared" si="60"/>
        <v>9250</v>
      </c>
      <c r="L184" s="10">
        <f t="shared" si="70"/>
        <v>8600</v>
      </c>
      <c r="M184" s="23"/>
      <c r="N184" s="23"/>
      <c r="O184" s="10">
        <v>8600</v>
      </c>
      <c r="P184" s="10">
        <f t="shared" si="64"/>
        <v>8600</v>
      </c>
      <c r="Q184" s="23">
        <f t="shared" si="71"/>
        <v>10200</v>
      </c>
      <c r="R184" s="23"/>
      <c r="S184" s="23"/>
      <c r="T184" s="23">
        <v>10200</v>
      </c>
      <c r="U184" s="10">
        <f t="shared" si="65"/>
        <v>10200</v>
      </c>
      <c r="V184" s="11">
        <f t="shared" si="59"/>
        <v>8600</v>
      </c>
      <c r="W184" s="11">
        <v>3272.7825917632172</v>
      </c>
      <c r="X184" s="12">
        <f t="shared" si="58"/>
        <v>3272.7825917632172</v>
      </c>
      <c r="Y184" s="16" t="s">
        <v>64</v>
      </c>
      <c r="Z184" s="15" t="s">
        <v>20</v>
      </c>
    </row>
    <row r="185" spans="1:26" ht="84.75" x14ac:dyDescent="0.25">
      <c r="A185" s="6">
        <v>171</v>
      </c>
      <c r="B185" s="28">
        <v>51102500</v>
      </c>
      <c r="C185" s="39" t="s">
        <v>303</v>
      </c>
      <c r="D185" s="39"/>
      <c r="E185" s="32" t="s">
        <v>304</v>
      </c>
      <c r="F185" s="28">
        <v>1</v>
      </c>
      <c r="G185" s="23">
        <f t="shared" si="69"/>
        <v>446600</v>
      </c>
      <c r="H185" s="23"/>
      <c r="I185" s="23"/>
      <c r="J185" s="23">
        <v>446600</v>
      </c>
      <c r="K185" s="23">
        <f t="shared" si="60"/>
        <v>446600</v>
      </c>
      <c r="L185" s="10">
        <f t="shared" si="70"/>
        <v>418100</v>
      </c>
      <c r="M185" s="23"/>
      <c r="N185" s="23"/>
      <c r="O185" s="10">
        <v>418100</v>
      </c>
      <c r="P185" s="10">
        <f t="shared" si="64"/>
        <v>418100</v>
      </c>
      <c r="Q185" s="23">
        <f t="shared" si="71"/>
        <v>475850</v>
      </c>
      <c r="R185" s="23"/>
      <c r="S185" s="23"/>
      <c r="T185" s="23">
        <v>475850</v>
      </c>
      <c r="U185" s="10">
        <f t="shared" si="65"/>
        <v>475850</v>
      </c>
      <c r="V185" s="11">
        <f t="shared" si="59"/>
        <v>418100</v>
      </c>
      <c r="W185" s="11">
        <v>82574.822315256548</v>
      </c>
      <c r="X185" s="12">
        <f t="shared" si="58"/>
        <v>82574.822315256548</v>
      </c>
      <c r="Y185" s="16" t="s">
        <v>64</v>
      </c>
      <c r="Z185" s="15" t="s">
        <v>20</v>
      </c>
    </row>
    <row r="186" spans="1:26" ht="84.75" x14ac:dyDescent="0.25">
      <c r="A186" s="6">
        <v>172</v>
      </c>
      <c r="B186" s="28">
        <v>51102500</v>
      </c>
      <c r="C186" s="39" t="s">
        <v>305</v>
      </c>
      <c r="D186" s="39"/>
      <c r="E186" s="32" t="s">
        <v>306</v>
      </c>
      <c r="F186" s="28">
        <v>1</v>
      </c>
      <c r="G186" s="23">
        <f t="shared" si="69"/>
        <v>950</v>
      </c>
      <c r="H186" s="23"/>
      <c r="I186" s="23"/>
      <c r="J186" s="23">
        <v>950</v>
      </c>
      <c r="K186" s="23">
        <f t="shared" si="60"/>
        <v>950</v>
      </c>
      <c r="L186" s="10">
        <f t="shared" si="70"/>
        <v>850</v>
      </c>
      <c r="M186" s="23"/>
      <c r="N186" s="23"/>
      <c r="O186" s="10">
        <v>850</v>
      </c>
      <c r="P186" s="10">
        <f t="shared" si="64"/>
        <v>850</v>
      </c>
      <c r="Q186" s="23">
        <f t="shared" si="71"/>
        <v>1250</v>
      </c>
      <c r="R186" s="23"/>
      <c r="S186" s="23"/>
      <c r="T186" s="23">
        <v>1250</v>
      </c>
      <c r="U186" s="10">
        <f t="shared" si="65"/>
        <v>1250</v>
      </c>
      <c r="V186" s="11">
        <f t="shared" si="59"/>
        <v>850</v>
      </c>
      <c r="W186" s="11">
        <v>302.10300847045079</v>
      </c>
      <c r="X186" s="12">
        <f t="shared" si="58"/>
        <v>302.10300847045079</v>
      </c>
      <c r="Y186" s="16" t="s">
        <v>64</v>
      </c>
      <c r="Z186" s="15" t="s">
        <v>20</v>
      </c>
    </row>
    <row r="187" spans="1:26" ht="84.75" x14ac:dyDescent="0.25">
      <c r="A187" s="6">
        <v>173</v>
      </c>
      <c r="B187" s="28">
        <v>51102500</v>
      </c>
      <c r="C187" s="39" t="s">
        <v>307</v>
      </c>
      <c r="D187" s="39"/>
      <c r="E187" s="32" t="s">
        <v>308</v>
      </c>
      <c r="F187" s="28">
        <v>1</v>
      </c>
      <c r="G187" s="23">
        <f t="shared" si="69"/>
        <v>85400</v>
      </c>
      <c r="H187" s="23"/>
      <c r="I187" s="23"/>
      <c r="J187" s="23">
        <v>85400</v>
      </c>
      <c r="K187" s="23">
        <f t="shared" si="60"/>
        <v>85400</v>
      </c>
      <c r="L187" s="10">
        <f t="shared" si="70"/>
        <v>79900</v>
      </c>
      <c r="M187" s="23"/>
      <c r="N187" s="23"/>
      <c r="O187" s="10">
        <v>79900</v>
      </c>
      <c r="P187" s="10">
        <f t="shared" si="64"/>
        <v>79900</v>
      </c>
      <c r="Q187" s="23">
        <f t="shared" si="71"/>
        <v>90800</v>
      </c>
      <c r="R187" s="23"/>
      <c r="S187" s="23"/>
      <c r="T187" s="23">
        <v>90800</v>
      </c>
      <c r="U187" s="10">
        <f t="shared" si="65"/>
        <v>90800</v>
      </c>
      <c r="V187" s="11">
        <f t="shared" si="59"/>
        <v>79900</v>
      </c>
      <c r="W187" s="11">
        <v>21550.014604225489</v>
      </c>
      <c r="X187" s="12">
        <f t="shared" si="58"/>
        <v>21550.014604225489</v>
      </c>
      <c r="Y187" s="16" t="s">
        <v>64</v>
      </c>
      <c r="Z187" s="15" t="s">
        <v>20</v>
      </c>
    </row>
    <row r="188" spans="1:26" ht="84.75" x14ac:dyDescent="0.25">
      <c r="A188" s="6">
        <v>174</v>
      </c>
      <c r="B188" s="28">
        <v>51102500</v>
      </c>
      <c r="C188" s="39" t="s">
        <v>309</v>
      </c>
      <c r="D188" s="39"/>
      <c r="E188" s="32" t="s">
        <v>310</v>
      </c>
      <c r="F188" s="28">
        <v>1</v>
      </c>
      <c r="G188" s="23">
        <f t="shared" si="69"/>
        <v>4000</v>
      </c>
      <c r="H188" s="23"/>
      <c r="I188" s="23"/>
      <c r="J188" s="23">
        <v>4000</v>
      </c>
      <c r="K188" s="23">
        <f t="shared" si="60"/>
        <v>4000</v>
      </c>
      <c r="L188" s="10">
        <f t="shared" si="70"/>
        <v>3600</v>
      </c>
      <c r="M188" s="23"/>
      <c r="N188" s="23"/>
      <c r="O188" s="10">
        <v>3600</v>
      </c>
      <c r="P188" s="10">
        <f t="shared" si="64"/>
        <v>3600</v>
      </c>
      <c r="Q188" s="23">
        <f t="shared" si="71"/>
        <v>4900</v>
      </c>
      <c r="R188" s="23"/>
      <c r="S188" s="23"/>
      <c r="T188" s="23">
        <v>4900</v>
      </c>
      <c r="U188" s="10">
        <f t="shared" si="65"/>
        <v>4900</v>
      </c>
      <c r="V188" s="11">
        <f t="shared" si="59"/>
        <v>3600</v>
      </c>
      <c r="W188" s="11">
        <v>1107.7110310583196</v>
      </c>
      <c r="X188" s="12">
        <f t="shared" si="58"/>
        <v>1107.7110310583196</v>
      </c>
      <c r="Y188" s="16" t="s">
        <v>64</v>
      </c>
      <c r="Z188" s="15" t="s">
        <v>20</v>
      </c>
    </row>
    <row r="189" spans="1:26" ht="84.75" x14ac:dyDescent="0.25">
      <c r="A189" s="6">
        <v>175</v>
      </c>
      <c r="B189" s="28">
        <v>51102500</v>
      </c>
      <c r="C189" s="39" t="s">
        <v>311</v>
      </c>
      <c r="D189" s="39"/>
      <c r="E189" s="32" t="s">
        <v>312</v>
      </c>
      <c r="F189" s="28">
        <v>1</v>
      </c>
      <c r="G189" s="23">
        <f t="shared" si="69"/>
        <v>121500</v>
      </c>
      <c r="H189" s="23"/>
      <c r="I189" s="23"/>
      <c r="J189" s="23">
        <v>121500</v>
      </c>
      <c r="K189" s="23">
        <f t="shared" si="60"/>
        <v>121500</v>
      </c>
      <c r="L189" s="10">
        <f t="shared" si="70"/>
        <v>113600</v>
      </c>
      <c r="M189" s="23"/>
      <c r="N189" s="23"/>
      <c r="O189" s="10">
        <v>113600</v>
      </c>
      <c r="P189" s="10">
        <f t="shared" si="64"/>
        <v>113600</v>
      </c>
      <c r="Q189" s="23">
        <f t="shared" si="71"/>
        <v>129400</v>
      </c>
      <c r="R189" s="23"/>
      <c r="S189" s="23"/>
      <c r="T189" s="23">
        <v>129400</v>
      </c>
      <c r="U189" s="10">
        <f t="shared" si="65"/>
        <v>129400</v>
      </c>
      <c r="V189" s="11">
        <f t="shared" si="59"/>
        <v>113600</v>
      </c>
      <c r="W189" s="11">
        <v>33130.629928926101</v>
      </c>
      <c r="X189" s="12">
        <f t="shared" si="58"/>
        <v>33130.629928926101</v>
      </c>
      <c r="Y189" s="16" t="s">
        <v>64</v>
      </c>
      <c r="Z189" s="15" t="s">
        <v>20</v>
      </c>
    </row>
    <row r="190" spans="1:26" ht="84.75" x14ac:dyDescent="0.25">
      <c r="A190" s="6">
        <v>176</v>
      </c>
      <c r="B190" s="28">
        <v>51241208</v>
      </c>
      <c r="C190" s="39" t="s">
        <v>313</v>
      </c>
      <c r="D190" s="39"/>
      <c r="E190" s="32" t="s">
        <v>314</v>
      </c>
      <c r="F190" s="28">
        <v>1</v>
      </c>
      <c r="G190" s="23">
        <f t="shared" si="69"/>
        <v>56100</v>
      </c>
      <c r="H190" s="23"/>
      <c r="I190" s="23"/>
      <c r="J190" s="23">
        <v>56100</v>
      </c>
      <c r="K190" s="23">
        <f t="shared" si="60"/>
        <v>56100</v>
      </c>
      <c r="L190" s="10">
        <f t="shared" si="70"/>
        <v>52400</v>
      </c>
      <c r="M190" s="23"/>
      <c r="N190" s="23"/>
      <c r="O190" s="10">
        <v>52400</v>
      </c>
      <c r="P190" s="10">
        <f t="shared" si="64"/>
        <v>52400</v>
      </c>
      <c r="Q190" s="23">
        <f t="shared" si="71"/>
        <v>59800</v>
      </c>
      <c r="R190" s="23"/>
      <c r="S190" s="23"/>
      <c r="T190" s="23">
        <v>59800</v>
      </c>
      <c r="U190" s="10">
        <f t="shared" si="65"/>
        <v>59800</v>
      </c>
      <c r="V190" s="11">
        <f t="shared" si="59"/>
        <v>52400</v>
      </c>
      <c r="W190" s="11">
        <v>16313.562457404343</v>
      </c>
      <c r="X190" s="12">
        <f t="shared" si="58"/>
        <v>16313.562457404343</v>
      </c>
      <c r="Y190" s="16" t="s">
        <v>64</v>
      </c>
      <c r="Z190" s="15" t="s">
        <v>20</v>
      </c>
    </row>
    <row r="191" spans="1:26" ht="84.75" x14ac:dyDescent="0.25">
      <c r="A191" s="6">
        <v>177</v>
      </c>
      <c r="B191" s="28">
        <v>51102500</v>
      </c>
      <c r="C191" s="39" t="s">
        <v>315</v>
      </c>
      <c r="D191" s="39"/>
      <c r="E191" s="32" t="s">
        <v>316</v>
      </c>
      <c r="F191" s="28">
        <v>1</v>
      </c>
      <c r="G191" s="23">
        <f t="shared" si="69"/>
        <v>406600</v>
      </c>
      <c r="H191" s="23"/>
      <c r="I191" s="23"/>
      <c r="J191" s="23">
        <v>406600</v>
      </c>
      <c r="K191" s="23">
        <f t="shared" si="60"/>
        <v>406600</v>
      </c>
      <c r="L191" s="10">
        <f t="shared" si="70"/>
        <v>380500</v>
      </c>
      <c r="M191" s="23"/>
      <c r="N191" s="23"/>
      <c r="O191" s="10">
        <v>380500</v>
      </c>
      <c r="P191" s="10">
        <f t="shared" si="64"/>
        <v>380500</v>
      </c>
      <c r="Q191" s="23">
        <f t="shared" si="71"/>
        <v>433200</v>
      </c>
      <c r="R191" s="23"/>
      <c r="S191" s="23"/>
      <c r="T191" s="23">
        <v>433200</v>
      </c>
      <c r="U191" s="10">
        <f t="shared" si="65"/>
        <v>433200</v>
      </c>
      <c r="V191" s="11">
        <f t="shared" si="59"/>
        <v>380500</v>
      </c>
      <c r="W191" s="11">
        <v>72504.72203290819</v>
      </c>
      <c r="X191" s="12">
        <f t="shared" si="58"/>
        <v>72504.72203290819</v>
      </c>
      <c r="Y191" s="16" t="s">
        <v>64</v>
      </c>
      <c r="Z191" s="15" t="s">
        <v>20</v>
      </c>
    </row>
    <row r="192" spans="1:26" ht="84.75" x14ac:dyDescent="0.25">
      <c r="A192" s="6">
        <v>178</v>
      </c>
      <c r="B192" s="28">
        <v>42311511</v>
      </c>
      <c r="C192" s="39" t="s">
        <v>317</v>
      </c>
      <c r="D192" s="39"/>
      <c r="E192" s="32" t="s">
        <v>318</v>
      </c>
      <c r="F192" s="28">
        <v>1</v>
      </c>
      <c r="G192" s="23">
        <f t="shared" si="69"/>
        <v>144850</v>
      </c>
      <c r="H192" s="23"/>
      <c r="I192" s="23"/>
      <c r="J192" s="23">
        <v>144850</v>
      </c>
      <c r="K192" s="23">
        <f t="shared" si="60"/>
        <v>144850</v>
      </c>
      <c r="L192" s="10">
        <f t="shared" si="70"/>
        <v>135500</v>
      </c>
      <c r="M192" s="23"/>
      <c r="N192" s="23"/>
      <c r="O192" s="10">
        <v>135500</v>
      </c>
      <c r="P192" s="10">
        <f t="shared" si="64"/>
        <v>135500</v>
      </c>
      <c r="Q192" s="23">
        <f t="shared" si="71"/>
        <v>154350</v>
      </c>
      <c r="R192" s="23"/>
      <c r="S192" s="23"/>
      <c r="T192" s="23">
        <v>154350</v>
      </c>
      <c r="U192" s="10">
        <f t="shared" si="65"/>
        <v>154350</v>
      </c>
      <c r="V192" s="11">
        <f t="shared" si="59"/>
        <v>135500</v>
      </c>
      <c r="W192" s="11">
        <v>31418.712880926883</v>
      </c>
      <c r="X192" s="12">
        <f t="shared" si="58"/>
        <v>31418.712880926883</v>
      </c>
      <c r="Y192" s="16" t="s">
        <v>64</v>
      </c>
      <c r="Z192" s="15" t="s">
        <v>20</v>
      </c>
    </row>
    <row r="193" spans="1:26" x14ac:dyDescent="0.25">
      <c r="A193" s="49" t="s">
        <v>74</v>
      </c>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16"/>
      <c r="Z193" s="15"/>
    </row>
    <row r="194" spans="1:26" ht="84.75" x14ac:dyDescent="0.25">
      <c r="A194" s="33">
        <v>179</v>
      </c>
      <c r="B194" s="28">
        <v>51102500</v>
      </c>
      <c r="C194" s="39" t="s">
        <v>319</v>
      </c>
      <c r="D194" s="39"/>
      <c r="E194" s="32" t="s">
        <v>173</v>
      </c>
      <c r="F194" s="28">
        <v>1</v>
      </c>
      <c r="G194" s="10">
        <f>J194</f>
        <v>121450</v>
      </c>
      <c r="H194" s="10"/>
      <c r="I194" s="10"/>
      <c r="J194" s="10">
        <v>121450</v>
      </c>
      <c r="K194" s="10">
        <f t="shared" ref="K194:K238" si="72">F194*J194</f>
        <v>121450</v>
      </c>
      <c r="L194" s="10">
        <f>O194</f>
        <v>114500</v>
      </c>
      <c r="M194" s="10"/>
      <c r="N194" s="10"/>
      <c r="O194" s="10">
        <v>114500</v>
      </c>
      <c r="P194" s="10">
        <f t="shared" ref="P194:P238" si="73">+O194*F194</f>
        <v>114500</v>
      </c>
      <c r="Q194" s="10">
        <f>T194</f>
        <v>131600</v>
      </c>
      <c r="R194" s="10"/>
      <c r="S194" s="10"/>
      <c r="T194" s="10">
        <v>131600</v>
      </c>
      <c r="U194" s="10">
        <f t="shared" ref="U194:U238" si="74">+T194*F194</f>
        <v>131600</v>
      </c>
      <c r="V194" s="11">
        <f t="shared" si="59"/>
        <v>114500</v>
      </c>
      <c r="W194" s="11">
        <v>26685.765748223155</v>
      </c>
      <c r="X194" s="12">
        <f t="shared" si="58"/>
        <v>26685.765748223155</v>
      </c>
      <c r="Y194" s="16" t="s">
        <v>64</v>
      </c>
      <c r="Z194" s="15" t="s">
        <v>20</v>
      </c>
    </row>
    <row r="195" spans="1:26" ht="84.75" x14ac:dyDescent="0.25">
      <c r="A195" s="33">
        <v>180</v>
      </c>
      <c r="B195" s="28">
        <v>51102500</v>
      </c>
      <c r="C195" s="39" t="s">
        <v>320</v>
      </c>
      <c r="D195" s="39"/>
      <c r="E195" s="32" t="s">
        <v>321</v>
      </c>
      <c r="F195" s="28">
        <v>1</v>
      </c>
      <c r="G195" s="23">
        <f>J195</f>
        <v>70500</v>
      </c>
      <c r="H195" s="23"/>
      <c r="I195" s="23"/>
      <c r="J195" s="10">
        <v>70500</v>
      </c>
      <c r="K195" s="10">
        <f t="shared" si="72"/>
        <v>70500</v>
      </c>
      <c r="L195" s="10">
        <f>O195</f>
        <v>66400</v>
      </c>
      <c r="M195" s="10"/>
      <c r="N195" s="10"/>
      <c r="O195" s="10">
        <v>66400</v>
      </c>
      <c r="P195" s="10">
        <f t="shared" si="73"/>
        <v>66400</v>
      </c>
      <c r="Q195" s="23">
        <f>T195</f>
        <v>76400</v>
      </c>
      <c r="R195" s="23"/>
      <c r="S195" s="23"/>
      <c r="T195" s="10">
        <v>76400</v>
      </c>
      <c r="U195" s="10">
        <f t="shared" si="74"/>
        <v>76400</v>
      </c>
      <c r="V195" s="11">
        <f t="shared" si="59"/>
        <v>66400</v>
      </c>
      <c r="W195" s="11">
        <v>15306.552429169507</v>
      </c>
      <c r="X195" s="12">
        <f t="shared" si="58"/>
        <v>15306.552429169507</v>
      </c>
      <c r="Y195" s="16" t="s">
        <v>64</v>
      </c>
      <c r="Z195" s="15" t="s">
        <v>20</v>
      </c>
    </row>
    <row r="196" spans="1:26" ht="84.75" x14ac:dyDescent="0.25">
      <c r="A196" s="33">
        <v>181</v>
      </c>
      <c r="B196" s="28">
        <v>51241208</v>
      </c>
      <c r="C196" s="39" t="s">
        <v>322</v>
      </c>
      <c r="D196" s="39"/>
      <c r="E196" s="32" t="s">
        <v>323</v>
      </c>
      <c r="F196" s="28">
        <v>1</v>
      </c>
      <c r="G196" s="23">
        <f>J196</f>
        <v>33350</v>
      </c>
      <c r="H196" s="23"/>
      <c r="I196" s="23"/>
      <c r="J196" s="10">
        <v>33350</v>
      </c>
      <c r="K196" s="10">
        <f t="shared" si="72"/>
        <v>33350</v>
      </c>
      <c r="L196" s="10">
        <f>O196</f>
        <v>31400</v>
      </c>
      <c r="M196" s="10"/>
      <c r="N196" s="10"/>
      <c r="O196" s="10">
        <v>31400</v>
      </c>
      <c r="P196" s="10">
        <f t="shared" si="73"/>
        <v>31400</v>
      </c>
      <c r="Q196" s="23">
        <f>T196</f>
        <v>36200</v>
      </c>
      <c r="R196" s="23"/>
      <c r="S196" s="23"/>
      <c r="T196" s="10">
        <v>36200</v>
      </c>
      <c r="U196" s="10">
        <f t="shared" si="74"/>
        <v>36200</v>
      </c>
      <c r="V196" s="11">
        <f t="shared" si="59"/>
        <v>31400</v>
      </c>
      <c r="W196" s="11">
        <v>13091.130367052869</v>
      </c>
      <c r="X196" s="12">
        <f t="shared" si="58"/>
        <v>13091.130367052869</v>
      </c>
      <c r="Y196" s="16" t="s">
        <v>64</v>
      </c>
      <c r="Z196" s="15" t="s">
        <v>20</v>
      </c>
    </row>
    <row r="197" spans="1:26" ht="84.75" x14ac:dyDescent="0.25">
      <c r="A197" s="33">
        <v>182</v>
      </c>
      <c r="B197" s="28">
        <v>51102500</v>
      </c>
      <c r="C197" s="39" t="s">
        <v>324</v>
      </c>
      <c r="D197" s="39"/>
      <c r="E197" s="32" t="s">
        <v>173</v>
      </c>
      <c r="F197" s="28">
        <v>1</v>
      </c>
      <c r="G197" s="10">
        <f>J197</f>
        <v>127450</v>
      </c>
      <c r="H197" s="10"/>
      <c r="I197" s="10"/>
      <c r="J197" s="10">
        <v>127450</v>
      </c>
      <c r="K197" s="10">
        <f t="shared" si="72"/>
        <v>127450</v>
      </c>
      <c r="L197" s="10">
        <f>O197</f>
        <v>120200</v>
      </c>
      <c r="M197" s="10"/>
      <c r="N197" s="10"/>
      <c r="O197" s="10">
        <v>120200</v>
      </c>
      <c r="P197" s="10">
        <f t="shared" si="73"/>
        <v>120200</v>
      </c>
      <c r="Q197" s="10">
        <f>T197</f>
        <v>138100</v>
      </c>
      <c r="R197" s="10"/>
      <c r="S197" s="10"/>
      <c r="T197" s="10">
        <v>138100</v>
      </c>
      <c r="U197" s="10">
        <f t="shared" si="74"/>
        <v>138100</v>
      </c>
      <c r="V197" s="11">
        <f t="shared" si="59"/>
        <v>120200</v>
      </c>
      <c r="W197" s="11">
        <v>22657.725635283809</v>
      </c>
      <c r="X197" s="12">
        <f t="shared" ref="X197:X260" si="75">+MIN(V197,W197)</f>
        <v>22657.725635283809</v>
      </c>
      <c r="Y197" s="16" t="s">
        <v>64</v>
      </c>
      <c r="Z197" s="15" t="s">
        <v>20</v>
      </c>
    </row>
    <row r="198" spans="1:26" ht="84.75" x14ac:dyDescent="0.25">
      <c r="A198" s="33">
        <v>183</v>
      </c>
      <c r="B198" s="28">
        <v>51102500</v>
      </c>
      <c r="C198" s="39" t="s">
        <v>325</v>
      </c>
      <c r="D198" s="39"/>
      <c r="E198" s="32" t="s">
        <v>220</v>
      </c>
      <c r="F198" s="28">
        <v>1</v>
      </c>
      <c r="G198" s="10">
        <f>J198</f>
        <v>41300</v>
      </c>
      <c r="H198" s="10"/>
      <c r="I198" s="10"/>
      <c r="J198" s="10">
        <v>41300</v>
      </c>
      <c r="K198" s="10">
        <f t="shared" si="72"/>
        <v>41300</v>
      </c>
      <c r="L198" s="10">
        <f>O198</f>
        <v>38950</v>
      </c>
      <c r="M198" s="10"/>
      <c r="N198" s="10"/>
      <c r="O198" s="10">
        <v>38950</v>
      </c>
      <c r="P198" s="10">
        <f t="shared" si="73"/>
        <v>38950</v>
      </c>
      <c r="Q198" s="10">
        <f>T198</f>
        <v>44850</v>
      </c>
      <c r="R198" s="10"/>
      <c r="S198" s="10"/>
      <c r="T198" s="10">
        <v>44850</v>
      </c>
      <c r="U198" s="10">
        <f t="shared" si="74"/>
        <v>44850</v>
      </c>
      <c r="V198" s="11">
        <f t="shared" si="59"/>
        <v>38950</v>
      </c>
      <c r="W198" s="11">
        <v>6847.6681919968851</v>
      </c>
      <c r="X198" s="12">
        <f t="shared" si="75"/>
        <v>6847.6681919968851</v>
      </c>
      <c r="Y198" s="16" t="s">
        <v>64</v>
      </c>
      <c r="Z198" s="15" t="s">
        <v>20</v>
      </c>
    </row>
    <row r="199" spans="1:26" ht="84.75" x14ac:dyDescent="0.25">
      <c r="A199" s="33">
        <v>184</v>
      </c>
      <c r="B199" s="28">
        <v>51102500</v>
      </c>
      <c r="C199" s="39" t="s">
        <v>326</v>
      </c>
      <c r="D199" s="39"/>
      <c r="E199" s="32" t="s">
        <v>327</v>
      </c>
      <c r="F199" s="28">
        <v>1</v>
      </c>
      <c r="G199" s="10">
        <f t="shared" ref="G199:G219" si="76">J199</f>
        <v>93650</v>
      </c>
      <c r="H199" s="10"/>
      <c r="I199" s="10"/>
      <c r="J199" s="10">
        <v>93650</v>
      </c>
      <c r="K199" s="10">
        <f t="shared" si="72"/>
        <v>93650</v>
      </c>
      <c r="L199" s="10">
        <f t="shared" ref="L199:L219" si="77">O199</f>
        <v>88350</v>
      </c>
      <c r="M199" s="10"/>
      <c r="N199" s="10"/>
      <c r="O199" s="10">
        <v>88350</v>
      </c>
      <c r="P199" s="10">
        <f t="shared" si="73"/>
        <v>88350</v>
      </c>
      <c r="Q199" s="10">
        <f t="shared" ref="Q199:Q219" si="78">T199</f>
        <v>101450</v>
      </c>
      <c r="R199" s="10"/>
      <c r="S199" s="10"/>
      <c r="T199" s="10">
        <v>101450</v>
      </c>
      <c r="U199" s="10">
        <f t="shared" si="74"/>
        <v>101450</v>
      </c>
      <c r="V199" s="11">
        <f t="shared" si="59"/>
        <v>88350</v>
      </c>
      <c r="W199" s="11">
        <v>23312.282153636454</v>
      </c>
      <c r="X199" s="12">
        <f t="shared" si="75"/>
        <v>23312.282153636454</v>
      </c>
      <c r="Y199" s="16" t="s">
        <v>64</v>
      </c>
      <c r="Z199" s="15" t="s">
        <v>20</v>
      </c>
    </row>
    <row r="200" spans="1:26" ht="84.75" x14ac:dyDescent="0.25">
      <c r="A200" s="33">
        <v>185</v>
      </c>
      <c r="B200" s="28">
        <v>51102500</v>
      </c>
      <c r="C200" s="39" t="s">
        <v>328</v>
      </c>
      <c r="D200" s="39"/>
      <c r="E200" s="32" t="s">
        <v>162</v>
      </c>
      <c r="F200" s="28">
        <v>1</v>
      </c>
      <c r="G200" s="23">
        <f t="shared" si="76"/>
        <v>103950</v>
      </c>
      <c r="H200" s="23"/>
      <c r="I200" s="23"/>
      <c r="J200" s="10">
        <v>103950</v>
      </c>
      <c r="K200" s="10">
        <f t="shared" si="72"/>
        <v>103950</v>
      </c>
      <c r="L200" s="10">
        <f t="shared" si="77"/>
        <v>98150</v>
      </c>
      <c r="M200" s="10"/>
      <c r="N200" s="10"/>
      <c r="O200" s="10">
        <v>98150</v>
      </c>
      <c r="P200" s="10">
        <f t="shared" si="73"/>
        <v>98150</v>
      </c>
      <c r="Q200" s="23">
        <f t="shared" si="78"/>
        <v>112700</v>
      </c>
      <c r="R200" s="23"/>
      <c r="S200" s="23"/>
      <c r="T200" s="10">
        <v>112700</v>
      </c>
      <c r="U200" s="10">
        <f t="shared" si="74"/>
        <v>112700</v>
      </c>
      <c r="V200" s="11">
        <f t="shared" si="59"/>
        <v>98150</v>
      </c>
      <c r="W200" s="11">
        <v>26635.415246811412</v>
      </c>
      <c r="X200" s="12">
        <f t="shared" si="75"/>
        <v>26635.415246811412</v>
      </c>
      <c r="Y200" s="16" t="s">
        <v>64</v>
      </c>
      <c r="Z200" s="15" t="s">
        <v>20</v>
      </c>
    </row>
    <row r="201" spans="1:26" ht="84.75" x14ac:dyDescent="0.25">
      <c r="A201" s="33">
        <v>186</v>
      </c>
      <c r="B201" s="28">
        <v>51102500</v>
      </c>
      <c r="C201" s="39" t="s">
        <v>329</v>
      </c>
      <c r="D201" s="39"/>
      <c r="E201" s="32" t="s">
        <v>173</v>
      </c>
      <c r="F201" s="28">
        <v>1</v>
      </c>
      <c r="G201" s="23">
        <f t="shared" si="76"/>
        <v>106850</v>
      </c>
      <c r="H201" s="23"/>
      <c r="I201" s="23"/>
      <c r="J201" s="10">
        <v>106850</v>
      </c>
      <c r="K201" s="10">
        <f t="shared" si="72"/>
        <v>106850</v>
      </c>
      <c r="L201" s="10">
        <f t="shared" si="77"/>
        <v>100800</v>
      </c>
      <c r="M201" s="10"/>
      <c r="N201" s="10"/>
      <c r="O201" s="10">
        <v>100800</v>
      </c>
      <c r="P201" s="10">
        <f t="shared" si="73"/>
        <v>100800</v>
      </c>
      <c r="Q201" s="23">
        <f t="shared" si="78"/>
        <v>115850</v>
      </c>
      <c r="R201" s="23"/>
      <c r="S201" s="23"/>
      <c r="T201" s="10">
        <v>115850</v>
      </c>
      <c r="U201" s="10">
        <f t="shared" si="74"/>
        <v>115850</v>
      </c>
      <c r="V201" s="11">
        <f t="shared" si="59"/>
        <v>100800</v>
      </c>
      <c r="W201" s="11">
        <v>26484.363742576188</v>
      </c>
      <c r="X201" s="12">
        <f t="shared" si="75"/>
        <v>26484.363742576188</v>
      </c>
      <c r="Y201" s="16" t="s">
        <v>64</v>
      </c>
      <c r="Z201" s="15" t="s">
        <v>20</v>
      </c>
    </row>
    <row r="202" spans="1:26" ht="84.75" x14ac:dyDescent="0.25">
      <c r="A202" s="33">
        <v>187</v>
      </c>
      <c r="B202" s="28">
        <v>51102500</v>
      </c>
      <c r="C202" s="39" t="s">
        <v>330</v>
      </c>
      <c r="D202" s="39"/>
      <c r="E202" s="32" t="s">
        <v>173</v>
      </c>
      <c r="F202" s="28">
        <v>1</v>
      </c>
      <c r="G202" s="10">
        <f t="shared" si="76"/>
        <v>61600</v>
      </c>
      <c r="H202" s="10"/>
      <c r="I202" s="10"/>
      <c r="J202" s="10">
        <v>61600</v>
      </c>
      <c r="K202" s="10">
        <f t="shared" si="72"/>
        <v>61600</v>
      </c>
      <c r="L202" s="10">
        <f t="shared" si="77"/>
        <v>58150</v>
      </c>
      <c r="M202" s="10"/>
      <c r="N202" s="10"/>
      <c r="O202" s="10">
        <v>58150</v>
      </c>
      <c r="P202" s="10">
        <f t="shared" si="73"/>
        <v>58150</v>
      </c>
      <c r="Q202" s="10">
        <f t="shared" si="78"/>
        <v>66800</v>
      </c>
      <c r="R202" s="10"/>
      <c r="S202" s="10"/>
      <c r="T202" s="10">
        <v>66800</v>
      </c>
      <c r="U202" s="10">
        <f t="shared" si="74"/>
        <v>66800</v>
      </c>
      <c r="V202" s="11">
        <f t="shared" si="59"/>
        <v>58150</v>
      </c>
      <c r="W202" s="11">
        <v>14803.047415052089</v>
      </c>
      <c r="X202" s="12">
        <f t="shared" si="75"/>
        <v>14803.047415052089</v>
      </c>
      <c r="Y202" s="16" t="s">
        <v>64</v>
      </c>
      <c r="Z202" s="15" t="s">
        <v>20</v>
      </c>
    </row>
    <row r="203" spans="1:26" ht="84.75" x14ac:dyDescent="0.25">
      <c r="A203" s="33">
        <v>188</v>
      </c>
      <c r="B203" s="28">
        <v>51241208</v>
      </c>
      <c r="C203" s="39" t="s">
        <v>331</v>
      </c>
      <c r="D203" s="39"/>
      <c r="E203" s="32" t="s">
        <v>332</v>
      </c>
      <c r="F203" s="28">
        <v>1</v>
      </c>
      <c r="G203" s="10">
        <f t="shared" si="76"/>
        <v>70500</v>
      </c>
      <c r="H203" s="10"/>
      <c r="I203" s="10"/>
      <c r="J203" s="10">
        <v>70500</v>
      </c>
      <c r="K203" s="10">
        <f t="shared" si="72"/>
        <v>70500</v>
      </c>
      <c r="L203" s="10">
        <f t="shared" si="77"/>
        <v>66500</v>
      </c>
      <c r="M203" s="10"/>
      <c r="N203" s="10"/>
      <c r="O203" s="10">
        <v>66500</v>
      </c>
      <c r="P203" s="10">
        <f t="shared" si="73"/>
        <v>66500</v>
      </c>
      <c r="Q203" s="10">
        <f t="shared" si="78"/>
        <v>76400</v>
      </c>
      <c r="R203" s="10"/>
      <c r="S203" s="10"/>
      <c r="T203" s="10">
        <v>76400</v>
      </c>
      <c r="U203" s="10">
        <f t="shared" si="74"/>
        <v>76400</v>
      </c>
      <c r="V203" s="11">
        <f t="shared" si="59"/>
        <v>66500</v>
      </c>
      <c r="W203" s="11">
        <v>21952.818615519423</v>
      </c>
      <c r="X203" s="12">
        <f t="shared" si="75"/>
        <v>21952.818615519423</v>
      </c>
      <c r="Y203" s="16" t="s">
        <v>64</v>
      </c>
      <c r="Z203" s="15" t="s">
        <v>20</v>
      </c>
    </row>
    <row r="204" spans="1:26" ht="84.75" x14ac:dyDescent="0.25">
      <c r="A204" s="33">
        <v>189</v>
      </c>
      <c r="B204" s="28">
        <v>51102500</v>
      </c>
      <c r="C204" s="39" t="s">
        <v>333</v>
      </c>
      <c r="D204" s="39"/>
      <c r="E204" s="32" t="s">
        <v>334</v>
      </c>
      <c r="F204" s="28">
        <v>1</v>
      </c>
      <c r="G204" s="10">
        <f t="shared" si="76"/>
        <v>74650</v>
      </c>
      <c r="H204" s="10"/>
      <c r="I204" s="10"/>
      <c r="J204" s="10">
        <v>74650</v>
      </c>
      <c r="K204" s="10">
        <f t="shared" si="72"/>
        <v>74650</v>
      </c>
      <c r="L204" s="10">
        <f t="shared" si="77"/>
        <v>70450</v>
      </c>
      <c r="M204" s="10"/>
      <c r="N204" s="10"/>
      <c r="O204" s="10">
        <v>70450</v>
      </c>
      <c r="P204" s="10">
        <f t="shared" si="73"/>
        <v>70450</v>
      </c>
      <c r="Q204" s="10">
        <f t="shared" si="78"/>
        <v>80950</v>
      </c>
      <c r="R204" s="10"/>
      <c r="S204" s="10"/>
      <c r="T204" s="10">
        <v>80950</v>
      </c>
      <c r="U204" s="10">
        <f t="shared" si="74"/>
        <v>80950</v>
      </c>
      <c r="V204" s="11">
        <f t="shared" si="59"/>
        <v>70450</v>
      </c>
      <c r="W204" s="11">
        <v>16917.768474345245</v>
      </c>
      <c r="X204" s="12">
        <f t="shared" si="75"/>
        <v>16917.768474345245</v>
      </c>
      <c r="Y204" s="16" t="s">
        <v>64</v>
      </c>
      <c r="Z204" s="15" t="s">
        <v>20</v>
      </c>
    </row>
    <row r="205" spans="1:26" ht="69" customHeight="1" x14ac:dyDescent="0.25">
      <c r="A205" s="33">
        <v>190</v>
      </c>
      <c r="B205" s="28">
        <v>51102500</v>
      </c>
      <c r="C205" s="39" t="s">
        <v>335</v>
      </c>
      <c r="D205" s="39"/>
      <c r="E205" s="32" t="s">
        <v>334</v>
      </c>
      <c r="F205" s="28">
        <v>1</v>
      </c>
      <c r="G205" s="10">
        <f t="shared" si="76"/>
        <v>220950</v>
      </c>
      <c r="H205" s="10"/>
      <c r="I205" s="10"/>
      <c r="J205" s="10">
        <v>220950</v>
      </c>
      <c r="K205" s="10">
        <f t="shared" si="72"/>
        <v>220950</v>
      </c>
      <c r="L205" s="10">
        <f t="shared" si="77"/>
        <v>208650</v>
      </c>
      <c r="M205" s="10"/>
      <c r="N205" s="10"/>
      <c r="O205" s="10">
        <v>208650</v>
      </c>
      <c r="P205" s="10">
        <f t="shared" si="73"/>
        <v>208650</v>
      </c>
      <c r="Q205" s="10">
        <f t="shared" si="78"/>
        <v>239500</v>
      </c>
      <c r="R205" s="10"/>
      <c r="S205" s="10"/>
      <c r="T205" s="10">
        <v>239500</v>
      </c>
      <c r="U205" s="10">
        <f t="shared" si="74"/>
        <v>239500</v>
      </c>
      <c r="V205" s="11">
        <f t="shared" si="59"/>
        <v>208650</v>
      </c>
      <c r="W205" s="11">
        <v>44308.441242332781</v>
      </c>
      <c r="X205" s="12">
        <f t="shared" si="75"/>
        <v>44308.441242332781</v>
      </c>
      <c r="Y205" s="16" t="s">
        <v>64</v>
      </c>
      <c r="Z205" s="15" t="s">
        <v>20</v>
      </c>
    </row>
    <row r="206" spans="1:26" ht="33" customHeight="1" x14ac:dyDescent="0.25">
      <c r="A206" s="43" t="s">
        <v>336</v>
      </c>
      <c r="B206" s="43"/>
      <c r="C206" s="43" t="s">
        <v>337</v>
      </c>
      <c r="D206" s="43"/>
      <c r="E206" s="43"/>
      <c r="F206" s="43"/>
      <c r="G206" s="3" t="s">
        <v>13</v>
      </c>
      <c r="H206" s="3" t="s">
        <v>14</v>
      </c>
      <c r="I206" s="3" t="s">
        <v>15</v>
      </c>
      <c r="J206" s="3" t="s">
        <v>16</v>
      </c>
      <c r="K206" s="3" t="s">
        <v>17</v>
      </c>
      <c r="L206" s="4" t="s">
        <v>13</v>
      </c>
      <c r="M206" s="4" t="s">
        <v>14</v>
      </c>
      <c r="N206" s="4" t="s">
        <v>15</v>
      </c>
      <c r="O206" s="4" t="s">
        <v>16</v>
      </c>
      <c r="P206" s="4" t="s">
        <v>17</v>
      </c>
      <c r="Q206" s="5" t="s">
        <v>13</v>
      </c>
      <c r="R206" s="5" t="s">
        <v>14</v>
      </c>
      <c r="S206" s="5" t="s">
        <v>15</v>
      </c>
      <c r="T206" s="5" t="s">
        <v>16</v>
      </c>
      <c r="U206" s="5" t="s">
        <v>17</v>
      </c>
      <c r="V206" s="17" t="s">
        <v>3</v>
      </c>
      <c r="W206" s="18" t="s">
        <v>4</v>
      </c>
      <c r="X206" s="19" t="s">
        <v>5</v>
      </c>
      <c r="Y206" s="20" t="s">
        <v>6</v>
      </c>
      <c r="Z206" s="21" t="s">
        <v>7</v>
      </c>
    </row>
    <row r="207" spans="1:26" ht="84.75" x14ac:dyDescent="0.25">
      <c r="A207" s="33">
        <v>191</v>
      </c>
      <c r="B207" s="28">
        <v>51241208</v>
      </c>
      <c r="C207" s="39" t="s">
        <v>338</v>
      </c>
      <c r="D207" s="39"/>
      <c r="E207" s="32" t="s">
        <v>63</v>
      </c>
      <c r="F207" s="28">
        <v>1</v>
      </c>
      <c r="G207" s="10">
        <f t="shared" si="76"/>
        <v>109750</v>
      </c>
      <c r="H207" s="10"/>
      <c r="I207" s="10"/>
      <c r="J207" s="10">
        <v>109750</v>
      </c>
      <c r="K207" s="10">
        <f t="shared" si="72"/>
        <v>109750</v>
      </c>
      <c r="L207" s="10">
        <f t="shared" si="77"/>
        <v>103500</v>
      </c>
      <c r="M207" s="10"/>
      <c r="N207" s="10"/>
      <c r="O207" s="10">
        <v>103500</v>
      </c>
      <c r="P207" s="10">
        <f t="shared" si="73"/>
        <v>103500</v>
      </c>
      <c r="Q207" s="10">
        <f t="shared" si="78"/>
        <v>118850</v>
      </c>
      <c r="R207" s="10"/>
      <c r="S207" s="10"/>
      <c r="T207" s="10">
        <v>118850</v>
      </c>
      <c r="U207" s="10">
        <f t="shared" si="74"/>
        <v>118850</v>
      </c>
      <c r="V207" s="11">
        <f t="shared" ref="V207:V280" si="79">+MIN(J207,O207,T207)</f>
        <v>103500</v>
      </c>
      <c r="W207" s="11">
        <v>26685.765748223155</v>
      </c>
      <c r="X207" s="12">
        <f t="shared" si="75"/>
        <v>26685.765748223155</v>
      </c>
      <c r="Y207" s="16" t="s">
        <v>64</v>
      </c>
      <c r="Z207" s="15" t="s">
        <v>20</v>
      </c>
    </row>
    <row r="208" spans="1:26" ht="84.75" x14ac:dyDescent="0.25">
      <c r="A208" s="33">
        <v>192</v>
      </c>
      <c r="B208" s="28">
        <v>51102500</v>
      </c>
      <c r="C208" s="39" t="s">
        <v>339</v>
      </c>
      <c r="D208" s="39"/>
      <c r="E208" s="32" t="s">
        <v>173</v>
      </c>
      <c r="F208" s="28">
        <v>1</v>
      </c>
      <c r="G208" s="10">
        <f t="shared" si="76"/>
        <v>106850</v>
      </c>
      <c r="H208" s="10"/>
      <c r="I208" s="10"/>
      <c r="J208" s="10">
        <v>106850</v>
      </c>
      <c r="K208" s="10">
        <f t="shared" si="72"/>
        <v>106850</v>
      </c>
      <c r="L208" s="10">
        <f t="shared" si="77"/>
        <v>103500</v>
      </c>
      <c r="M208" s="10"/>
      <c r="N208" s="10"/>
      <c r="O208" s="10">
        <v>103500</v>
      </c>
      <c r="P208" s="10">
        <f t="shared" si="73"/>
        <v>103500</v>
      </c>
      <c r="Q208" s="10">
        <f t="shared" si="78"/>
        <v>118850</v>
      </c>
      <c r="R208" s="10"/>
      <c r="S208" s="10"/>
      <c r="T208" s="10">
        <v>118850</v>
      </c>
      <c r="U208" s="10">
        <f t="shared" si="74"/>
        <v>118850</v>
      </c>
      <c r="V208" s="11">
        <f t="shared" si="79"/>
        <v>103500</v>
      </c>
      <c r="W208" s="11">
        <v>26685.765748223155</v>
      </c>
      <c r="X208" s="12">
        <f t="shared" si="75"/>
        <v>26685.765748223155</v>
      </c>
      <c r="Y208" s="16" t="s">
        <v>64</v>
      </c>
      <c r="Z208" s="15" t="s">
        <v>20</v>
      </c>
    </row>
    <row r="209" spans="1:26" ht="84.75" x14ac:dyDescent="0.25">
      <c r="A209" s="33">
        <v>193</v>
      </c>
      <c r="B209" s="28">
        <v>51241208</v>
      </c>
      <c r="C209" s="39" t="s">
        <v>340</v>
      </c>
      <c r="D209" s="39"/>
      <c r="E209" s="32" t="s">
        <v>341</v>
      </c>
      <c r="F209" s="28">
        <v>1</v>
      </c>
      <c r="G209" s="10">
        <f t="shared" si="76"/>
        <v>99650</v>
      </c>
      <c r="H209" s="10"/>
      <c r="I209" s="10"/>
      <c r="J209" s="10">
        <v>99650</v>
      </c>
      <c r="K209" s="10">
        <f t="shared" si="72"/>
        <v>99650</v>
      </c>
      <c r="L209" s="10">
        <f t="shared" si="77"/>
        <v>94100</v>
      </c>
      <c r="M209" s="10"/>
      <c r="N209" s="10"/>
      <c r="O209" s="10">
        <v>94100</v>
      </c>
      <c r="P209" s="10">
        <f t="shared" si="73"/>
        <v>94100</v>
      </c>
      <c r="Q209" s="10">
        <f t="shared" si="78"/>
        <v>107950</v>
      </c>
      <c r="R209" s="10"/>
      <c r="S209" s="10"/>
      <c r="T209" s="10">
        <v>107950</v>
      </c>
      <c r="U209" s="10">
        <f t="shared" si="74"/>
        <v>107950</v>
      </c>
      <c r="V209" s="11">
        <f t="shared" si="79"/>
        <v>94100</v>
      </c>
      <c r="W209" s="11">
        <v>23614.385162106904</v>
      </c>
      <c r="X209" s="12">
        <f t="shared" si="75"/>
        <v>23614.385162106904</v>
      </c>
      <c r="Y209" s="16" t="s">
        <v>64</v>
      </c>
      <c r="Z209" s="15" t="s">
        <v>20</v>
      </c>
    </row>
    <row r="210" spans="1:26" ht="84.75" x14ac:dyDescent="0.25">
      <c r="A210" s="33">
        <v>194</v>
      </c>
      <c r="B210" s="28">
        <v>51241208</v>
      </c>
      <c r="C210" s="39" t="s">
        <v>342</v>
      </c>
      <c r="D210" s="39"/>
      <c r="E210" s="32" t="s">
        <v>63</v>
      </c>
      <c r="F210" s="28">
        <v>1</v>
      </c>
      <c r="G210" s="10">
        <f t="shared" si="76"/>
        <v>263700</v>
      </c>
      <c r="H210" s="10"/>
      <c r="I210" s="10"/>
      <c r="J210" s="10">
        <v>263700</v>
      </c>
      <c r="K210" s="10">
        <f t="shared" si="72"/>
        <v>263700</v>
      </c>
      <c r="L210" s="10">
        <f t="shared" si="77"/>
        <v>248950</v>
      </c>
      <c r="M210" s="10"/>
      <c r="N210" s="10"/>
      <c r="O210" s="10">
        <v>248950</v>
      </c>
      <c r="P210" s="10">
        <f t="shared" si="73"/>
        <v>248950</v>
      </c>
      <c r="Q210" s="10">
        <f t="shared" si="78"/>
        <v>285300</v>
      </c>
      <c r="R210" s="10"/>
      <c r="S210" s="10"/>
      <c r="T210" s="10">
        <v>285300</v>
      </c>
      <c r="U210" s="10">
        <f t="shared" si="74"/>
        <v>285300</v>
      </c>
      <c r="V210" s="11">
        <f t="shared" si="79"/>
        <v>248950</v>
      </c>
      <c r="W210" s="11">
        <v>54076.438516210692</v>
      </c>
      <c r="X210" s="12">
        <f t="shared" si="75"/>
        <v>54076.438516210692</v>
      </c>
      <c r="Y210" s="16" t="s">
        <v>64</v>
      </c>
      <c r="Z210" s="15" t="s">
        <v>20</v>
      </c>
    </row>
    <row r="211" spans="1:26" ht="84.75" x14ac:dyDescent="0.25">
      <c r="A211" s="33">
        <v>195</v>
      </c>
      <c r="B211" s="28">
        <v>51102500</v>
      </c>
      <c r="C211" s="39" t="s">
        <v>343</v>
      </c>
      <c r="D211" s="39"/>
      <c r="E211" s="32" t="s">
        <v>88</v>
      </c>
      <c r="F211" s="28">
        <v>1</v>
      </c>
      <c r="G211" s="10">
        <f t="shared" si="76"/>
        <v>213650</v>
      </c>
      <c r="H211" s="10"/>
      <c r="I211" s="10"/>
      <c r="J211" s="10">
        <v>213650</v>
      </c>
      <c r="K211" s="10">
        <f t="shared" si="72"/>
        <v>213650</v>
      </c>
      <c r="L211" s="10">
        <f t="shared" si="77"/>
        <v>201650</v>
      </c>
      <c r="M211" s="10"/>
      <c r="N211" s="10"/>
      <c r="O211" s="10">
        <v>201650</v>
      </c>
      <c r="P211" s="10">
        <f t="shared" si="73"/>
        <v>201650</v>
      </c>
      <c r="Q211" s="10">
        <f t="shared" si="78"/>
        <v>231600</v>
      </c>
      <c r="R211" s="10"/>
      <c r="S211" s="10"/>
      <c r="T211" s="10">
        <v>231600</v>
      </c>
      <c r="U211" s="10">
        <f t="shared" si="74"/>
        <v>231600</v>
      </c>
      <c r="V211" s="11">
        <f t="shared" si="79"/>
        <v>201650</v>
      </c>
      <c r="W211" s="11">
        <v>47128.069321390321</v>
      </c>
      <c r="X211" s="12">
        <f t="shared" si="75"/>
        <v>47128.069321390321</v>
      </c>
      <c r="Y211" s="16" t="s">
        <v>64</v>
      </c>
      <c r="Z211" s="15" t="s">
        <v>20</v>
      </c>
    </row>
    <row r="212" spans="1:26" ht="84.75" x14ac:dyDescent="0.25">
      <c r="A212" s="33">
        <v>196</v>
      </c>
      <c r="B212" s="28">
        <v>51102500</v>
      </c>
      <c r="C212" s="39" t="s">
        <v>344</v>
      </c>
      <c r="D212" s="39"/>
      <c r="E212" s="32" t="s">
        <v>341</v>
      </c>
      <c r="F212" s="28">
        <v>1</v>
      </c>
      <c r="G212" s="10">
        <f t="shared" si="76"/>
        <v>105300</v>
      </c>
      <c r="H212" s="10"/>
      <c r="I212" s="10"/>
      <c r="J212" s="10">
        <v>105300</v>
      </c>
      <c r="K212" s="10">
        <f t="shared" si="72"/>
        <v>105300</v>
      </c>
      <c r="L212" s="10">
        <f t="shared" si="77"/>
        <v>99350</v>
      </c>
      <c r="M212" s="10"/>
      <c r="N212" s="10"/>
      <c r="O212" s="10">
        <v>99350</v>
      </c>
      <c r="P212" s="10">
        <f t="shared" si="73"/>
        <v>99350</v>
      </c>
      <c r="Q212" s="10">
        <f t="shared" si="78"/>
        <v>113750</v>
      </c>
      <c r="R212" s="10"/>
      <c r="S212" s="10"/>
      <c r="T212" s="10">
        <v>113750</v>
      </c>
      <c r="U212" s="10">
        <f t="shared" si="74"/>
        <v>113750</v>
      </c>
      <c r="V212" s="11">
        <f t="shared" si="79"/>
        <v>99350</v>
      </c>
      <c r="W212" s="11">
        <v>24671.74569175348</v>
      </c>
      <c r="X212" s="12">
        <f t="shared" si="75"/>
        <v>24671.74569175348</v>
      </c>
      <c r="Y212" s="16" t="s">
        <v>64</v>
      </c>
      <c r="Z212" s="15" t="s">
        <v>20</v>
      </c>
    </row>
    <row r="213" spans="1:26" ht="84.75" x14ac:dyDescent="0.25">
      <c r="A213" s="33">
        <v>197</v>
      </c>
      <c r="B213" s="28">
        <v>51102500</v>
      </c>
      <c r="C213" s="39" t="s">
        <v>345</v>
      </c>
      <c r="D213" s="39"/>
      <c r="E213" s="32" t="s">
        <v>346</v>
      </c>
      <c r="F213" s="28">
        <v>1</v>
      </c>
      <c r="G213" s="10">
        <f t="shared" si="76"/>
        <v>91800</v>
      </c>
      <c r="H213" s="10"/>
      <c r="I213" s="10"/>
      <c r="J213" s="10">
        <v>91800</v>
      </c>
      <c r="K213" s="10">
        <f t="shared" si="72"/>
        <v>91800</v>
      </c>
      <c r="L213" s="10">
        <f t="shared" si="77"/>
        <v>86650</v>
      </c>
      <c r="M213" s="10"/>
      <c r="N213" s="10"/>
      <c r="O213" s="10">
        <v>86650</v>
      </c>
      <c r="P213" s="10">
        <f t="shared" si="73"/>
        <v>86650</v>
      </c>
      <c r="Q213" s="10">
        <f t="shared" si="78"/>
        <v>99450</v>
      </c>
      <c r="R213" s="10"/>
      <c r="S213" s="10"/>
      <c r="T213" s="10">
        <v>99450</v>
      </c>
      <c r="U213" s="10">
        <f t="shared" si="74"/>
        <v>99450</v>
      </c>
      <c r="V213" s="11">
        <f t="shared" si="79"/>
        <v>86650</v>
      </c>
      <c r="W213" s="11">
        <v>21701.066108460716</v>
      </c>
      <c r="X213" s="12">
        <f t="shared" si="75"/>
        <v>21701.066108460716</v>
      </c>
      <c r="Y213" s="16" t="s">
        <v>64</v>
      </c>
      <c r="Z213" s="15" t="s">
        <v>20</v>
      </c>
    </row>
    <row r="214" spans="1:26" ht="84.75" x14ac:dyDescent="0.25">
      <c r="A214" s="33">
        <v>198</v>
      </c>
      <c r="B214" s="28">
        <v>51102500</v>
      </c>
      <c r="C214" s="39" t="s">
        <v>347</v>
      </c>
      <c r="D214" s="39"/>
      <c r="E214" s="32" t="s">
        <v>341</v>
      </c>
      <c r="F214" s="28">
        <v>1</v>
      </c>
      <c r="G214" s="10">
        <f t="shared" si="76"/>
        <v>62800</v>
      </c>
      <c r="H214" s="10"/>
      <c r="I214" s="10"/>
      <c r="J214" s="10">
        <v>62800</v>
      </c>
      <c r="K214" s="10">
        <f t="shared" si="72"/>
        <v>62800</v>
      </c>
      <c r="L214" s="10">
        <f t="shared" si="77"/>
        <v>59300</v>
      </c>
      <c r="M214" s="10"/>
      <c r="N214" s="10"/>
      <c r="O214" s="10">
        <v>59300</v>
      </c>
      <c r="P214" s="10">
        <f t="shared" si="73"/>
        <v>59300</v>
      </c>
      <c r="Q214" s="10">
        <f t="shared" si="78"/>
        <v>68100</v>
      </c>
      <c r="R214" s="10"/>
      <c r="S214" s="10"/>
      <c r="T214" s="10">
        <v>68100</v>
      </c>
      <c r="U214" s="10">
        <f t="shared" si="74"/>
        <v>68100</v>
      </c>
      <c r="V214" s="11">
        <f t="shared" si="79"/>
        <v>59300</v>
      </c>
      <c r="W214" s="11">
        <v>13896.738389640737</v>
      </c>
      <c r="X214" s="12">
        <f t="shared" si="75"/>
        <v>13896.738389640737</v>
      </c>
      <c r="Y214" s="16" t="s">
        <v>64</v>
      </c>
      <c r="Z214" s="15" t="s">
        <v>20</v>
      </c>
    </row>
    <row r="215" spans="1:26" ht="84.75" x14ac:dyDescent="0.25">
      <c r="A215" s="33">
        <v>199</v>
      </c>
      <c r="B215" s="28">
        <v>51241208</v>
      </c>
      <c r="C215" s="39" t="s">
        <v>348</v>
      </c>
      <c r="D215" s="39"/>
      <c r="E215" s="32" t="s">
        <v>349</v>
      </c>
      <c r="F215" s="28">
        <v>1</v>
      </c>
      <c r="G215" s="10">
        <f t="shared" si="76"/>
        <v>39850</v>
      </c>
      <c r="H215" s="10"/>
      <c r="I215" s="10"/>
      <c r="J215" s="10">
        <v>39850</v>
      </c>
      <c r="K215" s="10">
        <f t="shared" si="72"/>
        <v>39850</v>
      </c>
      <c r="L215" s="10">
        <f t="shared" si="77"/>
        <v>37650</v>
      </c>
      <c r="M215" s="10"/>
      <c r="N215" s="10"/>
      <c r="O215" s="10">
        <v>37650</v>
      </c>
      <c r="P215" s="10">
        <f t="shared" si="73"/>
        <v>37650</v>
      </c>
      <c r="Q215" s="10">
        <f t="shared" si="78"/>
        <v>43200</v>
      </c>
      <c r="R215" s="10"/>
      <c r="S215" s="10"/>
      <c r="T215" s="10">
        <v>43200</v>
      </c>
      <c r="U215" s="10">
        <f t="shared" si="74"/>
        <v>43200</v>
      </c>
      <c r="V215" s="11">
        <f t="shared" si="79"/>
        <v>37650</v>
      </c>
      <c r="W215" s="11">
        <v>10875.708304936228</v>
      </c>
      <c r="X215" s="12">
        <f t="shared" si="75"/>
        <v>10875.708304936228</v>
      </c>
      <c r="Y215" s="16" t="s">
        <v>64</v>
      </c>
      <c r="Z215" s="15" t="s">
        <v>20</v>
      </c>
    </row>
    <row r="216" spans="1:26" ht="84.75" x14ac:dyDescent="0.25">
      <c r="A216" s="33">
        <v>200</v>
      </c>
      <c r="B216" s="28">
        <v>51241208</v>
      </c>
      <c r="C216" s="39" t="s">
        <v>350</v>
      </c>
      <c r="D216" s="39"/>
      <c r="E216" s="32" t="s">
        <v>351</v>
      </c>
      <c r="F216" s="28">
        <v>1</v>
      </c>
      <c r="G216" s="10">
        <f t="shared" si="76"/>
        <v>80350</v>
      </c>
      <c r="H216" s="10"/>
      <c r="I216" s="10"/>
      <c r="J216" s="10">
        <v>80350</v>
      </c>
      <c r="K216" s="10">
        <f t="shared" si="72"/>
        <v>80350</v>
      </c>
      <c r="L216" s="10">
        <f t="shared" si="77"/>
        <v>75800</v>
      </c>
      <c r="M216" s="10"/>
      <c r="N216" s="10"/>
      <c r="O216" s="10">
        <v>75800</v>
      </c>
      <c r="P216" s="10">
        <f t="shared" si="73"/>
        <v>75800</v>
      </c>
      <c r="Q216" s="10">
        <f t="shared" si="78"/>
        <v>87100</v>
      </c>
      <c r="R216" s="10"/>
      <c r="S216" s="10"/>
      <c r="T216" s="10">
        <v>87100</v>
      </c>
      <c r="U216" s="10">
        <f t="shared" si="74"/>
        <v>87100</v>
      </c>
      <c r="V216" s="11">
        <f t="shared" si="79"/>
        <v>75800</v>
      </c>
      <c r="W216" s="11">
        <v>16313.562457404343</v>
      </c>
      <c r="X216" s="12">
        <f t="shared" si="75"/>
        <v>16313.562457404343</v>
      </c>
      <c r="Y216" s="16" t="s">
        <v>64</v>
      </c>
      <c r="Z216" s="15" t="s">
        <v>20</v>
      </c>
    </row>
    <row r="217" spans="1:26" ht="84.75" x14ac:dyDescent="0.25">
      <c r="A217" s="33">
        <v>201</v>
      </c>
      <c r="B217" s="28">
        <v>51102500</v>
      </c>
      <c r="C217" s="39" t="s">
        <v>352</v>
      </c>
      <c r="D217" s="39"/>
      <c r="E217" s="32" t="s">
        <v>353</v>
      </c>
      <c r="F217" s="28">
        <v>1</v>
      </c>
      <c r="G217" s="10">
        <f t="shared" si="76"/>
        <v>101350</v>
      </c>
      <c r="H217" s="10"/>
      <c r="I217" s="10"/>
      <c r="J217" s="10">
        <v>101350</v>
      </c>
      <c r="K217" s="10">
        <f t="shared" si="72"/>
        <v>101350</v>
      </c>
      <c r="L217" s="10">
        <f t="shared" si="77"/>
        <v>95650</v>
      </c>
      <c r="M217" s="10"/>
      <c r="N217" s="10"/>
      <c r="O217" s="10">
        <v>95650</v>
      </c>
      <c r="P217" s="10">
        <f t="shared" si="73"/>
        <v>95650</v>
      </c>
      <c r="Q217" s="10">
        <f t="shared" si="78"/>
        <v>109850</v>
      </c>
      <c r="R217" s="10"/>
      <c r="S217" s="10"/>
      <c r="T217" s="10">
        <v>109850</v>
      </c>
      <c r="U217" s="10">
        <f t="shared" si="74"/>
        <v>109850</v>
      </c>
      <c r="V217" s="11">
        <f t="shared" si="79"/>
        <v>95650</v>
      </c>
      <c r="W217" s="11">
        <v>18730.386525167949</v>
      </c>
      <c r="X217" s="12">
        <f t="shared" si="75"/>
        <v>18730.386525167949</v>
      </c>
      <c r="Y217" s="16" t="s">
        <v>64</v>
      </c>
      <c r="Z217" s="15" t="s">
        <v>20</v>
      </c>
    </row>
    <row r="218" spans="1:26" ht="84.75" x14ac:dyDescent="0.25">
      <c r="A218" s="33">
        <v>202</v>
      </c>
      <c r="B218" s="28">
        <v>51102500</v>
      </c>
      <c r="C218" s="39" t="s">
        <v>354</v>
      </c>
      <c r="D218" s="39"/>
      <c r="E218" s="32" t="s">
        <v>216</v>
      </c>
      <c r="F218" s="28">
        <v>1</v>
      </c>
      <c r="G218" s="10">
        <f t="shared" si="76"/>
        <v>69300</v>
      </c>
      <c r="H218" s="10"/>
      <c r="I218" s="10"/>
      <c r="J218" s="10">
        <v>69300</v>
      </c>
      <c r="K218" s="10">
        <f t="shared" si="72"/>
        <v>69300</v>
      </c>
      <c r="L218" s="10">
        <f t="shared" si="77"/>
        <v>65350</v>
      </c>
      <c r="M218" s="10"/>
      <c r="N218" s="10"/>
      <c r="O218" s="10">
        <v>65350</v>
      </c>
      <c r="P218" s="10">
        <f t="shared" si="73"/>
        <v>65350</v>
      </c>
      <c r="Q218" s="10">
        <f t="shared" si="78"/>
        <v>75100</v>
      </c>
      <c r="R218" s="10"/>
      <c r="S218" s="10"/>
      <c r="T218" s="10">
        <v>75100</v>
      </c>
      <c r="U218" s="10">
        <f t="shared" si="74"/>
        <v>75100</v>
      </c>
      <c r="V218" s="11">
        <f t="shared" si="79"/>
        <v>65350</v>
      </c>
      <c r="W218" s="11">
        <v>17018.469477168728</v>
      </c>
      <c r="X218" s="12">
        <f t="shared" si="75"/>
        <v>17018.469477168728</v>
      </c>
      <c r="Y218" s="16" t="s">
        <v>64</v>
      </c>
      <c r="Z218" s="15" t="s">
        <v>20</v>
      </c>
    </row>
    <row r="219" spans="1:26" ht="84.75" x14ac:dyDescent="0.25">
      <c r="A219" s="33">
        <v>203</v>
      </c>
      <c r="B219" s="16" t="s">
        <v>119</v>
      </c>
      <c r="C219" s="39" t="s">
        <v>355</v>
      </c>
      <c r="D219" s="39"/>
      <c r="E219" s="28" t="s">
        <v>356</v>
      </c>
      <c r="F219" s="28">
        <v>1</v>
      </c>
      <c r="G219" s="10">
        <f t="shared" si="76"/>
        <v>171150</v>
      </c>
      <c r="H219" s="10"/>
      <c r="I219" s="10"/>
      <c r="J219" s="10">
        <v>171150</v>
      </c>
      <c r="K219" s="10">
        <f t="shared" si="72"/>
        <v>171150</v>
      </c>
      <c r="L219" s="10">
        <f t="shared" si="77"/>
        <v>161550</v>
      </c>
      <c r="M219" s="10"/>
      <c r="N219" s="10"/>
      <c r="O219" s="10">
        <v>161550</v>
      </c>
      <c r="P219" s="10">
        <f t="shared" si="73"/>
        <v>161550</v>
      </c>
      <c r="Q219" s="10">
        <f t="shared" si="78"/>
        <v>185500</v>
      </c>
      <c r="R219" s="10"/>
      <c r="S219" s="10"/>
      <c r="T219" s="10">
        <v>185500</v>
      </c>
      <c r="U219" s="10">
        <f t="shared" si="74"/>
        <v>185500</v>
      </c>
      <c r="V219" s="11">
        <f t="shared" si="79"/>
        <v>161550</v>
      </c>
      <c r="W219" s="11">
        <v>36755.866030571517</v>
      </c>
      <c r="X219" s="12">
        <f t="shared" si="75"/>
        <v>36755.866030571517</v>
      </c>
      <c r="Y219" s="16" t="s">
        <v>64</v>
      </c>
      <c r="Z219" s="15" t="s">
        <v>20</v>
      </c>
    </row>
    <row r="220" spans="1:26" ht="84.75" x14ac:dyDescent="0.25">
      <c r="A220" s="33">
        <v>204</v>
      </c>
      <c r="B220" s="28">
        <v>51210000</v>
      </c>
      <c r="C220" s="39" t="s">
        <v>115</v>
      </c>
      <c r="D220" s="39"/>
      <c r="E220" s="28" t="s">
        <v>116</v>
      </c>
      <c r="F220" s="28">
        <v>1</v>
      </c>
      <c r="G220" s="10">
        <f>J220/1.19</f>
        <v>96428.571428571435</v>
      </c>
      <c r="H220" s="10">
        <f t="shared" ref="H220:H238" si="80">+G220*19%</f>
        <v>18321.428571428572</v>
      </c>
      <c r="I220" s="10"/>
      <c r="J220" s="10">
        <v>114750</v>
      </c>
      <c r="K220" s="10">
        <f t="shared" si="72"/>
        <v>114750</v>
      </c>
      <c r="L220" s="10">
        <f>O220/1.19</f>
        <v>91008.403361344535</v>
      </c>
      <c r="M220" s="10">
        <f t="shared" ref="M220:M238" si="81">+L220*19%</f>
        <v>17291.596638655461</v>
      </c>
      <c r="N220" s="10"/>
      <c r="O220" s="10">
        <v>108300</v>
      </c>
      <c r="P220" s="10">
        <f t="shared" si="73"/>
        <v>108300</v>
      </c>
      <c r="Q220" s="10">
        <f>T220/1.19</f>
        <v>104495.79831932773</v>
      </c>
      <c r="R220" s="10">
        <f t="shared" ref="R220:R238" si="82">+Q220*19%</f>
        <v>19854.201680672268</v>
      </c>
      <c r="S220" s="10"/>
      <c r="T220" s="10">
        <v>124350</v>
      </c>
      <c r="U220" s="10">
        <f t="shared" si="74"/>
        <v>124350</v>
      </c>
      <c r="V220" s="11">
        <f t="shared" si="79"/>
        <v>108300</v>
      </c>
      <c r="W220" s="11">
        <v>26182.260734105737</v>
      </c>
      <c r="X220" s="24">
        <f t="shared" si="75"/>
        <v>26182.260734105737</v>
      </c>
      <c r="Y220" s="16" t="s">
        <v>14</v>
      </c>
      <c r="Z220" s="15" t="s">
        <v>20</v>
      </c>
    </row>
    <row r="221" spans="1:26" ht="84.75" x14ac:dyDescent="0.25">
      <c r="A221" s="33">
        <v>205</v>
      </c>
      <c r="B221" s="16" t="s">
        <v>119</v>
      </c>
      <c r="C221" s="39" t="s">
        <v>357</v>
      </c>
      <c r="D221" s="39"/>
      <c r="E221" s="28" t="s">
        <v>358</v>
      </c>
      <c r="F221" s="28">
        <v>1</v>
      </c>
      <c r="G221" s="10">
        <f>J221</f>
        <v>57750</v>
      </c>
      <c r="H221" s="10"/>
      <c r="I221" s="10"/>
      <c r="J221" s="10">
        <v>57750</v>
      </c>
      <c r="K221" s="10">
        <f t="shared" si="72"/>
        <v>57750</v>
      </c>
      <c r="L221" s="10">
        <f>O221</f>
        <v>54450</v>
      </c>
      <c r="M221" s="10"/>
      <c r="N221" s="10"/>
      <c r="O221" s="10">
        <v>54450</v>
      </c>
      <c r="P221" s="10">
        <f t="shared" si="73"/>
        <v>54450</v>
      </c>
      <c r="Q221" s="10">
        <f>T221</f>
        <v>62600</v>
      </c>
      <c r="R221" s="10"/>
      <c r="S221" s="10"/>
      <c r="T221" s="10">
        <v>62600</v>
      </c>
      <c r="U221" s="10">
        <f t="shared" si="74"/>
        <v>62600</v>
      </c>
      <c r="V221" s="11">
        <f t="shared" si="79"/>
        <v>54450</v>
      </c>
      <c r="W221" s="11">
        <v>12587.625352935449</v>
      </c>
      <c r="X221" s="12">
        <f t="shared" si="75"/>
        <v>12587.625352935449</v>
      </c>
      <c r="Y221" s="16" t="s">
        <v>64</v>
      </c>
      <c r="Z221" s="15" t="s">
        <v>20</v>
      </c>
    </row>
    <row r="222" spans="1:26" ht="84.75" x14ac:dyDescent="0.25">
      <c r="A222" s="33">
        <v>206</v>
      </c>
      <c r="B222" s="28">
        <v>51241208</v>
      </c>
      <c r="C222" s="39" t="s">
        <v>359</v>
      </c>
      <c r="D222" s="39"/>
      <c r="E222" s="32" t="s">
        <v>88</v>
      </c>
      <c r="F222" s="28">
        <v>1</v>
      </c>
      <c r="G222" s="10">
        <f>J222</f>
        <v>121250</v>
      </c>
      <c r="H222" s="10"/>
      <c r="I222" s="10"/>
      <c r="J222" s="10">
        <v>121250</v>
      </c>
      <c r="K222" s="10">
        <f t="shared" si="72"/>
        <v>121250</v>
      </c>
      <c r="L222" s="10">
        <f>O222</f>
        <v>114350</v>
      </c>
      <c r="M222" s="10"/>
      <c r="N222" s="10"/>
      <c r="O222" s="10">
        <v>114350</v>
      </c>
      <c r="P222" s="10">
        <f t="shared" si="73"/>
        <v>114350</v>
      </c>
      <c r="Q222" s="10">
        <f>T222</f>
        <v>131350</v>
      </c>
      <c r="R222" s="10"/>
      <c r="S222" s="10"/>
      <c r="T222" s="10">
        <v>131350</v>
      </c>
      <c r="U222" s="10">
        <f t="shared" si="74"/>
        <v>131350</v>
      </c>
      <c r="V222" s="11">
        <f t="shared" si="79"/>
        <v>114350</v>
      </c>
      <c r="W222" s="11">
        <v>32224.320903514752</v>
      </c>
      <c r="X222" s="12">
        <f t="shared" si="75"/>
        <v>32224.320903514752</v>
      </c>
      <c r="Y222" s="16" t="s">
        <v>64</v>
      </c>
      <c r="Z222" s="15" t="s">
        <v>20</v>
      </c>
    </row>
    <row r="223" spans="1:26" ht="84.75" x14ac:dyDescent="0.25">
      <c r="A223" s="33">
        <v>207</v>
      </c>
      <c r="B223" s="28">
        <v>51102500</v>
      </c>
      <c r="C223" s="39" t="s">
        <v>360</v>
      </c>
      <c r="D223" s="39"/>
      <c r="E223" s="32" t="s">
        <v>164</v>
      </c>
      <c r="F223" s="28">
        <v>1</v>
      </c>
      <c r="G223" s="10">
        <f t="shared" ref="G223:G227" si="83">J223</f>
        <v>25400</v>
      </c>
      <c r="H223" s="10"/>
      <c r="I223" s="10"/>
      <c r="J223" s="10">
        <v>25400</v>
      </c>
      <c r="K223" s="10">
        <f t="shared" si="72"/>
        <v>25400</v>
      </c>
      <c r="L223" s="10">
        <f t="shared" ref="L223:L227" si="84">O223</f>
        <v>23900</v>
      </c>
      <c r="M223" s="10"/>
      <c r="N223" s="10"/>
      <c r="O223" s="10">
        <v>23900</v>
      </c>
      <c r="P223" s="10">
        <f t="shared" si="73"/>
        <v>23900</v>
      </c>
      <c r="Q223" s="10">
        <f t="shared" ref="Q223:Q227" si="85">T223</f>
        <v>27500</v>
      </c>
      <c r="R223" s="10"/>
      <c r="S223" s="10"/>
      <c r="T223" s="10">
        <v>27500</v>
      </c>
      <c r="U223" s="10">
        <f t="shared" si="74"/>
        <v>27500</v>
      </c>
      <c r="V223" s="11">
        <f t="shared" si="79"/>
        <v>23900</v>
      </c>
      <c r="W223" s="11">
        <v>6847.6681919968851</v>
      </c>
      <c r="X223" s="12">
        <f t="shared" si="75"/>
        <v>6847.6681919968851</v>
      </c>
      <c r="Y223" s="16" t="s">
        <v>64</v>
      </c>
      <c r="Z223" s="15" t="s">
        <v>20</v>
      </c>
    </row>
    <row r="224" spans="1:26" ht="84.75" x14ac:dyDescent="0.25">
      <c r="A224" s="33">
        <v>208</v>
      </c>
      <c r="B224" s="28">
        <v>51102500</v>
      </c>
      <c r="C224" s="39" t="s">
        <v>361</v>
      </c>
      <c r="D224" s="39"/>
      <c r="E224" s="32" t="s">
        <v>255</v>
      </c>
      <c r="F224" s="28">
        <v>1</v>
      </c>
      <c r="G224" s="10">
        <f t="shared" si="83"/>
        <v>53950</v>
      </c>
      <c r="H224" s="10"/>
      <c r="I224" s="10"/>
      <c r="J224" s="10">
        <v>53950</v>
      </c>
      <c r="K224" s="10">
        <f t="shared" si="72"/>
        <v>53950</v>
      </c>
      <c r="L224" s="10">
        <f t="shared" si="84"/>
        <v>50950</v>
      </c>
      <c r="M224" s="10"/>
      <c r="N224" s="10"/>
      <c r="O224" s="10">
        <v>50950</v>
      </c>
      <c r="P224" s="10">
        <f t="shared" si="73"/>
        <v>50950</v>
      </c>
      <c r="Q224" s="10">
        <f t="shared" si="85"/>
        <v>58500</v>
      </c>
      <c r="R224" s="10"/>
      <c r="S224" s="10"/>
      <c r="T224" s="10">
        <v>58500</v>
      </c>
      <c r="U224" s="10">
        <f t="shared" si="74"/>
        <v>58500</v>
      </c>
      <c r="V224" s="11">
        <f t="shared" si="79"/>
        <v>50950</v>
      </c>
      <c r="W224" s="11">
        <v>17320.572485639179</v>
      </c>
      <c r="X224" s="12">
        <f t="shared" si="75"/>
        <v>17320.572485639179</v>
      </c>
      <c r="Y224" s="16" t="s">
        <v>64</v>
      </c>
      <c r="Z224" s="15" t="s">
        <v>20</v>
      </c>
    </row>
    <row r="225" spans="1:26" ht="84.75" x14ac:dyDescent="0.25">
      <c r="A225" s="33">
        <v>209</v>
      </c>
      <c r="B225" s="28">
        <v>51201600</v>
      </c>
      <c r="C225" s="39" t="s">
        <v>362</v>
      </c>
      <c r="D225" s="39"/>
      <c r="E225" s="32" t="s">
        <v>28</v>
      </c>
      <c r="F225" s="28">
        <v>1</v>
      </c>
      <c r="G225" s="10">
        <f t="shared" si="83"/>
        <v>125000</v>
      </c>
      <c r="H225" s="10"/>
      <c r="I225" s="10"/>
      <c r="J225" s="10">
        <v>125000</v>
      </c>
      <c r="K225" s="10">
        <f t="shared" si="72"/>
        <v>125000</v>
      </c>
      <c r="L225" s="10">
        <f t="shared" si="84"/>
        <v>118000</v>
      </c>
      <c r="M225" s="10"/>
      <c r="N225" s="10"/>
      <c r="O225" s="10">
        <v>118000</v>
      </c>
      <c r="P225" s="10">
        <f t="shared" si="73"/>
        <v>118000</v>
      </c>
      <c r="Q225" s="10">
        <f t="shared" si="85"/>
        <v>135450</v>
      </c>
      <c r="R225" s="10"/>
      <c r="S225" s="10"/>
      <c r="T225" s="10">
        <v>135450</v>
      </c>
      <c r="U225" s="10">
        <f t="shared" si="74"/>
        <v>135450</v>
      </c>
      <c r="V225" s="11">
        <f t="shared" si="79"/>
        <v>118000</v>
      </c>
      <c r="W225" s="11">
        <v>48336.481355272124</v>
      </c>
      <c r="X225" s="12">
        <f t="shared" si="75"/>
        <v>48336.481355272124</v>
      </c>
      <c r="Y225" s="16" t="s">
        <v>64</v>
      </c>
      <c r="Z225" s="15" t="s">
        <v>20</v>
      </c>
    </row>
    <row r="226" spans="1:26" ht="84.75" x14ac:dyDescent="0.25">
      <c r="A226" s="33">
        <v>210</v>
      </c>
      <c r="B226" s="28">
        <v>51102500</v>
      </c>
      <c r="C226" s="39" t="s">
        <v>363</v>
      </c>
      <c r="D226" s="39"/>
      <c r="E226" s="32" t="s">
        <v>341</v>
      </c>
      <c r="F226" s="28">
        <v>1</v>
      </c>
      <c r="G226" s="10">
        <f t="shared" si="83"/>
        <v>196650</v>
      </c>
      <c r="H226" s="10"/>
      <c r="I226" s="10"/>
      <c r="J226" s="10">
        <v>196650</v>
      </c>
      <c r="K226" s="10">
        <f t="shared" si="72"/>
        <v>196650</v>
      </c>
      <c r="L226" s="10">
        <f t="shared" si="84"/>
        <v>185700</v>
      </c>
      <c r="M226" s="10"/>
      <c r="N226" s="10"/>
      <c r="O226" s="10">
        <v>185700</v>
      </c>
      <c r="P226" s="10">
        <f t="shared" si="73"/>
        <v>185700</v>
      </c>
      <c r="Q226" s="10">
        <f t="shared" si="85"/>
        <v>213250</v>
      </c>
      <c r="R226" s="10"/>
      <c r="S226" s="10"/>
      <c r="T226" s="10">
        <v>213250</v>
      </c>
      <c r="U226" s="10">
        <f t="shared" si="74"/>
        <v>213250</v>
      </c>
      <c r="V226" s="11">
        <f t="shared" si="79"/>
        <v>185700</v>
      </c>
      <c r="W226" s="11">
        <v>39676.195112452537</v>
      </c>
      <c r="X226" s="12">
        <f t="shared" si="75"/>
        <v>39676.195112452537</v>
      </c>
      <c r="Y226" s="16" t="s">
        <v>64</v>
      </c>
      <c r="Z226" s="15" t="s">
        <v>20</v>
      </c>
    </row>
    <row r="227" spans="1:26" ht="84.75" x14ac:dyDescent="0.25">
      <c r="A227" s="33">
        <v>211</v>
      </c>
      <c r="B227" s="28">
        <v>10111302</v>
      </c>
      <c r="C227" s="39" t="s">
        <v>364</v>
      </c>
      <c r="D227" s="39"/>
      <c r="E227" s="28" t="s">
        <v>28</v>
      </c>
      <c r="F227" s="28">
        <v>1</v>
      </c>
      <c r="G227" s="23">
        <f t="shared" si="83"/>
        <v>14350</v>
      </c>
      <c r="H227" s="10"/>
      <c r="I227" s="10"/>
      <c r="J227" s="23">
        <v>14350</v>
      </c>
      <c r="K227" s="10">
        <f t="shared" si="72"/>
        <v>14350</v>
      </c>
      <c r="L227" s="10">
        <f t="shared" si="84"/>
        <v>13500</v>
      </c>
      <c r="M227" s="10"/>
      <c r="N227" s="10"/>
      <c r="O227" s="10">
        <v>13500</v>
      </c>
      <c r="P227" s="10">
        <f t="shared" si="73"/>
        <v>13500</v>
      </c>
      <c r="Q227" s="23">
        <f t="shared" si="85"/>
        <v>15600</v>
      </c>
      <c r="R227" s="10"/>
      <c r="S227" s="10"/>
      <c r="T227" s="23">
        <v>15600</v>
      </c>
      <c r="U227" s="10">
        <f t="shared" si="74"/>
        <v>15600</v>
      </c>
      <c r="V227" s="11">
        <f t="shared" si="79"/>
        <v>13500</v>
      </c>
      <c r="W227" s="11">
        <v>7049.0701976438522</v>
      </c>
      <c r="X227" s="12">
        <f t="shared" si="75"/>
        <v>7049.0701976438522</v>
      </c>
      <c r="Y227" s="16" t="s">
        <v>64</v>
      </c>
      <c r="Z227" s="15" t="s">
        <v>20</v>
      </c>
    </row>
    <row r="228" spans="1:26" ht="84.75" x14ac:dyDescent="0.25">
      <c r="A228" s="33">
        <v>212</v>
      </c>
      <c r="B228" s="28">
        <v>10111302</v>
      </c>
      <c r="C228" s="39" t="s">
        <v>365</v>
      </c>
      <c r="D228" s="39"/>
      <c r="E228" s="28" t="s">
        <v>28</v>
      </c>
      <c r="F228" s="28">
        <v>1</v>
      </c>
      <c r="G228" s="23">
        <f>J228</f>
        <v>17150</v>
      </c>
      <c r="H228" s="10"/>
      <c r="I228" s="10"/>
      <c r="J228" s="23">
        <v>17150</v>
      </c>
      <c r="K228" s="10">
        <f t="shared" si="72"/>
        <v>17150</v>
      </c>
      <c r="L228" s="10">
        <f>O228</f>
        <v>16000</v>
      </c>
      <c r="M228" s="10"/>
      <c r="N228" s="10"/>
      <c r="O228" s="10">
        <v>16000</v>
      </c>
      <c r="P228" s="10">
        <f t="shared" si="73"/>
        <v>16000</v>
      </c>
      <c r="Q228" s="23">
        <f>T228</f>
        <v>18700</v>
      </c>
      <c r="R228" s="10"/>
      <c r="S228" s="10"/>
      <c r="T228" s="23">
        <v>18700</v>
      </c>
      <c r="U228" s="10">
        <f t="shared" si="74"/>
        <v>18700</v>
      </c>
      <c r="V228" s="11">
        <f t="shared" si="79"/>
        <v>16000</v>
      </c>
      <c r="W228" s="11">
        <v>11077.110310583195</v>
      </c>
      <c r="X228" s="12">
        <f t="shared" si="75"/>
        <v>11077.110310583195</v>
      </c>
      <c r="Y228" s="16" t="s">
        <v>64</v>
      </c>
      <c r="Z228" s="15" t="s">
        <v>20</v>
      </c>
    </row>
    <row r="229" spans="1:26" ht="84.75" x14ac:dyDescent="0.25">
      <c r="A229" s="33">
        <v>213</v>
      </c>
      <c r="B229" s="28">
        <v>10111302</v>
      </c>
      <c r="C229" s="39" t="s">
        <v>366</v>
      </c>
      <c r="D229" s="39"/>
      <c r="E229" s="28" t="s">
        <v>28</v>
      </c>
      <c r="F229" s="28">
        <v>1</v>
      </c>
      <c r="G229" s="23">
        <f>J229/1.19</f>
        <v>41260.504201680676</v>
      </c>
      <c r="H229" s="10">
        <f t="shared" si="80"/>
        <v>7839.495798319329</v>
      </c>
      <c r="I229" s="10"/>
      <c r="J229" s="23">
        <v>49100</v>
      </c>
      <c r="K229" s="10">
        <f t="shared" si="72"/>
        <v>49100</v>
      </c>
      <c r="L229" s="10">
        <f>O229/1.19</f>
        <v>38907.563025210089</v>
      </c>
      <c r="M229" s="10">
        <f t="shared" si="81"/>
        <v>7392.4369747899173</v>
      </c>
      <c r="N229" s="10"/>
      <c r="O229" s="10">
        <v>46300</v>
      </c>
      <c r="P229" s="10">
        <f t="shared" si="73"/>
        <v>46300</v>
      </c>
      <c r="Q229" s="23">
        <f>T229/1.19</f>
        <v>44705.882352941182</v>
      </c>
      <c r="R229" s="10">
        <f t="shared" si="82"/>
        <v>8494.1176470588252</v>
      </c>
      <c r="S229" s="10"/>
      <c r="T229" s="23">
        <v>53200</v>
      </c>
      <c r="U229" s="10">
        <f t="shared" si="74"/>
        <v>53200</v>
      </c>
      <c r="V229" s="11">
        <f t="shared" si="79"/>
        <v>46300</v>
      </c>
      <c r="W229" s="11">
        <v>28699.785804692827</v>
      </c>
      <c r="X229" s="24">
        <f t="shared" si="75"/>
        <v>28699.785804692827</v>
      </c>
      <c r="Y229" s="16" t="s">
        <v>14</v>
      </c>
      <c r="Z229" s="15" t="s">
        <v>20</v>
      </c>
    </row>
    <row r="230" spans="1:26" ht="84.75" x14ac:dyDescent="0.25">
      <c r="A230" s="33">
        <v>214</v>
      </c>
      <c r="B230" s="28">
        <v>11101522</v>
      </c>
      <c r="C230" s="39" t="s">
        <v>367</v>
      </c>
      <c r="D230" s="39"/>
      <c r="E230" s="28" t="s">
        <v>368</v>
      </c>
      <c r="F230" s="28">
        <v>1</v>
      </c>
      <c r="G230" s="23">
        <f>J230/1.19</f>
        <v>32016.806722689078</v>
      </c>
      <c r="H230" s="10">
        <f t="shared" si="80"/>
        <v>6083.1932773109247</v>
      </c>
      <c r="I230" s="10"/>
      <c r="J230" s="23">
        <v>38100</v>
      </c>
      <c r="K230" s="10">
        <f t="shared" si="72"/>
        <v>38100</v>
      </c>
      <c r="L230" s="10">
        <f>O230/1.19</f>
        <v>30168.067226890758</v>
      </c>
      <c r="M230" s="10">
        <f t="shared" si="81"/>
        <v>5731.9327731092444</v>
      </c>
      <c r="N230" s="10"/>
      <c r="O230" s="10">
        <v>35900</v>
      </c>
      <c r="P230" s="10">
        <f t="shared" si="73"/>
        <v>35900</v>
      </c>
      <c r="Q230" s="23">
        <f>T230/1.19</f>
        <v>34705.882352941175</v>
      </c>
      <c r="R230" s="10">
        <f t="shared" si="82"/>
        <v>6594.1176470588234</v>
      </c>
      <c r="S230" s="10"/>
      <c r="T230" s="23">
        <v>41300</v>
      </c>
      <c r="U230" s="10">
        <f t="shared" si="74"/>
        <v>41300</v>
      </c>
      <c r="V230" s="11">
        <f t="shared" si="79"/>
        <v>35900</v>
      </c>
      <c r="W230" s="11">
        <v>9063.0902541135238</v>
      </c>
      <c r="X230" s="24">
        <f t="shared" si="75"/>
        <v>9063.0902541135238</v>
      </c>
      <c r="Y230" s="16" t="s">
        <v>14</v>
      </c>
      <c r="Z230" s="15" t="s">
        <v>20</v>
      </c>
    </row>
    <row r="231" spans="1:26" ht="84.75" x14ac:dyDescent="0.25">
      <c r="A231" s="33">
        <v>215</v>
      </c>
      <c r="B231" s="28">
        <v>12352200</v>
      </c>
      <c r="C231" s="39" t="s">
        <v>369</v>
      </c>
      <c r="D231" s="39"/>
      <c r="E231" s="28" t="s">
        <v>370</v>
      </c>
      <c r="F231" s="28">
        <v>1</v>
      </c>
      <c r="G231" s="23">
        <f>J231/1.05</f>
        <v>72476.190476190473</v>
      </c>
      <c r="H231" s="10"/>
      <c r="I231" s="10">
        <f t="shared" ref="I231" si="86">+G231*5%</f>
        <v>3623.8095238095239</v>
      </c>
      <c r="J231" s="23">
        <v>76100</v>
      </c>
      <c r="K231" s="10">
        <f t="shared" si="72"/>
        <v>76100</v>
      </c>
      <c r="L231" s="10">
        <f>O231/1.05</f>
        <v>68428.57142857142</v>
      </c>
      <c r="M231" s="10"/>
      <c r="N231" s="10">
        <f t="shared" ref="N231" si="87">+L231*5%</f>
        <v>3421.4285714285711</v>
      </c>
      <c r="O231" s="10">
        <v>71850</v>
      </c>
      <c r="P231" s="10">
        <f t="shared" si="73"/>
        <v>71850</v>
      </c>
      <c r="Q231" s="23">
        <f>T231/1.05</f>
        <v>78523.809523809527</v>
      </c>
      <c r="R231" s="10"/>
      <c r="S231" s="10">
        <f t="shared" ref="S231" si="88">+Q231*5%</f>
        <v>3926.1904761904766</v>
      </c>
      <c r="T231" s="23">
        <v>82450</v>
      </c>
      <c r="U231" s="10">
        <f t="shared" si="74"/>
        <v>82450</v>
      </c>
      <c r="V231" s="11">
        <f t="shared" si="79"/>
        <v>71850</v>
      </c>
      <c r="W231" s="11">
        <v>15709.356440463444</v>
      </c>
      <c r="X231" s="13">
        <f t="shared" si="75"/>
        <v>15709.356440463444</v>
      </c>
      <c r="Y231" s="16" t="s">
        <v>15</v>
      </c>
      <c r="Z231" s="15" t="s">
        <v>20</v>
      </c>
    </row>
    <row r="232" spans="1:26" ht="24.75" customHeight="1" x14ac:dyDescent="0.25">
      <c r="A232" s="33">
        <v>216</v>
      </c>
      <c r="B232" s="28">
        <v>41116000</v>
      </c>
      <c r="C232" s="39" t="s">
        <v>371</v>
      </c>
      <c r="D232" s="39"/>
      <c r="E232" s="28" t="s">
        <v>28</v>
      </c>
      <c r="F232" s="28">
        <v>1</v>
      </c>
      <c r="G232" s="23">
        <f>J232/1.19</f>
        <v>929117.64705882361</v>
      </c>
      <c r="H232" s="10">
        <f t="shared" si="80"/>
        <v>176532.35294117648</v>
      </c>
      <c r="I232" s="10"/>
      <c r="J232" s="23">
        <v>1105650</v>
      </c>
      <c r="K232" s="10">
        <f t="shared" si="72"/>
        <v>1105650</v>
      </c>
      <c r="L232" s="10">
        <f>O232/1.19</f>
        <v>877100.84033613454</v>
      </c>
      <c r="M232" s="10">
        <f t="shared" si="81"/>
        <v>166649.15966386558</v>
      </c>
      <c r="N232" s="10"/>
      <c r="O232" s="10">
        <v>1043750</v>
      </c>
      <c r="P232" s="10">
        <f t="shared" si="73"/>
        <v>1043750</v>
      </c>
      <c r="Q232" s="23">
        <f>T232/1.19</f>
        <v>1007142.8571428572</v>
      </c>
      <c r="R232" s="10">
        <f t="shared" si="82"/>
        <v>191357.14285714287</v>
      </c>
      <c r="S232" s="10"/>
      <c r="T232" s="23">
        <v>1198500</v>
      </c>
      <c r="U232" s="10">
        <f t="shared" si="74"/>
        <v>1198500</v>
      </c>
      <c r="V232" s="11">
        <f t="shared" si="79"/>
        <v>1043750</v>
      </c>
      <c r="W232" s="11">
        <v>206437.05578814138</v>
      </c>
      <c r="X232" s="24">
        <f t="shared" si="75"/>
        <v>206437.05578814138</v>
      </c>
      <c r="Y232" s="16" t="s">
        <v>14</v>
      </c>
      <c r="Z232" s="15" t="s">
        <v>20</v>
      </c>
    </row>
    <row r="233" spans="1:26" ht="24.75" customHeight="1" x14ac:dyDescent="0.25">
      <c r="A233" s="43" t="s">
        <v>372</v>
      </c>
      <c r="B233" s="43"/>
      <c r="C233" s="43" t="s">
        <v>373</v>
      </c>
      <c r="D233" s="43"/>
      <c r="E233" s="43"/>
      <c r="F233" s="43"/>
      <c r="G233" s="3" t="s">
        <v>13</v>
      </c>
      <c r="H233" s="3" t="s">
        <v>14</v>
      </c>
      <c r="I233" s="3" t="s">
        <v>15</v>
      </c>
      <c r="J233" s="3" t="s">
        <v>16</v>
      </c>
      <c r="K233" s="3" t="s">
        <v>17</v>
      </c>
      <c r="L233" s="4" t="s">
        <v>13</v>
      </c>
      <c r="M233" s="4" t="s">
        <v>14</v>
      </c>
      <c r="N233" s="4" t="s">
        <v>15</v>
      </c>
      <c r="O233" s="4" t="s">
        <v>16</v>
      </c>
      <c r="P233" s="4" t="s">
        <v>17</v>
      </c>
      <c r="Q233" s="5" t="s">
        <v>13</v>
      </c>
      <c r="R233" s="5" t="s">
        <v>14</v>
      </c>
      <c r="S233" s="5" t="s">
        <v>15</v>
      </c>
      <c r="T233" s="5" t="s">
        <v>16</v>
      </c>
      <c r="U233" s="5" t="s">
        <v>17</v>
      </c>
      <c r="V233" s="17" t="s">
        <v>3</v>
      </c>
      <c r="W233" s="18" t="s">
        <v>4</v>
      </c>
      <c r="X233" s="19" t="s">
        <v>5</v>
      </c>
      <c r="Y233" s="20" t="s">
        <v>6</v>
      </c>
      <c r="Z233" s="21" t="s">
        <v>7</v>
      </c>
    </row>
    <row r="234" spans="1:26" ht="84.75" x14ac:dyDescent="0.25">
      <c r="A234" s="33">
        <v>217</v>
      </c>
      <c r="B234" s="28">
        <v>11101522</v>
      </c>
      <c r="C234" s="39" t="s">
        <v>374</v>
      </c>
      <c r="D234" s="39"/>
      <c r="E234" s="28" t="s">
        <v>375</v>
      </c>
      <c r="F234" s="28">
        <v>1</v>
      </c>
      <c r="G234" s="23">
        <f t="shared" ref="G234" si="89">J234</f>
        <v>17600</v>
      </c>
      <c r="H234" s="10"/>
      <c r="I234" s="10"/>
      <c r="J234" s="23">
        <v>17600</v>
      </c>
      <c r="K234" s="10">
        <f t="shared" si="72"/>
        <v>17600</v>
      </c>
      <c r="L234" s="10">
        <f t="shared" ref="L234" si="90">O234</f>
        <v>16500</v>
      </c>
      <c r="M234" s="10"/>
      <c r="N234" s="10"/>
      <c r="O234" s="10">
        <v>16500</v>
      </c>
      <c r="P234" s="10">
        <f t="shared" si="73"/>
        <v>16500</v>
      </c>
      <c r="Q234" s="23">
        <f t="shared" ref="Q234" si="91">T234</f>
        <v>19200</v>
      </c>
      <c r="R234" s="10"/>
      <c r="S234" s="10"/>
      <c r="T234" s="23">
        <v>19200</v>
      </c>
      <c r="U234" s="10">
        <f t="shared" si="74"/>
        <v>19200</v>
      </c>
      <c r="V234" s="11">
        <f t="shared" si="79"/>
        <v>16500</v>
      </c>
      <c r="W234" s="11">
        <v>7049.0701976438522</v>
      </c>
      <c r="X234" s="12">
        <f t="shared" si="75"/>
        <v>7049.0701976438522</v>
      </c>
      <c r="Y234" s="16" t="s">
        <v>64</v>
      </c>
      <c r="Z234" s="15" t="s">
        <v>20</v>
      </c>
    </row>
    <row r="235" spans="1:26" ht="84.75" x14ac:dyDescent="0.25">
      <c r="A235" s="33">
        <v>218</v>
      </c>
      <c r="B235" s="34">
        <v>42132205</v>
      </c>
      <c r="C235" s="39" t="s">
        <v>376</v>
      </c>
      <c r="D235" s="39"/>
      <c r="E235" s="28" t="s">
        <v>28</v>
      </c>
      <c r="F235" s="28">
        <v>1</v>
      </c>
      <c r="G235" s="23">
        <f>J235/1.19</f>
        <v>3319.3277310924373</v>
      </c>
      <c r="H235" s="10">
        <f t="shared" si="80"/>
        <v>630.67226890756308</v>
      </c>
      <c r="I235" s="10"/>
      <c r="J235" s="23">
        <v>3950</v>
      </c>
      <c r="K235" s="10">
        <f t="shared" si="72"/>
        <v>3950</v>
      </c>
      <c r="L235" s="10">
        <f>O235/1.19</f>
        <v>2941.1764705882356</v>
      </c>
      <c r="M235" s="10">
        <f t="shared" si="81"/>
        <v>558.82352941176475</v>
      </c>
      <c r="N235" s="10"/>
      <c r="O235" s="10">
        <v>3500</v>
      </c>
      <c r="P235" s="10">
        <f t="shared" si="73"/>
        <v>3500</v>
      </c>
      <c r="Q235" s="23">
        <f>T235/1.19</f>
        <v>3529.4117647058824</v>
      </c>
      <c r="R235" s="10">
        <f t="shared" si="82"/>
        <v>670.58823529411768</v>
      </c>
      <c r="S235" s="10"/>
      <c r="T235" s="23">
        <v>4200</v>
      </c>
      <c r="U235" s="10">
        <f t="shared" si="74"/>
        <v>4200</v>
      </c>
      <c r="V235" s="11">
        <f t="shared" si="79"/>
        <v>3500</v>
      </c>
      <c r="W235" s="11">
        <v>906.30902541135242</v>
      </c>
      <c r="X235" s="24">
        <f t="shared" si="75"/>
        <v>906.30902541135242</v>
      </c>
      <c r="Y235" s="16" t="s">
        <v>14</v>
      </c>
      <c r="Z235" s="15" t="s">
        <v>20</v>
      </c>
    </row>
    <row r="236" spans="1:26" ht="15" customHeight="1" x14ac:dyDescent="0.25">
      <c r="A236" s="43" t="s">
        <v>377</v>
      </c>
      <c r="B236" s="43"/>
      <c r="C236" s="43" t="s">
        <v>378</v>
      </c>
      <c r="D236" s="43"/>
      <c r="E236" s="43"/>
      <c r="F236" s="43"/>
      <c r="G236" s="3" t="s">
        <v>13</v>
      </c>
      <c r="H236" s="3" t="s">
        <v>14</v>
      </c>
      <c r="I236" s="3" t="s">
        <v>15</v>
      </c>
      <c r="J236" s="3" t="s">
        <v>16</v>
      </c>
      <c r="K236" s="3" t="s">
        <v>17</v>
      </c>
      <c r="L236" s="4" t="s">
        <v>13</v>
      </c>
      <c r="M236" s="4" t="s">
        <v>14</v>
      </c>
      <c r="N236" s="4" t="s">
        <v>15</v>
      </c>
      <c r="O236" s="4" t="s">
        <v>16</v>
      </c>
      <c r="P236" s="4" t="s">
        <v>17</v>
      </c>
      <c r="Q236" s="5" t="s">
        <v>13</v>
      </c>
      <c r="R236" s="5" t="s">
        <v>14</v>
      </c>
      <c r="S236" s="5" t="s">
        <v>15</v>
      </c>
      <c r="T236" s="5" t="s">
        <v>16</v>
      </c>
      <c r="U236" s="5" t="s">
        <v>17</v>
      </c>
      <c r="V236" s="17" t="s">
        <v>3</v>
      </c>
      <c r="W236" s="18" t="s">
        <v>4</v>
      </c>
      <c r="X236" s="19" t="s">
        <v>5</v>
      </c>
      <c r="Y236" s="20" t="s">
        <v>6</v>
      </c>
      <c r="Z236" s="21" t="s">
        <v>7</v>
      </c>
    </row>
    <row r="237" spans="1:26" ht="84.75" x14ac:dyDescent="0.25">
      <c r="A237" s="33">
        <v>219</v>
      </c>
      <c r="B237" s="34">
        <v>42132205</v>
      </c>
      <c r="C237" s="39" t="s">
        <v>376</v>
      </c>
      <c r="D237" s="39"/>
      <c r="E237" s="28" t="s">
        <v>379</v>
      </c>
      <c r="F237" s="28">
        <v>1</v>
      </c>
      <c r="G237" s="23">
        <f>J237/1.19</f>
        <v>45336.134453781517</v>
      </c>
      <c r="H237" s="10">
        <f t="shared" si="80"/>
        <v>8613.8655462184888</v>
      </c>
      <c r="I237" s="10"/>
      <c r="J237" s="23">
        <v>53950</v>
      </c>
      <c r="K237" s="10">
        <f t="shared" si="72"/>
        <v>53950</v>
      </c>
      <c r="L237" s="10">
        <f>O237/1.19</f>
        <v>42815.126050420171</v>
      </c>
      <c r="M237" s="10">
        <f t="shared" si="81"/>
        <v>8134.8739495798327</v>
      </c>
      <c r="N237" s="10"/>
      <c r="O237" s="10">
        <v>50950</v>
      </c>
      <c r="P237" s="10">
        <f t="shared" si="73"/>
        <v>50950</v>
      </c>
      <c r="Q237" s="23">
        <f>T237/1.19</f>
        <v>49243.697478991598</v>
      </c>
      <c r="R237" s="10">
        <f t="shared" si="82"/>
        <v>9356.3025210084033</v>
      </c>
      <c r="S237" s="10"/>
      <c r="T237" s="23">
        <v>58600</v>
      </c>
      <c r="U237" s="10">
        <f t="shared" si="74"/>
        <v>58600</v>
      </c>
      <c r="V237" s="11">
        <f t="shared" si="79"/>
        <v>50950</v>
      </c>
      <c r="W237" s="11">
        <v>15105.15042352254</v>
      </c>
      <c r="X237" s="24">
        <f t="shared" si="75"/>
        <v>15105.15042352254</v>
      </c>
      <c r="Y237" s="16" t="s">
        <v>14</v>
      </c>
      <c r="Z237" s="15" t="s">
        <v>20</v>
      </c>
    </row>
    <row r="238" spans="1:26" ht="84.75" x14ac:dyDescent="0.25">
      <c r="A238" s="33">
        <v>220</v>
      </c>
      <c r="B238" s="34">
        <v>42132200</v>
      </c>
      <c r="C238" s="39" t="s">
        <v>380</v>
      </c>
      <c r="D238" s="39"/>
      <c r="E238" s="28" t="s">
        <v>28</v>
      </c>
      <c r="F238" s="28">
        <v>1</v>
      </c>
      <c r="G238" s="23">
        <f>J238/1.19</f>
        <v>2310.9243697478992</v>
      </c>
      <c r="H238" s="10">
        <f t="shared" si="80"/>
        <v>439.07563025210084</v>
      </c>
      <c r="I238" s="10"/>
      <c r="J238" s="23">
        <v>2750</v>
      </c>
      <c r="K238" s="10">
        <f t="shared" si="72"/>
        <v>2750</v>
      </c>
      <c r="L238" s="10">
        <f>O238/1.19</f>
        <v>2100.840336134454</v>
      </c>
      <c r="M238" s="10">
        <f t="shared" si="81"/>
        <v>399.15966386554624</v>
      </c>
      <c r="N238" s="10"/>
      <c r="O238" s="10">
        <v>2500</v>
      </c>
      <c r="P238" s="10">
        <f t="shared" si="73"/>
        <v>2500</v>
      </c>
      <c r="Q238" s="23">
        <f>T238/1.19</f>
        <v>2478.9915966386557</v>
      </c>
      <c r="R238" s="10">
        <f t="shared" si="82"/>
        <v>471.00840336134456</v>
      </c>
      <c r="S238" s="10"/>
      <c r="T238" s="23">
        <v>2950</v>
      </c>
      <c r="U238" s="10">
        <f t="shared" si="74"/>
        <v>2950</v>
      </c>
      <c r="V238" s="11">
        <f t="shared" si="79"/>
        <v>2500</v>
      </c>
      <c r="W238" s="11">
        <v>654.55651835264348</v>
      </c>
      <c r="X238" s="24">
        <f t="shared" si="75"/>
        <v>654.55651835264348</v>
      </c>
      <c r="Y238" s="16" t="s">
        <v>14</v>
      </c>
      <c r="Z238" s="15" t="s">
        <v>20</v>
      </c>
    </row>
    <row r="239" spans="1:26" ht="15" customHeight="1" x14ac:dyDescent="0.25">
      <c r="A239" s="47" t="s">
        <v>381</v>
      </c>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16"/>
      <c r="Z239" s="15"/>
    </row>
    <row r="240" spans="1:26" ht="84.75" x14ac:dyDescent="0.25">
      <c r="A240" s="33">
        <v>221</v>
      </c>
      <c r="B240" s="34">
        <v>42132205</v>
      </c>
      <c r="C240" s="48" t="s">
        <v>382</v>
      </c>
      <c r="D240" s="48"/>
      <c r="E240" s="28" t="s">
        <v>383</v>
      </c>
      <c r="F240" s="32">
        <v>1</v>
      </c>
      <c r="G240" s="10">
        <f t="shared" ref="G240:G254" si="92">J240/1.19</f>
        <v>45336.134453781517</v>
      </c>
      <c r="H240" s="10">
        <f>+G240*19%</f>
        <v>8613.8655462184888</v>
      </c>
      <c r="I240" s="10"/>
      <c r="J240" s="10">
        <v>53950</v>
      </c>
      <c r="K240" s="10">
        <f t="shared" ref="K240:K287" si="93">F240*J240</f>
        <v>53950</v>
      </c>
      <c r="L240" s="10">
        <f t="shared" ref="L240:L254" si="94">O240/1.19</f>
        <v>42731.092436974795</v>
      </c>
      <c r="M240" s="10">
        <f>+L240*19%</f>
        <v>8118.9075630252109</v>
      </c>
      <c r="N240" s="10"/>
      <c r="O240" s="10">
        <v>50850</v>
      </c>
      <c r="P240" s="10">
        <f t="shared" ref="P240:P287" si="95">+O240*F240</f>
        <v>50850</v>
      </c>
      <c r="Q240" s="10">
        <f t="shared" ref="Q240:Q254" si="96">T240/1.19</f>
        <v>49159.663865546223</v>
      </c>
      <c r="R240" s="10">
        <f>+Q240*19%</f>
        <v>9340.3361344537825</v>
      </c>
      <c r="S240" s="10"/>
      <c r="T240" s="10">
        <v>58500</v>
      </c>
      <c r="U240" s="10">
        <f t="shared" ref="U240:U287" si="97">+T240*F240</f>
        <v>58500</v>
      </c>
      <c r="V240" s="11">
        <f t="shared" si="79"/>
        <v>50850</v>
      </c>
      <c r="W240" s="11">
        <v>13594.635381170287</v>
      </c>
      <c r="X240" s="24">
        <f t="shared" si="75"/>
        <v>13594.635381170287</v>
      </c>
      <c r="Y240" s="16" t="s">
        <v>14</v>
      </c>
      <c r="Z240" s="15" t="s">
        <v>20</v>
      </c>
    </row>
    <row r="241" spans="1:26" ht="15" customHeight="1" x14ac:dyDescent="0.25">
      <c r="A241" s="43" t="s">
        <v>384</v>
      </c>
      <c r="B241" s="43"/>
      <c r="C241" s="43" t="s">
        <v>385</v>
      </c>
      <c r="D241" s="43"/>
      <c r="E241" s="43"/>
      <c r="F241" s="43"/>
      <c r="G241" s="3" t="s">
        <v>13</v>
      </c>
      <c r="H241" s="3" t="s">
        <v>14</v>
      </c>
      <c r="I241" s="3" t="s">
        <v>15</v>
      </c>
      <c r="J241" s="3" t="s">
        <v>16</v>
      </c>
      <c r="K241" s="3" t="s">
        <v>17</v>
      </c>
      <c r="L241" s="4" t="s">
        <v>13</v>
      </c>
      <c r="M241" s="4" t="s">
        <v>14</v>
      </c>
      <c r="N241" s="4" t="s">
        <v>15</v>
      </c>
      <c r="O241" s="4" t="s">
        <v>16</v>
      </c>
      <c r="P241" s="4" t="s">
        <v>17</v>
      </c>
      <c r="Q241" s="5" t="s">
        <v>13</v>
      </c>
      <c r="R241" s="5" t="s">
        <v>14</v>
      </c>
      <c r="S241" s="5" t="s">
        <v>15</v>
      </c>
      <c r="T241" s="5" t="s">
        <v>16</v>
      </c>
      <c r="U241" s="5" t="s">
        <v>17</v>
      </c>
      <c r="V241" s="17" t="s">
        <v>3</v>
      </c>
      <c r="W241" s="18" t="s">
        <v>4</v>
      </c>
      <c r="X241" s="19" t="s">
        <v>5</v>
      </c>
      <c r="Y241" s="20" t="s">
        <v>6</v>
      </c>
      <c r="Z241" s="21" t="s">
        <v>7</v>
      </c>
    </row>
    <row r="242" spans="1:26" ht="84.75" x14ac:dyDescent="0.25">
      <c r="A242" s="6">
        <v>222</v>
      </c>
      <c r="B242" s="25">
        <v>10111306</v>
      </c>
      <c r="C242" s="39" t="s">
        <v>386</v>
      </c>
      <c r="D242" s="39"/>
      <c r="E242" s="25" t="s">
        <v>28</v>
      </c>
      <c r="F242" s="35">
        <v>1</v>
      </c>
      <c r="G242" s="10">
        <f t="shared" si="92"/>
        <v>27184.873949579833</v>
      </c>
      <c r="H242" s="10">
        <f t="shared" ref="H242:H283" si="98">+G242*19%</f>
        <v>5165.1260504201682</v>
      </c>
      <c r="I242" s="10"/>
      <c r="J242" s="10">
        <v>32350</v>
      </c>
      <c r="K242" s="10">
        <f t="shared" si="93"/>
        <v>32350</v>
      </c>
      <c r="L242" s="10">
        <f t="shared" si="94"/>
        <v>25588.235294117647</v>
      </c>
      <c r="M242" s="10">
        <f t="shared" ref="M242:M283" si="99">+L242*19%</f>
        <v>4861.7647058823532</v>
      </c>
      <c r="N242" s="10"/>
      <c r="O242" s="10">
        <v>30450</v>
      </c>
      <c r="P242" s="10">
        <f t="shared" si="95"/>
        <v>30450</v>
      </c>
      <c r="Q242" s="10">
        <f t="shared" si="96"/>
        <v>29369.747899159665</v>
      </c>
      <c r="R242" s="10">
        <f t="shared" ref="R242:R283" si="100">+Q242*19%</f>
        <v>5580.2521008403364</v>
      </c>
      <c r="S242" s="10"/>
      <c r="T242" s="10">
        <v>34950</v>
      </c>
      <c r="U242" s="10">
        <f t="shared" si="97"/>
        <v>34950</v>
      </c>
      <c r="V242" s="11">
        <f t="shared" si="79"/>
        <v>30450</v>
      </c>
      <c r="W242" s="11">
        <v>9264.4922597604909</v>
      </c>
      <c r="X242" s="24">
        <f t="shared" si="75"/>
        <v>9264.4922597604909</v>
      </c>
      <c r="Y242" s="16" t="s">
        <v>14</v>
      </c>
      <c r="Z242" s="15" t="s">
        <v>20</v>
      </c>
    </row>
    <row r="243" spans="1:26" ht="84.75" x14ac:dyDescent="0.25">
      <c r="A243" s="6">
        <v>223</v>
      </c>
      <c r="B243" s="25">
        <v>10111306</v>
      </c>
      <c r="C243" s="39" t="s">
        <v>387</v>
      </c>
      <c r="D243" s="39"/>
      <c r="E243" s="7" t="s">
        <v>28</v>
      </c>
      <c r="F243" s="34">
        <v>1</v>
      </c>
      <c r="G243" s="10">
        <f t="shared" si="92"/>
        <v>69747.899159663866</v>
      </c>
      <c r="H243" s="10">
        <f t="shared" si="98"/>
        <v>13252.100840336134</v>
      </c>
      <c r="I243" s="10"/>
      <c r="J243" s="10">
        <v>83000</v>
      </c>
      <c r="K243" s="10">
        <f t="shared" si="93"/>
        <v>83000</v>
      </c>
      <c r="L243" s="10">
        <f t="shared" si="94"/>
        <v>64663.865546218491</v>
      </c>
      <c r="M243" s="10">
        <f t="shared" si="99"/>
        <v>12286.134453781513</v>
      </c>
      <c r="N243" s="10"/>
      <c r="O243" s="10">
        <v>76950</v>
      </c>
      <c r="P243" s="10">
        <f t="shared" si="95"/>
        <v>76950</v>
      </c>
      <c r="Q243" s="10">
        <f t="shared" si="96"/>
        <v>74285.71428571429</v>
      </c>
      <c r="R243" s="10">
        <f t="shared" si="100"/>
        <v>14114.285714285716</v>
      </c>
      <c r="S243" s="10"/>
      <c r="T243" s="10">
        <v>88400</v>
      </c>
      <c r="U243" s="10">
        <f t="shared" si="97"/>
        <v>88400</v>
      </c>
      <c r="V243" s="11">
        <f t="shared" si="79"/>
        <v>76950</v>
      </c>
      <c r="W243" s="11">
        <v>19032.4895336384</v>
      </c>
      <c r="X243" s="24">
        <f t="shared" si="75"/>
        <v>19032.4895336384</v>
      </c>
      <c r="Y243" s="16" t="s">
        <v>14</v>
      </c>
      <c r="Z243" s="15" t="s">
        <v>20</v>
      </c>
    </row>
    <row r="244" spans="1:26" ht="84.75" x14ac:dyDescent="0.25">
      <c r="A244" s="33">
        <v>224</v>
      </c>
      <c r="B244" s="25">
        <v>10111306</v>
      </c>
      <c r="C244" s="39" t="s">
        <v>388</v>
      </c>
      <c r="D244" s="39"/>
      <c r="E244" s="7" t="s">
        <v>28</v>
      </c>
      <c r="F244" s="34">
        <v>1</v>
      </c>
      <c r="G244" s="10">
        <f t="shared" si="92"/>
        <v>68529.411764705888</v>
      </c>
      <c r="H244" s="10">
        <f t="shared" si="98"/>
        <v>13020.588235294119</v>
      </c>
      <c r="I244" s="10"/>
      <c r="J244" s="10">
        <v>81550</v>
      </c>
      <c r="K244" s="10">
        <f t="shared" si="93"/>
        <v>81550</v>
      </c>
      <c r="L244" s="10">
        <f t="shared" si="94"/>
        <v>64663.865546218491</v>
      </c>
      <c r="M244" s="10">
        <f t="shared" si="99"/>
        <v>12286.134453781513</v>
      </c>
      <c r="N244" s="10"/>
      <c r="O244" s="10">
        <v>76950</v>
      </c>
      <c r="P244" s="10">
        <f t="shared" si="95"/>
        <v>76950</v>
      </c>
      <c r="Q244" s="10">
        <f t="shared" si="96"/>
        <v>74285.71428571429</v>
      </c>
      <c r="R244" s="10">
        <f t="shared" si="100"/>
        <v>14114.285714285716</v>
      </c>
      <c r="S244" s="10"/>
      <c r="T244" s="10">
        <v>88400</v>
      </c>
      <c r="U244" s="10">
        <f t="shared" si="97"/>
        <v>88400</v>
      </c>
      <c r="V244" s="11">
        <f t="shared" si="79"/>
        <v>76950</v>
      </c>
      <c r="W244" s="11">
        <v>19233.891539285367</v>
      </c>
      <c r="X244" s="24">
        <f t="shared" si="75"/>
        <v>19233.891539285367</v>
      </c>
      <c r="Y244" s="16" t="s">
        <v>14</v>
      </c>
      <c r="Z244" s="15" t="s">
        <v>20</v>
      </c>
    </row>
    <row r="245" spans="1:26" ht="84.75" x14ac:dyDescent="0.25">
      <c r="A245" s="6">
        <v>225</v>
      </c>
      <c r="B245" s="25">
        <v>10111306</v>
      </c>
      <c r="C245" s="39" t="s">
        <v>389</v>
      </c>
      <c r="D245" s="39"/>
      <c r="E245" s="7" t="s">
        <v>28</v>
      </c>
      <c r="F245" s="34">
        <v>1</v>
      </c>
      <c r="G245" s="10">
        <f t="shared" si="92"/>
        <v>68655.462184873948</v>
      </c>
      <c r="H245" s="10">
        <f t="shared" si="98"/>
        <v>13044.53781512605</v>
      </c>
      <c r="I245" s="10"/>
      <c r="J245" s="10">
        <v>81700</v>
      </c>
      <c r="K245" s="10">
        <f t="shared" si="93"/>
        <v>81700</v>
      </c>
      <c r="L245" s="10">
        <f t="shared" si="94"/>
        <v>64663.865546218491</v>
      </c>
      <c r="M245" s="10">
        <f t="shared" si="99"/>
        <v>12286.134453781513</v>
      </c>
      <c r="N245" s="10"/>
      <c r="O245" s="10">
        <v>76950</v>
      </c>
      <c r="P245" s="10">
        <f t="shared" si="95"/>
        <v>76950</v>
      </c>
      <c r="Q245" s="10">
        <f t="shared" si="96"/>
        <v>74285.71428571429</v>
      </c>
      <c r="R245" s="10">
        <f t="shared" si="100"/>
        <v>14114.285714285716</v>
      </c>
      <c r="S245" s="10"/>
      <c r="T245" s="10">
        <v>88400</v>
      </c>
      <c r="U245" s="10">
        <f t="shared" si="97"/>
        <v>88400</v>
      </c>
      <c r="V245" s="11">
        <f t="shared" si="79"/>
        <v>76950</v>
      </c>
      <c r="W245" s="11">
        <v>16615.665465874794</v>
      </c>
      <c r="X245" s="24">
        <f t="shared" si="75"/>
        <v>16615.665465874794</v>
      </c>
      <c r="Y245" s="16" t="s">
        <v>14</v>
      </c>
      <c r="Z245" s="15" t="s">
        <v>20</v>
      </c>
    </row>
    <row r="246" spans="1:26" ht="84.75" x14ac:dyDescent="0.25">
      <c r="A246" s="6">
        <v>226</v>
      </c>
      <c r="B246" s="25">
        <v>10111306</v>
      </c>
      <c r="C246" s="39" t="s">
        <v>390</v>
      </c>
      <c r="D246" s="39"/>
      <c r="E246" s="7" t="s">
        <v>28</v>
      </c>
      <c r="F246" s="34">
        <v>1</v>
      </c>
      <c r="G246" s="10">
        <f t="shared" si="92"/>
        <v>63529.411764705888</v>
      </c>
      <c r="H246" s="10">
        <f t="shared" si="98"/>
        <v>12070.588235294119</v>
      </c>
      <c r="I246" s="10"/>
      <c r="J246" s="10">
        <v>75600</v>
      </c>
      <c r="K246" s="10">
        <f t="shared" si="93"/>
        <v>75600</v>
      </c>
      <c r="L246" s="10">
        <f t="shared" si="94"/>
        <v>58991.596638655465</v>
      </c>
      <c r="M246" s="10">
        <f t="shared" si="99"/>
        <v>11208.403361344539</v>
      </c>
      <c r="N246" s="10"/>
      <c r="O246" s="10">
        <v>70200</v>
      </c>
      <c r="P246" s="10">
        <f t="shared" si="95"/>
        <v>70200</v>
      </c>
      <c r="Q246" s="10">
        <f t="shared" si="96"/>
        <v>67815.126050420178</v>
      </c>
      <c r="R246" s="10">
        <f t="shared" si="100"/>
        <v>12884.873949579835</v>
      </c>
      <c r="S246" s="10"/>
      <c r="T246" s="10">
        <v>80700</v>
      </c>
      <c r="U246" s="10">
        <f t="shared" si="97"/>
        <v>80700</v>
      </c>
      <c r="V246" s="11">
        <f t="shared" si="79"/>
        <v>70200</v>
      </c>
      <c r="W246" s="11">
        <v>17622.67549410963</v>
      </c>
      <c r="X246" s="24">
        <f t="shared" si="75"/>
        <v>17622.67549410963</v>
      </c>
      <c r="Y246" s="16" t="s">
        <v>14</v>
      </c>
      <c r="Z246" s="15" t="s">
        <v>20</v>
      </c>
    </row>
    <row r="247" spans="1:26" ht="84.75" x14ac:dyDescent="0.25">
      <c r="A247" s="33">
        <v>227</v>
      </c>
      <c r="B247" s="25">
        <v>10111306</v>
      </c>
      <c r="C247" s="39" t="s">
        <v>391</v>
      </c>
      <c r="D247" s="39"/>
      <c r="E247" s="7" t="s">
        <v>28</v>
      </c>
      <c r="F247" s="34">
        <v>1</v>
      </c>
      <c r="G247" s="10">
        <f t="shared" si="92"/>
        <v>83277.310924369755</v>
      </c>
      <c r="H247" s="10">
        <f t="shared" si="98"/>
        <v>15822.689075630253</v>
      </c>
      <c r="I247" s="10"/>
      <c r="J247" s="10">
        <v>99100</v>
      </c>
      <c r="K247" s="10">
        <f t="shared" si="93"/>
        <v>99100</v>
      </c>
      <c r="L247" s="10">
        <f t="shared" si="94"/>
        <v>78739.495798319331</v>
      </c>
      <c r="M247" s="10">
        <f t="shared" si="99"/>
        <v>14960.504201680673</v>
      </c>
      <c r="N247" s="10"/>
      <c r="O247" s="10">
        <v>93700</v>
      </c>
      <c r="P247" s="10">
        <f t="shared" si="95"/>
        <v>93700</v>
      </c>
      <c r="Q247" s="10">
        <f t="shared" si="96"/>
        <v>90210.084033613442</v>
      </c>
      <c r="R247" s="10">
        <f t="shared" si="100"/>
        <v>17139.915966386554</v>
      </c>
      <c r="S247" s="10"/>
      <c r="T247" s="10">
        <v>107350</v>
      </c>
      <c r="U247" s="10">
        <f t="shared" si="97"/>
        <v>107350</v>
      </c>
      <c r="V247" s="11">
        <f t="shared" si="79"/>
        <v>93700</v>
      </c>
      <c r="W247" s="11">
        <v>16615.665465874794</v>
      </c>
      <c r="X247" s="24">
        <f t="shared" si="75"/>
        <v>16615.665465874794</v>
      </c>
      <c r="Y247" s="16" t="s">
        <v>14</v>
      </c>
      <c r="Z247" s="15" t="s">
        <v>20</v>
      </c>
    </row>
    <row r="248" spans="1:26" ht="84.75" x14ac:dyDescent="0.25">
      <c r="A248" s="6">
        <v>228</v>
      </c>
      <c r="B248" s="25">
        <v>10111306</v>
      </c>
      <c r="C248" s="39" t="s">
        <v>392</v>
      </c>
      <c r="D248" s="39"/>
      <c r="E248" s="7" t="s">
        <v>28</v>
      </c>
      <c r="F248" s="34">
        <v>1</v>
      </c>
      <c r="G248" s="10">
        <f t="shared" si="92"/>
        <v>37142.857142857145</v>
      </c>
      <c r="H248" s="10">
        <f t="shared" si="98"/>
        <v>7057.1428571428578</v>
      </c>
      <c r="I248" s="10"/>
      <c r="J248" s="10">
        <v>44200</v>
      </c>
      <c r="K248" s="10">
        <f t="shared" si="93"/>
        <v>44200</v>
      </c>
      <c r="L248" s="10">
        <f t="shared" si="94"/>
        <v>34957.983193277316</v>
      </c>
      <c r="M248" s="10">
        <f t="shared" si="99"/>
        <v>6642.0168067226905</v>
      </c>
      <c r="N248" s="10"/>
      <c r="O248" s="10">
        <v>41600</v>
      </c>
      <c r="P248" s="10">
        <f t="shared" si="95"/>
        <v>41600</v>
      </c>
      <c r="Q248" s="10">
        <f t="shared" si="96"/>
        <v>40126.050420168067</v>
      </c>
      <c r="R248" s="10">
        <f t="shared" si="100"/>
        <v>7623.9495798319331</v>
      </c>
      <c r="S248" s="10"/>
      <c r="T248" s="10">
        <v>47750</v>
      </c>
      <c r="U248" s="10">
        <f t="shared" si="97"/>
        <v>47750</v>
      </c>
      <c r="V248" s="11">
        <f t="shared" si="79"/>
        <v>41600</v>
      </c>
      <c r="W248" s="11">
        <v>9465.8942654074581</v>
      </c>
      <c r="X248" s="24">
        <f t="shared" si="75"/>
        <v>9465.8942654074581</v>
      </c>
      <c r="Y248" s="16" t="s">
        <v>14</v>
      </c>
      <c r="Z248" s="15" t="s">
        <v>20</v>
      </c>
    </row>
    <row r="249" spans="1:26" ht="84.75" x14ac:dyDescent="0.25">
      <c r="A249" s="6">
        <v>229</v>
      </c>
      <c r="B249" s="25">
        <v>10111306</v>
      </c>
      <c r="C249" s="39" t="s">
        <v>393</v>
      </c>
      <c r="D249" s="39"/>
      <c r="E249" s="7" t="s">
        <v>28</v>
      </c>
      <c r="F249" s="34">
        <v>1</v>
      </c>
      <c r="G249" s="10">
        <f t="shared" si="92"/>
        <v>79285.71428571429</v>
      </c>
      <c r="H249" s="10">
        <f t="shared" si="98"/>
        <v>15064.285714285716</v>
      </c>
      <c r="I249" s="10"/>
      <c r="J249" s="10">
        <v>94350</v>
      </c>
      <c r="K249" s="10">
        <f t="shared" si="93"/>
        <v>94350</v>
      </c>
      <c r="L249" s="10">
        <f t="shared" si="94"/>
        <v>73445.378151260506</v>
      </c>
      <c r="M249" s="10">
        <f t="shared" si="99"/>
        <v>13954.621848739496</v>
      </c>
      <c r="N249" s="10"/>
      <c r="O249" s="10">
        <v>87400</v>
      </c>
      <c r="P249" s="10">
        <f t="shared" si="95"/>
        <v>87400</v>
      </c>
      <c r="Q249" s="10">
        <f t="shared" si="96"/>
        <v>84411.76470588235</v>
      </c>
      <c r="R249" s="10">
        <f t="shared" si="100"/>
        <v>16038.235294117647</v>
      </c>
      <c r="S249" s="10"/>
      <c r="T249" s="10">
        <v>100450</v>
      </c>
      <c r="U249" s="10">
        <f t="shared" si="97"/>
        <v>100450</v>
      </c>
      <c r="V249" s="11">
        <f t="shared" si="79"/>
        <v>87400</v>
      </c>
      <c r="W249" s="11">
        <v>19133.190536461883</v>
      </c>
      <c r="X249" s="24">
        <f t="shared" si="75"/>
        <v>19133.190536461883</v>
      </c>
      <c r="Y249" s="16" t="s">
        <v>14</v>
      </c>
      <c r="Z249" s="15" t="s">
        <v>20</v>
      </c>
    </row>
    <row r="250" spans="1:26" ht="15" customHeight="1" x14ac:dyDescent="0.25">
      <c r="A250" s="45" t="s">
        <v>394</v>
      </c>
      <c r="B250" s="45"/>
      <c r="C250" s="46" t="s">
        <v>395</v>
      </c>
      <c r="D250" s="46"/>
      <c r="E250" s="46"/>
      <c r="F250" s="46"/>
      <c r="G250" s="3" t="s">
        <v>13</v>
      </c>
      <c r="H250" s="3" t="s">
        <v>14</v>
      </c>
      <c r="I250" s="3" t="s">
        <v>15</v>
      </c>
      <c r="J250" s="3" t="s">
        <v>16</v>
      </c>
      <c r="K250" s="3" t="s">
        <v>17</v>
      </c>
      <c r="L250" s="4" t="s">
        <v>13</v>
      </c>
      <c r="M250" s="4" t="s">
        <v>14</v>
      </c>
      <c r="N250" s="4" t="s">
        <v>15</v>
      </c>
      <c r="O250" s="4" t="s">
        <v>16</v>
      </c>
      <c r="P250" s="4" t="s">
        <v>17</v>
      </c>
      <c r="Q250" s="5" t="s">
        <v>13</v>
      </c>
      <c r="R250" s="5" t="s">
        <v>14</v>
      </c>
      <c r="S250" s="5" t="s">
        <v>15</v>
      </c>
      <c r="T250" s="5" t="s">
        <v>16</v>
      </c>
      <c r="U250" s="5" t="s">
        <v>17</v>
      </c>
      <c r="V250" s="17" t="s">
        <v>3</v>
      </c>
      <c r="W250" s="18" t="s">
        <v>4</v>
      </c>
      <c r="X250" s="19" t="s">
        <v>5</v>
      </c>
      <c r="Y250" s="20" t="s">
        <v>6</v>
      </c>
      <c r="Z250" s="21" t="s">
        <v>7</v>
      </c>
    </row>
    <row r="251" spans="1:26" ht="84.75" x14ac:dyDescent="0.25">
      <c r="A251" s="6">
        <v>230</v>
      </c>
      <c r="B251" s="36">
        <v>10111300</v>
      </c>
      <c r="C251" s="39" t="s">
        <v>396</v>
      </c>
      <c r="D251" s="39"/>
      <c r="E251" s="36" t="s">
        <v>28</v>
      </c>
      <c r="F251" s="36">
        <v>1</v>
      </c>
      <c r="G251" s="10">
        <f t="shared" si="92"/>
        <v>672.26890756302521</v>
      </c>
      <c r="H251" s="10">
        <f t="shared" si="98"/>
        <v>127.73109243697479</v>
      </c>
      <c r="I251" s="10"/>
      <c r="J251" s="10">
        <v>800</v>
      </c>
      <c r="K251" s="10">
        <f t="shared" si="93"/>
        <v>800</v>
      </c>
      <c r="L251" s="10">
        <f t="shared" si="94"/>
        <v>588.23529411764707</v>
      </c>
      <c r="M251" s="10">
        <f t="shared" si="99"/>
        <v>111.76470588235294</v>
      </c>
      <c r="N251" s="10"/>
      <c r="O251" s="10">
        <v>700</v>
      </c>
      <c r="P251" s="10">
        <f t="shared" si="95"/>
        <v>700</v>
      </c>
      <c r="Q251" s="10">
        <f t="shared" si="96"/>
        <v>798.31932773109247</v>
      </c>
      <c r="R251" s="10">
        <f t="shared" si="100"/>
        <v>151.68067226890759</v>
      </c>
      <c r="S251" s="10"/>
      <c r="T251" s="10">
        <v>950</v>
      </c>
      <c r="U251" s="10">
        <f t="shared" si="97"/>
        <v>950</v>
      </c>
      <c r="V251" s="11">
        <f t="shared" si="79"/>
        <v>700</v>
      </c>
      <c r="W251" s="11">
        <v>221.54220621166391</v>
      </c>
      <c r="X251" s="24">
        <f t="shared" si="75"/>
        <v>221.54220621166391</v>
      </c>
      <c r="Y251" s="16" t="s">
        <v>14</v>
      </c>
      <c r="Z251" s="15" t="s">
        <v>20</v>
      </c>
    </row>
    <row r="252" spans="1:26" ht="15" customHeight="1" x14ac:dyDescent="0.25">
      <c r="A252" s="45" t="s">
        <v>397</v>
      </c>
      <c r="B252" s="45"/>
      <c r="C252" s="46" t="s">
        <v>398</v>
      </c>
      <c r="D252" s="46"/>
      <c r="E252" s="46"/>
      <c r="F252" s="46"/>
      <c r="G252" s="3" t="s">
        <v>13</v>
      </c>
      <c r="H252" s="3" t="s">
        <v>14</v>
      </c>
      <c r="I252" s="3" t="s">
        <v>15</v>
      </c>
      <c r="J252" s="3" t="s">
        <v>16</v>
      </c>
      <c r="K252" s="3" t="s">
        <v>17</v>
      </c>
      <c r="L252" s="4" t="s">
        <v>13</v>
      </c>
      <c r="M252" s="4" t="s">
        <v>14</v>
      </c>
      <c r="N252" s="4" t="s">
        <v>15</v>
      </c>
      <c r="O252" s="4" t="s">
        <v>16</v>
      </c>
      <c r="P252" s="4" t="s">
        <v>17</v>
      </c>
      <c r="Q252" s="5" t="s">
        <v>13</v>
      </c>
      <c r="R252" s="5" t="s">
        <v>14</v>
      </c>
      <c r="S252" s="5" t="s">
        <v>15</v>
      </c>
      <c r="T252" s="5" t="s">
        <v>16</v>
      </c>
      <c r="U252" s="5" t="s">
        <v>17</v>
      </c>
      <c r="V252" s="17" t="s">
        <v>3</v>
      </c>
      <c r="W252" s="18" t="s">
        <v>4</v>
      </c>
      <c r="X252" s="19" t="s">
        <v>5</v>
      </c>
      <c r="Y252" s="20" t="s">
        <v>6</v>
      </c>
      <c r="Z252" s="21" t="s">
        <v>7</v>
      </c>
    </row>
    <row r="253" spans="1:26" ht="84.75" x14ac:dyDescent="0.25">
      <c r="A253" s="6">
        <v>231</v>
      </c>
      <c r="B253" s="36">
        <v>41122400</v>
      </c>
      <c r="C253" s="39" t="s">
        <v>399</v>
      </c>
      <c r="D253" s="39"/>
      <c r="E253" s="37" t="s">
        <v>400</v>
      </c>
      <c r="F253" s="34">
        <v>1</v>
      </c>
      <c r="G253" s="23">
        <f t="shared" si="92"/>
        <v>174201.68067226891</v>
      </c>
      <c r="H253" s="10">
        <f t="shared" si="98"/>
        <v>33098.319327731093</v>
      </c>
      <c r="I253" s="10"/>
      <c r="J253" s="23">
        <v>207300</v>
      </c>
      <c r="K253" s="10">
        <f t="shared" si="93"/>
        <v>207300</v>
      </c>
      <c r="L253" s="23">
        <f t="shared" si="94"/>
        <v>161512.6050420168</v>
      </c>
      <c r="M253" s="10">
        <f t="shared" si="99"/>
        <v>30687.394957983193</v>
      </c>
      <c r="N253" s="10"/>
      <c r="O253" s="23">
        <v>192200</v>
      </c>
      <c r="P253" s="10">
        <f t="shared" si="95"/>
        <v>192200</v>
      </c>
      <c r="Q253" s="23">
        <f t="shared" si="96"/>
        <v>185504.20168067227</v>
      </c>
      <c r="R253" s="10">
        <f t="shared" si="100"/>
        <v>35245.798319327732</v>
      </c>
      <c r="S253" s="10"/>
      <c r="T253" s="23">
        <v>220750</v>
      </c>
      <c r="U253" s="10">
        <f t="shared" si="97"/>
        <v>220750</v>
      </c>
      <c r="V253" s="11">
        <f t="shared" si="79"/>
        <v>192200</v>
      </c>
      <c r="W253" s="11">
        <v>42294.42118586311</v>
      </c>
      <c r="X253" s="24">
        <f t="shared" si="75"/>
        <v>42294.42118586311</v>
      </c>
      <c r="Y253" s="16" t="s">
        <v>14</v>
      </c>
      <c r="Z253" s="15" t="s">
        <v>20</v>
      </c>
    </row>
    <row r="254" spans="1:26" ht="84.75" x14ac:dyDescent="0.25">
      <c r="A254" s="6">
        <v>232</v>
      </c>
      <c r="B254" s="36">
        <v>41122400</v>
      </c>
      <c r="C254" s="39" t="s">
        <v>401</v>
      </c>
      <c r="D254" s="39"/>
      <c r="E254" s="37" t="s">
        <v>400</v>
      </c>
      <c r="F254" s="34">
        <v>1</v>
      </c>
      <c r="G254" s="23">
        <f t="shared" si="92"/>
        <v>174201.68067226891</v>
      </c>
      <c r="H254" s="10">
        <f t="shared" si="98"/>
        <v>33098.319327731093</v>
      </c>
      <c r="I254" s="10"/>
      <c r="J254" s="23">
        <v>207300</v>
      </c>
      <c r="K254" s="10">
        <f t="shared" si="93"/>
        <v>207300</v>
      </c>
      <c r="L254" s="23">
        <f t="shared" si="94"/>
        <v>161512.6050420168</v>
      </c>
      <c r="M254" s="10">
        <f t="shared" si="99"/>
        <v>30687.394957983193</v>
      </c>
      <c r="N254" s="10"/>
      <c r="O254" s="23">
        <v>192200</v>
      </c>
      <c r="P254" s="10">
        <f t="shared" si="95"/>
        <v>192200</v>
      </c>
      <c r="Q254" s="23">
        <f t="shared" si="96"/>
        <v>185504.20168067227</v>
      </c>
      <c r="R254" s="10">
        <f t="shared" si="100"/>
        <v>35245.798319327732</v>
      </c>
      <c r="S254" s="10"/>
      <c r="T254" s="23">
        <v>220750</v>
      </c>
      <c r="U254" s="10">
        <f t="shared" si="97"/>
        <v>220750</v>
      </c>
      <c r="V254" s="11">
        <f t="shared" si="79"/>
        <v>192200</v>
      </c>
      <c r="W254" s="11">
        <v>42294.42118586311</v>
      </c>
      <c r="X254" s="24">
        <f t="shared" si="75"/>
        <v>42294.42118586311</v>
      </c>
      <c r="Y254" s="16" t="s">
        <v>14</v>
      </c>
      <c r="Z254" s="15" t="s">
        <v>20</v>
      </c>
    </row>
    <row r="255" spans="1:26" ht="84.75" x14ac:dyDescent="0.25">
      <c r="A255" s="6">
        <v>233</v>
      </c>
      <c r="B255" s="36">
        <v>41122400</v>
      </c>
      <c r="C255" s="39" t="s">
        <v>402</v>
      </c>
      <c r="D255" s="39"/>
      <c r="E255" s="37" t="s">
        <v>28</v>
      </c>
      <c r="F255" s="34">
        <v>1</v>
      </c>
      <c r="G255" s="23">
        <f>J255</f>
        <v>33000</v>
      </c>
      <c r="H255" s="10"/>
      <c r="I255" s="10"/>
      <c r="J255" s="23">
        <v>33000</v>
      </c>
      <c r="K255" s="10">
        <f t="shared" si="93"/>
        <v>33000</v>
      </c>
      <c r="L255" s="23">
        <f>O255</f>
        <v>30500</v>
      </c>
      <c r="M255" s="10"/>
      <c r="N255" s="10"/>
      <c r="O255" s="23">
        <v>30500</v>
      </c>
      <c r="P255" s="10">
        <f t="shared" si="95"/>
        <v>30500</v>
      </c>
      <c r="Q255" s="23">
        <f>T255</f>
        <v>35100</v>
      </c>
      <c r="R255" s="10"/>
      <c r="S255" s="10"/>
      <c r="T255" s="23">
        <v>35100</v>
      </c>
      <c r="U255" s="10">
        <f t="shared" si="97"/>
        <v>35100</v>
      </c>
      <c r="V255" s="11">
        <f t="shared" si="79"/>
        <v>30500</v>
      </c>
      <c r="W255" s="11">
        <v>8559.5852399961059</v>
      </c>
      <c r="X255" s="12">
        <f t="shared" si="75"/>
        <v>8559.5852399961059</v>
      </c>
      <c r="Y255" s="16" t="s">
        <v>64</v>
      </c>
      <c r="Z255" s="15" t="s">
        <v>20</v>
      </c>
    </row>
    <row r="256" spans="1:26" ht="84.75" x14ac:dyDescent="0.25">
      <c r="A256" s="6">
        <v>234</v>
      </c>
      <c r="B256" s="36">
        <v>41122400</v>
      </c>
      <c r="C256" s="39" t="s">
        <v>403</v>
      </c>
      <c r="D256" s="39"/>
      <c r="E256" s="37" t="s">
        <v>28</v>
      </c>
      <c r="F256" s="34">
        <v>1</v>
      </c>
      <c r="G256" s="23">
        <f>J256</f>
        <v>33600</v>
      </c>
      <c r="H256" s="10"/>
      <c r="I256" s="10"/>
      <c r="J256" s="23">
        <v>33600</v>
      </c>
      <c r="K256" s="10">
        <f t="shared" si="93"/>
        <v>33600</v>
      </c>
      <c r="L256" s="23">
        <f>O256</f>
        <v>31100</v>
      </c>
      <c r="M256" s="10"/>
      <c r="N256" s="10"/>
      <c r="O256" s="23">
        <v>31100</v>
      </c>
      <c r="P256" s="10">
        <f t="shared" si="95"/>
        <v>31100</v>
      </c>
      <c r="Q256" s="23">
        <f>T256</f>
        <v>35850</v>
      </c>
      <c r="R256" s="10"/>
      <c r="S256" s="10"/>
      <c r="T256" s="23">
        <v>35850</v>
      </c>
      <c r="U256" s="10">
        <f t="shared" si="97"/>
        <v>35850</v>
      </c>
      <c r="V256" s="11">
        <f t="shared" si="79"/>
        <v>31100</v>
      </c>
      <c r="W256" s="11">
        <v>6847.6681919968851</v>
      </c>
      <c r="X256" s="12">
        <f t="shared" si="75"/>
        <v>6847.6681919968851</v>
      </c>
      <c r="Y256" s="16" t="s">
        <v>64</v>
      </c>
      <c r="Z256" s="15" t="s">
        <v>20</v>
      </c>
    </row>
    <row r="257" spans="1:26" ht="84.75" x14ac:dyDescent="0.25">
      <c r="A257" s="6">
        <v>235</v>
      </c>
      <c r="B257" s="36">
        <v>41122400</v>
      </c>
      <c r="C257" s="39" t="s">
        <v>404</v>
      </c>
      <c r="D257" s="39"/>
      <c r="E257" s="37" t="s">
        <v>28</v>
      </c>
      <c r="F257" s="34">
        <v>1</v>
      </c>
      <c r="G257" s="23">
        <f t="shared" ref="G257:G258" si="101">J257/1.19</f>
        <v>21722.689075630253</v>
      </c>
      <c r="H257" s="10">
        <f t="shared" si="98"/>
        <v>4127.3109243697481</v>
      </c>
      <c r="I257" s="10"/>
      <c r="J257" s="23">
        <v>25850</v>
      </c>
      <c r="K257" s="10">
        <f t="shared" si="93"/>
        <v>25850</v>
      </c>
      <c r="L257" s="23">
        <f t="shared" ref="L257:L258" si="102">O257/1.19</f>
        <v>19915.966386554624</v>
      </c>
      <c r="M257" s="10">
        <f t="shared" si="99"/>
        <v>3784.0336134453787</v>
      </c>
      <c r="N257" s="10"/>
      <c r="O257" s="23">
        <v>23700</v>
      </c>
      <c r="P257" s="10">
        <f t="shared" si="95"/>
        <v>23700</v>
      </c>
      <c r="Q257" s="23">
        <f t="shared" ref="Q257:Q258" si="103">T257/1.19</f>
        <v>23067.226890756305</v>
      </c>
      <c r="R257" s="10">
        <f t="shared" si="100"/>
        <v>4382.7731092436979</v>
      </c>
      <c r="S257" s="10"/>
      <c r="T257" s="23">
        <v>27450</v>
      </c>
      <c r="U257" s="10">
        <f t="shared" si="97"/>
        <v>27450</v>
      </c>
      <c r="V257" s="11">
        <f t="shared" si="79"/>
        <v>23700</v>
      </c>
      <c r="W257" s="11">
        <v>6847.6681919968851</v>
      </c>
      <c r="X257" s="24">
        <f t="shared" si="75"/>
        <v>6847.6681919968851</v>
      </c>
      <c r="Y257" s="16" t="s">
        <v>14</v>
      </c>
      <c r="Z257" s="15" t="s">
        <v>20</v>
      </c>
    </row>
    <row r="258" spans="1:26" ht="84.75" x14ac:dyDescent="0.25">
      <c r="A258" s="6">
        <v>236</v>
      </c>
      <c r="B258" s="36">
        <v>41122400</v>
      </c>
      <c r="C258" s="39" t="s">
        <v>405</v>
      </c>
      <c r="D258" s="39"/>
      <c r="E258" s="37" t="s">
        <v>28</v>
      </c>
      <c r="F258" s="34">
        <v>1</v>
      </c>
      <c r="G258" s="23">
        <f t="shared" si="101"/>
        <v>21722.689075630253</v>
      </c>
      <c r="H258" s="10">
        <f t="shared" si="98"/>
        <v>4127.3109243697481</v>
      </c>
      <c r="I258" s="10"/>
      <c r="J258" s="23">
        <v>25850</v>
      </c>
      <c r="K258" s="10">
        <f t="shared" si="93"/>
        <v>25850</v>
      </c>
      <c r="L258" s="23">
        <f t="shared" si="102"/>
        <v>19831.932773109245</v>
      </c>
      <c r="M258" s="10">
        <f t="shared" si="99"/>
        <v>3768.0672268907565</v>
      </c>
      <c r="N258" s="10"/>
      <c r="O258" s="23">
        <v>23600</v>
      </c>
      <c r="P258" s="10">
        <f t="shared" si="95"/>
        <v>23600</v>
      </c>
      <c r="Q258" s="23">
        <f t="shared" si="103"/>
        <v>23067.226890756305</v>
      </c>
      <c r="R258" s="10">
        <f t="shared" si="100"/>
        <v>4382.7731092436979</v>
      </c>
      <c r="S258" s="10"/>
      <c r="T258" s="23">
        <v>27450</v>
      </c>
      <c r="U258" s="10">
        <f t="shared" si="97"/>
        <v>27450</v>
      </c>
      <c r="V258" s="11">
        <f t="shared" si="79"/>
        <v>23600</v>
      </c>
      <c r="W258" s="11">
        <v>5840.6581637620484</v>
      </c>
      <c r="X258" s="24">
        <f t="shared" si="75"/>
        <v>5840.6581637620484</v>
      </c>
      <c r="Y258" s="16" t="s">
        <v>14</v>
      </c>
      <c r="Z258" s="15" t="s">
        <v>20</v>
      </c>
    </row>
    <row r="259" spans="1:26" ht="15" customHeight="1" x14ac:dyDescent="0.25">
      <c r="A259" s="45" t="s">
        <v>406</v>
      </c>
      <c r="B259" s="45"/>
      <c r="C259" s="46" t="s">
        <v>407</v>
      </c>
      <c r="D259" s="46"/>
      <c r="E259" s="46"/>
      <c r="F259" s="46"/>
      <c r="G259" s="3" t="s">
        <v>13</v>
      </c>
      <c r="H259" s="3" t="s">
        <v>14</v>
      </c>
      <c r="I259" s="3" t="s">
        <v>15</v>
      </c>
      <c r="J259" s="3" t="s">
        <v>16</v>
      </c>
      <c r="K259" s="3" t="s">
        <v>17</v>
      </c>
      <c r="L259" s="4" t="s">
        <v>13</v>
      </c>
      <c r="M259" s="4" t="s">
        <v>14</v>
      </c>
      <c r="N259" s="4" t="s">
        <v>15</v>
      </c>
      <c r="O259" s="4" t="s">
        <v>16</v>
      </c>
      <c r="P259" s="4" t="s">
        <v>17</v>
      </c>
      <c r="Q259" s="5" t="s">
        <v>13</v>
      </c>
      <c r="R259" s="5" t="s">
        <v>14</v>
      </c>
      <c r="S259" s="5" t="s">
        <v>15</v>
      </c>
      <c r="T259" s="5" t="s">
        <v>16</v>
      </c>
      <c r="U259" s="5" t="s">
        <v>17</v>
      </c>
      <c r="V259" s="17" t="s">
        <v>3</v>
      </c>
      <c r="W259" s="18" t="s">
        <v>4</v>
      </c>
      <c r="X259" s="19" t="s">
        <v>5</v>
      </c>
      <c r="Y259" s="20" t="s">
        <v>6</v>
      </c>
      <c r="Z259" s="21" t="s">
        <v>7</v>
      </c>
    </row>
    <row r="260" spans="1:26" ht="84.75" x14ac:dyDescent="0.25">
      <c r="A260" s="6">
        <v>237</v>
      </c>
      <c r="B260" s="36">
        <v>41121711</v>
      </c>
      <c r="C260" s="39" t="s">
        <v>408</v>
      </c>
      <c r="D260" s="39"/>
      <c r="E260" s="37" t="s">
        <v>28</v>
      </c>
      <c r="F260" s="34">
        <v>1</v>
      </c>
      <c r="G260" s="23">
        <f>J260/1.19</f>
        <v>1890.7563025210086</v>
      </c>
      <c r="H260" s="10">
        <f t="shared" si="98"/>
        <v>359.24369747899163</v>
      </c>
      <c r="I260" s="10"/>
      <c r="J260" s="23">
        <v>2250</v>
      </c>
      <c r="K260" s="10">
        <f t="shared" si="93"/>
        <v>2250</v>
      </c>
      <c r="L260" s="23">
        <f>O260/1.19</f>
        <v>1638.6554621848741</v>
      </c>
      <c r="M260" s="10">
        <f t="shared" si="99"/>
        <v>311.3445378151261</v>
      </c>
      <c r="N260" s="10"/>
      <c r="O260" s="23">
        <v>1950</v>
      </c>
      <c r="P260" s="10">
        <f t="shared" si="95"/>
        <v>1950</v>
      </c>
      <c r="Q260" s="23">
        <f>T260/1.19</f>
        <v>2016.8067226890757</v>
      </c>
      <c r="R260" s="10">
        <f t="shared" si="100"/>
        <v>383.19327731092437</v>
      </c>
      <c r="S260" s="10"/>
      <c r="T260" s="23">
        <v>2400</v>
      </c>
      <c r="U260" s="10">
        <f t="shared" si="97"/>
        <v>2400</v>
      </c>
      <c r="V260" s="11">
        <f t="shared" si="79"/>
        <v>1950</v>
      </c>
      <c r="W260" s="11">
        <v>805.60802258786885</v>
      </c>
      <c r="X260" s="24">
        <f t="shared" si="75"/>
        <v>805.60802258786885</v>
      </c>
      <c r="Y260" s="16" t="s">
        <v>14</v>
      </c>
      <c r="Z260" s="15" t="s">
        <v>20</v>
      </c>
    </row>
    <row r="261" spans="1:26" ht="15" customHeight="1" x14ac:dyDescent="0.25">
      <c r="A261" s="45" t="s">
        <v>409</v>
      </c>
      <c r="B261" s="45"/>
      <c r="C261" s="46" t="s">
        <v>410</v>
      </c>
      <c r="D261" s="46"/>
      <c r="E261" s="46"/>
      <c r="F261" s="46"/>
      <c r="G261" s="3" t="s">
        <v>13</v>
      </c>
      <c r="H261" s="3" t="s">
        <v>14</v>
      </c>
      <c r="I261" s="3" t="s">
        <v>15</v>
      </c>
      <c r="J261" s="3" t="s">
        <v>16</v>
      </c>
      <c r="K261" s="3" t="s">
        <v>17</v>
      </c>
      <c r="L261" s="4" t="s">
        <v>13</v>
      </c>
      <c r="M261" s="4" t="s">
        <v>14</v>
      </c>
      <c r="N261" s="4" t="s">
        <v>15</v>
      </c>
      <c r="O261" s="4" t="s">
        <v>16</v>
      </c>
      <c r="P261" s="4" t="s">
        <v>17</v>
      </c>
      <c r="Q261" s="5" t="s">
        <v>13</v>
      </c>
      <c r="R261" s="5" t="s">
        <v>14</v>
      </c>
      <c r="S261" s="5" t="s">
        <v>15</v>
      </c>
      <c r="T261" s="5" t="s">
        <v>16</v>
      </c>
      <c r="U261" s="5" t="s">
        <v>17</v>
      </c>
      <c r="V261" s="17" t="s">
        <v>3</v>
      </c>
      <c r="W261" s="18" t="s">
        <v>4</v>
      </c>
      <c r="X261" s="19" t="s">
        <v>5</v>
      </c>
      <c r="Y261" s="20" t="s">
        <v>6</v>
      </c>
      <c r="Z261" s="21" t="s">
        <v>7</v>
      </c>
    </row>
    <row r="262" spans="1:26" ht="84.75" x14ac:dyDescent="0.25">
      <c r="A262" s="6">
        <v>238</v>
      </c>
      <c r="B262" s="36">
        <v>27113000</v>
      </c>
      <c r="C262" s="39" t="s">
        <v>411</v>
      </c>
      <c r="D262" s="39"/>
      <c r="E262" s="36" t="s">
        <v>28</v>
      </c>
      <c r="F262" s="34">
        <v>1</v>
      </c>
      <c r="G262" s="10">
        <f t="shared" ref="G262:G263" si="104">J262/1.19</f>
        <v>31890.756302521011</v>
      </c>
      <c r="H262" s="10">
        <f t="shared" si="98"/>
        <v>6059.2436974789925</v>
      </c>
      <c r="I262" s="10"/>
      <c r="J262" s="10">
        <v>37950</v>
      </c>
      <c r="K262" s="10">
        <f t="shared" si="93"/>
        <v>37950</v>
      </c>
      <c r="L262" s="10">
        <f t="shared" ref="L262:L263" si="105">O262/1.19</f>
        <v>28739.495798319331</v>
      </c>
      <c r="M262" s="10">
        <f t="shared" si="99"/>
        <v>5460.5042016806728</v>
      </c>
      <c r="N262" s="10"/>
      <c r="O262" s="10">
        <v>34200</v>
      </c>
      <c r="P262" s="10">
        <f t="shared" si="95"/>
        <v>34200</v>
      </c>
      <c r="Q262" s="10">
        <f t="shared" ref="Q262:Q263" si="106">T262/1.19</f>
        <v>32941.176470588238</v>
      </c>
      <c r="R262" s="10">
        <f t="shared" si="100"/>
        <v>6258.8235294117649</v>
      </c>
      <c r="S262" s="10"/>
      <c r="T262" s="10">
        <v>39200</v>
      </c>
      <c r="U262" s="10">
        <f t="shared" si="97"/>
        <v>39200</v>
      </c>
      <c r="V262" s="11">
        <f t="shared" si="79"/>
        <v>34200</v>
      </c>
      <c r="W262" s="11">
        <v>12587.625352935449</v>
      </c>
      <c r="X262" s="24">
        <f t="shared" ref="X262:X293" si="107">+MIN(V262,W262)</f>
        <v>12587.625352935449</v>
      </c>
      <c r="Y262" s="16" t="s">
        <v>14</v>
      </c>
      <c r="Z262" s="15" t="s">
        <v>20</v>
      </c>
    </row>
    <row r="263" spans="1:26" ht="84.75" x14ac:dyDescent="0.25">
      <c r="A263" s="6">
        <v>239</v>
      </c>
      <c r="B263" s="36">
        <v>27113000</v>
      </c>
      <c r="C263" s="39" t="s">
        <v>412</v>
      </c>
      <c r="D263" s="39"/>
      <c r="E263" s="36" t="s">
        <v>28</v>
      </c>
      <c r="F263" s="34">
        <v>1</v>
      </c>
      <c r="G263" s="10">
        <f t="shared" si="104"/>
        <v>1056848.7394957985</v>
      </c>
      <c r="H263" s="10">
        <f t="shared" si="98"/>
        <v>200801.26050420172</v>
      </c>
      <c r="I263" s="10"/>
      <c r="J263" s="10">
        <v>1257650</v>
      </c>
      <c r="K263" s="10">
        <f t="shared" si="93"/>
        <v>1257650</v>
      </c>
      <c r="L263" s="10">
        <f t="shared" si="105"/>
        <v>980672.26890756306</v>
      </c>
      <c r="M263" s="10">
        <f t="shared" si="99"/>
        <v>186327.731092437</v>
      </c>
      <c r="N263" s="10"/>
      <c r="O263" s="10">
        <v>1167000</v>
      </c>
      <c r="P263" s="10">
        <f t="shared" si="95"/>
        <v>1167000</v>
      </c>
      <c r="Q263" s="10">
        <f t="shared" si="106"/>
        <v>1126050.4201680673</v>
      </c>
      <c r="R263" s="10">
        <f t="shared" si="100"/>
        <v>213949.57983193279</v>
      </c>
      <c r="S263" s="10"/>
      <c r="T263" s="10">
        <v>1340000</v>
      </c>
      <c r="U263" s="10">
        <f t="shared" si="97"/>
        <v>1340000</v>
      </c>
      <c r="V263" s="11">
        <f t="shared" si="79"/>
        <v>1167000</v>
      </c>
      <c r="W263" s="11">
        <v>227584.26638107293</v>
      </c>
      <c r="X263" s="24">
        <f t="shared" si="107"/>
        <v>227584.26638107293</v>
      </c>
      <c r="Y263" s="16" t="s">
        <v>14</v>
      </c>
      <c r="Z263" s="15" t="s">
        <v>20</v>
      </c>
    </row>
    <row r="264" spans="1:26" ht="15" customHeight="1" x14ac:dyDescent="0.25">
      <c r="A264" s="43" t="s">
        <v>413</v>
      </c>
      <c r="B264" s="43"/>
      <c r="C264" s="43" t="s">
        <v>414</v>
      </c>
      <c r="D264" s="43"/>
      <c r="E264" s="43"/>
      <c r="F264" s="43"/>
      <c r="G264" s="3" t="s">
        <v>13</v>
      </c>
      <c r="H264" s="3" t="s">
        <v>14</v>
      </c>
      <c r="I264" s="3" t="s">
        <v>15</v>
      </c>
      <c r="J264" s="3" t="s">
        <v>16</v>
      </c>
      <c r="K264" s="3" t="s">
        <v>17</v>
      </c>
      <c r="L264" s="4" t="s">
        <v>13</v>
      </c>
      <c r="M264" s="4" t="s">
        <v>14</v>
      </c>
      <c r="N264" s="4" t="s">
        <v>15</v>
      </c>
      <c r="O264" s="4" t="s">
        <v>16</v>
      </c>
      <c r="P264" s="4" t="s">
        <v>17</v>
      </c>
      <c r="Q264" s="5" t="s">
        <v>13</v>
      </c>
      <c r="R264" s="5" t="s">
        <v>14</v>
      </c>
      <c r="S264" s="5" t="s">
        <v>15</v>
      </c>
      <c r="T264" s="5" t="s">
        <v>16</v>
      </c>
      <c r="U264" s="5" t="s">
        <v>17</v>
      </c>
      <c r="V264" s="17" t="s">
        <v>3</v>
      </c>
      <c r="W264" s="18" t="s">
        <v>4</v>
      </c>
      <c r="X264" s="19" t="s">
        <v>5</v>
      </c>
      <c r="Y264" s="20" t="s">
        <v>6</v>
      </c>
      <c r="Z264" s="21" t="s">
        <v>7</v>
      </c>
    </row>
    <row r="265" spans="1:26" ht="84.75" x14ac:dyDescent="0.25">
      <c r="A265" s="6">
        <v>240</v>
      </c>
      <c r="B265" s="28">
        <v>10130000</v>
      </c>
      <c r="C265" s="44" t="s">
        <v>415</v>
      </c>
      <c r="D265" s="44"/>
      <c r="E265" s="28" t="s">
        <v>28</v>
      </c>
      <c r="F265" s="28">
        <v>1</v>
      </c>
      <c r="G265" s="10">
        <f>J265/1.19</f>
        <v>47310.924369747903</v>
      </c>
      <c r="H265" s="10">
        <f t="shared" si="98"/>
        <v>8989.0756302521022</v>
      </c>
      <c r="I265" s="10"/>
      <c r="J265" s="10">
        <v>56300</v>
      </c>
      <c r="K265" s="10">
        <f t="shared" si="93"/>
        <v>56300</v>
      </c>
      <c r="L265" s="10">
        <f>O265/1.19</f>
        <v>43865.546218487398</v>
      </c>
      <c r="M265" s="10">
        <f t="shared" si="99"/>
        <v>8334.4537815126059</v>
      </c>
      <c r="N265" s="10"/>
      <c r="O265" s="10">
        <v>52200</v>
      </c>
      <c r="P265" s="10">
        <f t="shared" si="95"/>
        <v>52200</v>
      </c>
      <c r="Q265" s="10">
        <f>T265/1.19</f>
        <v>50378.151260504201</v>
      </c>
      <c r="R265" s="10">
        <f t="shared" si="100"/>
        <v>9571.8487394957974</v>
      </c>
      <c r="S265" s="10"/>
      <c r="T265" s="10">
        <v>59950</v>
      </c>
      <c r="U265" s="10">
        <f t="shared" si="97"/>
        <v>59950</v>
      </c>
      <c r="V265" s="11">
        <f t="shared" si="79"/>
        <v>52200</v>
      </c>
      <c r="W265" s="11">
        <v>12084.120338818033</v>
      </c>
      <c r="X265" s="24">
        <f t="shared" si="107"/>
        <v>12084.120338818033</v>
      </c>
      <c r="Y265" s="16" t="s">
        <v>14</v>
      </c>
      <c r="Z265" s="15" t="s">
        <v>20</v>
      </c>
    </row>
    <row r="266" spans="1:26" ht="15" customHeight="1" x14ac:dyDescent="0.25">
      <c r="A266" s="43" t="s">
        <v>416</v>
      </c>
      <c r="B266" s="43"/>
      <c r="C266" s="43" t="s">
        <v>417</v>
      </c>
      <c r="D266" s="43"/>
      <c r="E266" s="43"/>
      <c r="F266" s="43"/>
      <c r="G266" s="3" t="s">
        <v>13</v>
      </c>
      <c r="H266" s="3" t="s">
        <v>14</v>
      </c>
      <c r="I266" s="3" t="s">
        <v>15</v>
      </c>
      <c r="J266" s="3" t="s">
        <v>16</v>
      </c>
      <c r="K266" s="3" t="s">
        <v>17</v>
      </c>
      <c r="L266" s="4" t="s">
        <v>13</v>
      </c>
      <c r="M266" s="4" t="s">
        <v>14</v>
      </c>
      <c r="N266" s="4" t="s">
        <v>15</v>
      </c>
      <c r="O266" s="4" t="s">
        <v>16</v>
      </c>
      <c r="P266" s="4" t="s">
        <v>17</v>
      </c>
      <c r="Q266" s="5" t="s">
        <v>13</v>
      </c>
      <c r="R266" s="5" t="s">
        <v>14</v>
      </c>
      <c r="S266" s="5" t="s">
        <v>15</v>
      </c>
      <c r="T266" s="5" t="s">
        <v>16</v>
      </c>
      <c r="U266" s="5" t="s">
        <v>17</v>
      </c>
      <c r="V266" s="17" t="s">
        <v>3</v>
      </c>
      <c r="W266" s="18" t="s">
        <v>4</v>
      </c>
      <c r="X266" s="19" t="s">
        <v>5</v>
      </c>
      <c r="Y266" s="20" t="s">
        <v>6</v>
      </c>
      <c r="Z266" s="21" t="s">
        <v>7</v>
      </c>
    </row>
    <row r="267" spans="1:26" ht="84.75" x14ac:dyDescent="0.25">
      <c r="A267" s="6">
        <v>241</v>
      </c>
      <c r="B267" s="36">
        <v>10111300</v>
      </c>
      <c r="C267" s="39" t="s">
        <v>418</v>
      </c>
      <c r="D267" s="39"/>
      <c r="E267" s="36" t="s">
        <v>28</v>
      </c>
      <c r="F267" s="34">
        <v>1</v>
      </c>
      <c r="G267" s="10">
        <f t="shared" ref="G267" si="108">J267/1.19</f>
        <v>73823.529411764714</v>
      </c>
      <c r="H267" s="10">
        <f t="shared" si="98"/>
        <v>14026.470588235296</v>
      </c>
      <c r="I267" s="10"/>
      <c r="J267" s="10">
        <v>87850</v>
      </c>
      <c r="K267" s="10">
        <f t="shared" si="93"/>
        <v>87850</v>
      </c>
      <c r="L267" s="10">
        <f t="shared" ref="L267" si="109">O267/1.19</f>
        <v>68487.394957983197</v>
      </c>
      <c r="M267" s="10">
        <f t="shared" si="99"/>
        <v>13012.605042016807</v>
      </c>
      <c r="N267" s="10"/>
      <c r="O267" s="10">
        <v>81500</v>
      </c>
      <c r="P267" s="10">
        <f t="shared" si="95"/>
        <v>81500</v>
      </c>
      <c r="Q267" s="10">
        <f t="shared" ref="Q267" si="110">T267/1.19</f>
        <v>78655.462184873948</v>
      </c>
      <c r="R267" s="10">
        <f t="shared" si="100"/>
        <v>14944.53781512605</v>
      </c>
      <c r="S267" s="10"/>
      <c r="T267" s="10">
        <v>93600</v>
      </c>
      <c r="U267" s="10">
        <f t="shared" si="97"/>
        <v>93600</v>
      </c>
      <c r="V267" s="11">
        <f t="shared" si="79"/>
        <v>81500</v>
      </c>
      <c r="W267" s="11">
        <v>17119.170479992212</v>
      </c>
      <c r="X267" s="24">
        <f t="shared" si="107"/>
        <v>17119.170479992212</v>
      </c>
      <c r="Y267" s="16" t="s">
        <v>14</v>
      </c>
      <c r="Z267" s="15" t="s">
        <v>20</v>
      </c>
    </row>
    <row r="268" spans="1:26" ht="84.75" x14ac:dyDescent="0.25">
      <c r="A268" s="6">
        <v>242</v>
      </c>
      <c r="B268" s="36">
        <v>10111300</v>
      </c>
      <c r="C268" s="39" t="s">
        <v>419</v>
      </c>
      <c r="D268" s="39"/>
      <c r="E268" s="36" t="s">
        <v>28</v>
      </c>
      <c r="F268" s="34">
        <v>1</v>
      </c>
      <c r="G268" s="23">
        <f t="shared" ref="G268:G271" si="111">J268</f>
        <v>219350</v>
      </c>
      <c r="H268" s="10"/>
      <c r="I268" s="10"/>
      <c r="J268" s="23">
        <v>219350</v>
      </c>
      <c r="K268" s="10">
        <f t="shared" si="93"/>
        <v>219350</v>
      </c>
      <c r="L268" s="23">
        <f t="shared" ref="L268:L271" si="112">O268</f>
        <v>203400</v>
      </c>
      <c r="M268" s="10"/>
      <c r="N268" s="10"/>
      <c r="O268" s="23">
        <v>203400</v>
      </c>
      <c r="P268" s="10">
        <f t="shared" si="95"/>
        <v>203400</v>
      </c>
      <c r="Q268" s="23">
        <f t="shared" ref="Q268:Q271" si="113">T268</f>
        <v>233650</v>
      </c>
      <c r="R268" s="10"/>
      <c r="S268" s="10"/>
      <c r="T268" s="23">
        <v>233650</v>
      </c>
      <c r="U268" s="10">
        <f t="shared" si="97"/>
        <v>233650</v>
      </c>
      <c r="V268" s="11">
        <f t="shared" si="79"/>
        <v>203400</v>
      </c>
      <c r="W268" s="11">
        <v>36252.361016454095</v>
      </c>
      <c r="X268" s="12">
        <f t="shared" si="107"/>
        <v>36252.361016454095</v>
      </c>
      <c r="Y268" s="16" t="s">
        <v>64</v>
      </c>
      <c r="Z268" s="15" t="s">
        <v>20</v>
      </c>
    </row>
    <row r="269" spans="1:26" ht="84.75" x14ac:dyDescent="0.25">
      <c r="A269" s="6">
        <v>243</v>
      </c>
      <c r="B269" s="36">
        <v>10111300</v>
      </c>
      <c r="C269" s="39" t="s">
        <v>420</v>
      </c>
      <c r="D269" s="39"/>
      <c r="E269" s="36" t="s">
        <v>28</v>
      </c>
      <c r="F269" s="34">
        <v>1</v>
      </c>
      <c r="G269" s="23">
        <f t="shared" si="111"/>
        <v>69150</v>
      </c>
      <c r="H269" s="10"/>
      <c r="I269" s="10"/>
      <c r="J269" s="23">
        <v>69150</v>
      </c>
      <c r="K269" s="10">
        <f t="shared" si="93"/>
        <v>69150</v>
      </c>
      <c r="L269" s="23">
        <f t="shared" si="112"/>
        <v>64100</v>
      </c>
      <c r="M269" s="10"/>
      <c r="N269" s="10"/>
      <c r="O269" s="23">
        <v>64100</v>
      </c>
      <c r="P269" s="10">
        <f t="shared" si="95"/>
        <v>64100</v>
      </c>
      <c r="Q269" s="23">
        <f t="shared" si="113"/>
        <v>73700</v>
      </c>
      <c r="R269" s="10"/>
      <c r="S269" s="10"/>
      <c r="T269" s="23">
        <v>73700</v>
      </c>
      <c r="U269" s="10">
        <f t="shared" si="97"/>
        <v>73700</v>
      </c>
      <c r="V269" s="11">
        <f t="shared" si="79"/>
        <v>64100</v>
      </c>
      <c r="W269" s="11">
        <v>16615.665465874794</v>
      </c>
      <c r="X269" s="12">
        <f t="shared" si="107"/>
        <v>16615.665465874794</v>
      </c>
      <c r="Y269" s="16" t="s">
        <v>64</v>
      </c>
      <c r="Z269" s="15" t="s">
        <v>20</v>
      </c>
    </row>
    <row r="270" spans="1:26" ht="84.75" x14ac:dyDescent="0.25">
      <c r="A270" s="6">
        <v>244</v>
      </c>
      <c r="B270" s="36">
        <v>10111300</v>
      </c>
      <c r="C270" s="39" t="s">
        <v>421</v>
      </c>
      <c r="D270" s="39"/>
      <c r="E270" s="36" t="s">
        <v>28</v>
      </c>
      <c r="F270" s="34">
        <v>1</v>
      </c>
      <c r="G270" s="23">
        <f t="shared" si="111"/>
        <v>63100</v>
      </c>
      <c r="H270" s="10"/>
      <c r="I270" s="10"/>
      <c r="J270" s="23">
        <v>63100</v>
      </c>
      <c r="K270" s="10">
        <f t="shared" si="93"/>
        <v>63100</v>
      </c>
      <c r="L270" s="23">
        <f t="shared" si="112"/>
        <v>58450</v>
      </c>
      <c r="M270" s="10"/>
      <c r="N270" s="10"/>
      <c r="O270" s="23">
        <v>58450</v>
      </c>
      <c r="P270" s="10">
        <f t="shared" si="95"/>
        <v>58450</v>
      </c>
      <c r="Q270" s="23">
        <f t="shared" si="113"/>
        <v>67300</v>
      </c>
      <c r="R270" s="10"/>
      <c r="S270" s="10"/>
      <c r="T270" s="23">
        <v>67300</v>
      </c>
      <c r="U270" s="10">
        <f t="shared" si="97"/>
        <v>67300</v>
      </c>
      <c r="V270" s="11">
        <f t="shared" si="79"/>
        <v>58450</v>
      </c>
      <c r="W270" s="11">
        <v>14903.748417875573</v>
      </c>
      <c r="X270" s="12">
        <f t="shared" si="107"/>
        <v>14903.748417875573</v>
      </c>
      <c r="Y270" s="16" t="s">
        <v>64</v>
      </c>
      <c r="Z270" s="15" t="s">
        <v>20</v>
      </c>
    </row>
    <row r="271" spans="1:26" ht="84.75" x14ac:dyDescent="0.25">
      <c r="A271" s="6">
        <v>245</v>
      </c>
      <c r="B271" s="36">
        <v>10111300</v>
      </c>
      <c r="C271" s="39" t="s">
        <v>422</v>
      </c>
      <c r="D271" s="39"/>
      <c r="E271" s="36" t="s">
        <v>28</v>
      </c>
      <c r="F271" s="34">
        <v>1</v>
      </c>
      <c r="G271" s="23">
        <f t="shared" si="111"/>
        <v>49750</v>
      </c>
      <c r="H271" s="10"/>
      <c r="I271" s="10"/>
      <c r="J271" s="23">
        <v>49750</v>
      </c>
      <c r="K271" s="10">
        <f t="shared" si="93"/>
        <v>49750</v>
      </c>
      <c r="L271" s="23">
        <f t="shared" si="112"/>
        <v>46200</v>
      </c>
      <c r="M271" s="10"/>
      <c r="N271" s="10"/>
      <c r="O271" s="23">
        <v>46200</v>
      </c>
      <c r="P271" s="10">
        <f t="shared" si="95"/>
        <v>46200</v>
      </c>
      <c r="Q271" s="23">
        <f t="shared" si="113"/>
        <v>53100</v>
      </c>
      <c r="R271" s="10"/>
      <c r="S271" s="10"/>
      <c r="T271" s="23">
        <v>53100</v>
      </c>
      <c r="U271" s="10">
        <f t="shared" si="97"/>
        <v>53100</v>
      </c>
      <c r="V271" s="11">
        <f t="shared" si="79"/>
        <v>46200</v>
      </c>
      <c r="W271" s="11">
        <v>12587.625352935449</v>
      </c>
      <c r="X271" s="12">
        <f t="shared" si="107"/>
        <v>12587.625352935449</v>
      </c>
      <c r="Y271" s="16" t="s">
        <v>64</v>
      </c>
      <c r="Z271" s="15" t="s">
        <v>20</v>
      </c>
    </row>
    <row r="272" spans="1:26" ht="15" customHeight="1" x14ac:dyDescent="0.25">
      <c r="A272" s="43" t="s">
        <v>423</v>
      </c>
      <c r="B272" s="43"/>
      <c r="C272" s="43" t="s">
        <v>424</v>
      </c>
      <c r="D272" s="43"/>
      <c r="E272" s="43"/>
      <c r="F272" s="43"/>
      <c r="G272" s="3" t="s">
        <v>13</v>
      </c>
      <c r="H272" s="3" t="s">
        <v>14</v>
      </c>
      <c r="I272" s="3" t="s">
        <v>15</v>
      </c>
      <c r="J272" s="3" t="s">
        <v>16</v>
      </c>
      <c r="K272" s="3" t="s">
        <v>17</v>
      </c>
      <c r="L272" s="4" t="s">
        <v>13</v>
      </c>
      <c r="M272" s="4" t="s">
        <v>14</v>
      </c>
      <c r="N272" s="4" t="s">
        <v>15</v>
      </c>
      <c r="O272" s="4" t="s">
        <v>16</v>
      </c>
      <c r="P272" s="4" t="s">
        <v>17</v>
      </c>
      <c r="Q272" s="5" t="s">
        <v>13</v>
      </c>
      <c r="R272" s="5" t="s">
        <v>14</v>
      </c>
      <c r="S272" s="5" t="s">
        <v>15</v>
      </c>
      <c r="T272" s="5" t="s">
        <v>16</v>
      </c>
      <c r="U272" s="5" t="s">
        <v>17</v>
      </c>
      <c r="V272" s="17" t="s">
        <v>3</v>
      </c>
      <c r="W272" s="18" t="s">
        <v>4</v>
      </c>
      <c r="X272" s="19" t="s">
        <v>5</v>
      </c>
      <c r="Y272" s="20" t="s">
        <v>6</v>
      </c>
      <c r="Z272" s="21" t="s">
        <v>7</v>
      </c>
    </row>
    <row r="273" spans="1:26" ht="84.75" x14ac:dyDescent="0.25">
      <c r="A273" s="6">
        <v>246</v>
      </c>
      <c r="B273" s="36">
        <v>10111300</v>
      </c>
      <c r="C273" s="39" t="s">
        <v>425</v>
      </c>
      <c r="D273" s="39"/>
      <c r="E273" s="37" t="s">
        <v>56</v>
      </c>
      <c r="F273" s="34">
        <v>1</v>
      </c>
      <c r="G273" s="10">
        <f>J273/1.19</f>
        <v>54285.71428571429</v>
      </c>
      <c r="H273" s="10">
        <f t="shared" si="98"/>
        <v>10314.285714285716</v>
      </c>
      <c r="I273" s="10"/>
      <c r="J273" s="10">
        <v>64600</v>
      </c>
      <c r="K273" s="10">
        <f t="shared" si="93"/>
        <v>64600</v>
      </c>
      <c r="L273" s="10">
        <f>O273/1.19</f>
        <v>50294.117647058825</v>
      </c>
      <c r="M273" s="10">
        <f t="shared" si="99"/>
        <v>9555.8823529411766</v>
      </c>
      <c r="N273" s="10"/>
      <c r="O273" s="10">
        <v>59850</v>
      </c>
      <c r="P273" s="10">
        <f t="shared" si="95"/>
        <v>59850</v>
      </c>
      <c r="Q273" s="10">
        <f>T273/1.19</f>
        <v>57773.10924369748</v>
      </c>
      <c r="R273" s="10">
        <f t="shared" si="100"/>
        <v>10976.89075630252</v>
      </c>
      <c r="S273" s="10"/>
      <c r="T273" s="10">
        <v>68750</v>
      </c>
      <c r="U273" s="10">
        <f t="shared" si="97"/>
        <v>68750</v>
      </c>
      <c r="V273" s="11">
        <f t="shared" si="79"/>
        <v>59850</v>
      </c>
      <c r="W273" s="11">
        <v>13594.635381170287</v>
      </c>
      <c r="X273" s="24">
        <f t="shared" si="107"/>
        <v>13594.635381170287</v>
      </c>
      <c r="Y273" s="16" t="s">
        <v>14</v>
      </c>
      <c r="Z273" s="15" t="s">
        <v>20</v>
      </c>
    </row>
    <row r="274" spans="1:26" ht="84.75" x14ac:dyDescent="0.25">
      <c r="A274" s="6">
        <v>247</v>
      </c>
      <c r="B274" s="36">
        <v>10111300</v>
      </c>
      <c r="C274" s="39" t="s">
        <v>426</v>
      </c>
      <c r="D274" s="39"/>
      <c r="E274" s="36" t="s">
        <v>28</v>
      </c>
      <c r="F274" s="34">
        <v>1</v>
      </c>
      <c r="G274" s="23">
        <f>J274</f>
        <v>45200</v>
      </c>
      <c r="H274" s="10"/>
      <c r="I274" s="10"/>
      <c r="J274" s="23">
        <v>45200</v>
      </c>
      <c r="K274" s="10">
        <f t="shared" si="93"/>
        <v>45200</v>
      </c>
      <c r="L274" s="23">
        <f>O274</f>
        <v>41800</v>
      </c>
      <c r="M274" s="10"/>
      <c r="N274" s="10"/>
      <c r="O274" s="23">
        <v>41800</v>
      </c>
      <c r="P274" s="10">
        <f t="shared" si="95"/>
        <v>41800</v>
      </c>
      <c r="Q274" s="23">
        <f>T274</f>
        <v>48100</v>
      </c>
      <c r="R274" s="10"/>
      <c r="S274" s="10"/>
      <c r="T274" s="23">
        <v>48100</v>
      </c>
      <c r="U274" s="10">
        <f t="shared" si="97"/>
        <v>48100</v>
      </c>
      <c r="V274" s="11">
        <f t="shared" si="79"/>
        <v>41800</v>
      </c>
      <c r="W274" s="11">
        <v>9566.5952682309417</v>
      </c>
      <c r="X274" s="12">
        <f t="shared" si="107"/>
        <v>9566.5952682309417</v>
      </c>
      <c r="Y274" s="16" t="s">
        <v>64</v>
      </c>
      <c r="Z274" s="15" t="s">
        <v>20</v>
      </c>
    </row>
    <row r="275" spans="1:26" ht="84.75" x14ac:dyDescent="0.25">
      <c r="A275" s="6">
        <v>248</v>
      </c>
      <c r="B275" s="36">
        <v>10111300</v>
      </c>
      <c r="C275" s="39" t="s">
        <v>427</v>
      </c>
      <c r="D275" s="39"/>
      <c r="E275" s="36" t="s">
        <v>28</v>
      </c>
      <c r="F275" s="34">
        <v>1</v>
      </c>
      <c r="G275" s="23">
        <f>J275</f>
        <v>83850</v>
      </c>
      <c r="H275" s="10"/>
      <c r="I275" s="10"/>
      <c r="J275" s="23">
        <v>83850</v>
      </c>
      <c r="K275" s="10">
        <f t="shared" si="93"/>
        <v>83850</v>
      </c>
      <c r="L275" s="23">
        <f>O275</f>
        <v>77800</v>
      </c>
      <c r="M275" s="10"/>
      <c r="N275" s="10"/>
      <c r="O275" s="23">
        <v>77800</v>
      </c>
      <c r="P275" s="10">
        <f t="shared" si="95"/>
        <v>77800</v>
      </c>
      <c r="Q275" s="23">
        <f>T275</f>
        <v>89400</v>
      </c>
      <c r="R275" s="10"/>
      <c r="S275" s="10"/>
      <c r="T275" s="23">
        <v>89400</v>
      </c>
      <c r="U275" s="10">
        <f t="shared" si="97"/>
        <v>89400</v>
      </c>
      <c r="V275" s="11">
        <f t="shared" si="79"/>
        <v>77800</v>
      </c>
      <c r="W275" s="11">
        <v>16112.160451757376</v>
      </c>
      <c r="X275" s="12">
        <f t="shared" si="107"/>
        <v>16112.160451757376</v>
      </c>
      <c r="Y275" s="16" t="s">
        <v>64</v>
      </c>
      <c r="Z275" s="15" t="s">
        <v>20</v>
      </c>
    </row>
    <row r="276" spans="1:26" ht="84.75" x14ac:dyDescent="0.25">
      <c r="A276" s="6">
        <v>249</v>
      </c>
      <c r="B276" s="36">
        <v>42142609</v>
      </c>
      <c r="C276" s="39" t="s">
        <v>428</v>
      </c>
      <c r="D276" s="39"/>
      <c r="E276" s="37" t="s">
        <v>56</v>
      </c>
      <c r="F276" s="34">
        <v>1</v>
      </c>
      <c r="G276" s="23">
        <f t="shared" ref="G276:G281" si="114">J276/1.19</f>
        <v>43949.579831932773</v>
      </c>
      <c r="H276" s="10">
        <f t="shared" si="98"/>
        <v>8350.4201680672268</v>
      </c>
      <c r="I276" s="10"/>
      <c r="J276" s="23">
        <v>52300</v>
      </c>
      <c r="K276" s="10">
        <f t="shared" si="93"/>
        <v>52300</v>
      </c>
      <c r="L276" s="23">
        <f t="shared" ref="L276:L281" si="115">O276/1.19</f>
        <v>40714.285714285717</v>
      </c>
      <c r="M276" s="10">
        <f t="shared" si="99"/>
        <v>7735.7142857142862</v>
      </c>
      <c r="N276" s="10"/>
      <c r="O276" s="23">
        <v>48450</v>
      </c>
      <c r="P276" s="10">
        <f t="shared" si="95"/>
        <v>48450</v>
      </c>
      <c r="Q276" s="23">
        <f t="shared" ref="Q276:Q281" si="116">T276/1.19</f>
        <v>46764.705882352944</v>
      </c>
      <c r="R276" s="10">
        <f t="shared" si="100"/>
        <v>8885.2941176470595</v>
      </c>
      <c r="S276" s="10"/>
      <c r="T276" s="23">
        <v>55650</v>
      </c>
      <c r="U276" s="10">
        <f t="shared" si="97"/>
        <v>55650</v>
      </c>
      <c r="V276" s="11">
        <f t="shared" si="79"/>
        <v>48450</v>
      </c>
      <c r="W276" s="11">
        <v>12688.326355758933</v>
      </c>
      <c r="X276" s="24">
        <f t="shared" si="107"/>
        <v>12688.326355758933</v>
      </c>
      <c r="Y276" s="16" t="s">
        <v>14</v>
      </c>
      <c r="Z276" s="15" t="s">
        <v>20</v>
      </c>
    </row>
    <row r="277" spans="1:26" ht="84.75" x14ac:dyDescent="0.25">
      <c r="A277" s="6">
        <v>250</v>
      </c>
      <c r="B277" s="36">
        <v>42142609</v>
      </c>
      <c r="C277" s="39" t="s">
        <v>429</v>
      </c>
      <c r="D277" s="39"/>
      <c r="E277" s="37" t="s">
        <v>56</v>
      </c>
      <c r="F277" s="34">
        <v>1</v>
      </c>
      <c r="G277" s="23">
        <f t="shared" si="114"/>
        <v>51428.571428571428</v>
      </c>
      <c r="H277" s="10">
        <f t="shared" si="98"/>
        <v>9771.4285714285706</v>
      </c>
      <c r="I277" s="10"/>
      <c r="J277" s="23">
        <v>61200</v>
      </c>
      <c r="K277" s="10">
        <f t="shared" si="93"/>
        <v>61200</v>
      </c>
      <c r="L277" s="23">
        <f t="shared" si="115"/>
        <v>47647.058823529413</v>
      </c>
      <c r="M277" s="10">
        <f t="shared" si="99"/>
        <v>9052.9411764705892</v>
      </c>
      <c r="N277" s="10"/>
      <c r="O277" s="23">
        <v>56700</v>
      </c>
      <c r="P277" s="10">
        <f t="shared" si="95"/>
        <v>56700</v>
      </c>
      <c r="Q277" s="23">
        <f t="shared" si="116"/>
        <v>54831.932773109249</v>
      </c>
      <c r="R277" s="10">
        <f t="shared" si="100"/>
        <v>10418.067226890758</v>
      </c>
      <c r="S277" s="10"/>
      <c r="T277" s="23">
        <v>65250</v>
      </c>
      <c r="U277" s="10">
        <f t="shared" si="97"/>
        <v>65250</v>
      </c>
      <c r="V277" s="11">
        <f t="shared" si="79"/>
        <v>56700</v>
      </c>
      <c r="W277" s="11">
        <v>16514.96446305131</v>
      </c>
      <c r="X277" s="24">
        <f t="shared" si="107"/>
        <v>16514.96446305131</v>
      </c>
      <c r="Y277" s="16" t="s">
        <v>14</v>
      </c>
      <c r="Z277" s="15" t="s">
        <v>20</v>
      </c>
    </row>
    <row r="278" spans="1:26" ht="84.75" x14ac:dyDescent="0.25">
      <c r="A278" s="6">
        <v>251</v>
      </c>
      <c r="B278" s="36">
        <v>42142609</v>
      </c>
      <c r="C278" s="39" t="s">
        <v>430</v>
      </c>
      <c r="D278" s="39"/>
      <c r="E278" s="37" t="s">
        <v>56</v>
      </c>
      <c r="F278" s="34">
        <v>1</v>
      </c>
      <c r="G278" s="23">
        <f t="shared" si="114"/>
        <v>74705.882352941175</v>
      </c>
      <c r="H278" s="10">
        <f t="shared" si="98"/>
        <v>14194.117647058823</v>
      </c>
      <c r="I278" s="10"/>
      <c r="J278" s="23">
        <v>88900</v>
      </c>
      <c r="K278" s="10">
        <f t="shared" si="93"/>
        <v>88900</v>
      </c>
      <c r="L278" s="23">
        <f t="shared" si="115"/>
        <v>69285.71428571429</v>
      </c>
      <c r="M278" s="10">
        <f t="shared" si="99"/>
        <v>13164.285714285716</v>
      </c>
      <c r="N278" s="10"/>
      <c r="O278" s="23">
        <v>82450</v>
      </c>
      <c r="P278" s="10">
        <f t="shared" si="95"/>
        <v>82450</v>
      </c>
      <c r="Q278" s="23">
        <f t="shared" si="116"/>
        <v>79621.848739495807</v>
      </c>
      <c r="R278" s="10">
        <f t="shared" si="100"/>
        <v>15128.151260504203</v>
      </c>
      <c r="S278" s="10"/>
      <c r="T278" s="23">
        <v>94750</v>
      </c>
      <c r="U278" s="10">
        <f t="shared" si="97"/>
        <v>94750</v>
      </c>
      <c r="V278" s="11">
        <f t="shared" si="79"/>
        <v>82450</v>
      </c>
      <c r="W278" s="11">
        <v>19737.396553402785</v>
      </c>
      <c r="X278" s="24">
        <f t="shared" si="107"/>
        <v>19737.396553402785</v>
      </c>
      <c r="Y278" s="16" t="s">
        <v>14</v>
      </c>
      <c r="Z278" s="15" t="s">
        <v>20</v>
      </c>
    </row>
    <row r="279" spans="1:26" ht="84.75" x14ac:dyDescent="0.25">
      <c r="A279" s="6">
        <v>252</v>
      </c>
      <c r="B279" s="36">
        <v>42142609</v>
      </c>
      <c r="C279" s="39" t="s">
        <v>431</v>
      </c>
      <c r="D279" s="39"/>
      <c r="E279" s="37" t="s">
        <v>432</v>
      </c>
      <c r="F279" s="34">
        <v>1</v>
      </c>
      <c r="G279" s="23">
        <f t="shared" si="114"/>
        <v>50252.100840336134</v>
      </c>
      <c r="H279" s="10">
        <f t="shared" si="98"/>
        <v>9547.8991596638662</v>
      </c>
      <c r="I279" s="10"/>
      <c r="J279" s="23">
        <v>59800</v>
      </c>
      <c r="K279" s="10">
        <f t="shared" si="93"/>
        <v>59800</v>
      </c>
      <c r="L279" s="23">
        <f t="shared" si="115"/>
        <v>46554.621848739494</v>
      </c>
      <c r="M279" s="10">
        <f t="shared" si="99"/>
        <v>8845.3781512605037</v>
      </c>
      <c r="N279" s="10"/>
      <c r="O279" s="23">
        <v>55400</v>
      </c>
      <c r="P279" s="10">
        <f t="shared" si="95"/>
        <v>55400</v>
      </c>
      <c r="Q279" s="23">
        <f t="shared" si="116"/>
        <v>53529.411764705888</v>
      </c>
      <c r="R279" s="10">
        <f t="shared" si="100"/>
        <v>10170.588235294119</v>
      </c>
      <c r="S279" s="10"/>
      <c r="T279" s="23">
        <v>63700</v>
      </c>
      <c r="U279" s="10">
        <f t="shared" si="97"/>
        <v>63700</v>
      </c>
      <c r="V279" s="11">
        <f t="shared" si="79"/>
        <v>55400</v>
      </c>
      <c r="W279" s="11">
        <v>21147.210592931555</v>
      </c>
      <c r="X279" s="24">
        <f t="shared" si="107"/>
        <v>21147.210592931555</v>
      </c>
      <c r="Y279" s="16" t="s">
        <v>14</v>
      </c>
      <c r="Z279" s="15" t="s">
        <v>20</v>
      </c>
    </row>
    <row r="280" spans="1:26" ht="84.75" x14ac:dyDescent="0.25">
      <c r="A280" s="6">
        <v>253</v>
      </c>
      <c r="B280" s="36">
        <v>42142609</v>
      </c>
      <c r="C280" s="39" t="s">
        <v>433</v>
      </c>
      <c r="D280" s="39"/>
      <c r="E280" s="37" t="s">
        <v>434</v>
      </c>
      <c r="F280" s="34">
        <v>1</v>
      </c>
      <c r="G280" s="23">
        <f t="shared" si="114"/>
        <v>45630.252100840335</v>
      </c>
      <c r="H280" s="10">
        <f t="shared" si="98"/>
        <v>8669.7478991596636</v>
      </c>
      <c r="I280" s="10"/>
      <c r="J280" s="23">
        <v>54300</v>
      </c>
      <c r="K280" s="10">
        <f t="shared" si="93"/>
        <v>54300</v>
      </c>
      <c r="L280" s="23">
        <f t="shared" si="115"/>
        <v>42184.873949579836</v>
      </c>
      <c r="M280" s="10">
        <f t="shared" si="99"/>
        <v>8015.1260504201691</v>
      </c>
      <c r="N280" s="10"/>
      <c r="O280" s="23">
        <v>50200</v>
      </c>
      <c r="P280" s="10">
        <f t="shared" si="95"/>
        <v>50200</v>
      </c>
      <c r="Q280" s="23">
        <f t="shared" si="116"/>
        <v>48529.411764705881</v>
      </c>
      <c r="R280" s="10">
        <f t="shared" si="100"/>
        <v>9220.5882352941171</v>
      </c>
      <c r="S280" s="10"/>
      <c r="T280" s="23">
        <v>57750</v>
      </c>
      <c r="U280" s="10">
        <f t="shared" si="97"/>
        <v>57750</v>
      </c>
      <c r="V280" s="11">
        <f t="shared" si="79"/>
        <v>50200</v>
      </c>
      <c r="W280" s="11">
        <v>14299.542400934673</v>
      </c>
      <c r="X280" s="24">
        <f t="shared" si="107"/>
        <v>14299.542400934673</v>
      </c>
      <c r="Y280" s="16" t="s">
        <v>14</v>
      </c>
      <c r="Z280" s="15" t="s">
        <v>20</v>
      </c>
    </row>
    <row r="281" spans="1:26" ht="84.75" x14ac:dyDescent="0.25">
      <c r="A281" s="6">
        <v>254</v>
      </c>
      <c r="B281" s="36">
        <v>42142609</v>
      </c>
      <c r="C281" s="39" t="s">
        <v>435</v>
      </c>
      <c r="D281" s="39"/>
      <c r="E281" s="37" t="s">
        <v>434</v>
      </c>
      <c r="F281" s="34">
        <v>1</v>
      </c>
      <c r="G281" s="23">
        <f t="shared" si="114"/>
        <v>43361.34453781513</v>
      </c>
      <c r="H281" s="10">
        <f t="shared" si="98"/>
        <v>8238.6554621848754</v>
      </c>
      <c r="I281" s="10"/>
      <c r="J281" s="23">
        <v>51600</v>
      </c>
      <c r="K281" s="10">
        <f t="shared" si="93"/>
        <v>51600</v>
      </c>
      <c r="L281" s="23">
        <f t="shared" si="115"/>
        <v>40168.067226890758</v>
      </c>
      <c r="M281" s="10">
        <f t="shared" si="99"/>
        <v>7631.9327731092444</v>
      </c>
      <c r="N281" s="10"/>
      <c r="O281" s="23">
        <v>47800</v>
      </c>
      <c r="P281" s="10">
        <f t="shared" si="95"/>
        <v>47800</v>
      </c>
      <c r="Q281" s="23">
        <f t="shared" si="116"/>
        <v>46176.470588235294</v>
      </c>
      <c r="R281" s="10">
        <f t="shared" si="100"/>
        <v>8773.5294117647063</v>
      </c>
      <c r="S281" s="10"/>
      <c r="T281" s="23">
        <v>54950</v>
      </c>
      <c r="U281" s="10">
        <f t="shared" si="97"/>
        <v>54950</v>
      </c>
      <c r="V281" s="11">
        <f t="shared" ref="V281:V293" si="117">+MIN(J281,O281,T281)</f>
        <v>47800</v>
      </c>
      <c r="W281" s="11">
        <v>14098.140395287706</v>
      </c>
      <c r="X281" s="24">
        <f t="shared" si="107"/>
        <v>14098.140395287706</v>
      </c>
      <c r="Y281" s="16" t="s">
        <v>14</v>
      </c>
      <c r="Z281" s="15" t="s">
        <v>20</v>
      </c>
    </row>
    <row r="282" spans="1:26" ht="84.75" x14ac:dyDescent="0.25">
      <c r="A282" s="6">
        <v>255</v>
      </c>
      <c r="B282" s="36">
        <v>42293603</v>
      </c>
      <c r="C282" s="39" t="s">
        <v>436</v>
      </c>
      <c r="D282" s="39"/>
      <c r="E282" s="36" t="s">
        <v>28</v>
      </c>
      <c r="F282" s="34">
        <v>1</v>
      </c>
      <c r="G282" s="23">
        <f>J282/1.19</f>
        <v>20126.050420168067</v>
      </c>
      <c r="H282" s="10">
        <f t="shared" si="98"/>
        <v>3823.9495798319326</v>
      </c>
      <c r="I282" s="10"/>
      <c r="J282" s="23">
        <v>23950</v>
      </c>
      <c r="K282" s="10">
        <f t="shared" si="93"/>
        <v>23950</v>
      </c>
      <c r="L282" s="23">
        <f>O282/1.19</f>
        <v>18781.512605042019</v>
      </c>
      <c r="M282" s="10">
        <f t="shared" si="99"/>
        <v>3568.4873949579837</v>
      </c>
      <c r="N282" s="10"/>
      <c r="O282" s="23">
        <v>22350</v>
      </c>
      <c r="P282" s="10">
        <f t="shared" si="95"/>
        <v>22350</v>
      </c>
      <c r="Q282" s="23">
        <f>T282/1.19</f>
        <v>21512.605042016807</v>
      </c>
      <c r="R282" s="10">
        <f t="shared" si="100"/>
        <v>4087.3949579831933</v>
      </c>
      <c r="S282" s="10"/>
      <c r="T282" s="23">
        <v>25600</v>
      </c>
      <c r="U282" s="10">
        <f t="shared" si="97"/>
        <v>25600</v>
      </c>
      <c r="V282" s="11">
        <f t="shared" si="117"/>
        <v>22350</v>
      </c>
      <c r="W282" s="11">
        <v>6545.5651835264343</v>
      </c>
      <c r="X282" s="24">
        <f t="shared" si="107"/>
        <v>6545.5651835264343</v>
      </c>
      <c r="Y282" s="16" t="s">
        <v>14</v>
      </c>
      <c r="Z282" s="15" t="s">
        <v>20</v>
      </c>
    </row>
    <row r="283" spans="1:26" ht="84.75" x14ac:dyDescent="0.25">
      <c r="A283" s="6">
        <v>256</v>
      </c>
      <c r="B283" s="36">
        <v>42293603</v>
      </c>
      <c r="C283" s="39" t="s">
        <v>437</v>
      </c>
      <c r="D283" s="39"/>
      <c r="E283" s="36" t="s">
        <v>28</v>
      </c>
      <c r="F283" s="34">
        <v>1</v>
      </c>
      <c r="G283" s="23">
        <f>J283/1.19</f>
        <v>5966.3865546218494</v>
      </c>
      <c r="H283" s="10">
        <f t="shared" si="98"/>
        <v>1133.6134453781515</v>
      </c>
      <c r="I283" s="10"/>
      <c r="J283" s="23">
        <v>7100</v>
      </c>
      <c r="K283" s="10">
        <f t="shared" si="93"/>
        <v>7100</v>
      </c>
      <c r="L283" s="23">
        <f>O283/1.19</f>
        <v>5210.0840336134452</v>
      </c>
      <c r="M283" s="10">
        <f t="shared" si="99"/>
        <v>989.9159663865546</v>
      </c>
      <c r="N283" s="10"/>
      <c r="O283" s="23">
        <v>6200</v>
      </c>
      <c r="P283" s="10">
        <f t="shared" si="95"/>
        <v>6200</v>
      </c>
      <c r="Q283" s="23">
        <f>T283/1.19</f>
        <v>6638.6554621848745</v>
      </c>
      <c r="R283" s="10">
        <f t="shared" si="100"/>
        <v>1261.3445378151262</v>
      </c>
      <c r="S283" s="10"/>
      <c r="T283" s="23">
        <v>7900</v>
      </c>
      <c r="U283" s="10">
        <f t="shared" si="97"/>
        <v>7900</v>
      </c>
      <c r="V283" s="11">
        <f t="shared" si="117"/>
        <v>6200</v>
      </c>
      <c r="W283" s="11">
        <v>2014.0200564696722</v>
      </c>
      <c r="X283" s="24">
        <f t="shared" si="107"/>
        <v>2014.0200564696722</v>
      </c>
      <c r="Y283" s="16" t="s">
        <v>14</v>
      </c>
      <c r="Z283" s="15" t="s">
        <v>20</v>
      </c>
    </row>
    <row r="284" spans="1:26" ht="84.75" x14ac:dyDescent="0.25">
      <c r="A284" s="6">
        <v>257</v>
      </c>
      <c r="B284" s="36">
        <v>42142609</v>
      </c>
      <c r="C284" s="39" t="s">
        <v>438</v>
      </c>
      <c r="D284" s="39"/>
      <c r="E284" s="7" t="s">
        <v>439</v>
      </c>
      <c r="F284" s="34">
        <v>1</v>
      </c>
      <c r="G284" s="23">
        <f>J284</f>
        <v>4350</v>
      </c>
      <c r="H284" s="10"/>
      <c r="I284" s="10"/>
      <c r="J284" s="23">
        <v>4350</v>
      </c>
      <c r="K284" s="10">
        <f t="shared" si="93"/>
        <v>4350</v>
      </c>
      <c r="L284" s="23">
        <f>O284</f>
        <v>3900</v>
      </c>
      <c r="M284" s="10"/>
      <c r="N284" s="10"/>
      <c r="O284" s="23">
        <v>3900</v>
      </c>
      <c r="P284" s="10">
        <f t="shared" si="95"/>
        <v>3900</v>
      </c>
      <c r="Q284" s="23">
        <f>T284</f>
        <v>5100</v>
      </c>
      <c r="R284" s="10"/>
      <c r="S284" s="10"/>
      <c r="T284" s="23">
        <v>5100</v>
      </c>
      <c r="U284" s="10">
        <f t="shared" si="97"/>
        <v>5100</v>
      </c>
      <c r="V284" s="11">
        <f t="shared" si="117"/>
        <v>3900</v>
      </c>
      <c r="W284" s="11">
        <v>1611.2160451757377</v>
      </c>
      <c r="X284" s="12">
        <f t="shared" si="107"/>
        <v>1611.2160451757377</v>
      </c>
      <c r="Y284" s="16" t="s">
        <v>64</v>
      </c>
      <c r="Z284" s="15" t="s">
        <v>20</v>
      </c>
    </row>
    <row r="285" spans="1:26" ht="84.75" x14ac:dyDescent="0.25">
      <c r="A285" s="6">
        <v>258</v>
      </c>
      <c r="B285" s="36">
        <v>42142609</v>
      </c>
      <c r="C285" s="39" t="s">
        <v>440</v>
      </c>
      <c r="D285" s="39"/>
      <c r="E285" s="7" t="s">
        <v>439</v>
      </c>
      <c r="F285" s="34">
        <v>1</v>
      </c>
      <c r="G285" s="23">
        <f t="shared" ref="G285:G287" si="118">J285</f>
        <v>6600</v>
      </c>
      <c r="H285" s="10"/>
      <c r="I285" s="10"/>
      <c r="J285" s="23">
        <v>6600</v>
      </c>
      <c r="K285" s="10">
        <f t="shared" si="93"/>
        <v>6600</v>
      </c>
      <c r="L285" s="23">
        <f t="shared" ref="L285:L287" si="119">O285</f>
        <v>6400</v>
      </c>
      <c r="M285" s="10"/>
      <c r="N285" s="10"/>
      <c r="O285" s="23">
        <v>6400</v>
      </c>
      <c r="P285" s="10">
        <f t="shared" si="95"/>
        <v>6400</v>
      </c>
      <c r="Q285" s="23">
        <f t="shared" ref="Q285:Q287" si="120">T285</f>
        <v>7400</v>
      </c>
      <c r="R285" s="10"/>
      <c r="S285" s="10"/>
      <c r="T285" s="23">
        <v>7400</v>
      </c>
      <c r="U285" s="10">
        <f t="shared" si="97"/>
        <v>7400</v>
      </c>
      <c r="V285" s="11">
        <f t="shared" si="117"/>
        <v>6400</v>
      </c>
      <c r="W285" s="11">
        <v>1913.3190536461884</v>
      </c>
      <c r="X285" s="12">
        <f t="shared" si="107"/>
        <v>1913.3190536461884</v>
      </c>
      <c r="Y285" s="16" t="s">
        <v>64</v>
      </c>
      <c r="Z285" s="15" t="s">
        <v>20</v>
      </c>
    </row>
    <row r="286" spans="1:26" ht="84.75" x14ac:dyDescent="0.25">
      <c r="A286" s="6">
        <v>259</v>
      </c>
      <c r="B286" s="36">
        <v>42142609</v>
      </c>
      <c r="C286" s="39" t="s">
        <v>441</v>
      </c>
      <c r="D286" s="39"/>
      <c r="E286" s="7" t="s">
        <v>439</v>
      </c>
      <c r="F286" s="34">
        <v>1</v>
      </c>
      <c r="G286" s="23">
        <f t="shared" si="118"/>
        <v>6700</v>
      </c>
      <c r="H286" s="10"/>
      <c r="I286" s="10"/>
      <c r="J286" s="23">
        <v>6700</v>
      </c>
      <c r="K286" s="10">
        <f t="shared" si="93"/>
        <v>6700</v>
      </c>
      <c r="L286" s="23">
        <f t="shared" si="119"/>
        <v>6400</v>
      </c>
      <c r="M286" s="10"/>
      <c r="N286" s="10"/>
      <c r="O286" s="23">
        <v>6400</v>
      </c>
      <c r="P286" s="10">
        <f t="shared" si="95"/>
        <v>6400</v>
      </c>
      <c r="Q286" s="23">
        <f t="shared" si="120"/>
        <v>7400</v>
      </c>
      <c r="R286" s="10"/>
      <c r="S286" s="10"/>
      <c r="T286" s="23">
        <v>7400</v>
      </c>
      <c r="U286" s="10">
        <f t="shared" si="97"/>
        <v>7400</v>
      </c>
      <c r="V286" s="11">
        <f t="shared" si="117"/>
        <v>6400</v>
      </c>
      <c r="W286" s="11">
        <v>1913.3190536461884</v>
      </c>
      <c r="X286" s="12">
        <f t="shared" si="107"/>
        <v>1913.3190536461884</v>
      </c>
      <c r="Y286" s="16" t="s">
        <v>64</v>
      </c>
      <c r="Z286" s="15" t="s">
        <v>20</v>
      </c>
    </row>
    <row r="287" spans="1:26" ht="84.75" x14ac:dyDescent="0.25">
      <c r="A287" s="6">
        <v>260</v>
      </c>
      <c r="B287" s="36">
        <v>42142609</v>
      </c>
      <c r="C287" s="39" t="s">
        <v>442</v>
      </c>
      <c r="D287" s="39"/>
      <c r="E287" s="7" t="s">
        <v>439</v>
      </c>
      <c r="F287" s="34">
        <v>1</v>
      </c>
      <c r="G287" s="23">
        <f t="shared" si="118"/>
        <v>7200</v>
      </c>
      <c r="H287" s="10"/>
      <c r="I287" s="10"/>
      <c r="J287" s="23">
        <v>7200</v>
      </c>
      <c r="K287" s="10">
        <f t="shared" si="93"/>
        <v>7200</v>
      </c>
      <c r="L287" s="23">
        <f t="shared" si="119"/>
        <v>6400</v>
      </c>
      <c r="M287" s="10"/>
      <c r="N287" s="10"/>
      <c r="O287" s="23">
        <v>6400</v>
      </c>
      <c r="P287" s="10">
        <f t="shared" si="95"/>
        <v>6400</v>
      </c>
      <c r="Q287" s="23">
        <f t="shared" si="120"/>
        <v>7400</v>
      </c>
      <c r="R287" s="10"/>
      <c r="S287" s="10"/>
      <c r="T287" s="23">
        <v>7400</v>
      </c>
      <c r="U287" s="10">
        <f t="shared" si="97"/>
        <v>7400</v>
      </c>
      <c r="V287" s="11">
        <f t="shared" si="117"/>
        <v>6400</v>
      </c>
      <c r="W287" s="11">
        <v>1913.3190536461884</v>
      </c>
      <c r="X287" s="12">
        <f t="shared" si="107"/>
        <v>1913.3190536461884</v>
      </c>
      <c r="Y287" s="16" t="s">
        <v>64</v>
      </c>
      <c r="Z287" s="15" t="s">
        <v>20</v>
      </c>
    </row>
    <row r="288" spans="1:26" x14ac:dyDescent="0.25">
      <c r="A288" s="40" t="s">
        <v>381</v>
      </c>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16"/>
      <c r="Z288" s="15"/>
    </row>
    <row r="289" spans="1:26" ht="84.75" x14ac:dyDescent="0.25">
      <c r="A289" s="6">
        <v>261</v>
      </c>
      <c r="B289" s="36">
        <v>10111300</v>
      </c>
      <c r="C289" s="41" t="s">
        <v>443</v>
      </c>
      <c r="D289" s="41"/>
      <c r="E289" s="37" t="s">
        <v>444</v>
      </c>
      <c r="F289" s="34">
        <v>1</v>
      </c>
      <c r="G289" s="23">
        <f>J289/1.19</f>
        <v>54285.71428571429</v>
      </c>
      <c r="H289" s="10">
        <f t="shared" ref="H289:H293" si="121">+G289*19%</f>
        <v>10314.285714285716</v>
      </c>
      <c r="I289" s="23"/>
      <c r="J289" s="23">
        <v>64600</v>
      </c>
      <c r="K289" s="10">
        <f>F289*J289</f>
        <v>64600</v>
      </c>
      <c r="L289" s="23">
        <f>O289/1.19</f>
        <v>50294.117647058825</v>
      </c>
      <c r="M289" s="10">
        <f t="shared" ref="M289:M293" si="122">+L289*19%</f>
        <v>9555.8823529411766</v>
      </c>
      <c r="N289" s="23"/>
      <c r="O289" s="23">
        <v>59850</v>
      </c>
      <c r="P289" s="10">
        <f>+O289*F289</f>
        <v>59850</v>
      </c>
      <c r="Q289" s="23">
        <f>T289/1.19</f>
        <v>57773.10924369748</v>
      </c>
      <c r="R289" s="10">
        <f t="shared" ref="R289:R293" si="123">+Q289*19%</f>
        <v>10976.89075630252</v>
      </c>
      <c r="S289" s="23"/>
      <c r="T289" s="23">
        <v>68750</v>
      </c>
      <c r="U289" s="10">
        <f>+T289*F289</f>
        <v>68750</v>
      </c>
      <c r="V289" s="11">
        <f t="shared" si="117"/>
        <v>59850</v>
      </c>
      <c r="W289" s="11">
        <v>12587.625352935449</v>
      </c>
      <c r="X289" s="24">
        <f t="shared" si="107"/>
        <v>12587.625352935449</v>
      </c>
      <c r="Y289" s="16" t="s">
        <v>14</v>
      </c>
      <c r="Z289" s="15" t="s">
        <v>20</v>
      </c>
    </row>
    <row r="290" spans="1:26" ht="84.75" x14ac:dyDescent="0.25">
      <c r="A290" s="6">
        <v>262</v>
      </c>
      <c r="B290" s="36">
        <v>42142609</v>
      </c>
      <c r="C290" s="42" t="s">
        <v>445</v>
      </c>
      <c r="D290" s="42"/>
      <c r="E290" s="37" t="s">
        <v>446</v>
      </c>
      <c r="F290" s="34">
        <v>1</v>
      </c>
      <c r="G290" s="23">
        <f>J290/1.19</f>
        <v>68361.344537815123</v>
      </c>
      <c r="H290" s="10">
        <f t="shared" si="121"/>
        <v>12988.655462184874</v>
      </c>
      <c r="I290" s="23"/>
      <c r="J290" s="23">
        <v>81350</v>
      </c>
      <c r="K290" s="10">
        <f>F290*J290</f>
        <v>81350</v>
      </c>
      <c r="L290" s="23">
        <f>O290/1.19</f>
        <v>63361.34453781513</v>
      </c>
      <c r="M290" s="10">
        <f t="shared" si="122"/>
        <v>12038.655462184875</v>
      </c>
      <c r="N290" s="23"/>
      <c r="O290" s="23">
        <v>75400</v>
      </c>
      <c r="P290" s="10">
        <f>+O290*F290</f>
        <v>75400</v>
      </c>
      <c r="Q290" s="23">
        <f>T290/1.19</f>
        <v>72815.126050420178</v>
      </c>
      <c r="R290" s="10">
        <f t="shared" si="123"/>
        <v>13834.873949579835</v>
      </c>
      <c r="S290" s="23"/>
      <c r="T290" s="23">
        <v>86650</v>
      </c>
      <c r="U290" s="10">
        <f>+T290*F290</f>
        <v>86650</v>
      </c>
      <c r="V290" s="11">
        <f t="shared" si="117"/>
        <v>75400</v>
      </c>
      <c r="W290" s="11">
        <v>16615.665465874794</v>
      </c>
      <c r="X290" s="24">
        <f t="shared" si="107"/>
        <v>16615.665465874794</v>
      </c>
      <c r="Y290" s="16" t="s">
        <v>14</v>
      </c>
      <c r="Z290" s="15" t="s">
        <v>20</v>
      </c>
    </row>
    <row r="291" spans="1:26" ht="15" customHeight="1" x14ac:dyDescent="0.25">
      <c r="A291" s="43" t="s">
        <v>413</v>
      </c>
      <c r="B291" s="43"/>
      <c r="C291" s="43" t="s">
        <v>414</v>
      </c>
      <c r="D291" s="43"/>
      <c r="E291" s="43"/>
      <c r="F291" s="43"/>
      <c r="G291" s="3" t="s">
        <v>13</v>
      </c>
      <c r="H291" s="3" t="s">
        <v>14</v>
      </c>
      <c r="I291" s="3" t="s">
        <v>15</v>
      </c>
      <c r="J291" s="3" t="s">
        <v>16</v>
      </c>
      <c r="K291" s="3" t="s">
        <v>17</v>
      </c>
      <c r="L291" s="4" t="s">
        <v>13</v>
      </c>
      <c r="M291" s="4" t="s">
        <v>14</v>
      </c>
      <c r="N291" s="4" t="s">
        <v>15</v>
      </c>
      <c r="O291" s="4" t="s">
        <v>16</v>
      </c>
      <c r="P291" s="4" t="s">
        <v>17</v>
      </c>
      <c r="Q291" s="5" t="s">
        <v>13</v>
      </c>
      <c r="R291" s="5" t="s">
        <v>14</v>
      </c>
      <c r="S291" s="5" t="s">
        <v>15</v>
      </c>
      <c r="T291" s="5" t="s">
        <v>16</v>
      </c>
      <c r="U291" s="5" t="s">
        <v>17</v>
      </c>
      <c r="V291" s="17" t="s">
        <v>3</v>
      </c>
      <c r="W291" s="18" t="s">
        <v>4</v>
      </c>
      <c r="X291" s="19" t="s">
        <v>5</v>
      </c>
      <c r="Y291" s="20" t="s">
        <v>6</v>
      </c>
      <c r="Z291" s="21" t="s">
        <v>7</v>
      </c>
    </row>
    <row r="292" spans="1:26" ht="84.75" x14ac:dyDescent="0.25">
      <c r="A292" s="6">
        <v>263</v>
      </c>
      <c r="B292" s="36">
        <v>10141503</v>
      </c>
      <c r="C292" s="39" t="s">
        <v>447</v>
      </c>
      <c r="D292" s="39"/>
      <c r="E292" s="37" t="s">
        <v>448</v>
      </c>
      <c r="F292" s="34">
        <v>1</v>
      </c>
      <c r="G292" s="23">
        <f>J292/1.19</f>
        <v>28655.462184873952</v>
      </c>
      <c r="H292" s="10">
        <f t="shared" si="121"/>
        <v>5444.5378151260511</v>
      </c>
      <c r="I292" s="23"/>
      <c r="J292" s="23">
        <v>34100</v>
      </c>
      <c r="K292" s="10">
        <f>F292*J292</f>
        <v>34100</v>
      </c>
      <c r="L292" s="23">
        <f>O292/1.19</f>
        <v>26470.588235294119</v>
      </c>
      <c r="M292" s="10">
        <f t="shared" si="122"/>
        <v>5029.4117647058829</v>
      </c>
      <c r="N292" s="23"/>
      <c r="O292" s="23">
        <v>31500</v>
      </c>
      <c r="P292" s="10">
        <f>+O292*F292</f>
        <v>31500</v>
      </c>
      <c r="Q292" s="23">
        <f>T292/1.19</f>
        <v>30504.201680672271</v>
      </c>
      <c r="R292" s="10">
        <f t="shared" si="123"/>
        <v>5795.7983193277314</v>
      </c>
      <c r="S292" s="23"/>
      <c r="T292" s="23">
        <v>36300</v>
      </c>
      <c r="U292" s="10">
        <f>+T292*F292</f>
        <v>36300</v>
      </c>
      <c r="V292" s="11">
        <f t="shared" si="117"/>
        <v>31500</v>
      </c>
      <c r="W292" s="11">
        <v>9566.5952682309417</v>
      </c>
      <c r="X292" s="24">
        <f t="shared" si="107"/>
        <v>9566.5952682309417</v>
      </c>
      <c r="Y292" s="16" t="s">
        <v>14</v>
      </c>
      <c r="Z292" s="15" t="s">
        <v>20</v>
      </c>
    </row>
    <row r="293" spans="1:26" ht="84.75" x14ac:dyDescent="0.25">
      <c r="A293" s="6">
        <v>264</v>
      </c>
      <c r="B293" s="36">
        <v>10141503</v>
      </c>
      <c r="C293" s="39" t="s">
        <v>449</v>
      </c>
      <c r="D293" s="39"/>
      <c r="E293" s="37" t="s">
        <v>450</v>
      </c>
      <c r="F293" s="34">
        <v>1</v>
      </c>
      <c r="G293" s="23">
        <f>J293/1.19</f>
        <v>62899.159663865546</v>
      </c>
      <c r="H293" s="10">
        <f t="shared" si="121"/>
        <v>11950.840336134454</v>
      </c>
      <c r="I293" s="23"/>
      <c r="J293" s="23">
        <v>74850</v>
      </c>
      <c r="K293" s="10">
        <f>F293*J293</f>
        <v>74850</v>
      </c>
      <c r="L293" s="23">
        <f>O293/1.19</f>
        <v>58361.34453781513</v>
      </c>
      <c r="M293" s="10">
        <f t="shared" si="122"/>
        <v>11088.655462184875</v>
      </c>
      <c r="N293" s="23"/>
      <c r="O293" s="23">
        <v>69450</v>
      </c>
      <c r="P293" s="10">
        <f>+O293*F293</f>
        <v>69450</v>
      </c>
      <c r="Q293" s="23">
        <f>T293/1.19</f>
        <v>67016.806722689085</v>
      </c>
      <c r="R293" s="10">
        <f t="shared" si="123"/>
        <v>12733.193277310926</v>
      </c>
      <c r="S293" s="23"/>
      <c r="T293" s="23">
        <v>79750</v>
      </c>
      <c r="U293" s="10">
        <f>+T293*F293</f>
        <v>79750</v>
      </c>
      <c r="V293" s="11">
        <f t="shared" si="117"/>
        <v>69450</v>
      </c>
      <c r="W293" s="11">
        <v>15910.758446110411</v>
      </c>
      <c r="X293" s="24">
        <f t="shared" si="107"/>
        <v>15910.758446110411</v>
      </c>
      <c r="Y293" s="16" t="s">
        <v>14</v>
      </c>
      <c r="Z293" s="15" t="s">
        <v>20</v>
      </c>
    </row>
  </sheetData>
  <mergeCells count="320">
    <mergeCell ref="C8:D8"/>
    <mergeCell ref="C9:D9"/>
    <mergeCell ref="C10:D10"/>
    <mergeCell ref="C11:D11"/>
    <mergeCell ref="A12:B12"/>
    <mergeCell ref="C12:F12"/>
    <mergeCell ref="X4:X5"/>
    <mergeCell ref="Y4:Y5"/>
    <mergeCell ref="Z4:Z5"/>
    <mergeCell ref="C5:D5"/>
    <mergeCell ref="C6:D6"/>
    <mergeCell ref="C7:D7"/>
    <mergeCell ref="A4:F4"/>
    <mergeCell ref="G4:K4"/>
    <mergeCell ref="L4:P4"/>
    <mergeCell ref="Q4:U4"/>
    <mergeCell ref="V4:V5"/>
    <mergeCell ref="W4:W5"/>
    <mergeCell ref="C18:D18"/>
    <mergeCell ref="C19:D19"/>
    <mergeCell ref="C20:D20"/>
    <mergeCell ref="A21:B21"/>
    <mergeCell ref="C21:F21"/>
    <mergeCell ref="C22:D22"/>
    <mergeCell ref="C13:D13"/>
    <mergeCell ref="C14:D14"/>
    <mergeCell ref="C15:D15"/>
    <mergeCell ref="C16:D16"/>
    <mergeCell ref="A17:B17"/>
    <mergeCell ref="C17:F17"/>
    <mergeCell ref="C28:D28"/>
    <mergeCell ref="C29:D29"/>
    <mergeCell ref="A30:B30"/>
    <mergeCell ref="C30:F30"/>
    <mergeCell ref="C31:D31"/>
    <mergeCell ref="A32:B32"/>
    <mergeCell ref="C32:F32"/>
    <mergeCell ref="C23:D23"/>
    <mergeCell ref="A24:B24"/>
    <mergeCell ref="C24:F24"/>
    <mergeCell ref="C25:D25"/>
    <mergeCell ref="C26:D26"/>
    <mergeCell ref="C27:D27"/>
    <mergeCell ref="C38:D38"/>
    <mergeCell ref="A39:B39"/>
    <mergeCell ref="C39:F39"/>
    <mergeCell ref="C40:D40"/>
    <mergeCell ref="C41:D41"/>
    <mergeCell ref="C42:D42"/>
    <mergeCell ref="C33:D33"/>
    <mergeCell ref="A34:B34"/>
    <mergeCell ref="C34:F34"/>
    <mergeCell ref="C35:D35"/>
    <mergeCell ref="C36:D36"/>
    <mergeCell ref="A37:X37"/>
    <mergeCell ref="C48:D48"/>
    <mergeCell ref="A49:B49"/>
    <mergeCell ref="C49:F49"/>
    <mergeCell ref="C50:D50"/>
    <mergeCell ref="C51:D51"/>
    <mergeCell ref="C52:D52"/>
    <mergeCell ref="C43:D43"/>
    <mergeCell ref="C44:D44"/>
    <mergeCell ref="C45:D45"/>
    <mergeCell ref="C46:D46"/>
    <mergeCell ref="A47:B47"/>
    <mergeCell ref="C47:F47"/>
    <mergeCell ref="C59:D59"/>
    <mergeCell ref="C60:D60"/>
    <mergeCell ref="C61:D61"/>
    <mergeCell ref="C62:D62"/>
    <mergeCell ref="C63:D63"/>
    <mergeCell ref="C64:D64"/>
    <mergeCell ref="C53:D53"/>
    <mergeCell ref="C54:D54"/>
    <mergeCell ref="C55:D55"/>
    <mergeCell ref="C56:D56"/>
    <mergeCell ref="C57:D57"/>
    <mergeCell ref="C58:D58"/>
    <mergeCell ref="C71:D71"/>
    <mergeCell ref="C72:D72"/>
    <mergeCell ref="C73:D73"/>
    <mergeCell ref="C74:D74"/>
    <mergeCell ref="C75:D75"/>
    <mergeCell ref="C76:D76"/>
    <mergeCell ref="C65:D65"/>
    <mergeCell ref="C66:D66"/>
    <mergeCell ref="C67:D67"/>
    <mergeCell ref="C68:D68"/>
    <mergeCell ref="C69:D69"/>
    <mergeCell ref="C70:D70"/>
    <mergeCell ref="C83:D83"/>
    <mergeCell ref="C84:D84"/>
    <mergeCell ref="C85:D85"/>
    <mergeCell ref="C86:D86"/>
    <mergeCell ref="C87:D87"/>
    <mergeCell ref="C88:D88"/>
    <mergeCell ref="C77:D77"/>
    <mergeCell ref="C78:D78"/>
    <mergeCell ref="C79:D79"/>
    <mergeCell ref="C80:D80"/>
    <mergeCell ref="C81:D81"/>
    <mergeCell ref="C82:D82"/>
    <mergeCell ref="C94:D94"/>
    <mergeCell ref="C95:D95"/>
    <mergeCell ref="C96:D96"/>
    <mergeCell ref="C97:D97"/>
    <mergeCell ref="C98:D98"/>
    <mergeCell ref="C99:D99"/>
    <mergeCell ref="C89:D89"/>
    <mergeCell ref="C90:D90"/>
    <mergeCell ref="C91:D91"/>
    <mergeCell ref="C92:D92"/>
    <mergeCell ref="C93:D93"/>
    <mergeCell ref="C106:D106"/>
    <mergeCell ref="C107:D107"/>
    <mergeCell ref="C108:D108"/>
    <mergeCell ref="C109:D109"/>
    <mergeCell ref="C110:D110"/>
    <mergeCell ref="C111:D111"/>
    <mergeCell ref="C100:D100"/>
    <mergeCell ref="C101:D101"/>
    <mergeCell ref="C102:D102"/>
    <mergeCell ref="C103:D103"/>
    <mergeCell ref="C104:D104"/>
    <mergeCell ref="C105:D105"/>
    <mergeCell ref="C118:D118"/>
    <mergeCell ref="C119:D119"/>
    <mergeCell ref="C120:D120"/>
    <mergeCell ref="C121:D121"/>
    <mergeCell ref="C122:D122"/>
    <mergeCell ref="C123:D123"/>
    <mergeCell ref="C112:D112"/>
    <mergeCell ref="C113:D113"/>
    <mergeCell ref="C114:D114"/>
    <mergeCell ref="C115:D115"/>
    <mergeCell ref="C116:D116"/>
    <mergeCell ref="C117:D117"/>
    <mergeCell ref="C130:D130"/>
    <mergeCell ref="C131:D131"/>
    <mergeCell ref="C132:D132"/>
    <mergeCell ref="C133:D133"/>
    <mergeCell ref="C134:D134"/>
    <mergeCell ref="C135:D135"/>
    <mergeCell ref="C124:D124"/>
    <mergeCell ref="C125:D125"/>
    <mergeCell ref="C126:D126"/>
    <mergeCell ref="C127:D127"/>
    <mergeCell ref="C128:D128"/>
    <mergeCell ref="C129:D129"/>
    <mergeCell ref="C142:D142"/>
    <mergeCell ref="C143:D143"/>
    <mergeCell ref="C144:D144"/>
    <mergeCell ref="C145:D145"/>
    <mergeCell ref="C146:D146"/>
    <mergeCell ref="C147:D147"/>
    <mergeCell ref="C136:D136"/>
    <mergeCell ref="C137:D137"/>
    <mergeCell ref="C138:D138"/>
    <mergeCell ref="C139:D139"/>
    <mergeCell ref="C140:D140"/>
    <mergeCell ref="C141:D141"/>
    <mergeCell ref="C154:D154"/>
    <mergeCell ref="C155:D155"/>
    <mergeCell ref="C156:D156"/>
    <mergeCell ref="C157:D157"/>
    <mergeCell ref="C158:D158"/>
    <mergeCell ref="C148:D148"/>
    <mergeCell ref="C149:D149"/>
    <mergeCell ref="C150:D150"/>
    <mergeCell ref="C151:D151"/>
    <mergeCell ref="C152:D152"/>
    <mergeCell ref="C153:D153"/>
    <mergeCell ref="C165:D165"/>
    <mergeCell ref="C166:D166"/>
    <mergeCell ref="C167:D167"/>
    <mergeCell ref="C168:D168"/>
    <mergeCell ref="C169:D169"/>
    <mergeCell ref="C170:D170"/>
    <mergeCell ref="C159:D159"/>
    <mergeCell ref="C160:D160"/>
    <mergeCell ref="C161:D161"/>
    <mergeCell ref="C162:D162"/>
    <mergeCell ref="C163:D163"/>
    <mergeCell ref="C164:D164"/>
    <mergeCell ref="C177:D177"/>
    <mergeCell ref="C178:D178"/>
    <mergeCell ref="C179:D179"/>
    <mergeCell ref="C180:D180"/>
    <mergeCell ref="C181:D181"/>
    <mergeCell ref="C182:D182"/>
    <mergeCell ref="C171:D171"/>
    <mergeCell ref="C172:D172"/>
    <mergeCell ref="C173:D173"/>
    <mergeCell ref="C174:D174"/>
    <mergeCell ref="C175:D175"/>
    <mergeCell ref="C176:D176"/>
    <mergeCell ref="C189:D189"/>
    <mergeCell ref="C190:D190"/>
    <mergeCell ref="C191:D191"/>
    <mergeCell ref="C192:D192"/>
    <mergeCell ref="A193:X193"/>
    <mergeCell ref="C194:D194"/>
    <mergeCell ref="C183:D183"/>
    <mergeCell ref="C184:D184"/>
    <mergeCell ref="C185:D185"/>
    <mergeCell ref="C186:D186"/>
    <mergeCell ref="C187:D187"/>
    <mergeCell ref="C188:D188"/>
    <mergeCell ref="C201:D201"/>
    <mergeCell ref="C202:D202"/>
    <mergeCell ref="C203:D203"/>
    <mergeCell ref="C204:D204"/>
    <mergeCell ref="C205:D205"/>
    <mergeCell ref="A206:B206"/>
    <mergeCell ref="C206:F206"/>
    <mergeCell ref="C195:D195"/>
    <mergeCell ref="C196:D196"/>
    <mergeCell ref="C197:D197"/>
    <mergeCell ref="C198:D198"/>
    <mergeCell ref="C199:D199"/>
    <mergeCell ref="C200:D200"/>
    <mergeCell ref="C213:D213"/>
    <mergeCell ref="C214:D214"/>
    <mergeCell ref="C215:D215"/>
    <mergeCell ref="C216:D216"/>
    <mergeCell ref="C217:D217"/>
    <mergeCell ref="C218:D218"/>
    <mergeCell ref="C207:D207"/>
    <mergeCell ref="C208:D208"/>
    <mergeCell ref="C209:D209"/>
    <mergeCell ref="C210:D210"/>
    <mergeCell ref="C211:D211"/>
    <mergeCell ref="C212:D212"/>
    <mergeCell ref="C225:D225"/>
    <mergeCell ref="C226:D226"/>
    <mergeCell ref="C227:D227"/>
    <mergeCell ref="C228:D228"/>
    <mergeCell ref="C229:D229"/>
    <mergeCell ref="C230:D230"/>
    <mergeCell ref="C219:D219"/>
    <mergeCell ref="C220:D220"/>
    <mergeCell ref="C221:D221"/>
    <mergeCell ref="C222:D222"/>
    <mergeCell ref="C223:D223"/>
    <mergeCell ref="C224:D224"/>
    <mergeCell ref="A236:B236"/>
    <mergeCell ref="C236:F236"/>
    <mergeCell ref="C237:D237"/>
    <mergeCell ref="C238:D238"/>
    <mergeCell ref="A239:X239"/>
    <mergeCell ref="C240:D240"/>
    <mergeCell ref="C231:D231"/>
    <mergeCell ref="C232:D232"/>
    <mergeCell ref="A233:B233"/>
    <mergeCell ref="C233:F233"/>
    <mergeCell ref="C234:D234"/>
    <mergeCell ref="C235:D235"/>
    <mergeCell ref="C246:D246"/>
    <mergeCell ref="C247:D247"/>
    <mergeCell ref="C248:D248"/>
    <mergeCell ref="C249:D249"/>
    <mergeCell ref="A250:B250"/>
    <mergeCell ref="C250:F250"/>
    <mergeCell ref="A241:B241"/>
    <mergeCell ref="C241:F241"/>
    <mergeCell ref="C242:D242"/>
    <mergeCell ref="C243:D243"/>
    <mergeCell ref="C244:D244"/>
    <mergeCell ref="C245:D245"/>
    <mergeCell ref="C256:D256"/>
    <mergeCell ref="C257:D257"/>
    <mergeCell ref="C258:D258"/>
    <mergeCell ref="A259:B259"/>
    <mergeCell ref="C259:F259"/>
    <mergeCell ref="C260:D260"/>
    <mergeCell ref="C251:D251"/>
    <mergeCell ref="A252:B252"/>
    <mergeCell ref="C252:F252"/>
    <mergeCell ref="C253:D253"/>
    <mergeCell ref="C254:D254"/>
    <mergeCell ref="C255:D255"/>
    <mergeCell ref="C265:D265"/>
    <mergeCell ref="A266:B266"/>
    <mergeCell ref="C266:F266"/>
    <mergeCell ref="C267:D267"/>
    <mergeCell ref="C268:D268"/>
    <mergeCell ref="C269:D269"/>
    <mergeCell ref="A261:B261"/>
    <mergeCell ref="C261:F261"/>
    <mergeCell ref="C262:D262"/>
    <mergeCell ref="C263:D263"/>
    <mergeCell ref="A264:B264"/>
    <mergeCell ref="C264:F264"/>
    <mergeCell ref="C275:D275"/>
    <mergeCell ref="C276:D276"/>
    <mergeCell ref="C277:D277"/>
    <mergeCell ref="C278:D278"/>
    <mergeCell ref="C279:D279"/>
    <mergeCell ref="C280:D280"/>
    <mergeCell ref="C270:D270"/>
    <mergeCell ref="C271:D271"/>
    <mergeCell ref="A272:B272"/>
    <mergeCell ref="C272:F272"/>
    <mergeCell ref="C273:D273"/>
    <mergeCell ref="C274:D274"/>
    <mergeCell ref="C292:D292"/>
    <mergeCell ref="C293:D293"/>
    <mergeCell ref="C287:D287"/>
    <mergeCell ref="A288:X288"/>
    <mergeCell ref="C289:D289"/>
    <mergeCell ref="C290:D290"/>
    <mergeCell ref="A291:B291"/>
    <mergeCell ref="C291:F291"/>
    <mergeCell ref="C281:D281"/>
    <mergeCell ref="C282:D282"/>
    <mergeCell ref="C283:D283"/>
    <mergeCell ref="C284:D284"/>
    <mergeCell ref="C285:D285"/>
    <mergeCell ref="C286:D286"/>
  </mergeCells>
  <conditionalFormatting sqref="C6">
    <cfRule type="duplicateValues" dxfId="13" priority="11"/>
  </conditionalFormatting>
  <conditionalFormatting sqref="C26">
    <cfRule type="duplicateValues" dxfId="12" priority="12"/>
  </conditionalFormatting>
  <conditionalFormatting sqref="C27">
    <cfRule type="duplicateValues" dxfId="11" priority="10"/>
  </conditionalFormatting>
  <conditionalFormatting sqref="C28">
    <cfRule type="duplicateValues" dxfId="10" priority="9"/>
  </conditionalFormatting>
  <conditionalFormatting sqref="C29:C30">
    <cfRule type="duplicateValues" dxfId="9" priority="8"/>
  </conditionalFormatting>
  <conditionalFormatting sqref="C265:C266">
    <cfRule type="duplicateValues" dxfId="8" priority="7"/>
  </conditionalFormatting>
  <conditionalFormatting sqref="C13">
    <cfRule type="duplicateValues" dxfId="7" priority="6"/>
  </conditionalFormatting>
  <conditionalFormatting sqref="C14">
    <cfRule type="duplicateValues" dxfId="6" priority="5"/>
  </conditionalFormatting>
  <conditionalFormatting sqref="C15">
    <cfRule type="duplicateValues" dxfId="5" priority="4"/>
  </conditionalFormatting>
  <conditionalFormatting sqref="C16:C17">
    <cfRule type="duplicateValues" dxfId="4" priority="3"/>
  </conditionalFormatting>
  <conditionalFormatting sqref="C5">
    <cfRule type="duplicateValues" dxfId="3" priority="2"/>
  </conditionalFormatting>
  <conditionalFormatting sqref="C18:C25 C10:C12 C7:C8">
    <cfRule type="duplicateValues" dxfId="2" priority="13"/>
  </conditionalFormatting>
  <conditionalFormatting sqref="C290:C291">
    <cfRule type="duplicateValues" dxfId="1" priority="1"/>
  </conditionalFormatting>
  <conditionalFormatting sqref="C289">
    <cfRule type="duplicateValues" dxfId="0" priority="14"/>
  </conditionalFormatting>
  <dataValidations count="1">
    <dataValidation type="textLength" operator="lessThanOrEqual" allowBlank="1" showInputMessage="1" showErrorMessage="1" errorTitle="Mensaje" error="el numero maximo de caracteres para la referencia es 100" sqref="B262:B263 T273:T275 B289 P292:P293 U292:U293 O273:O275 J273:J275 B273:B275 B251 B253:B258 B260 B267:B271 O251 J251 T251 T253:T258 O253:O258 J253:J258 J260 T260 O260 O262:O263 J262:J263 T262:T263 T265 O265 J265 J267:J271 T267:T271 O267:O271 U289:U290 P289:P290 K289:K290 K292:K293">
      <formula1>100</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Lorena Julieth Lozano Puentes</dc:creator>
  <cp:lastModifiedBy>PS. Lorena Julieth Lozano Puentes</cp:lastModifiedBy>
  <dcterms:created xsi:type="dcterms:W3CDTF">2019-11-28T14:16:43Z</dcterms:created>
  <dcterms:modified xsi:type="dcterms:W3CDTF">2019-12-12T20:45:00Z</dcterms:modified>
</cp:coreProperties>
</file>