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lucero.idarraga\Historico\Documents\CONTRATACION 2023\REPARACIONES LOCATIVAS TUMACO\"/>
    </mc:Choice>
  </mc:AlternateContent>
  <bookViews>
    <workbookView xWindow="0" yWindow="0" windowWidth="28800" windowHeight="12435"/>
  </bookViews>
  <sheets>
    <sheet name="PTA ECONOMICA" sheetId="1" r:id="rId1"/>
  </sheets>
  <externalReferences>
    <externalReference r:id="rId2"/>
  </externalReferences>
  <definedNames>
    <definedName name="_xlnm._FilterDatabase" localSheetId="0" hidden="1">'PTA ECONOMICA'!$B$8:$G$8</definedName>
    <definedName name="_xlnm.Print_Area" localSheetId="0">'PTA ECONOMICA'!$B$2:$G$65</definedName>
    <definedName name="_xlnm.Print_Titles" localSheetId="0">'PTA ECONOMICA'!$2:$7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57" i="1" l="1"/>
  <c r="G56" i="1"/>
  <c r="G55" i="1"/>
  <c r="G53" i="1" s="1"/>
  <c r="G54" i="1"/>
  <c r="G52" i="1"/>
  <c r="G51" i="1"/>
  <c r="G50" i="1"/>
  <c r="G49" i="1"/>
  <c r="G48" i="1"/>
  <c r="G47" i="1"/>
  <c r="G46" i="1"/>
  <c r="G44" i="1"/>
  <c r="G43" i="1"/>
  <c r="G42" i="1"/>
  <c r="G41" i="1" s="1"/>
  <c r="G40" i="1"/>
  <c r="G39" i="1"/>
  <c r="G38" i="1"/>
  <c r="G37" i="1"/>
  <c r="G36" i="1"/>
  <c r="G35" i="1"/>
  <c r="G34" i="1"/>
  <c r="G33" i="1"/>
  <c r="G32" i="1"/>
  <c r="G31" i="1"/>
  <c r="G30" i="1"/>
  <c r="G29" i="1"/>
  <c r="G28" i="1"/>
  <c r="G27" i="1"/>
  <c r="G26" i="1"/>
  <c r="G25" i="1"/>
  <c r="G24" i="1"/>
  <c r="G23" i="1"/>
  <c r="G22" i="1"/>
  <c r="G21" i="1"/>
  <c r="G20" i="1"/>
  <c r="G19" i="1"/>
  <c r="G17" i="1"/>
  <c r="G16" i="1"/>
  <c r="G15" i="1"/>
  <c r="G13" i="1"/>
  <c r="G12" i="1"/>
  <c r="G11" i="1"/>
  <c r="G10" i="1"/>
  <c r="G9" i="1"/>
  <c r="B3" i="1"/>
  <c r="G14" i="1" l="1"/>
  <c r="G8" i="1"/>
  <c r="G18" i="1"/>
  <c r="G58" i="1" s="1"/>
  <c r="G45" i="1"/>
  <c r="G59" i="1" l="1"/>
  <c r="G61" i="1"/>
  <c r="G62" i="1" s="1"/>
  <c r="G60" i="1"/>
  <c r="G63" i="1" l="1"/>
  <c r="G64" i="1" s="1"/>
</calcChain>
</file>

<file path=xl/sharedStrings.xml><?xml version="1.0" encoding="utf-8"?>
<sst xmlns="http://schemas.openxmlformats.org/spreadsheetml/2006/main" count="152" uniqueCount="114">
  <si>
    <t>INSTITUTO NACIONAL DE MEDICINA LEGAL Y CIENCIAS FORENSES</t>
  </si>
  <si>
    <t>ANEXO - PROPUESTA ECONOMICA</t>
  </si>
  <si>
    <t>ÍTEM</t>
  </si>
  <si>
    <t>DESCRIPCION</t>
  </si>
  <si>
    <t>UND</t>
  </si>
  <si>
    <t>CANT</t>
  </si>
  <si>
    <t>VR. UNITARIO</t>
  </si>
  <si>
    <t>VR. TOTAL</t>
  </si>
  <si>
    <t>1.</t>
  </si>
  <si>
    <t>PRELIMINARES</t>
  </si>
  <si>
    <t>1.1.</t>
  </si>
  <si>
    <t>Desmonte de redes hidráulicas existentes. Incluye tubería, valvulas, cheques, flotadores de tanques, universales y demas accesorios de la red de suministro</t>
  </si>
  <si>
    <t>UN</t>
  </si>
  <si>
    <t>1.2.</t>
  </si>
  <si>
    <t>Lavado de tanques de polietileno de almacenamiento de agua</t>
  </si>
  <si>
    <t>1.3.</t>
  </si>
  <si>
    <t>Raspado de pintura. Incluye cargue y el retiro de escombros a botadero autorizado.</t>
  </si>
  <si>
    <t>M2</t>
  </si>
  <si>
    <t>1.4.</t>
  </si>
  <si>
    <t>Raspado de estuco y pintura hasta encontrar pañete.  Incluye limpieza de pañete. Incluye cargue y el retiro de escombros a botadero autorizado.</t>
  </si>
  <si>
    <t>1.5.</t>
  </si>
  <si>
    <t>Limpieza de cubierta con hidrolavadora.  Incluye todos los trabajos necesarios para su correcta ejecución.</t>
  </si>
  <si>
    <t>2.</t>
  </si>
  <si>
    <t>CIMENTACION</t>
  </si>
  <si>
    <t>2.1.</t>
  </si>
  <si>
    <t>Excavación manual  y disposicion de sobrantes en el predio.</t>
  </si>
  <si>
    <t>M3</t>
  </si>
  <si>
    <t>2.2.</t>
  </si>
  <si>
    <t>Subbase Granular, incluye suministro, disposición y compactación</t>
  </si>
  <si>
    <t>2.3.</t>
  </si>
  <si>
    <t>Placa base tanques en concreto de 3000 PSI espesor e= 0,20 m. Incluye nivelación, refuerzo superior e inferior en  varilla 1/2" cada 20 cm en ambos sentidos y todos los elementos requeridos para su ejecución</t>
  </si>
  <si>
    <t>INSTALACIONES HIDROSANITARIAS.</t>
  </si>
  <si>
    <t>3.1.</t>
  </si>
  <si>
    <t xml:space="preserve">Suministro e instalación de valvula bola PVCP de 1/2" tipo pesada PCP </t>
  </si>
  <si>
    <t>3.2.</t>
  </si>
  <si>
    <t xml:space="preserve">Suministro e instalación de valvula bola PVCP de 3/4" tipo pesada PCP </t>
  </si>
  <si>
    <t>3.3.</t>
  </si>
  <si>
    <t xml:space="preserve">Suministro e instalación de valvula bola PVCP de 1" tipo pesada PCP </t>
  </si>
  <si>
    <t>3.4.</t>
  </si>
  <si>
    <t xml:space="preserve">Suministro e instalación de valvula bola PVCP de 1 1/2" tipo pesada PCP </t>
  </si>
  <si>
    <t>3.5.</t>
  </si>
  <si>
    <t>Suministro e instalación unión universal PVCP 1/2"</t>
  </si>
  <si>
    <t>3.6.</t>
  </si>
  <si>
    <t>Suministro e instalación unión universal PVCP 3/4"</t>
  </si>
  <si>
    <t>3.7.</t>
  </si>
  <si>
    <t>Suministro e instalación unión universal PVCP 1"</t>
  </si>
  <si>
    <t>3.8.</t>
  </si>
  <si>
    <t>Suministro e instalación unión universal PVCP 1 1/2"</t>
  </si>
  <si>
    <t>3.9.</t>
  </si>
  <si>
    <t xml:space="preserve">Suministro e Instalación Cheque horizontal de 1"  150 PSI </t>
  </si>
  <si>
    <t>3.10.</t>
  </si>
  <si>
    <t xml:space="preserve">Suministro e Instalación Cheque horizontal de 1 1/2 "  150 PSI </t>
  </si>
  <si>
    <t>3.11.</t>
  </si>
  <si>
    <t>Suministro e Instalación flanche tanque de agua 1/2"</t>
  </si>
  <si>
    <t>3.12.</t>
  </si>
  <si>
    <t>Suministro e Instalación flanche tanque de agua  1"</t>
  </si>
  <si>
    <t>3.13.</t>
  </si>
  <si>
    <t>Suministro e instalación tanque cónico de agua 1000 LT Polietileno</t>
  </si>
  <si>
    <t>3.14.</t>
  </si>
  <si>
    <t>Suministro e instalación tanque cónico de agua 2000 LT Polietileno</t>
  </si>
  <si>
    <t>3.15.</t>
  </si>
  <si>
    <t>Suministro e instalación válvula de llenado para tanque de almacenamiento FM (flotador vertical)</t>
  </si>
  <si>
    <t>3.16.</t>
  </si>
  <si>
    <t xml:space="preserve"> Tubería PVC-P 1/2" RDE 13.5-315 PSI  Incluye accesorios</t>
  </si>
  <si>
    <t>ML</t>
  </si>
  <si>
    <t>3.17.</t>
  </si>
  <si>
    <t xml:space="preserve"> Tubería PVC-P 3/4" RDE 21-200 PSI Incluye accesorios</t>
  </si>
  <si>
    <t>3.18.</t>
  </si>
  <si>
    <t xml:space="preserve"> Tubería PVC-P 1" RDE 21-200 PSI  Incluye accesorios</t>
  </si>
  <si>
    <t>3.19.</t>
  </si>
  <si>
    <t xml:space="preserve"> Tubería PVC-P 1 1/2" RDE 21-200 PSI Incluye accesorios</t>
  </si>
  <si>
    <t>3.20.</t>
  </si>
  <si>
    <t>Mantenimiento de equipo hidroflo de agua potable, incluye: a) mantenimiento de tablero de control, revisión y ajustes de cableado de potencia y control desde tablero de distribución y desde tablero de control a motor de la bomba, revisión y ajustes del cableado de sensores de presión y de nivel; b) mantenimiento de electrobomba IHM de 1.5 hp, revisión de bobinado, mediciones de parámetros eléctricos antes y después de realizar el mantenimiento, revisión y cambio de sellos mecánicos, alineación para evitar vibraciones, revisión de manómetros, cambio de rodamientos,  ajuste de pernos de sujeción, engrase de cojinetes,pintura exterior del equipo, revisión de válvulas, cambio de flotador, limpieza, lubricación, pruebas y puesta en operación, etc.; c) mantenimiento de tanque hidroacumulador incluyendo  cambio de membrana, limpieza, pintura exterior.</t>
  </si>
  <si>
    <t>3.21.</t>
  </si>
  <si>
    <t>Limpieza tubería enterrada de 4", perforaciones e instalación de geotextil boca inferior</t>
  </si>
  <si>
    <t>3.22.</t>
  </si>
  <si>
    <t>Sondeo y destaponamiento red aguas sanitarias del area de patología</t>
  </si>
  <si>
    <t>MAMPOSTERIA</t>
  </si>
  <si>
    <t>4.1.</t>
  </si>
  <si>
    <t>Descolgado en lamina superboard 6 mm para alero perimetral de la fachada.  Incluye canales, perfileria,  platinas de soporte, cintas, tornillos, masilla, cordón sellante flexible, primeriado, desmonte del elemento existente  y todos los materiales, accesorios y obras necesarias para su correcta instalación y funcionamiento</t>
  </si>
  <si>
    <t>PAÑETES</t>
  </si>
  <si>
    <t>5.1.</t>
  </si>
  <si>
    <t>Pañete liso impermeabilizado 1:3, incluye filos, dilataciones, cantos y cartera de vanos. incluye medidas inferiores a 1.00m</t>
  </si>
  <si>
    <t>PINTURAS</t>
  </si>
  <si>
    <t>6.1.</t>
  </si>
  <si>
    <t>Estuco plástico, incluye filos (esquineras plásticas),  dilataciones (juntas de control plasticas en "Z" y "U"), carteras de vanos y medidas inferiores a 1.0 m</t>
  </si>
  <si>
    <t>6.2.</t>
  </si>
  <si>
    <t>Suministro e instalación de pintura acrilica alta asepsia acabado mate tres manos para muros (color a escoger) incluye medidas menores a 1.00 m incluye filos y dilataciones. Incluye resanes en estuco plástico y todos los materiales y trabajos necesarios para su correcta ejecución.</t>
  </si>
  <si>
    <t>6.3.</t>
  </si>
  <si>
    <t>Suministro e instalación de pintura koraza  5 años para exteriores, dos manos, color a escoger, incluye filos y dilataciones. Incluye medidas inferiores a 1.00 m</t>
  </si>
  <si>
    <t>6.4.</t>
  </si>
  <si>
    <t>Suministro y aplicación de imprimante acrilico de alto contenido de sólidos base de pinturas de muros y techos</t>
  </si>
  <si>
    <t>6.5.</t>
  </si>
  <si>
    <t>Lavado de muros con acido acético, suministro y aplicación de impermeabilizante bloqueador de humedad ascendente  dos capas (Impermur)</t>
  </si>
  <si>
    <t>CERRADURAS</t>
  </si>
  <si>
    <t>7.1.</t>
  </si>
  <si>
    <t>Suministro e instalación de cerraduras de palanca. Incluye desmonte cerraduras existentes</t>
  </si>
  <si>
    <t>GRIFERIAS</t>
  </si>
  <si>
    <t>8.1.</t>
  </si>
  <si>
    <t xml:space="preserve">Suministro e instalación de grifería 8".  Incluye desmonte y desconexión grifería existente, montaje, acople flexible  y conexión a punto hidráulico. </t>
  </si>
  <si>
    <t>8.2.</t>
  </si>
  <si>
    <t>Suministro e instalación de arbol de entrada y salida sanitaros FM. Incluye desconexión arboles existentes y acople flexible con llave.</t>
  </si>
  <si>
    <t>8.3.</t>
  </si>
  <si>
    <t>Suministro e instalación de regadera de duchas con brazo. Incluye tubería acople a muro y retiro elementos existentes.</t>
  </si>
  <si>
    <t>8.4.</t>
  </si>
  <si>
    <t>Suministro e instalación de asiento sanitario para inodoros exitentes. Incluye retiro de elementos instalados..</t>
  </si>
  <si>
    <t>TOTAL COSTOS DIRECTOS</t>
  </si>
  <si>
    <t>ADMINISTRACIÓN</t>
  </si>
  <si>
    <t>IMPREVISTOS</t>
  </si>
  <si>
    <t>UTILIDAD</t>
  </si>
  <si>
    <t>IVA SOBRE UTILIDAD</t>
  </si>
  <si>
    <t>TOTAL COSTOS INDIRECTOS</t>
  </si>
  <si>
    <t>VALOR TOTAL</t>
  </si>
  <si>
    <t xml:space="preserve">VEGA INGENIERIA Y CONSTRUCCION S.A.S
NIT. 900.811.229-4 
ING. JOSE FERNANDO VEGA PAVA  
C.C. 74.271.014 DE TASCO 
REPRESENTANTE LEGAL  
CARRERA 113C No 152D-34 
Teléfono: 3219973260-6963224 
veicconingenieriasas@gmail.com 
 </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</si>
</sst>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_-* #,##0.00\ _€_-;\-* #,##0.00\ _€_-;_-* &quot;-&quot;??\ _€_-;_-@_-"/>
    <numFmt numFmtId="165" formatCode="[$$-240A]\ #,##0.00_ ;\-[$$-240A]\ #,##0.00\ "/>
    <numFmt numFmtId="166" formatCode="_(* #,##0.00_);_(* \(#,##0.00\);_(* &quot;-&quot;??_);_(@_)"/>
    <numFmt numFmtId="167" formatCode="0.0%"/>
    <numFmt numFmtId="168" formatCode="0.0"/>
  </numFmts>
  <fonts count="8" x14ac:knownFonts="1">
    <font>
      <sz val="11"/>
      <color theme="1"/>
      <name val="Calibri"/>
      <family val="2"/>
      <scheme val="minor"/>
    </font>
    <font>
      <sz val="11"/>
      <color indexed="8"/>
      <name val="Calibri"/>
      <family val="2"/>
    </font>
    <font>
      <sz val="10"/>
      <name val="Arial"/>
      <family val="2"/>
    </font>
    <font>
      <b/>
      <sz val="10"/>
      <name val="Arial"/>
      <family val="2"/>
    </font>
    <font>
      <sz val="10"/>
      <name val="Courier"/>
      <family val="3"/>
    </font>
    <font>
      <b/>
      <sz val="11"/>
      <name val="Arial"/>
      <family val="2"/>
    </font>
    <font>
      <b/>
      <sz val="10"/>
      <color indexed="10"/>
      <name val="Arial"/>
      <family val="2"/>
    </font>
    <font>
      <sz val="10"/>
      <color indexed="8"/>
      <name val="Arial"/>
      <family val="2"/>
    </font>
  </fonts>
  <fills count="8">
    <fill>
      <patternFill patternType="none"/>
    </fill>
    <fill>
      <patternFill patternType="gray125"/>
    </fill>
    <fill>
      <patternFill patternType="solid">
        <fgColor theme="0" tint="-0.249977111117893"/>
        <bgColor indexed="64"/>
      </patternFill>
    </fill>
    <fill>
      <patternFill patternType="solid">
        <fgColor indexed="22"/>
        <bgColor indexed="22"/>
      </patternFill>
    </fill>
    <fill>
      <patternFill patternType="solid">
        <fgColor indexed="22"/>
        <bgColor indexed="31"/>
      </patternFill>
    </fill>
    <fill>
      <patternFill patternType="solid">
        <fgColor indexed="22"/>
        <bgColor indexed="64"/>
      </patternFill>
    </fill>
    <fill>
      <patternFill patternType="solid">
        <fgColor theme="0"/>
        <bgColor indexed="64"/>
      </patternFill>
    </fill>
    <fill>
      <patternFill patternType="solid">
        <fgColor indexed="65"/>
        <bgColor indexed="9"/>
      </patternFill>
    </fill>
  </fills>
  <borders count="22">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8">
    <xf numFmtId="0" fontId="0" fillId="0" borderId="0"/>
    <xf numFmtId="9" fontId="1" fillId="0" borderId="0" applyFont="0" applyFill="0" applyBorder="0" applyAlignment="0" applyProtection="0"/>
    <xf numFmtId="0" fontId="1" fillId="0" borderId="0"/>
    <xf numFmtId="0" fontId="1" fillId="0" borderId="0"/>
    <xf numFmtId="165" fontId="4" fillId="0" borderId="0"/>
    <xf numFmtId="166" fontId="1" fillId="0" borderId="0" applyFont="0" applyFill="0" applyBorder="0" applyAlignment="0" applyProtection="0"/>
    <xf numFmtId="164" fontId="2" fillId="0" borderId="0" applyFont="0" applyFill="0" applyBorder="0" applyAlignment="0" applyProtection="0"/>
    <xf numFmtId="166" fontId="2" fillId="0" borderId="0" applyFont="0" applyFill="0" applyBorder="0" applyAlignment="0" applyProtection="0"/>
  </cellStyleXfs>
  <cellXfs count="101">
    <xf numFmtId="0" fontId="0" fillId="0" borderId="0" xfId="0"/>
    <xf numFmtId="0" fontId="2" fillId="0" borderId="0" xfId="2" applyFont="1" applyFill="1" applyAlignment="1">
      <alignment vertical="center"/>
    </xf>
    <xf numFmtId="0" fontId="2" fillId="0" borderId="0" xfId="0" applyFont="1" applyAlignment="1">
      <alignment horizontal="center" vertical="center"/>
    </xf>
    <xf numFmtId="0" fontId="2" fillId="0" borderId="0" xfId="0" applyFont="1" applyAlignment="1">
      <alignment vertical="center"/>
    </xf>
    <xf numFmtId="4" fontId="2" fillId="0" borderId="0" xfId="0" applyNumberFormat="1" applyFont="1" applyAlignment="1">
      <alignment horizontal="center" vertical="center"/>
    </xf>
    <xf numFmtId="4" fontId="2" fillId="0" borderId="0" xfId="0" applyNumberFormat="1" applyFont="1" applyAlignment="1">
      <alignment horizontal="right" vertical="center"/>
    </xf>
    <xf numFmtId="0" fontId="2" fillId="0" borderId="0" xfId="3" applyFont="1" applyFill="1" applyAlignment="1">
      <alignment vertical="center"/>
    </xf>
    <xf numFmtId="4" fontId="3" fillId="0" borderId="3" xfId="3" applyNumberFormat="1" applyFont="1" applyFill="1" applyBorder="1" applyAlignment="1">
      <alignment horizontal="center" vertical="center"/>
    </xf>
    <xf numFmtId="4" fontId="3" fillId="0" borderId="5" xfId="3" applyNumberFormat="1" applyFont="1" applyFill="1" applyBorder="1" applyAlignment="1">
      <alignment horizontal="centerContinuous" vertical="center"/>
    </xf>
    <xf numFmtId="0" fontId="3" fillId="0" borderId="4" xfId="3" applyFont="1" applyFill="1" applyBorder="1" applyAlignment="1">
      <alignment horizontal="center" vertical="center"/>
    </xf>
    <xf numFmtId="0" fontId="3" fillId="0" borderId="0" xfId="3" applyFont="1" applyFill="1" applyBorder="1" applyAlignment="1">
      <alignment horizontal="center" vertical="center"/>
    </xf>
    <xf numFmtId="4" fontId="3" fillId="0" borderId="0" xfId="3" applyNumberFormat="1" applyFont="1" applyFill="1" applyBorder="1" applyAlignment="1">
      <alignment horizontal="center" vertical="center"/>
    </xf>
    <xf numFmtId="4" fontId="3" fillId="0" borderId="0" xfId="3" applyNumberFormat="1" applyFont="1" applyFill="1" applyBorder="1" applyAlignment="1">
      <alignment horizontal="right" vertical="center"/>
    </xf>
    <xf numFmtId="4" fontId="3" fillId="0" borderId="5" xfId="3" applyNumberFormat="1" applyFont="1" applyFill="1" applyBorder="1" applyAlignment="1">
      <alignment horizontal="center" vertical="center"/>
    </xf>
    <xf numFmtId="4" fontId="2" fillId="0" borderId="5" xfId="4" applyNumberFormat="1" applyFont="1" applyBorder="1" applyAlignment="1">
      <alignment horizontal="left" vertical="center"/>
    </xf>
    <xf numFmtId="0" fontId="2" fillId="0" borderId="0" xfId="0" applyFont="1" applyFill="1" applyBorder="1" applyAlignment="1">
      <alignment vertical="center"/>
    </xf>
    <xf numFmtId="3" fontId="3" fillId="0" borderId="6" xfId="4" applyNumberFormat="1" applyFont="1" applyBorder="1" applyAlignment="1">
      <alignment horizontal="left" vertical="center"/>
    </xf>
    <xf numFmtId="0" fontId="2" fillId="0" borderId="7" xfId="0" applyFont="1" applyBorder="1" applyAlignment="1">
      <alignment vertical="center" wrapText="1"/>
    </xf>
    <xf numFmtId="4" fontId="2" fillId="0" borderId="7" xfId="0" applyNumberFormat="1" applyFont="1" applyBorder="1" applyAlignment="1">
      <alignment vertical="center"/>
    </xf>
    <xf numFmtId="4" fontId="2" fillId="0" borderId="7" xfId="0" applyNumberFormat="1" applyFont="1" applyBorder="1" applyAlignment="1">
      <alignment horizontal="center" vertical="center"/>
    </xf>
    <xf numFmtId="4" fontId="2" fillId="0" borderId="7" xfId="5" applyNumberFormat="1" applyFont="1" applyBorder="1" applyAlignment="1">
      <alignment horizontal="right" vertical="center"/>
    </xf>
    <xf numFmtId="4" fontId="2" fillId="0" borderId="8" xfId="0" applyNumberFormat="1" applyFont="1" applyFill="1" applyBorder="1" applyAlignment="1">
      <alignment vertical="center"/>
    </xf>
    <xf numFmtId="0" fontId="3" fillId="2" borderId="9" xfId="0" applyFont="1" applyFill="1" applyBorder="1" applyAlignment="1">
      <alignment horizontal="center" vertical="center"/>
    </xf>
    <xf numFmtId="3" fontId="3" fillId="2" borderId="9" xfId="0" applyNumberFormat="1" applyFont="1" applyFill="1" applyBorder="1" applyAlignment="1">
      <alignment horizontal="center" vertical="center"/>
    </xf>
    <xf numFmtId="4" fontId="3" fillId="2" borderId="9" xfId="0" applyNumberFormat="1" applyFont="1" applyFill="1" applyBorder="1" applyAlignment="1">
      <alignment horizontal="center" vertical="center" wrapText="1"/>
    </xf>
    <xf numFmtId="0" fontId="3" fillId="3" borderId="10" xfId="0" applyNumberFormat="1" applyFont="1" applyFill="1" applyBorder="1" applyAlignment="1" applyProtection="1">
      <alignment horizontal="center" vertical="center"/>
    </xf>
    <xf numFmtId="0" fontId="3" fillId="4" borderId="11" xfId="0" applyNumberFormat="1" applyFont="1" applyFill="1" applyBorder="1" applyAlignment="1" applyProtection="1">
      <alignment horizontal="left" vertical="center" wrapText="1"/>
    </xf>
    <xf numFmtId="0" fontId="3" fillId="3" borderId="11" xfId="0" applyFont="1" applyFill="1" applyBorder="1" applyAlignment="1">
      <alignment vertical="center" wrapText="1"/>
    </xf>
    <xf numFmtId="4" fontId="3" fillId="3" borderId="11" xfId="0" applyNumberFormat="1" applyFont="1" applyFill="1" applyBorder="1" applyAlignment="1">
      <alignment horizontal="center" vertical="center" wrapText="1"/>
    </xf>
    <xf numFmtId="4" fontId="6" fillId="5" borderId="11" xfId="0" applyNumberFormat="1" applyFont="1" applyFill="1" applyBorder="1" applyAlignment="1">
      <alignment horizontal="right" vertical="center" wrapText="1"/>
    </xf>
    <xf numFmtId="4" fontId="3" fillId="5" borderId="12" xfId="6" applyNumberFormat="1" applyFont="1" applyFill="1" applyBorder="1" applyAlignment="1" applyProtection="1">
      <alignment horizontal="right" vertical="center"/>
    </xf>
    <xf numFmtId="0" fontId="7" fillId="0" borderId="13" xfId="0" applyFont="1" applyFill="1" applyBorder="1" applyAlignment="1">
      <alignment horizontal="center" vertical="center" wrapText="1"/>
    </xf>
    <xf numFmtId="0" fontId="7" fillId="0" borderId="14" xfId="0" applyFont="1" applyFill="1" applyBorder="1" applyAlignment="1">
      <alignment horizontal="justify" vertical="center" wrapText="1"/>
    </xf>
    <xf numFmtId="0" fontId="7" fillId="0" borderId="14" xfId="0" applyNumberFormat="1" applyFont="1" applyFill="1" applyBorder="1" applyAlignment="1" applyProtection="1">
      <alignment horizontal="center" vertical="center"/>
    </xf>
    <xf numFmtId="4" fontId="2" fillId="0" borderId="14" xfId="6" applyNumberFormat="1" applyFont="1" applyFill="1" applyBorder="1" applyAlignment="1" applyProtection="1">
      <alignment horizontal="center" vertical="center"/>
    </xf>
    <xf numFmtId="4" fontId="2" fillId="6" borderId="14" xfId="6" applyNumberFormat="1" applyFont="1" applyFill="1" applyBorder="1" applyAlignment="1" applyProtection="1">
      <alignment horizontal="right" vertical="center"/>
    </xf>
    <xf numFmtId="4" fontId="2" fillId="0" borderId="15" xfId="6" applyNumberFormat="1" applyFont="1" applyFill="1" applyBorder="1" applyAlignment="1" applyProtection="1">
      <alignment horizontal="right" vertical="center"/>
    </xf>
    <xf numFmtId="4" fontId="2" fillId="6" borderId="14" xfId="6" applyNumberFormat="1" applyFont="1" applyFill="1" applyBorder="1" applyAlignment="1" applyProtection="1">
      <alignment horizontal="center" vertical="center"/>
    </xf>
    <xf numFmtId="0" fontId="3" fillId="3" borderId="13" xfId="0" applyNumberFormat="1" applyFont="1" applyFill="1" applyBorder="1" applyAlignment="1" applyProtection="1">
      <alignment horizontal="center" vertical="center"/>
    </xf>
    <xf numFmtId="0" fontId="3" fillId="4" borderId="14" xfId="0" applyNumberFormat="1" applyFont="1" applyFill="1" applyBorder="1" applyAlignment="1" applyProtection="1">
      <alignment horizontal="left" vertical="center" wrapText="1"/>
    </xf>
    <xf numFmtId="0" fontId="3" fillId="3" borderId="14" xfId="0" applyFont="1" applyFill="1" applyBorder="1" applyAlignment="1">
      <alignment vertical="center" wrapText="1"/>
    </xf>
    <xf numFmtId="4" fontId="3" fillId="3" borderId="14" xfId="0" applyNumberFormat="1" applyFont="1" applyFill="1" applyBorder="1" applyAlignment="1">
      <alignment horizontal="center" vertical="center" wrapText="1"/>
    </xf>
    <xf numFmtId="4" fontId="6" fillId="5" borderId="14" xfId="0" applyNumberFormat="1" applyFont="1" applyFill="1" applyBorder="1" applyAlignment="1">
      <alignment horizontal="right" vertical="center" wrapText="1"/>
    </xf>
    <xf numFmtId="4" fontId="3" fillId="5" borderId="15" xfId="6" applyNumberFormat="1" applyFont="1" applyFill="1" applyBorder="1" applyAlignment="1" applyProtection="1">
      <alignment horizontal="right" vertical="center"/>
    </xf>
    <xf numFmtId="0" fontId="7" fillId="6" borderId="13" xfId="0" applyFont="1" applyFill="1" applyBorder="1" applyAlignment="1">
      <alignment horizontal="center" vertical="center" wrapText="1"/>
    </xf>
    <xf numFmtId="0" fontId="2" fillId="6" borderId="14" xfId="0" applyFont="1" applyFill="1" applyBorder="1" applyAlignment="1">
      <alignment horizontal="justify" vertical="center"/>
    </xf>
    <xf numFmtId="0" fontId="7" fillId="6" borderId="14" xfId="0" applyNumberFormat="1" applyFont="1" applyFill="1" applyBorder="1" applyAlignment="1" applyProtection="1">
      <alignment horizontal="center" vertical="center"/>
    </xf>
    <xf numFmtId="4" fontId="2" fillId="6" borderId="15" xfId="6" applyNumberFormat="1" applyFont="1" applyFill="1" applyBorder="1" applyAlignment="1" applyProtection="1">
      <alignment horizontal="right" vertical="center"/>
    </xf>
    <xf numFmtId="0" fontId="2" fillId="6" borderId="14" xfId="0" applyFont="1" applyFill="1" applyBorder="1" applyAlignment="1">
      <alignment horizontal="justify" vertical="center" wrapText="1"/>
    </xf>
    <xf numFmtId="0" fontId="2" fillId="0" borderId="14" xfId="0" applyFont="1" applyFill="1" applyBorder="1" applyAlignment="1">
      <alignment horizontal="justify" vertical="center" wrapText="1"/>
    </xf>
    <xf numFmtId="0" fontId="2" fillId="6" borderId="14" xfId="0" applyNumberFormat="1" applyFont="1" applyFill="1" applyBorder="1" applyAlignment="1" applyProtection="1">
      <alignment horizontal="center" vertical="center"/>
    </xf>
    <xf numFmtId="0" fontId="7" fillId="0" borderId="14" xfId="0" applyFont="1" applyFill="1" applyBorder="1" applyAlignment="1">
      <alignment horizontal="left" vertical="center"/>
    </xf>
    <xf numFmtId="0" fontId="7" fillId="0" borderId="16" xfId="0" applyFont="1" applyFill="1" applyBorder="1" applyAlignment="1">
      <alignment horizontal="left" vertical="center"/>
    </xf>
    <xf numFmtId="0" fontId="2" fillId="6" borderId="16" xfId="0" applyNumberFormat="1" applyFont="1" applyFill="1" applyBorder="1" applyAlignment="1" applyProtection="1">
      <alignment horizontal="center" vertical="center"/>
    </xf>
    <xf numFmtId="4" fontId="2" fillId="6" borderId="16" xfId="6" applyNumberFormat="1" applyFont="1" applyFill="1" applyBorder="1" applyAlignment="1" applyProtection="1">
      <alignment horizontal="center" vertical="center"/>
    </xf>
    <xf numFmtId="0" fontId="7" fillId="0" borderId="16" xfId="0" applyFont="1" applyFill="1" applyBorder="1" applyAlignment="1">
      <alignment horizontal="center" vertical="center"/>
    </xf>
    <xf numFmtId="0" fontId="7" fillId="0" borderId="16" xfId="0" applyFont="1" applyFill="1" applyBorder="1" applyAlignment="1">
      <alignment horizontal="left" vertical="center" wrapText="1"/>
    </xf>
    <xf numFmtId="0" fontId="2" fillId="0" borderId="14" xfId="0" applyFont="1" applyFill="1" applyBorder="1" applyAlignment="1">
      <alignment horizontal="justify" vertical="center"/>
    </xf>
    <xf numFmtId="0" fontId="3" fillId="2" borderId="14" xfId="0" applyNumberFormat="1" applyFont="1" applyFill="1" applyBorder="1" applyAlignment="1" applyProtection="1">
      <alignment horizontal="left" vertical="center" wrapText="1"/>
    </xf>
    <xf numFmtId="0" fontId="2" fillId="0" borderId="13" xfId="0" applyNumberFormat="1" applyFont="1" applyFill="1" applyBorder="1" applyAlignment="1" applyProtection="1">
      <alignment horizontal="center" vertical="center"/>
    </xf>
    <xf numFmtId="4" fontId="2" fillId="0" borderId="14" xfId="0" applyNumberFormat="1" applyFont="1" applyFill="1" applyBorder="1" applyAlignment="1">
      <alignment horizontal="center" vertical="center" wrapText="1"/>
    </xf>
    <xf numFmtId="4" fontId="2" fillId="6" borderId="14" xfId="0" applyNumberFormat="1" applyFont="1" applyFill="1" applyBorder="1" applyAlignment="1">
      <alignment horizontal="right" vertical="center" wrapText="1"/>
    </xf>
    <xf numFmtId="0" fontId="7" fillId="0" borderId="13" xfId="0" applyFont="1" applyFill="1" applyBorder="1" applyAlignment="1">
      <alignment horizontal="center" vertical="center"/>
    </xf>
    <xf numFmtId="4" fontId="2" fillId="0" borderId="14" xfId="7" applyNumberFormat="1" applyFont="1" applyFill="1" applyBorder="1" applyAlignment="1">
      <alignment horizontal="center" vertical="center" wrapText="1"/>
    </xf>
    <xf numFmtId="4" fontId="2" fillId="0" borderId="14" xfId="6" applyNumberFormat="1" applyFont="1" applyFill="1" applyBorder="1" applyAlignment="1" applyProtection="1">
      <alignment horizontal="right" vertical="center"/>
    </xf>
    <xf numFmtId="4" fontId="2" fillId="6" borderId="14" xfId="7" applyNumberFormat="1" applyFont="1" applyFill="1" applyBorder="1" applyAlignment="1">
      <alignment horizontal="center" vertical="center" wrapText="1"/>
    </xf>
    <xf numFmtId="0" fontId="2" fillId="2" borderId="13" xfId="0" applyFont="1" applyFill="1" applyBorder="1" applyAlignment="1">
      <alignment horizontal="center" vertical="center"/>
    </xf>
    <xf numFmtId="0" fontId="3" fillId="5" borderId="14" xfId="0" applyFont="1" applyFill="1" applyBorder="1" applyAlignment="1">
      <alignment horizontal="left" vertical="center"/>
    </xf>
    <xf numFmtId="0" fontId="3" fillId="5" borderId="11" xfId="0" applyFont="1" applyFill="1" applyBorder="1" applyAlignment="1">
      <alignment vertical="center"/>
    </xf>
    <xf numFmtId="4" fontId="3" fillId="5" borderId="11" xfId="0" applyNumberFormat="1" applyFont="1" applyFill="1" applyBorder="1" applyAlignment="1">
      <alignment horizontal="center" vertical="center"/>
    </xf>
    <xf numFmtId="4" fontId="3" fillId="5" borderId="11" xfId="0" applyNumberFormat="1" applyFont="1" applyFill="1" applyBorder="1" applyAlignment="1">
      <alignment horizontal="right" vertical="center"/>
    </xf>
    <xf numFmtId="0" fontId="2" fillId="0" borderId="13" xfId="0" applyFont="1" applyBorder="1" applyAlignment="1">
      <alignment horizontal="center" vertical="center"/>
    </xf>
    <xf numFmtId="0" fontId="3" fillId="0" borderId="14" xfId="0" applyFont="1" applyBorder="1" applyAlignment="1">
      <alignment horizontal="left" vertical="center"/>
    </xf>
    <xf numFmtId="167" fontId="3" fillId="0" borderId="14" xfId="0" applyNumberFormat="1" applyFont="1" applyBorder="1" applyAlignment="1">
      <alignment horizontal="center" vertical="center"/>
    </xf>
    <xf numFmtId="10" fontId="3" fillId="0" borderId="14" xfId="1" applyNumberFormat="1" applyFont="1" applyFill="1" applyBorder="1" applyAlignment="1">
      <alignment horizontal="center" vertical="center"/>
    </xf>
    <xf numFmtId="4" fontId="3" fillId="0" borderId="14" xfId="0" applyNumberFormat="1" applyFont="1" applyBorder="1" applyAlignment="1">
      <alignment horizontal="right" vertical="center"/>
    </xf>
    <xf numFmtId="4" fontId="3" fillId="0" borderId="15" xfId="6" applyNumberFormat="1" applyFont="1" applyFill="1" applyBorder="1" applyAlignment="1" applyProtection="1">
      <alignment horizontal="right" vertical="center"/>
    </xf>
    <xf numFmtId="9" fontId="3" fillId="0" borderId="14" xfId="0" applyNumberFormat="1" applyFont="1" applyBorder="1" applyAlignment="1">
      <alignment horizontal="center" vertical="center"/>
    </xf>
    <xf numFmtId="10" fontId="3" fillId="0" borderId="14" xfId="1" applyNumberFormat="1" applyFont="1" applyBorder="1" applyAlignment="1">
      <alignment horizontal="center" vertical="center"/>
    </xf>
    <xf numFmtId="0" fontId="3" fillId="0" borderId="14" xfId="0" applyFont="1" applyBorder="1" applyAlignment="1">
      <alignment vertical="center"/>
    </xf>
    <xf numFmtId="0" fontId="2" fillId="2" borderId="17" xfId="0" applyFont="1" applyFill="1" applyBorder="1" applyAlignment="1">
      <alignment horizontal="center" vertical="center"/>
    </xf>
    <xf numFmtId="168" fontId="3" fillId="5" borderId="16" xfId="0" applyNumberFormat="1" applyFont="1" applyFill="1" applyBorder="1" applyAlignment="1">
      <alignment vertical="center"/>
    </xf>
    <xf numFmtId="4" fontId="3" fillId="5" borderId="16" xfId="0" applyNumberFormat="1" applyFont="1" applyFill="1" applyBorder="1" applyAlignment="1">
      <alignment horizontal="center" vertical="center"/>
    </xf>
    <xf numFmtId="4" fontId="3" fillId="5" borderId="16" xfId="0" applyNumberFormat="1" applyFont="1" applyFill="1" applyBorder="1" applyAlignment="1">
      <alignment horizontal="right" vertical="center"/>
    </xf>
    <xf numFmtId="4" fontId="3" fillId="5" borderId="18" xfId="6" applyNumberFormat="1" applyFont="1" applyFill="1" applyBorder="1" applyAlignment="1" applyProtection="1">
      <alignment horizontal="right" vertical="center"/>
    </xf>
    <xf numFmtId="0" fontId="2" fillId="2" borderId="19" xfId="0" applyFont="1" applyFill="1" applyBorder="1" applyAlignment="1">
      <alignment horizontal="center" vertical="center"/>
    </xf>
    <xf numFmtId="0" fontId="3" fillId="5" borderId="20" xfId="0" applyFont="1" applyFill="1" applyBorder="1" applyAlignment="1">
      <alignment vertical="center" wrapText="1"/>
    </xf>
    <xf numFmtId="0" fontId="3" fillId="5" borderId="20" xfId="0" applyFont="1" applyFill="1" applyBorder="1" applyAlignment="1">
      <alignment vertical="center"/>
    </xf>
    <xf numFmtId="4" fontId="3" fillId="5" borderId="20" xfId="0" applyNumberFormat="1" applyFont="1" applyFill="1" applyBorder="1" applyAlignment="1">
      <alignment horizontal="center" vertical="center"/>
    </xf>
    <xf numFmtId="4" fontId="3" fillId="5" borderId="20" xfId="0" applyNumberFormat="1" applyFont="1" applyFill="1" applyBorder="1" applyAlignment="1">
      <alignment horizontal="right" vertical="center"/>
    </xf>
    <xf numFmtId="4" fontId="3" fillId="5" borderId="21" xfId="6" applyNumberFormat="1" applyFont="1" applyFill="1" applyBorder="1" applyAlignment="1" applyProtection="1">
      <alignment horizontal="right" vertical="center"/>
    </xf>
    <xf numFmtId="0" fontId="2" fillId="7" borderId="0" xfId="0" applyFont="1" applyFill="1" applyBorder="1" applyAlignment="1">
      <alignment horizontal="center" vertical="center"/>
    </xf>
    <xf numFmtId="0" fontId="2" fillId="0" borderId="0" xfId="2" applyFont="1" applyFill="1" applyAlignment="1">
      <alignment horizontal="center" vertical="center"/>
    </xf>
    <xf numFmtId="4" fontId="2" fillId="0" borderId="0" xfId="2" applyNumberFormat="1" applyFont="1" applyFill="1" applyAlignment="1">
      <alignment vertical="center"/>
    </xf>
    <xf numFmtId="0" fontId="3" fillId="0" borderId="1" xfId="3" applyFont="1" applyFill="1" applyBorder="1" applyAlignment="1">
      <alignment horizontal="center" vertical="center"/>
    </xf>
    <xf numFmtId="0" fontId="3" fillId="0" borderId="2" xfId="3" applyFont="1" applyFill="1" applyBorder="1" applyAlignment="1">
      <alignment horizontal="center" vertical="center"/>
    </xf>
    <xf numFmtId="0" fontId="3" fillId="0" borderId="4" xfId="3" applyFont="1" applyFill="1" applyBorder="1" applyAlignment="1">
      <alignment horizontal="center" vertical="center" wrapText="1"/>
    </xf>
    <xf numFmtId="0" fontId="3" fillId="0" borderId="0" xfId="3" applyFont="1" applyFill="1" applyBorder="1" applyAlignment="1">
      <alignment horizontal="center" vertical="center" wrapText="1"/>
    </xf>
    <xf numFmtId="3" fontId="5" fillId="0" borderId="4" xfId="4" applyNumberFormat="1" applyFont="1" applyBorder="1" applyAlignment="1">
      <alignment horizontal="center" vertical="center" wrapText="1"/>
    </xf>
    <xf numFmtId="3" fontId="5" fillId="0" borderId="0" xfId="4" applyNumberFormat="1" applyFont="1" applyBorder="1" applyAlignment="1">
      <alignment horizontal="center" vertical="center" wrapText="1"/>
    </xf>
    <xf numFmtId="0" fontId="3" fillId="7" borderId="2" xfId="0" applyFont="1" applyFill="1" applyBorder="1" applyAlignment="1">
      <alignment horizontal="center" wrapText="1"/>
    </xf>
  </cellXfs>
  <cellStyles count="8">
    <cellStyle name="Millares 2" xfId="5"/>
    <cellStyle name="Millares 3 3" xfId="7"/>
    <cellStyle name="Millares_PRESUPUESTO DE OBRA 6 PISO TORRE C" xfId="6"/>
    <cellStyle name="Normal" xfId="0" builtinId="0"/>
    <cellStyle name="Normal 4" xfId="2"/>
    <cellStyle name="Normal 4 2" xfId="3"/>
    <cellStyle name="Normal_LISTA S.E.D" xfId="4"/>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6</xdr:col>
      <xdr:colOff>173868</xdr:colOff>
      <xdr:row>1</xdr:row>
      <xdr:rowOff>175455</xdr:rowOff>
    </xdr:from>
    <xdr:to>
      <xdr:col>6</xdr:col>
      <xdr:colOff>1068161</xdr:colOff>
      <xdr:row>4</xdr:row>
      <xdr:rowOff>176892</xdr:rowOff>
    </xdr:to>
    <xdr:pic>
      <xdr:nvPicPr>
        <xdr:cNvPr id="2" name="Picture 1">
          <a:extLst>
            <a:ext uri="{FF2B5EF4-FFF2-40B4-BE49-F238E27FC236}">
              <a16:creationId xmlns:a16="http://schemas.microsoft.com/office/drawing/2014/main" xmlns="" id="{00000000-0008-0000-0300-00004F200000}"/>
            </a:ext>
          </a:extLst>
        </xdr:cNvPr>
        <xdr:cNvPicPr>
          <a:picLocks noChangeAspect="1" noChangeArrowheads="1"/>
        </xdr:cNvPicPr>
      </xdr:nvPicPr>
      <xdr:blipFill>
        <a:blip xmlns:r="http://schemas.openxmlformats.org/officeDocument/2006/relationships" r:embed="rId1"/>
        <a:srcRect l="9892" t="4526" r="12688" b="8202"/>
        <a:stretch>
          <a:fillRect/>
        </a:stretch>
      </xdr:blipFill>
      <xdr:spPr bwMode="auto">
        <a:xfrm>
          <a:off x="8232018" y="346905"/>
          <a:ext cx="894293" cy="849162"/>
        </a:xfrm>
        <a:prstGeom prst="rect">
          <a:avLst/>
        </a:prstGeom>
        <a:noFill/>
        <a:ln w="28440">
          <a:solidFill>
            <a:srgbClr val="FFFFFF"/>
          </a:solidFill>
          <a:miter lim="800000"/>
          <a:headEnd/>
          <a:tailEnd/>
        </a:ln>
      </xdr:spPr>
    </xdr:pic>
    <xdr:clientData/>
  </xdr:twoCellAnchor>
  <xdr:twoCellAnchor>
    <xdr:from>
      <xdr:col>2</xdr:col>
      <xdr:colOff>3444875</xdr:colOff>
      <xdr:row>64</xdr:row>
      <xdr:rowOff>555625</xdr:rowOff>
    </xdr:from>
    <xdr:to>
      <xdr:col>5</xdr:col>
      <xdr:colOff>480694</xdr:colOff>
      <xdr:row>64</xdr:row>
      <xdr:rowOff>1528445</xdr:rowOff>
    </xdr:to>
    <xdr:grpSp>
      <xdr:nvGrpSpPr>
        <xdr:cNvPr id="3" name="Group 918">
          <a:extLst>
            <a:ext uri="{FF2B5EF4-FFF2-40B4-BE49-F238E27FC236}">
              <a16:creationId xmlns:a16="http://schemas.microsoft.com/office/drawing/2014/main" xmlns="" id="{CFB10AAE-0E54-491E-B8D3-1B0A84103359}"/>
            </a:ext>
          </a:extLst>
        </xdr:cNvPr>
        <xdr:cNvGrpSpPr/>
      </xdr:nvGrpSpPr>
      <xdr:grpSpPr>
        <a:xfrm>
          <a:off x="4230688" y="24534813"/>
          <a:ext cx="3286600" cy="972820"/>
          <a:chOff x="0" y="0"/>
          <a:chExt cx="3291004" cy="972820"/>
        </a:xfrm>
      </xdr:grpSpPr>
      <xdr:pic>
        <xdr:nvPicPr>
          <xdr:cNvPr id="4" name="Picture 13">
            <a:extLst>
              <a:ext uri="{FF2B5EF4-FFF2-40B4-BE49-F238E27FC236}">
                <a16:creationId xmlns:a16="http://schemas.microsoft.com/office/drawing/2014/main" xmlns="" id="{2CCAC048-0F92-4E01-AC9D-8237B5FC161A}"/>
              </a:ext>
            </a:extLst>
          </xdr:cNvPr>
          <xdr:cNvPicPr/>
        </xdr:nvPicPr>
        <xdr:blipFill>
          <a:blip xmlns:r="http://schemas.openxmlformats.org/officeDocument/2006/relationships" r:embed="rId2"/>
          <a:stretch>
            <a:fillRect/>
          </a:stretch>
        </xdr:blipFill>
        <xdr:spPr>
          <a:xfrm>
            <a:off x="0" y="0"/>
            <a:ext cx="1877060" cy="972820"/>
          </a:xfrm>
          <a:prstGeom prst="rect">
            <a:avLst/>
          </a:prstGeom>
        </xdr:spPr>
      </xdr:pic>
      <xdr:sp macro="" textlink="">
        <xdr:nvSpPr>
          <xdr:cNvPr id="5" name="Rectangle 109">
            <a:extLst>
              <a:ext uri="{FF2B5EF4-FFF2-40B4-BE49-F238E27FC236}">
                <a16:creationId xmlns:a16="http://schemas.microsoft.com/office/drawing/2014/main" xmlns="" id="{726242A6-DAD7-4790-93B6-C482D8E8CB2C}"/>
              </a:ext>
            </a:extLst>
          </xdr:cNvPr>
          <xdr:cNvSpPr/>
        </xdr:nvSpPr>
        <xdr:spPr>
          <a:xfrm>
            <a:off x="3234690" y="745363"/>
            <a:ext cx="56314" cy="226002"/>
          </a:xfrm>
          <a:prstGeom prst="rect">
            <a:avLst/>
          </a:prstGeom>
          <a:ln>
            <a:noFill/>
          </a:ln>
        </xdr:spPr>
        <xdr:txBody>
          <a:bodyPr vert="horz" wrap="square" lIns="0" tIns="0" rIns="0" bIns="0" rtlCol="0">
            <a:noAutofit/>
          </a:bodyPr>
          <a:lstStyle/>
          <a:p>
            <a:pPr marL="6350" indent="-6350" algn="l">
              <a:lnSpc>
                <a:spcPct val="107000"/>
              </a:lnSpc>
              <a:spcAft>
                <a:spcPts val="800"/>
              </a:spcAft>
            </a:pPr>
            <a:r>
              <a:rPr lang="es-CO" sz="1200" b="1">
                <a:solidFill>
                  <a:srgbClr val="000000"/>
                </a:solidFill>
                <a:effectLst/>
                <a:latin typeface="Arial" panose="020B0604020202020204" pitchFamily="34" charset="0"/>
                <a:ea typeface="Arial" panose="020B0604020202020204" pitchFamily="34" charset="0"/>
              </a:rPr>
              <a:t> </a:t>
            </a:r>
            <a:endParaRPr lang="es-CO" sz="1100">
              <a:solidFill>
                <a:srgbClr val="000000"/>
              </a:solidFill>
              <a:effectLst/>
              <a:latin typeface="Arial" panose="020B0604020202020204" pitchFamily="34" charset="0"/>
              <a:ea typeface="Arial" panose="020B0604020202020204" pitchFamily="34" charset="0"/>
            </a:endParaRPr>
          </a:p>
        </xdr:txBody>
      </xdr:sp>
    </xdr:grp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ARCHIVOS%20OLM/proyectos/2023/TUMACO/ENTREGA%2023%20NOV-23/1.%20presupuesto%20tumaco%2023%20nov-2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EROS"/>
      <sheetName val="CONCRETOS"/>
      <sheetName val="ADMON"/>
      <sheetName val="CUADRILLAS"/>
      <sheetName val="CANT PINTURA"/>
      <sheetName val="ELEM HCOS"/>
      <sheetName val="COMP BASICA"/>
      <sheetName val="DESCRIP TECN"/>
      <sheetName val="PTA ECONOMICA"/>
      <sheetName val="PRESUPUESTO"/>
      <sheetName val="EST.MERCADO."/>
      <sheetName val="APU BASICOS"/>
      <sheetName val="1"/>
      <sheetName val="2"/>
      <sheetName val="3"/>
      <sheetName val="4"/>
      <sheetName val="5"/>
      <sheetName val="6"/>
      <sheetName val="7"/>
      <sheetName val="8"/>
    </sheetNames>
    <sheetDataSet>
      <sheetData sheetId="0"/>
      <sheetData sheetId="1"/>
      <sheetData sheetId="2"/>
      <sheetData sheetId="3"/>
      <sheetData sheetId="4"/>
      <sheetData sheetId="5"/>
      <sheetData sheetId="6">
        <row r="1">
          <cell r="A1" t="str">
            <v>REPARACIONES LOCATIVAS RED DE SUMINISTRO DE AGUA POTABLE Y OTROS
UNIDAD BASICA DE TUMACO - NARIÑO</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66FF33"/>
    <pageSetUpPr fitToPage="1"/>
  </sheetPr>
  <dimension ref="A1:G66"/>
  <sheetViews>
    <sheetView showZeros="0" tabSelected="1" view="pageBreakPreview" topLeftCell="A51" zoomScale="80" zoomScaleNormal="80" zoomScaleSheetLayoutView="80" workbookViewId="0">
      <selection activeCell="I65" sqref="I65"/>
    </sheetView>
  </sheetViews>
  <sheetFormatPr baseColWidth="10" defaultColWidth="10.85546875" defaultRowHeight="12.75" x14ac:dyDescent="0.25"/>
  <cols>
    <col min="1" max="1" width="3.5703125" style="1" customWidth="1"/>
    <col min="2" max="2" width="8.28515625" style="2" customWidth="1"/>
    <col min="3" max="3" width="73.7109375" style="3" customWidth="1"/>
    <col min="4" max="4" width="7" style="3" customWidth="1"/>
    <col min="5" max="5" width="13" style="4" customWidth="1"/>
    <col min="6" max="6" width="15.28515625" style="5" customWidth="1"/>
    <col min="7" max="7" width="19.28515625" style="5" customWidth="1"/>
    <col min="8" max="9" width="10.85546875" style="1"/>
    <col min="10" max="10" width="15.85546875" style="1" customWidth="1"/>
    <col min="11" max="16384" width="10.85546875" style="1"/>
  </cols>
  <sheetData>
    <row r="1" spans="1:7" ht="13.5" thickBot="1" x14ac:dyDescent="0.3"/>
    <row r="2" spans="1:7" s="6" customFormat="1" ht="21" customHeight="1" x14ac:dyDescent="0.25">
      <c r="B2" s="94" t="s">
        <v>0</v>
      </c>
      <c r="C2" s="95"/>
      <c r="D2" s="95"/>
      <c r="E2" s="95"/>
      <c r="F2" s="95"/>
      <c r="G2" s="7"/>
    </row>
    <row r="3" spans="1:7" s="6" customFormat="1" ht="40.5" customHeight="1" x14ac:dyDescent="0.25">
      <c r="B3" s="96" t="str">
        <f>+'[1]COMP BASICA'!A1</f>
        <v>REPARACIONES LOCATIVAS RED DE SUMINISTRO DE AGUA POTABLE Y OTROS
UNIDAD BASICA DE TUMACO - NARIÑO</v>
      </c>
      <c r="C3" s="97"/>
      <c r="D3" s="97"/>
      <c r="E3" s="97"/>
      <c r="F3" s="97"/>
      <c r="G3" s="8"/>
    </row>
    <row r="4" spans="1:7" s="6" customFormat="1" ht="5.25" customHeight="1" x14ac:dyDescent="0.25">
      <c r="B4" s="9"/>
      <c r="C4" s="10"/>
      <c r="D4" s="10"/>
      <c r="E4" s="11"/>
      <c r="F4" s="12"/>
      <c r="G4" s="13"/>
    </row>
    <row r="5" spans="1:7" ht="15" x14ac:dyDescent="0.25">
      <c r="B5" s="98" t="s">
        <v>1</v>
      </c>
      <c r="C5" s="99"/>
      <c r="D5" s="99"/>
      <c r="E5" s="99"/>
      <c r="F5" s="99"/>
      <c r="G5" s="14"/>
    </row>
    <row r="6" spans="1:7" s="15" customFormat="1" ht="13.5" thickBot="1" x14ac:dyDescent="0.3">
      <c r="B6" s="16"/>
      <c r="C6" s="17"/>
      <c r="D6" s="18"/>
      <c r="E6" s="19"/>
      <c r="F6" s="20"/>
      <c r="G6" s="21"/>
    </row>
    <row r="7" spans="1:7" ht="27.75" customHeight="1" thickBot="1" x14ac:dyDescent="0.3">
      <c r="B7" s="22" t="s">
        <v>2</v>
      </c>
      <c r="C7" s="22" t="s">
        <v>3</v>
      </c>
      <c r="D7" s="22" t="s">
        <v>4</v>
      </c>
      <c r="E7" s="23" t="s">
        <v>5</v>
      </c>
      <c r="F7" s="24" t="s">
        <v>6</v>
      </c>
      <c r="G7" s="24" t="s">
        <v>7</v>
      </c>
    </row>
    <row r="8" spans="1:7" ht="20.100000000000001" customHeight="1" x14ac:dyDescent="0.25">
      <c r="B8" s="25" t="s">
        <v>8</v>
      </c>
      <c r="C8" s="26" t="s">
        <v>9</v>
      </c>
      <c r="D8" s="27"/>
      <c r="E8" s="28"/>
      <c r="F8" s="29"/>
      <c r="G8" s="30">
        <f>+SUBTOTAL(9,G9:G13)</f>
        <v>2685654.5</v>
      </c>
    </row>
    <row r="9" spans="1:7" ht="29.1" customHeight="1" x14ac:dyDescent="0.25">
      <c r="B9" s="31" t="s">
        <v>10</v>
      </c>
      <c r="C9" s="32" t="s">
        <v>11</v>
      </c>
      <c r="D9" s="33" t="s">
        <v>12</v>
      </c>
      <c r="E9" s="34">
        <v>1</v>
      </c>
      <c r="F9" s="35">
        <v>545670</v>
      </c>
      <c r="G9" s="36">
        <f t="shared" ref="G9:G13" si="0">+E9*F9</f>
        <v>545670</v>
      </c>
    </row>
    <row r="10" spans="1:7" ht="29.1" customHeight="1" x14ac:dyDescent="0.25">
      <c r="B10" s="31" t="s">
        <v>13</v>
      </c>
      <c r="C10" s="32" t="s">
        <v>14</v>
      </c>
      <c r="D10" s="33" t="s">
        <v>12</v>
      </c>
      <c r="E10" s="34">
        <v>8</v>
      </c>
      <c r="F10" s="35">
        <v>45394</v>
      </c>
      <c r="G10" s="36">
        <f t="shared" si="0"/>
        <v>363152</v>
      </c>
    </row>
    <row r="11" spans="1:7" ht="29.1" customHeight="1" x14ac:dyDescent="0.25">
      <c r="B11" s="31" t="s">
        <v>15</v>
      </c>
      <c r="C11" s="32" t="s">
        <v>16</v>
      </c>
      <c r="D11" s="33" t="s">
        <v>17</v>
      </c>
      <c r="E11" s="37">
        <v>26.25</v>
      </c>
      <c r="F11" s="35">
        <v>4362</v>
      </c>
      <c r="G11" s="36">
        <f t="shared" si="0"/>
        <v>114502.5</v>
      </c>
    </row>
    <row r="12" spans="1:7" ht="29.1" customHeight="1" x14ac:dyDescent="0.25">
      <c r="B12" s="31" t="s">
        <v>18</v>
      </c>
      <c r="C12" s="32" t="s">
        <v>19</v>
      </c>
      <c r="D12" s="33" t="s">
        <v>17</v>
      </c>
      <c r="E12" s="37">
        <v>17.5</v>
      </c>
      <c r="F12" s="35">
        <v>9668</v>
      </c>
      <c r="G12" s="36">
        <f t="shared" si="0"/>
        <v>169190</v>
      </c>
    </row>
    <row r="13" spans="1:7" ht="29.1" customHeight="1" x14ac:dyDescent="0.25">
      <c r="B13" s="31" t="s">
        <v>20</v>
      </c>
      <c r="C13" s="32" t="s">
        <v>21</v>
      </c>
      <c r="D13" s="33" t="s">
        <v>17</v>
      </c>
      <c r="E13" s="34">
        <v>605</v>
      </c>
      <c r="F13" s="35">
        <v>2468</v>
      </c>
      <c r="G13" s="36">
        <f t="shared" si="0"/>
        <v>1493140</v>
      </c>
    </row>
    <row r="14" spans="1:7" ht="20.100000000000001" customHeight="1" x14ac:dyDescent="0.25">
      <c r="B14" s="38" t="s">
        <v>22</v>
      </c>
      <c r="C14" s="39" t="s">
        <v>23</v>
      </c>
      <c r="D14" s="40"/>
      <c r="E14" s="41"/>
      <c r="F14" s="42"/>
      <c r="G14" s="43">
        <f>+SUBTOTAL(9,G15:G17)</f>
        <v>1652752.86</v>
      </c>
    </row>
    <row r="15" spans="1:7" ht="31.5" customHeight="1" x14ac:dyDescent="0.25">
      <c r="B15" s="44" t="s">
        <v>24</v>
      </c>
      <c r="C15" s="45" t="s">
        <v>25</v>
      </c>
      <c r="D15" s="46" t="s">
        <v>26</v>
      </c>
      <c r="E15" s="34">
        <v>1.51</v>
      </c>
      <c r="F15" s="35">
        <v>35622</v>
      </c>
      <c r="G15" s="47">
        <f t="shared" ref="G15:G17" si="1">+F15*E15</f>
        <v>53789.22</v>
      </c>
    </row>
    <row r="16" spans="1:7" ht="31.5" customHeight="1" x14ac:dyDescent="0.25">
      <c r="A16" s="1">
        <v>0</v>
      </c>
      <c r="B16" s="44" t="s">
        <v>27</v>
      </c>
      <c r="C16" s="48" t="s">
        <v>28</v>
      </c>
      <c r="D16" s="46" t="s">
        <v>26</v>
      </c>
      <c r="E16" s="37">
        <v>1.51</v>
      </c>
      <c r="F16" s="35">
        <v>4308</v>
      </c>
      <c r="G16" s="47">
        <f t="shared" si="1"/>
        <v>6505.08</v>
      </c>
    </row>
    <row r="17" spans="2:7" ht="39" customHeight="1" x14ac:dyDescent="0.25">
      <c r="B17" s="44" t="s">
        <v>29</v>
      </c>
      <c r="C17" s="49" t="s">
        <v>30</v>
      </c>
      <c r="D17" s="33" t="s">
        <v>17</v>
      </c>
      <c r="E17" s="37">
        <v>4.62</v>
      </c>
      <c r="F17" s="35">
        <v>344688</v>
      </c>
      <c r="G17" s="47">
        <f t="shared" si="1"/>
        <v>1592458.56</v>
      </c>
    </row>
    <row r="18" spans="2:7" ht="20.100000000000001" customHeight="1" x14ac:dyDescent="0.25">
      <c r="B18" s="38">
        <v>3</v>
      </c>
      <c r="C18" s="39" t="s">
        <v>31</v>
      </c>
      <c r="D18" s="40"/>
      <c r="E18" s="41"/>
      <c r="F18" s="42"/>
      <c r="G18" s="43">
        <f>+SUBTOTAL(9,G19:G40)</f>
        <v>14968574</v>
      </c>
    </row>
    <row r="19" spans="2:7" ht="30" customHeight="1" x14ac:dyDescent="0.25">
      <c r="B19" s="44" t="s">
        <v>32</v>
      </c>
      <c r="C19" s="45" t="s">
        <v>33</v>
      </c>
      <c r="D19" s="50" t="s">
        <v>12</v>
      </c>
      <c r="E19" s="37">
        <v>9</v>
      </c>
      <c r="F19" s="35">
        <v>26326</v>
      </c>
      <c r="G19" s="36">
        <f t="shared" ref="G19:G42" si="2">+F19*E19</f>
        <v>236934</v>
      </c>
    </row>
    <row r="20" spans="2:7" ht="30" customHeight="1" x14ac:dyDescent="0.25">
      <c r="B20" s="44" t="s">
        <v>34</v>
      </c>
      <c r="C20" s="45" t="s">
        <v>35</v>
      </c>
      <c r="D20" s="50" t="s">
        <v>12</v>
      </c>
      <c r="E20" s="37">
        <v>1</v>
      </c>
      <c r="F20" s="35">
        <v>30086</v>
      </c>
      <c r="G20" s="36">
        <f>+F20*E20</f>
        <v>30086</v>
      </c>
    </row>
    <row r="21" spans="2:7" ht="30" customHeight="1" x14ac:dyDescent="0.25">
      <c r="B21" s="44" t="s">
        <v>36</v>
      </c>
      <c r="C21" s="45" t="s">
        <v>37</v>
      </c>
      <c r="D21" s="50" t="s">
        <v>12</v>
      </c>
      <c r="E21" s="37">
        <v>30</v>
      </c>
      <c r="F21" s="35">
        <v>37196</v>
      </c>
      <c r="G21" s="47">
        <f>+F21*E21</f>
        <v>1115880</v>
      </c>
    </row>
    <row r="22" spans="2:7" ht="30" customHeight="1" x14ac:dyDescent="0.25">
      <c r="B22" s="44" t="s">
        <v>38</v>
      </c>
      <c r="C22" s="45" t="s">
        <v>39</v>
      </c>
      <c r="D22" s="50" t="s">
        <v>12</v>
      </c>
      <c r="E22" s="37">
        <v>1</v>
      </c>
      <c r="F22" s="35">
        <v>55624</v>
      </c>
      <c r="G22" s="36">
        <f t="shared" si="2"/>
        <v>55624</v>
      </c>
    </row>
    <row r="23" spans="2:7" ht="30" customHeight="1" x14ac:dyDescent="0.25">
      <c r="B23" s="44" t="s">
        <v>40</v>
      </c>
      <c r="C23" s="45" t="s">
        <v>41</v>
      </c>
      <c r="D23" s="50" t="s">
        <v>12</v>
      </c>
      <c r="E23" s="37">
        <v>7</v>
      </c>
      <c r="F23" s="35">
        <v>15046</v>
      </c>
      <c r="G23" s="47">
        <f t="shared" si="2"/>
        <v>105322</v>
      </c>
    </row>
    <row r="24" spans="2:7" ht="30" customHeight="1" x14ac:dyDescent="0.25">
      <c r="B24" s="44" t="s">
        <v>42</v>
      </c>
      <c r="C24" s="45" t="s">
        <v>43</v>
      </c>
      <c r="D24" s="50" t="s">
        <v>12</v>
      </c>
      <c r="E24" s="37">
        <v>1</v>
      </c>
      <c r="F24" s="35">
        <v>15986</v>
      </c>
      <c r="G24" s="47">
        <f t="shared" si="2"/>
        <v>15986</v>
      </c>
    </row>
    <row r="25" spans="2:7" ht="30" customHeight="1" x14ac:dyDescent="0.25">
      <c r="B25" s="44" t="s">
        <v>44</v>
      </c>
      <c r="C25" s="45" t="s">
        <v>45</v>
      </c>
      <c r="D25" s="50" t="s">
        <v>12</v>
      </c>
      <c r="E25" s="37">
        <v>16</v>
      </c>
      <c r="F25" s="35">
        <v>21216</v>
      </c>
      <c r="G25" s="47">
        <f t="shared" si="2"/>
        <v>339456</v>
      </c>
    </row>
    <row r="26" spans="2:7" ht="30" customHeight="1" x14ac:dyDescent="0.25">
      <c r="B26" s="44" t="s">
        <v>46</v>
      </c>
      <c r="C26" s="45" t="s">
        <v>47</v>
      </c>
      <c r="D26" s="50" t="s">
        <v>12</v>
      </c>
      <c r="E26" s="37">
        <v>1</v>
      </c>
      <c r="F26" s="35">
        <v>60324</v>
      </c>
      <c r="G26" s="47">
        <f t="shared" si="2"/>
        <v>60324</v>
      </c>
    </row>
    <row r="27" spans="2:7" ht="30" customHeight="1" x14ac:dyDescent="0.25">
      <c r="B27" s="44" t="s">
        <v>48</v>
      </c>
      <c r="C27" s="51" t="s">
        <v>49</v>
      </c>
      <c r="D27" s="50" t="s">
        <v>12</v>
      </c>
      <c r="E27" s="37">
        <v>5</v>
      </c>
      <c r="F27" s="35">
        <v>164328</v>
      </c>
      <c r="G27" s="47">
        <f t="shared" si="2"/>
        <v>821640</v>
      </c>
    </row>
    <row r="28" spans="2:7" ht="30" customHeight="1" x14ac:dyDescent="0.25">
      <c r="B28" s="44" t="s">
        <v>50</v>
      </c>
      <c r="C28" s="52" t="s">
        <v>51</v>
      </c>
      <c r="D28" s="53" t="s">
        <v>12</v>
      </c>
      <c r="E28" s="54">
        <v>1</v>
      </c>
      <c r="F28" s="35">
        <v>300352</v>
      </c>
      <c r="G28" s="47">
        <f t="shared" si="2"/>
        <v>300352</v>
      </c>
    </row>
    <row r="29" spans="2:7" ht="30" customHeight="1" x14ac:dyDescent="0.25">
      <c r="B29" s="44" t="s">
        <v>52</v>
      </c>
      <c r="C29" s="52" t="s">
        <v>53</v>
      </c>
      <c r="D29" s="55" t="s">
        <v>12</v>
      </c>
      <c r="E29" s="37">
        <v>7</v>
      </c>
      <c r="F29" s="35">
        <v>11576</v>
      </c>
      <c r="G29" s="47">
        <f t="shared" si="2"/>
        <v>81032</v>
      </c>
    </row>
    <row r="30" spans="2:7" ht="30" customHeight="1" x14ac:dyDescent="0.25">
      <c r="B30" s="44" t="s">
        <v>54</v>
      </c>
      <c r="C30" s="52" t="s">
        <v>55</v>
      </c>
      <c r="D30" s="55" t="s">
        <v>12</v>
      </c>
      <c r="E30" s="37">
        <v>14</v>
      </c>
      <c r="F30" s="35">
        <v>14490</v>
      </c>
      <c r="G30" s="47">
        <f t="shared" si="2"/>
        <v>202860</v>
      </c>
    </row>
    <row r="31" spans="2:7" ht="30" customHeight="1" x14ac:dyDescent="0.25">
      <c r="B31" s="44" t="s">
        <v>56</v>
      </c>
      <c r="C31" s="52" t="s">
        <v>57</v>
      </c>
      <c r="D31" s="55" t="s">
        <v>12</v>
      </c>
      <c r="E31" s="37">
        <v>4</v>
      </c>
      <c r="F31" s="35">
        <v>909888</v>
      </c>
      <c r="G31" s="47">
        <f t="shared" si="2"/>
        <v>3639552</v>
      </c>
    </row>
    <row r="32" spans="2:7" ht="30" customHeight="1" x14ac:dyDescent="0.25">
      <c r="B32" s="44" t="s">
        <v>58</v>
      </c>
      <c r="C32" s="52" t="s">
        <v>59</v>
      </c>
      <c r="D32" s="55" t="s">
        <v>12</v>
      </c>
      <c r="E32" s="37">
        <v>2</v>
      </c>
      <c r="F32" s="35">
        <v>1499268</v>
      </c>
      <c r="G32" s="47">
        <f t="shared" si="2"/>
        <v>2998536</v>
      </c>
    </row>
    <row r="33" spans="2:7" ht="30" customHeight="1" x14ac:dyDescent="0.25">
      <c r="B33" s="44" t="s">
        <v>60</v>
      </c>
      <c r="C33" s="56" t="s">
        <v>61</v>
      </c>
      <c r="D33" s="55" t="s">
        <v>12</v>
      </c>
      <c r="E33" s="37">
        <v>7</v>
      </c>
      <c r="F33" s="35">
        <v>73288</v>
      </c>
      <c r="G33" s="47">
        <f t="shared" si="2"/>
        <v>513016</v>
      </c>
    </row>
    <row r="34" spans="2:7" ht="30" customHeight="1" x14ac:dyDescent="0.25">
      <c r="B34" s="44" t="s">
        <v>62</v>
      </c>
      <c r="C34" s="57" t="s">
        <v>63</v>
      </c>
      <c r="D34" s="55" t="s">
        <v>64</v>
      </c>
      <c r="E34" s="37">
        <v>34</v>
      </c>
      <c r="F34" s="35">
        <v>6420</v>
      </c>
      <c r="G34" s="47">
        <f t="shared" si="2"/>
        <v>218280</v>
      </c>
    </row>
    <row r="35" spans="2:7" ht="30" customHeight="1" x14ac:dyDescent="0.25">
      <c r="B35" s="44" t="s">
        <v>65</v>
      </c>
      <c r="C35" s="57" t="s">
        <v>66</v>
      </c>
      <c r="D35" s="55" t="s">
        <v>64</v>
      </c>
      <c r="E35" s="37">
        <v>6</v>
      </c>
      <c r="F35" s="35">
        <v>8472</v>
      </c>
      <c r="G35" s="47">
        <f t="shared" si="2"/>
        <v>50832</v>
      </c>
    </row>
    <row r="36" spans="2:7" ht="30" customHeight="1" x14ac:dyDescent="0.25">
      <c r="B36" s="44" t="s">
        <v>67</v>
      </c>
      <c r="C36" s="57" t="s">
        <v>68</v>
      </c>
      <c r="D36" s="55" t="s">
        <v>64</v>
      </c>
      <c r="E36" s="37">
        <v>61</v>
      </c>
      <c r="F36" s="35">
        <v>11036</v>
      </c>
      <c r="G36" s="47">
        <f t="shared" si="2"/>
        <v>673196</v>
      </c>
    </row>
    <row r="37" spans="2:7" ht="30" customHeight="1" x14ac:dyDescent="0.25">
      <c r="B37" s="44" t="s">
        <v>69</v>
      </c>
      <c r="C37" s="57" t="s">
        <v>70</v>
      </c>
      <c r="D37" s="55" t="s">
        <v>64</v>
      </c>
      <c r="E37" s="37">
        <v>58</v>
      </c>
      <c r="F37" s="35">
        <v>19446</v>
      </c>
      <c r="G37" s="47">
        <f t="shared" si="2"/>
        <v>1127868</v>
      </c>
    </row>
    <row r="38" spans="2:7" ht="149.25" customHeight="1" x14ac:dyDescent="0.25">
      <c r="B38" s="44" t="s">
        <v>71</v>
      </c>
      <c r="C38" s="57" t="s">
        <v>72</v>
      </c>
      <c r="D38" s="55" t="s">
        <v>12</v>
      </c>
      <c r="E38" s="37">
        <v>1</v>
      </c>
      <c r="F38" s="35">
        <v>1316000</v>
      </c>
      <c r="G38" s="47">
        <f t="shared" si="2"/>
        <v>1316000</v>
      </c>
    </row>
    <row r="39" spans="2:7" ht="30" customHeight="1" x14ac:dyDescent="0.25">
      <c r="B39" s="44" t="s">
        <v>73</v>
      </c>
      <c r="C39" s="57" t="s">
        <v>74</v>
      </c>
      <c r="D39" s="55" t="s">
        <v>12</v>
      </c>
      <c r="E39" s="37">
        <v>1</v>
      </c>
      <c r="F39" s="35">
        <v>613112</v>
      </c>
      <c r="G39" s="47">
        <f t="shared" si="2"/>
        <v>613112</v>
      </c>
    </row>
    <row r="40" spans="2:7" ht="27" customHeight="1" x14ac:dyDescent="0.25">
      <c r="B40" s="44" t="s">
        <v>75</v>
      </c>
      <c r="C40" s="57" t="s">
        <v>76</v>
      </c>
      <c r="D40" s="55" t="s">
        <v>12</v>
      </c>
      <c r="E40" s="37">
        <v>1</v>
      </c>
      <c r="F40" s="35">
        <v>452686</v>
      </c>
      <c r="G40" s="47">
        <f t="shared" si="2"/>
        <v>452686</v>
      </c>
    </row>
    <row r="41" spans="2:7" ht="20.100000000000001" customHeight="1" x14ac:dyDescent="0.25">
      <c r="B41" s="38">
        <v>4</v>
      </c>
      <c r="C41" s="58" t="s">
        <v>77</v>
      </c>
      <c r="D41" s="40"/>
      <c r="E41" s="41"/>
      <c r="F41" s="42"/>
      <c r="G41" s="43">
        <f>+SUBTOTAL(9,G42)</f>
        <v>490952.00000000006</v>
      </c>
    </row>
    <row r="42" spans="2:7" ht="55.5" customHeight="1" x14ac:dyDescent="0.25">
      <c r="B42" s="31" t="s">
        <v>78</v>
      </c>
      <c r="C42" s="57" t="s">
        <v>79</v>
      </c>
      <c r="D42" s="33" t="s">
        <v>17</v>
      </c>
      <c r="E42" s="34">
        <v>8.8000000000000007</v>
      </c>
      <c r="F42" s="35">
        <v>55790</v>
      </c>
      <c r="G42" s="47">
        <f t="shared" si="2"/>
        <v>490952.00000000006</v>
      </c>
    </row>
    <row r="43" spans="2:7" ht="20.100000000000001" customHeight="1" x14ac:dyDescent="0.25">
      <c r="B43" s="38">
        <v>5</v>
      </c>
      <c r="C43" s="58" t="s">
        <v>80</v>
      </c>
      <c r="D43" s="40"/>
      <c r="E43" s="41"/>
      <c r="F43" s="42"/>
      <c r="G43" s="43">
        <f>+SUBTOTAL(9,G44)</f>
        <v>236025.60000000003</v>
      </c>
    </row>
    <row r="44" spans="2:7" ht="29.1" customHeight="1" x14ac:dyDescent="0.25">
      <c r="B44" s="31" t="s">
        <v>81</v>
      </c>
      <c r="C44" s="57" t="s">
        <v>82</v>
      </c>
      <c r="D44" s="33" t="s">
        <v>17</v>
      </c>
      <c r="E44" s="34">
        <v>9.6000000000000014</v>
      </c>
      <c r="F44" s="35">
        <v>24586</v>
      </c>
      <c r="G44" s="36">
        <f>+F44*E44</f>
        <v>236025.60000000003</v>
      </c>
    </row>
    <row r="45" spans="2:7" ht="20.100000000000001" customHeight="1" x14ac:dyDescent="0.25">
      <c r="B45" s="38">
        <v>6</v>
      </c>
      <c r="C45" s="39" t="s">
        <v>83</v>
      </c>
      <c r="D45" s="40"/>
      <c r="E45" s="41"/>
      <c r="F45" s="42"/>
      <c r="G45" s="43">
        <f>+SUBTOTAL(9,G46:G50)</f>
        <v>9344915.8000000007</v>
      </c>
    </row>
    <row r="46" spans="2:7" ht="29.1" customHeight="1" x14ac:dyDescent="0.25">
      <c r="B46" s="59" t="s">
        <v>84</v>
      </c>
      <c r="C46" s="57" t="s">
        <v>85</v>
      </c>
      <c r="D46" s="33" t="s">
        <v>17</v>
      </c>
      <c r="E46" s="60">
        <v>17.5</v>
      </c>
      <c r="F46" s="61">
        <v>22042</v>
      </c>
      <c r="G46" s="36">
        <f t="shared" ref="G46:G50" si="3">+F46*E46</f>
        <v>385735</v>
      </c>
    </row>
    <row r="47" spans="2:7" ht="55.5" customHeight="1" x14ac:dyDescent="0.25">
      <c r="B47" s="59" t="s">
        <v>86</v>
      </c>
      <c r="C47" s="57" t="s">
        <v>87</v>
      </c>
      <c r="D47" s="33" t="s">
        <v>17</v>
      </c>
      <c r="E47" s="60">
        <v>296.45</v>
      </c>
      <c r="F47" s="61">
        <v>24154</v>
      </c>
      <c r="G47" s="36">
        <f t="shared" si="3"/>
        <v>7160453.2999999998</v>
      </c>
    </row>
    <row r="48" spans="2:7" ht="29.1" customHeight="1" x14ac:dyDescent="0.25">
      <c r="B48" s="62" t="s">
        <v>88</v>
      </c>
      <c r="C48" s="57" t="s">
        <v>89</v>
      </c>
      <c r="D48" s="33" t="s">
        <v>17</v>
      </c>
      <c r="E48" s="34">
        <v>15.3</v>
      </c>
      <c r="F48" s="61">
        <v>19350</v>
      </c>
      <c r="G48" s="36">
        <f t="shared" si="3"/>
        <v>296055</v>
      </c>
    </row>
    <row r="49" spans="2:7" ht="30" customHeight="1" x14ac:dyDescent="0.25">
      <c r="B49" s="62" t="s">
        <v>90</v>
      </c>
      <c r="C49" s="57" t="s">
        <v>91</v>
      </c>
      <c r="D49" s="33" t="s">
        <v>17</v>
      </c>
      <c r="E49" s="34">
        <v>26.25</v>
      </c>
      <c r="F49" s="61">
        <v>9722</v>
      </c>
      <c r="G49" s="36">
        <f t="shared" si="3"/>
        <v>255202.5</v>
      </c>
    </row>
    <row r="50" spans="2:7" ht="30" customHeight="1" x14ac:dyDescent="0.25">
      <c r="B50" s="62" t="s">
        <v>92</v>
      </c>
      <c r="C50" s="57" t="s">
        <v>93</v>
      </c>
      <c r="D50" s="33" t="s">
        <v>17</v>
      </c>
      <c r="E50" s="34">
        <v>17.5</v>
      </c>
      <c r="F50" s="61">
        <v>71284</v>
      </c>
      <c r="G50" s="36">
        <f t="shared" si="3"/>
        <v>1247470</v>
      </c>
    </row>
    <row r="51" spans="2:7" ht="20.100000000000001" customHeight="1" x14ac:dyDescent="0.25">
      <c r="B51" s="38">
        <v>7</v>
      </c>
      <c r="C51" s="39" t="s">
        <v>94</v>
      </c>
      <c r="D51" s="40"/>
      <c r="E51" s="41"/>
      <c r="F51" s="42"/>
      <c r="G51" s="43">
        <f>+SUBTOTAL(9,G52:G52)</f>
        <v>1416760</v>
      </c>
    </row>
    <row r="52" spans="2:7" ht="42.75" customHeight="1" x14ac:dyDescent="0.25">
      <c r="B52" s="31" t="s">
        <v>95</v>
      </c>
      <c r="C52" s="57" t="s">
        <v>96</v>
      </c>
      <c r="D52" s="33" t="s">
        <v>12</v>
      </c>
      <c r="E52" s="63">
        <v>10</v>
      </c>
      <c r="F52" s="61">
        <v>141676</v>
      </c>
      <c r="G52" s="36">
        <f>+F52*E52</f>
        <v>1416760</v>
      </c>
    </row>
    <row r="53" spans="2:7" ht="20.100000000000001" customHeight="1" x14ac:dyDescent="0.25">
      <c r="B53" s="38">
        <v>8</v>
      </c>
      <c r="C53" s="39" t="s">
        <v>97</v>
      </c>
      <c r="D53" s="40"/>
      <c r="E53" s="41"/>
      <c r="F53" s="42"/>
      <c r="G53" s="43">
        <f>+SUBTOTAL(9,G54:G57)</f>
        <v>2166074</v>
      </c>
    </row>
    <row r="54" spans="2:7" ht="44.25" customHeight="1" x14ac:dyDescent="0.25">
      <c r="B54" s="31" t="s">
        <v>98</v>
      </c>
      <c r="C54" s="57" t="s">
        <v>99</v>
      </c>
      <c r="D54" s="33" t="s">
        <v>12</v>
      </c>
      <c r="E54" s="63">
        <v>6</v>
      </c>
      <c r="F54" s="64">
        <v>176996</v>
      </c>
      <c r="G54" s="36">
        <f>+F54*E54</f>
        <v>1061976</v>
      </c>
    </row>
    <row r="55" spans="2:7" ht="25.5" x14ac:dyDescent="0.25">
      <c r="B55" s="31" t="s">
        <v>100</v>
      </c>
      <c r="C55" s="57" t="s">
        <v>101</v>
      </c>
      <c r="D55" s="33" t="s">
        <v>12</v>
      </c>
      <c r="E55" s="63">
        <v>6</v>
      </c>
      <c r="F55" s="64">
        <v>121152</v>
      </c>
      <c r="G55" s="36">
        <f>+F55*E55</f>
        <v>726912</v>
      </c>
    </row>
    <row r="56" spans="2:7" ht="25.5" x14ac:dyDescent="0.25">
      <c r="B56" s="31" t="s">
        <v>102</v>
      </c>
      <c r="C56" s="57" t="s">
        <v>103</v>
      </c>
      <c r="D56" s="33" t="s">
        <v>12</v>
      </c>
      <c r="E56" s="63">
        <v>2</v>
      </c>
      <c r="F56" s="64">
        <v>82936</v>
      </c>
      <c r="G56" s="36">
        <f>+F56*E56</f>
        <v>165872</v>
      </c>
    </row>
    <row r="57" spans="2:7" ht="33" customHeight="1" x14ac:dyDescent="0.25">
      <c r="B57" s="31" t="s">
        <v>104</v>
      </c>
      <c r="C57" s="57" t="s">
        <v>105</v>
      </c>
      <c r="D57" s="33" t="s">
        <v>12</v>
      </c>
      <c r="E57" s="65">
        <v>3</v>
      </c>
      <c r="F57" s="64">
        <v>70438</v>
      </c>
      <c r="G57" s="36">
        <f>+F57*E57</f>
        <v>211314</v>
      </c>
    </row>
    <row r="58" spans="2:7" ht="20.100000000000001" customHeight="1" x14ac:dyDescent="0.25">
      <c r="B58" s="66"/>
      <c r="C58" s="67" t="s">
        <v>106</v>
      </c>
      <c r="D58" s="68"/>
      <c r="E58" s="69"/>
      <c r="F58" s="70"/>
      <c r="G58" s="43">
        <f>+SUBTOTAL(9,G8:G57)</f>
        <v>32961708.760000002</v>
      </c>
    </row>
    <row r="59" spans="2:7" ht="20.100000000000001" customHeight="1" x14ac:dyDescent="0.25">
      <c r="B59" s="71"/>
      <c r="C59" s="72" t="s">
        <v>107</v>
      </c>
      <c r="D59" s="73"/>
      <c r="E59" s="74">
        <v>0.23</v>
      </c>
      <c r="F59" s="75"/>
      <c r="G59" s="76">
        <f>+$G$58*E59</f>
        <v>7581193.0148000009</v>
      </c>
    </row>
    <row r="60" spans="2:7" ht="20.100000000000001" customHeight="1" x14ac:dyDescent="0.25">
      <c r="B60" s="71"/>
      <c r="C60" s="72" t="s">
        <v>108</v>
      </c>
      <c r="D60" s="77"/>
      <c r="E60" s="78">
        <v>0.01</v>
      </c>
      <c r="F60" s="75"/>
      <c r="G60" s="76">
        <f>+$G$58*E60</f>
        <v>329617.08760000003</v>
      </c>
    </row>
    <row r="61" spans="2:7" ht="20.100000000000001" customHeight="1" x14ac:dyDescent="0.25">
      <c r="B61" s="71"/>
      <c r="C61" s="72" t="s">
        <v>109</v>
      </c>
      <c r="D61" s="77"/>
      <c r="E61" s="78">
        <v>0.05</v>
      </c>
      <c r="F61" s="75"/>
      <c r="G61" s="76">
        <f>+$G$58*E61</f>
        <v>1648085.4380000001</v>
      </c>
    </row>
    <row r="62" spans="2:7" ht="20.100000000000001" customHeight="1" x14ac:dyDescent="0.25">
      <c r="B62" s="71"/>
      <c r="C62" s="72" t="s">
        <v>110</v>
      </c>
      <c r="D62" s="79"/>
      <c r="E62" s="78">
        <v>0.19</v>
      </c>
      <c r="F62" s="75"/>
      <c r="G62" s="76">
        <f>+G61*E62</f>
        <v>313136.23321999999</v>
      </c>
    </row>
    <row r="63" spans="2:7" ht="20.100000000000001" customHeight="1" thickBot="1" x14ac:dyDescent="0.3">
      <c r="B63" s="80"/>
      <c r="C63" s="81" t="s">
        <v>111</v>
      </c>
      <c r="D63" s="81"/>
      <c r="E63" s="82"/>
      <c r="F63" s="83"/>
      <c r="G63" s="84">
        <f>+SUBTOTAL(9,G59:G62)</f>
        <v>9872031.773620002</v>
      </c>
    </row>
    <row r="64" spans="2:7" ht="30.75" customHeight="1" thickBot="1" x14ac:dyDescent="0.3">
      <c r="B64" s="85"/>
      <c r="C64" s="86" t="s">
        <v>112</v>
      </c>
      <c r="D64" s="87"/>
      <c r="E64" s="88"/>
      <c r="F64" s="89"/>
      <c r="G64" s="90">
        <f>+G58+G63</f>
        <v>42833740.53362</v>
      </c>
    </row>
    <row r="65" spans="2:7" ht="240" customHeight="1" x14ac:dyDescent="0.2">
      <c r="B65" s="91"/>
      <c r="C65" s="100" t="s">
        <v>113</v>
      </c>
      <c r="D65" s="100"/>
      <c r="E65" s="100"/>
      <c r="F65" s="100"/>
      <c r="G65" s="100"/>
    </row>
    <row r="66" spans="2:7" ht="116.25" customHeight="1" x14ac:dyDescent="0.25">
      <c r="B66" s="1"/>
      <c r="C66" s="1"/>
      <c r="D66" s="1"/>
      <c r="E66" s="92"/>
      <c r="F66" s="93"/>
      <c r="G66" s="93"/>
    </row>
  </sheetData>
  <mergeCells count="4">
    <mergeCell ref="B2:F2"/>
    <mergeCell ref="B3:F3"/>
    <mergeCell ref="B5:F5"/>
    <mergeCell ref="C65:G65"/>
  </mergeCells>
  <printOptions horizontalCentered="1" verticalCentered="1"/>
  <pageMargins left="0.39370078740157483" right="0.35433070866141736" top="0.35433070866141736" bottom="0.19685039370078741" header="0" footer="0"/>
  <pageSetup paperSize="256" scale="72" fitToHeight="5"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PTA ECONOMICA</vt:lpstr>
      <vt:lpstr>'PTA ECONOMICA'!Área_de_impresión</vt:lpstr>
      <vt:lpstr>'PTA ECONOMICA'!Títulos_a_imprimir</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Oscar Londono Munoz</dc:creator>
  <cp:lastModifiedBy>Lucero Idarraga Torres</cp:lastModifiedBy>
  <dcterms:created xsi:type="dcterms:W3CDTF">2023-11-23T21:57:28Z</dcterms:created>
  <dcterms:modified xsi:type="dcterms:W3CDTF">2023-12-06T15:47:28Z</dcterms:modified>
</cp:coreProperties>
</file>