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9"/>
  <workbookPr codeName="ThisWorkbook"/>
  <mc:AlternateContent xmlns:mc="http://schemas.openxmlformats.org/markup-compatibility/2006">
    <mc:Choice Requires="x15">
      <x15ac:absPath xmlns:x15ac="http://schemas.microsoft.com/office/spreadsheetml/2010/11/ac" url="C:\Users\Casa Consumidor_4\Downloads\"/>
    </mc:Choice>
  </mc:AlternateContent>
  <xr:revisionPtr revIDLastSave="1" documentId="11_A16BE9C6897874D2986398BDC58043510BDEB5BD" xr6:coauthVersionLast="47" xr6:coauthVersionMax="47" xr10:uidLastSave="{A8FA06AD-0403-4E4B-9139-36FAE014A364}"/>
  <bookViews>
    <workbookView xWindow="0" yWindow="0" windowWidth="28800" windowHeight="10530"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TRATAMIENTO'!$B$2:$X$54</definedName>
    <definedName name="_xlnm.Print_Area" localSheetId="0">CONTEXTO!$B$2:$F$19</definedName>
    <definedName name="_xlnm.Print_Area" localSheetId="2">EVALUACION!$B$2:$L$70</definedName>
    <definedName name="_xlnm.Print_Area" localSheetId="3">'EVALUACION CON CONTROLES'!$B$2:$R$61</definedName>
    <definedName name="_xlnm.Print_Area" localSheetId="1">'IDENTIFICACION Y ANALISIS'!$B$2:$F$48</definedName>
    <definedName name="contratación">'IDENTIFICACION Y ANALISIS'!$B$31:$B$32</definedName>
    <definedName name="ejecución">'IDENTIFICACION Y ANALISIS'!$B$36:$B$48</definedName>
    <definedName name="OPCIONES">'ASIGNACION Y TRATAMIENTO'!$B$58:$B$60</definedName>
    <definedName name="planeación">'IDENTIFICACION Y ANALISIS'!$B$19:$B$24</definedName>
    <definedName name="selección">'IDENTIFICACION Y ANALISIS'!$B$26:$B$29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B6" i="6"/>
  <c r="C40" i="15" l="1"/>
  <c r="C41" i="15"/>
  <c r="C37" i="15"/>
  <c r="C38" i="15"/>
  <c r="C39" i="15"/>
  <c r="C36" i="15"/>
  <c r="B35" i="15"/>
  <c r="C35" i="15"/>
  <c r="B39" i="15"/>
  <c r="B32" i="15"/>
  <c r="B33" i="15"/>
  <c r="C33" i="15"/>
  <c r="C32" i="15"/>
  <c r="K35" i="11"/>
  <c r="L35" i="11" s="1"/>
  <c r="K36" i="11"/>
  <c r="I28" i="6" l="1"/>
  <c r="I29" i="6"/>
  <c r="I30" i="6"/>
  <c r="I31" i="6"/>
  <c r="I32" i="6"/>
  <c r="I33" i="6"/>
  <c r="I34" i="6"/>
  <c r="I35" i="6"/>
  <c r="H29" i="6"/>
  <c r="H30" i="6"/>
  <c r="H31" i="6"/>
  <c r="H32" i="6"/>
  <c r="H33" i="6"/>
  <c r="H34" i="6"/>
  <c r="H35" i="6"/>
  <c r="H28" i="6"/>
  <c r="G35" i="6"/>
  <c r="G34" i="6"/>
  <c r="G32" i="6"/>
  <c r="G33" i="6"/>
  <c r="G31" i="6"/>
  <c r="G30" i="6"/>
  <c r="G29" i="6"/>
  <c r="G28" i="6"/>
  <c r="N29" i="6"/>
  <c r="S29" i="6"/>
  <c r="T29" i="6"/>
  <c r="U29" i="6"/>
  <c r="V29" i="6"/>
  <c r="W29" i="6"/>
  <c r="X29" i="6"/>
  <c r="N30" i="6"/>
  <c r="S30" i="6"/>
  <c r="T30" i="6"/>
  <c r="U30" i="6"/>
  <c r="V30" i="6"/>
  <c r="W30" i="6"/>
  <c r="X30" i="6"/>
  <c r="N31" i="6"/>
  <c r="S31" i="6"/>
  <c r="T31" i="6"/>
  <c r="U31" i="6"/>
  <c r="V31" i="6"/>
  <c r="W31" i="6"/>
  <c r="X31" i="6"/>
  <c r="N32" i="6"/>
  <c r="S32" i="6"/>
  <c r="T32" i="6"/>
  <c r="U32" i="6"/>
  <c r="V32" i="6"/>
  <c r="W32" i="6"/>
  <c r="X32" i="6"/>
  <c r="N33" i="6"/>
  <c r="S33" i="6"/>
  <c r="T33" i="6"/>
  <c r="U33" i="6"/>
  <c r="V33" i="6"/>
  <c r="W33" i="6"/>
  <c r="X33" i="6"/>
  <c r="N34" i="6"/>
  <c r="S34" i="6"/>
  <c r="T34" i="6"/>
  <c r="U34" i="6"/>
  <c r="V34" i="6"/>
  <c r="W34" i="6"/>
  <c r="X34" i="6"/>
  <c r="N35" i="6"/>
  <c r="S35" i="6"/>
  <c r="T35" i="6"/>
  <c r="U35" i="6"/>
  <c r="V35" i="6"/>
  <c r="W35" i="6"/>
  <c r="X35" i="6"/>
  <c r="T11" i="6"/>
  <c r="J33" i="15"/>
  <c r="J34" i="15"/>
  <c r="P29" i="6" s="1"/>
  <c r="J35" i="15"/>
  <c r="P30" i="6" s="1"/>
  <c r="J36" i="15"/>
  <c r="P31" i="6" s="1"/>
  <c r="J37" i="15"/>
  <c r="P32" i="6" s="1"/>
  <c r="J38" i="15"/>
  <c r="P33" i="6" s="1"/>
  <c r="J39" i="15"/>
  <c r="P34" i="6" s="1"/>
  <c r="J40" i="15"/>
  <c r="P35" i="6" s="1"/>
  <c r="I33" i="15"/>
  <c r="I34" i="15"/>
  <c r="I35" i="15"/>
  <c r="I36" i="15"/>
  <c r="I37" i="15"/>
  <c r="I38" i="15"/>
  <c r="I39" i="15"/>
  <c r="I40" i="15"/>
  <c r="C34" i="15"/>
  <c r="C31" i="6"/>
  <c r="C32" i="6"/>
  <c r="C33" i="6"/>
  <c r="C34" i="6"/>
  <c r="C35" i="6"/>
  <c r="B34" i="15"/>
  <c r="D29" i="6" s="1"/>
  <c r="D30" i="6"/>
  <c r="B36" i="15"/>
  <c r="D31" i="6" s="1"/>
  <c r="B37" i="15"/>
  <c r="D32" i="6" s="1"/>
  <c r="B38" i="15"/>
  <c r="D33" i="6" s="1"/>
  <c r="D34" i="6"/>
  <c r="B40" i="15"/>
  <c r="D35" i="6" s="1"/>
  <c r="C29" i="6" l="1"/>
  <c r="E29" i="6" s="1"/>
  <c r="C30" i="6"/>
  <c r="F30" i="6" s="1"/>
  <c r="F35" i="6"/>
  <c r="E35" i="6"/>
  <c r="F34" i="6"/>
  <c r="E34" i="6"/>
  <c r="F33" i="6"/>
  <c r="E33" i="6"/>
  <c r="F32" i="6"/>
  <c r="E32" i="6"/>
  <c r="F31" i="6"/>
  <c r="E31" i="6"/>
  <c r="O35" i="6"/>
  <c r="K40" i="15"/>
  <c r="O34" i="6"/>
  <c r="K39" i="15"/>
  <c r="O33" i="6"/>
  <c r="K38" i="15"/>
  <c r="O32" i="6"/>
  <c r="K37" i="15"/>
  <c r="O31" i="6"/>
  <c r="K36" i="15"/>
  <c r="O30" i="6"/>
  <c r="K35" i="15"/>
  <c r="O29" i="6"/>
  <c r="K34" i="15"/>
  <c r="F29" i="6"/>
  <c r="K42" i="11"/>
  <c r="K41" i="11"/>
  <c r="K40" i="11"/>
  <c r="K39" i="11"/>
  <c r="K38" i="11"/>
  <c r="K37" i="11"/>
  <c r="J29" i="6"/>
  <c r="K34" i="11"/>
  <c r="J28" i="6" s="1"/>
  <c r="E30" i="6" l="1"/>
  <c r="L34" i="11"/>
  <c r="K28" i="6" s="1"/>
  <c r="L36" i="11"/>
  <c r="K29" i="6" s="1"/>
  <c r="J30" i="6"/>
  <c r="L37" i="11"/>
  <c r="K30" i="6" s="1"/>
  <c r="J31" i="6"/>
  <c r="L38" i="11"/>
  <c r="K31" i="6" s="1"/>
  <c r="J32" i="6"/>
  <c r="L39" i="11"/>
  <c r="K32" i="6" s="1"/>
  <c r="J33" i="6"/>
  <c r="L40" i="11"/>
  <c r="K33" i="6" s="1"/>
  <c r="J34" i="6"/>
  <c r="L41" i="11"/>
  <c r="K34" i="6" s="1"/>
  <c r="L42" i="11"/>
  <c r="K35" i="6" s="1"/>
  <c r="J35" i="6"/>
  <c r="Q29" i="6"/>
  <c r="L34" i="15"/>
  <c r="R29" i="6" s="1"/>
  <c r="Q30" i="6"/>
  <c r="L35" i="15"/>
  <c r="R30" i="6" s="1"/>
  <c r="Q31" i="6"/>
  <c r="L36" i="15"/>
  <c r="R31" i="6" s="1"/>
  <c r="Q32" i="6"/>
  <c r="L37" i="15"/>
  <c r="R32" i="6" s="1"/>
  <c r="Q33" i="6"/>
  <c r="L38" i="15"/>
  <c r="R33" i="6" s="1"/>
  <c r="Q34" i="6"/>
  <c r="L39" i="15"/>
  <c r="R34" i="6" s="1"/>
  <c r="Q35" i="6"/>
  <c r="L40" i="15"/>
  <c r="R35" i="6" s="1"/>
  <c r="I16" i="15"/>
  <c r="O11" i="6" s="1"/>
  <c r="J16" i="15"/>
  <c r="P11" i="6" s="1"/>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N28" i="6"/>
  <c r="S28" i="6"/>
  <c r="T28" i="6"/>
  <c r="U28" i="6"/>
  <c r="V28" i="6"/>
  <c r="W28" i="6"/>
  <c r="X28" i="6"/>
  <c r="G36" i="6"/>
  <c r="H36" i="6"/>
  <c r="I36" i="6"/>
  <c r="N36" i="6"/>
  <c r="S36" i="6"/>
  <c r="T36" i="6"/>
  <c r="U36" i="6"/>
  <c r="V36" i="6"/>
  <c r="W36" i="6"/>
  <c r="X36" i="6"/>
  <c r="B41" i="15"/>
  <c r="D36" i="6" s="1"/>
  <c r="C36" i="6"/>
  <c r="I41" i="15"/>
  <c r="J41" i="15"/>
  <c r="P36" i="6" s="1"/>
  <c r="B29" i="15"/>
  <c r="D24" i="6" s="1"/>
  <c r="C29" i="15"/>
  <c r="C24" i="6" s="1"/>
  <c r="I29" i="15"/>
  <c r="J29" i="15"/>
  <c r="P24" i="6" s="1"/>
  <c r="B30" i="15"/>
  <c r="D25" i="6" s="1"/>
  <c r="C30" i="15"/>
  <c r="C25" i="6" s="1"/>
  <c r="I30" i="15"/>
  <c r="O25" i="6" s="1"/>
  <c r="J30" i="15"/>
  <c r="P25" i="6" s="1"/>
  <c r="B31" i="15"/>
  <c r="D26" i="6" s="1"/>
  <c r="C31" i="15"/>
  <c r="C26" i="6" s="1"/>
  <c r="I31" i="15"/>
  <c r="J31" i="15"/>
  <c r="P26" i="6" s="1"/>
  <c r="D27" i="6"/>
  <c r="C27" i="6"/>
  <c r="I32" i="15"/>
  <c r="J32" i="15"/>
  <c r="P27" i="6" s="1"/>
  <c r="D28" i="6"/>
  <c r="C28" i="6"/>
  <c r="P28"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I27" i="15"/>
  <c r="O22" i="6" s="1"/>
  <c r="J27" i="15"/>
  <c r="P22" i="6" s="1"/>
  <c r="B28" i="15"/>
  <c r="D23" i="6" s="1"/>
  <c r="C28" i="15"/>
  <c r="C23" i="6" s="1"/>
  <c r="F23" i="6" s="1"/>
  <c r="I28" i="15"/>
  <c r="J28" i="15"/>
  <c r="P23" i="6" s="1"/>
  <c r="B17" i="15"/>
  <c r="D12" i="6" s="1"/>
  <c r="C17" i="15"/>
  <c r="C12" i="6" s="1"/>
  <c r="I17" i="15"/>
  <c r="J17" i="15"/>
  <c r="P12" i="6" s="1"/>
  <c r="K43" i="11"/>
  <c r="J36" i="6" s="1"/>
  <c r="K33" i="11"/>
  <c r="L33" i="11" s="1"/>
  <c r="K27" i="6" s="1"/>
  <c r="K32" i="11"/>
  <c r="J26" i="6" s="1"/>
  <c r="K31" i="11"/>
  <c r="J25"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J13" i="6" s="1"/>
  <c r="K18" i="11"/>
  <c r="J12" i="6" s="1"/>
  <c r="B16" i="15"/>
  <c r="D11" i="6" s="1"/>
  <c r="X11" i="6"/>
  <c r="W11" i="6"/>
  <c r="V11" i="6"/>
  <c r="U11" i="6"/>
  <c r="S11" i="6"/>
  <c r="N11" i="6"/>
  <c r="I11" i="6"/>
  <c r="H11" i="6"/>
  <c r="G11" i="6"/>
  <c r="J27" i="6" l="1"/>
  <c r="E28" i="6"/>
  <c r="F28" i="6"/>
  <c r="L43" i="11"/>
  <c r="K36" i="6" s="1"/>
  <c r="J23" i="6"/>
  <c r="K21" i="15"/>
  <c r="Q16" i="6" s="1"/>
  <c r="L24" i="11"/>
  <c r="K18" i="6" s="1"/>
  <c r="L19" i="11"/>
  <c r="K13" i="6" s="1"/>
  <c r="J16" i="6"/>
  <c r="J24" i="6"/>
  <c r="K23" i="15"/>
  <c r="L23" i="15" s="1"/>
  <c r="R18" i="6" s="1"/>
  <c r="L18" i="11"/>
  <c r="K12" i="6" s="1"/>
  <c r="J20" i="6"/>
  <c r="F17" i="6"/>
  <c r="E17" i="6"/>
  <c r="E22" i="6"/>
  <c r="F22" i="6"/>
  <c r="F19" i="6"/>
  <c r="E19" i="6"/>
  <c r="F21" i="6"/>
  <c r="E21" i="6"/>
  <c r="E16" i="6"/>
  <c r="F16" i="6"/>
  <c r="F20" i="6"/>
  <c r="E20" i="6"/>
  <c r="F18" i="6"/>
  <c r="E18" i="6"/>
  <c r="L31" i="11"/>
  <c r="K25" i="6" s="1"/>
  <c r="K24" i="15"/>
  <c r="J22" i="6"/>
  <c r="K27" i="15"/>
  <c r="L27" i="15" s="1"/>
  <c r="R22" i="6" s="1"/>
  <c r="K26" i="15"/>
  <c r="K25" i="15"/>
  <c r="K22" i="15"/>
  <c r="L22" i="15" s="1"/>
  <c r="R17" i="6" s="1"/>
  <c r="E11" i="6"/>
  <c r="L25" i="11"/>
  <c r="K19" i="6" s="1"/>
  <c r="J15" i="6"/>
  <c r="K17" i="15"/>
  <c r="L17" i="15" s="1"/>
  <c r="R12" i="6" s="1"/>
  <c r="K28" i="15"/>
  <c r="L28" i="15" s="1"/>
  <c r="R23" i="6" s="1"/>
  <c r="K20" i="15"/>
  <c r="L20" i="15" s="1"/>
  <c r="R15" i="6" s="1"/>
  <c r="K19" i="15"/>
  <c r="Q14" i="6" s="1"/>
  <c r="K18" i="15"/>
  <c r="Q13" i="6" s="1"/>
  <c r="K33" i="15"/>
  <c r="L33" i="15" s="1"/>
  <c r="R28" i="6" s="1"/>
  <c r="K32" i="15"/>
  <c r="L32" i="15" s="1"/>
  <c r="R27" i="6" s="1"/>
  <c r="K31" i="15"/>
  <c r="Q26" i="6" s="1"/>
  <c r="K29" i="15"/>
  <c r="L29" i="15" s="1"/>
  <c r="R24" i="6" s="1"/>
  <c r="K41" i="15"/>
  <c r="Q36" i="6" s="1"/>
  <c r="L27" i="11"/>
  <c r="K21" i="6" s="1"/>
  <c r="L32" i="11"/>
  <c r="K26" i="6" s="1"/>
  <c r="O23" i="6"/>
  <c r="E12" i="6"/>
  <c r="F12" i="6"/>
  <c r="F15" i="6"/>
  <c r="E15" i="6"/>
  <c r="F14" i="6"/>
  <c r="E14" i="6"/>
  <c r="E13" i="6"/>
  <c r="F13" i="6"/>
  <c r="F27" i="6"/>
  <c r="E27" i="6"/>
  <c r="F26" i="6"/>
  <c r="E26" i="6"/>
  <c r="E25" i="6"/>
  <c r="F25" i="6"/>
  <c r="E24" i="6"/>
  <c r="F24" i="6"/>
  <c r="F36" i="6"/>
  <c r="E36" i="6"/>
  <c r="K16" i="15"/>
  <c r="K30" i="15"/>
  <c r="O26" i="6"/>
  <c r="L17" i="11"/>
  <c r="K11" i="6" s="1"/>
  <c r="O12" i="6"/>
  <c r="E23" i="6"/>
  <c r="O27" i="6"/>
  <c r="O28" i="6"/>
  <c r="O24" i="6"/>
  <c r="O13" i="6"/>
  <c r="J14" i="6"/>
  <c r="O36" i="6"/>
  <c r="J17" i="6"/>
  <c r="Q17" i="6" l="1"/>
  <c r="Q27" i="6"/>
  <c r="Q18" i="6"/>
  <c r="Q28" i="6"/>
  <c r="L21" i="15"/>
  <c r="R16" i="6" s="1"/>
  <c r="L41" i="15"/>
  <c r="R36" i="6" s="1"/>
  <c r="Q22" i="6"/>
  <c r="Q15" i="6"/>
  <c r="Q24" i="6"/>
  <c r="L18" i="15"/>
  <c r="R13" i="6" s="1"/>
  <c r="Q12" i="6"/>
  <c r="L31" i="15"/>
  <c r="R26" i="6" s="1"/>
  <c r="L19" i="15"/>
  <c r="R14" i="6" s="1"/>
  <c r="Q23" i="6"/>
  <c r="L25" i="15"/>
  <c r="R20" i="6" s="1"/>
  <c r="Q20" i="6"/>
  <c r="Q19" i="6"/>
  <c r="L24" i="15"/>
  <c r="R19" i="6" s="1"/>
  <c r="Q21" i="6"/>
  <c r="L26" i="15"/>
  <c r="R21" i="6" s="1"/>
  <c r="Q11" i="6"/>
  <c r="L16" i="15"/>
  <c r="R11" i="6" s="1"/>
  <c r="Q25" i="6"/>
  <c r="L30" i="15"/>
  <c r="R25" i="6" s="1"/>
</calcChain>
</file>

<file path=xl/sharedStrings.xml><?xml version="1.0" encoding="utf-8"?>
<sst xmlns="http://schemas.openxmlformats.org/spreadsheetml/2006/main" count="623" uniqueCount="210">
  <si>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</si>
  <si>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</si>
  <si>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</si>
  <si>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</si>
  <si>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color rgb="FF000000"/>
        <rFont val="Garamond"/>
      </rPr>
      <t>EJECUTAR EL PROYECTO DE INVERSIÓN No. 1925 “TUNJUELITO SIN VIOLENCIA Y LIBRE DE FEMINICIDIOS” EN LA CONSTRUCCION DE CIUDADANIA Y DESARROLLO DE CAPACIDADES APORTANDO AL RECONOCIMIENTO DE LOS DERECHOS DE LAS MUJERES BAJO LOS ENFOQUES DE GENERO, DERECHOS Y DIFERENCIAL EN LA LOCALIDAD DE TUNJUELITO”</t>
    </r>
  </si>
  <si>
    <r>
      <rPr>
        <b/>
        <u/>
        <sz val="12"/>
        <rFont val="Garamond"/>
        <family val="1"/>
      </rPr>
      <t>Partícipes del Proceso de Contratación:</t>
    </r>
    <r>
      <rPr>
        <b/>
        <sz val="12"/>
        <rFont val="Garamond"/>
        <family val="1"/>
      </rPr>
      <t xml:space="preserve"> 
</t>
    </r>
    <r>
      <rPr>
        <sz val="12"/>
        <rFont val="Garamond"/>
        <family val="1"/>
      </rPr>
      <t>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r>
  </si>
  <si>
    <r>
      <t xml:space="preserve">Ciudadanía que se beneficia del Proceso de Contratación: 
</t>
    </r>
    <r>
      <rPr>
        <sz val="12"/>
        <rFont val="Garamond"/>
        <family val="1"/>
      </rPr>
      <t>Comunidad en general de la localidad de Tunjuelito, especialmente mujeres en su diversidad (infigenas, NARP, lesbianas, bisexuales, transgeneristas, con discapacidad, cuidadoras etc)</t>
    </r>
  </si>
  <si>
    <r>
      <t xml:space="preserve">Capacidad de la Entidad Estatal entendida como la disponibilidad de recursos y conocimientos para el Proceso de Contratación: 
</t>
    </r>
    <r>
      <rPr>
        <sz val="12"/>
        <rFont val="Garamond"/>
        <family val="1"/>
      </rPr>
      <t xml:space="preserve">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r>
  </si>
  <si>
    <r>
      <rPr>
        <b/>
        <sz val="12"/>
        <color rgb="FF000000"/>
        <rFont val="Garamond"/>
      </rPr>
      <t>Suficiencia del presupuesto oficial del Proceso de Contratación:</t>
    </r>
    <r>
      <rPr>
        <sz val="12"/>
        <color rgb="FF000000"/>
        <rFont val="Garamond"/>
      </rPr>
      <t xml:space="preserve"> $ 291.750.000</t>
    </r>
  </si>
  <si>
    <r>
      <t xml:space="preserve">Condiciones geográficas y de acceso del lugar en el cual se debe cumplir el objeto del Proceso de Contratación: 
</t>
    </r>
    <r>
      <rPr>
        <sz val="12"/>
        <rFont val="Garamond"/>
        <family val="1"/>
      </rPr>
      <t>El proyecto se desarrollará tanto en las instalaciones de la Alcaldía Local de Tunjuelito (sede principal, casa de la cultura y/o casa de la participación) como espacios relevantes para las mujeres de la localidad realizando presencia tanto en la UPZ Tunjuelito como en la UPZ Venecia.</t>
    </r>
  </si>
  <si>
    <r>
      <t xml:space="preserve">Entorno socio ambiental: </t>
    </r>
    <r>
      <rPr>
        <i/>
        <sz val="12"/>
        <rFont val="Garamond"/>
        <family val="1"/>
      </rPr>
      <t>Si aplican</t>
    </r>
  </si>
  <si>
    <r>
      <t xml:space="preserve">Condiciones políticas: 
</t>
    </r>
    <r>
      <rPr>
        <sz val="12"/>
        <rFont val="Garamond"/>
        <family val="1"/>
      </rPr>
      <t>El derecho a una vida libre de violencias es reconocido como un derecho humano y adquiere gran relevancia en el Desarrollo de programas y proyectos encaminando las acciones del Estado a prevenir, sancionar y eliminar las violencias contra las mujeres y diversidades, y las violencias basadas en género; las voces de las mujeres en la lucha por este derecho han sacado la violencia de lo privado y la convirtieron en debate social propiciando el reconocimiento de la violencia, física y psicología como parte de agendas legislativas, de apuestas sociales por la transformación e impulsando cambios culturales que desafían las prácticas tradicionalistas asociadas de roles asociadas al sexo. 
Teniendo en cuenta lo anterior El estado Colombiano ha  adoptado normas ratificando la Convención de Belém do Pará, , así mismo como la “Convención sobre la Eliminación de todas las formas de Discriminación contra la Mujer” en la ONU, el 3 de septiembre de 1981, bajo el cual los Estados se comprometen a tomar las medidas necesarias para eliminar las funciones estereotipadas de hombres y mujeres al interior del núcleo familiar, mediante programas educativos; mientras garantiza la ampliación de la participación política de las mujeres y se reducen las desigualdades en materia laboral, no solo de oportunidades sino de remuneración, entre hombres y mujeres. 
Es de resaltar que, la “Convención Interamericana para Prevenir, Sancionar y Erradicar la Violencia Contra La Mujer” de 9 de Junio de 1994; adoptada por Colombia mediante la ley 248 de 1995, establece en su artículo 7 que “Los Estados partes condenan todas las formas de violencia contra la mujer y convienen en adoptar, por todos los medios apropiados y sin dilaciones, políticas orientadas a prevenir, sancionar y erradicar dicha violencia (...)" y en su literal C " incluir en su legislación interna normas penales, civiles y administrativas, así como las de otra naturaleza que sean necesarias para prevenir, sancionar y erradicar la violencia contra la mujer y adoptar las medidas administrativas apropiadas que sean del caso. 
Asi mismo el Decreto 166 de 2010 contempla en el literal e, del artículo 7, dentro de sus objetivos específicos: la "erradicación de todas las formas de violencia contra las mujeres. Erradicar, progresiva y sosteniblemente, todas las formas de violencia contra las mujeres (física, sexual, psicológica y emocional) en los ámbitos político comunitario familiar y de pareja en el espacio público y privado para el ejercicio pleno de sus derechos", lo que en consonancia con el  Acuerdo 676 de 2017 por medio del cual se establecen  los lineamientos para prevenir la violencia basada en género y el feminicidio en Bogotá, este proceso se acoge en el artículo 02; bajo las medidas  para la visibilización de la problemática y la identificación de los escenarios de riesgo; acciones para la trasformación de concepciones e imaginarios sociales y de estereotipos de género y desnaturalización de la violencia basada en género; y adelantar acciones para la divulgación de la oferta distrital que involucre la atención a los intervinientes en la violencia basada en género. 
En este sentido el proceso de estrategias para la prevencion de violencias contra la mujer en la localidad de Tunjuelito se sustenta tanto en el Acuerdo 676 de 2017, como en el CONPES 14 " Politica pública de mujeres y equidad de género 2020-2030", en el reconocimiento al derecho a una vida libre de violencias.</t>
    </r>
  </si>
  <si>
    <r>
      <t xml:space="preserve">Factores ambientales: 
</t>
    </r>
    <r>
      <rPr>
        <sz val="12"/>
        <rFont val="Garamond"/>
        <family val="1"/>
      </rPr>
      <t xml:space="preserve">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</si>
  <si>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r>
      <t xml:space="preserve">Sector del objeto del Proceso de Contratación y su mercado:
</t>
    </r>
    <r>
      <rPr>
        <sz val="12"/>
        <rFont val="Garamond"/>
        <family val="1"/>
      </rPr>
      <t>Componente Paz, Memoria y Reconciliación dentro de los programas, proyectos y demás políticas públicas orientadas por el Distrito.</t>
    </r>
  </si>
  <si>
    <r>
      <rPr>
        <b/>
        <sz val="12"/>
        <color rgb="FF000000"/>
        <rFont val="Garamond"/>
      </rPr>
      <t xml:space="preserve">Normativa aplicable al objeto del Proceso de Contratación:
</t>
    </r>
    <r>
      <rPr>
        <sz val="12"/>
        <color rgb="FF000000"/>
        <rFont val="Garamond"/>
      </rPr>
      <t xml:space="preserve">• Constitución Política de 1991. 
•	Constitución Política de 1991 
•	Ley 80 de 1993. “Por la cual se expide el Estatuto General de Contratación de la Administración Pública”
•	Ley 388 de 1997. “Por la cual se modifica la Ley 9 de 1989, y la Ley 2 de 1991 y se dictan otras disposiciones”. 
•	Ley 1150 de 2017. “Por medio de la cual se introducen medidas para la eficiencia y la transparencia en la Ley 80 de 1993 y se dictan otras disposiciones generales sobre la contratación con Recursos Públicos”.
•	Ley 2084 del 3 de marzo de 2021
•	Decreto 1227 de 2005, Por el cual se reglamenta parcialmente la Ley 909 de 2004 y el Decreto- ley 1567 de 1998. 
•	Decreto 1082 de 2015. Por el cual se reglamenta el sistema de compras y contratación pública. 
• Ley 1257 de 2008
• Ley 248 de 1995
• Decreto 166 de 2010 
• Acuerdo 676 de 2017
• Documentos Conpes 14 (2021), Política Pública de Mujeres y Equidad de Género 2020-2030, Consejo Distrital de Política Económica y Social del Distrito Capital.
• Documento Conpes 16 (2021), Política Pública para la Garantía Plena de los Derechos de las personas Lesbianas, Gays, Bisexuales, Transgeneristas e Intersexuales 2021-2032, Consejo Distrital de Política Económica y Social del Distrito Capital.
• RESOLUCION No. 2210 de 23/12/2021
• Ley 1761 por medio de la cual se tipifica el delito de feminicidio
</t>
    </r>
    <r>
      <rPr>
        <b/>
        <sz val="12"/>
        <color rgb="FF000000"/>
        <rFont val="Garamond"/>
      </rPr>
      <t xml:space="preserve">
</t>
    </r>
  </si>
  <si>
    <r>
      <t xml:space="preserve">Experiencia propia y de otras Entidades Estatales en Procesos de Contratación del mismo tipo:
</t>
    </r>
    <r>
      <rPr>
        <sz val="12"/>
        <rFont val="Garamond"/>
        <family val="1"/>
      </rPr>
      <t xml:space="preserve">Implementación del proyecto de inversión 1925 denominado “Tunjuelito sin violencia y libre de feminicidios” cuyo rubro es 23011603400000001925 como estrategia para promover y difundir el derecho a una vida  libre de violencias, rutas de atención, acciones de prevención de violencias y fortalecimiento de redes de apoyo, fomentando la seguridad y confianza de las mujeres y diversidades de Tunjuelito. </t>
    </r>
    <r>
      <rPr>
        <b/>
        <sz val="12"/>
        <rFont val="Garamond"/>
        <family val="1"/>
      </rPr>
      <t xml:space="preserve">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</si>
  <si>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</si>
  <si>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</si>
  <si>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</si>
  <si>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</si>
  <si>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</si>
  <si>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</si>
  <si>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</si>
  <si>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</si>
  <si>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</si>
  <si>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</si>
  <si>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</si>
  <si>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General</t>
  </si>
  <si>
    <t>Interno</t>
  </si>
  <si>
    <t>Operacionales</t>
  </si>
  <si>
    <t>Inadecuado análisis  económico estimativo del valor del contrato</t>
  </si>
  <si>
    <t>Economicos</t>
  </si>
  <si>
    <t xml:space="preserve">Inadecuada  descripción del bien o servicio requerido </t>
  </si>
  <si>
    <t xml:space="preserve">Falta de profundidad en el estudio de sector no identificandose claramente aspectos de oferta y demanda </t>
  </si>
  <si>
    <t>Ausencia de fundamentación de la justificación y conveniencia de la contratación</t>
  </si>
  <si>
    <t>Errores involuntarios en los Estudios Previos, Pliegos de Condiciones, Estudio de Sector y en general cualquier documento que sea parte integral del mismo.</t>
  </si>
  <si>
    <t>SELECCIÓN</t>
  </si>
  <si>
    <t>Inadecuada evaluación de las ofertas y/o verificación de requisitos habilitantes</t>
  </si>
  <si>
    <t>Confabulacion de los proponentes (Colusión)</t>
  </si>
  <si>
    <t>Externo</t>
  </si>
  <si>
    <t>Que ninguno de los proponentes cumplan los requisitos habilitantes establecidos en el pliego de condiciones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</si>
  <si>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</si>
  <si>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</si>
  <si>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Previos.</t>
  </si>
  <si>
    <t>Presentación de reclamos de terceros sobre la selección del oferente que retrasen el perfeccionamiento del contrato.</t>
  </si>
  <si>
    <t>EJECUCIÓN</t>
  </si>
  <si>
    <t>No liquidar los contratos en los plazos acordados en el contrato o los establecidos por la Ley.</t>
  </si>
  <si>
    <t>Incumplimiento en los tiempos de entrega y/o en la calidad de los Bienes y/o Servicios contratados.</t>
  </si>
  <si>
    <t>Pérdida de elementos por robo a alguno de los proveedores de los elementos, antes o durante la entrega de los mismos.</t>
  </si>
  <si>
    <t>Poca participación por parte de la comunidad en las actividades realizadas en campo</t>
  </si>
  <si>
    <t>Variación de los precios del mercado</t>
  </si>
  <si>
    <t xml:space="preserve">Afectaciones psicosociales, acción con daño, situaciones de revictimización </t>
  </si>
  <si>
    <t>Especifico</t>
  </si>
  <si>
    <t>Sociales o Políticos</t>
  </si>
  <si>
    <t>Incumplimiento en las características técnicas exigidas en la elaboración de entregables a la poblacion beneficiaria</t>
  </si>
  <si>
    <t>Dificultades, disputas y/o conflictividades con la población beneficiaria y las diferentes instancias de participación de la localidad</t>
  </si>
  <si>
    <t>Accidentes, contingencia, emergencias, perjuicios y/o siniestros presentados en las actividades de formación y en espacio publico</t>
  </si>
  <si>
    <t>Contingencias, accidentes o demás dificultades presentadas en los eventos y espacios desarrollados a la interperie y por fuera de las instalaciones de la Alcaldía Local de Tunjuelito</t>
  </si>
  <si>
    <t>Intoxicaciones y/o enfermedades producidas por el consumo de alimentos contemplados  en el proyecto</t>
  </si>
  <si>
    <t>Incumplimiento por parte del contratista en la entrega de los productos contemplados para cada actividad</t>
  </si>
  <si>
    <t>Imposibilidad de tramitar los permisos para el desarrollo de actividades en espacio publico proyectadas por el proyecto</t>
  </si>
  <si>
    <t>Paros huelgas, situaciones de orden público o situaciones externas como pandemias  que afecten el cumplimiento de obligaciones cuando se hace trabajo en campo</t>
  </si>
  <si>
    <t>Eventos naturales tales como lluvias o dificultades climáticas</t>
  </si>
  <si>
    <t>De la naturaleza</t>
  </si>
  <si>
    <t>Estatal</t>
  </si>
  <si>
    <t>Objeto Contractual: EJECUTAR EL PROYECTO DE INVERSIÓN No. 1925 “TUNJUELITO SIN VIOLENCIA Y LIBRE DE FEMINICIDIOS” EN LA CONSTRUCCION DE CIUDADANIA Y DESARROLLO DE CAPACIDADES APORTANDO AL RECONOCIMIENTO DE LOS DERECHOS DE LAS MUJERES BAJO LOS ENFOQUES DE GENERO, DERECHOS Y DIFERENCIAL EN LA LOCALIDAD DE TUNJUELITO”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</si>
  <si>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</si>
  <si>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</si>
  <si>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</si>
  <si>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</si>
  <si>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</si>
  <si>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</si>
  <si>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</si>
  <si>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</si>
  <si>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</si>
  <si>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</si>
  <si>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</si>
  <si>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</si>
  <si>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</si>
  <si>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</si>
  <si>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</si>
  <si>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5. Necesidad de iniciar un nuevo proceso</t>
  </si>
  <si>
    <t>1. Sobrecostos o ineficiencia económica del proyecto
2. Pérdidas económica para el contratista o para el FDLT
3. Necesidade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</si>
  <si>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</si>
  <si>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</si>
  <si>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</si>
  <si>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No se puede satisfacer la necesidad de la entidad.</t>
  </si>
  <si>
    <t>1. Selecciónar un contratista que no esté en capacidad de cumplir con el objeto del contrato.
2. Selección adversa</t>
  </si>
  <si>
    <t>1. Que se declare desierta la convocatoria
2. Necesidad de iniciar un nuevo proceso</t>
  </si>
  <si>
    <t>1. Pérdidas económicas para el contratista o propuestas artificialmente bajas.</t>
  </si>
  <si>
    <t>Demora en la iniciación del contrato debido a la no entrega oportuna de las Garantías exigidas para el proceso de contratación o que las mismas no cobijen lo establecido en los Estudios Previ</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</si>
  <si>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</si>
  <si>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</si>
  <si>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1. Pérdida de competencia para liquidar en sede administrativa. 
2. Incertidumbre del estado del contrato. 
3.Falta de paz y salvo por las partes.</t>
  </si>
  <si>
    <t>1. Mala ejecución del objeto contratado.
2.No se puede satisfacer la necesidad de la Entidad</t>
  </si>
  <si>
    <t>1. Daños ocasionados al FDLT.</t>
  </si>
  <si>
    <t>1. Incumplimiento de las metas dentro de la vigencia, y el alcance de las iniciativas participativas.</t>
  </si>
  <si>
    <t>1. Variación presupuestal que afecte la capacidad de adquisición de bienes y servicios 
2. Desfase presupuestal
3. reclamaciones de rompimiento del equilibrio económico por parte del contratista.</t>
  </si>
  <si>
    <t>1. Situaciones de revictimización o victimización secundaria.
2. Afectaciones individuales y/o comunitarias a la población beneficiaria</t>
  </si>
  <si>
    <t>1. Dificultades para el desarrollo del proyecto y sus actividades 
2. Distanciamiento de la entidad respecto a la institucionalidad
3. Incumplimiento de las metas dentro de la vigencia, y el alcance de las iniciativas participativas.</t>
  </si>
  <si>
    <t>1. Lesiones, afectaciones o pérdidas humanas.
2. Costos y/o sanciones para el contratista y el FDLT</t>
  </si>
  <si>
    <t xml:space="preserve">1. Lesiones, afectaciones o pérdidas humanas.
2. Costos y/o sanciones para el contratista y el FDLT
3. Imposibilidad o dificultades para el desarrollo de las actividades
</t>
  </si>
  <si>
    <t>Intoxicaciones y/o enfermedades producidas por el consumo de las muestras gastronómicas contempladas en el proyecto</t>
  </si>
  <si>
    <t>1. Lesiones, afectaciones, enfermedades o pérdidas humanas.
2. Costos y/o sanciones para el contratista y el FDLT</t>
  </si>
  <si>
    <t>1. Incumplimiento de las metas y objetivos del proyecto. 
2. Afectación del cumplimiento del contrato dentro de la vigencia</t>
  </si>
  <si>
    <t>1. Imposibilidad o dificultades para el desarrollo de las actividades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</si>
  <si>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</si>
  <si>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</si>
  <si>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</si>
  <si>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</si>
  <si>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</si>
  <si>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</si>
  <si>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</si>
  <si>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</si>
  <si>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</si>
  <si>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</si>
  <si>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</si>
  <si>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</si>
  <si>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</si>
  <si>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</si>
  <si>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</si>
  <si>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</si>
  <si>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</si>
  <si>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</si>
  <si>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</si>
  <si>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</si>
  <si>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</si>
  <si>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</si>
  <si>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</si>
  <si>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</si>
  <si>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</si>
  <si>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</si>
  <si>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</si>
  <si>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</si>
  <si>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</si>
  <si>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</si>
  <si>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</si>
  <si>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</si>
  <si>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</si>
  <si>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</si>
  <si>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</si>
  <si>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</si>
  <si>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</si>
  <si>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</si>
  <si>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</si>
  <si>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</si>
  <si>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</si>
  <si>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</si>
  <si>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</si>
  <si>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</si>
  <si>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</si>
  <si>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</si>
  <si>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</si>
  <si>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</si>
  <si>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NO</t>
  </si>
  <si>
    <t>PROFESIONALES DEL ÁREA DE GESTIÓN DEL DESARROLLO LOCAL DE TUNJUELITO (PLANEACIÓN Y CONTRATACIÓN)</t>
  </si>
  <si>
    <t>SEGUIMIENTO AL PROCESO</t>
  </si>
  <si>
    <t>ETAPA DE PLANEACIÓN Y SELECCIÓN</t>
  </si>
  <si>
    <t>Revisión exhaustiva en el proceso de estudio de mercado siguiendo los lineamientos de Colombia Compra Eficiente</t>
  </si>
  <si>
    <t>SI</t>
  </si>
  <si>
    <t>PROFESIONALES DEL ÁREA DE GESTIÓN DEL DESARROLLO LOCAL DE TUNJUELITO (PLANEACIÓN)</t>
  </si>
  <si>
    <t xml:space="preserve">ETAPA DE PLANEACIÓN </t>
  </si>
  <si>
    <t>Reducir la probabilidad de ocurrencia del evento</t>
  </si>
  <si>
    <t>ETAPA DE PLANEACIÓN</t>
  </si>
  <si>
    <t>Utilizar los lineamientos de Colombia Compra Eficiente y utilizar como referencia procesos similares</t>
  </si>
  <si>
    <t>Revisiones constantes por parte del área de planeación de la entidad tomando como referencia procesos similares</t>
  </si>
  <si>
    <t>Verificar los documentos en el proceso de observaciones y respuesta a estas mismas observaciones. 
Realizar las aclaraciones necesarias en el proceso de selección y evaluar las propuestas con los criterios sugeridos por Colombia Compra Eficiente.</t>
  </si>
  <si>
    <t>Efectuar verificaciones a los documentos y propuestas presentadas, con el apoyo de los profesionales del área y el equipo jurídico</t>
  </si>
  <si>
    <t>SEMANAL ETAPA DE SELECCIÓN</t>
  </si>
  <si>
    <t>Utilizar la metodología de Colombia Compra Eficiente y dar cumplimiento a la normatividad vigente.</t>
  </si>
  <si>
    <t>MUESTREO ALEATORIO DE CALIDAD</t>
  </si>
  <si>
    <t>Efectuar verificaciones a los documentos y propuestas presentadas por parte de los profesionales del área</t>
  </si>
  <si>
    <t>PROFESIONALES DEL ÁREA DE GESTIÓN DEL DESARROLLO LOCAL DE TUNJUELITO (CONTRATACIÓN)</t>
  </si>
  <si>
    <t>Realizar aclaraciones en el proceso  de selección y evaluar las propuestas con los criterios sugeridos por Colombia Compra Eficiente.</t>
  </si>
  <si>
    <t>Efectuar verificaciones a los documentos entregados de acuerdo con la lista de chequeo sugeridas para la entidad.</t>
  </si>
  <si>
    <t>ETAPA DE CONTRATACIÓN</t>
  </si>
  <si>
    <t>Dar trámite eficiente y oportuno de las PQRS presentadas por terceros</t>
  </si>
  <si>
    <t>Supervisar de manera eficiente los tiempos de la contratación, de acuerdo con los cronogramas propuestos.</t>
  </si>
  <si>
    <t>SEMANAL SEGÚN CRONOGRAMA DEL PROYECTO</t>
  </si>
  <si>
    <t>Cumplimiento de las Fases del E.P. y Verificación por parte del apoyo a la supervisión de cada uno de los item solicitados e ingresados a almacén.</t>
  </si>
  <si>
    <t>SUPERVISIÓN, APOYO A LA SUPERVISIÓN Y CONTRATISTA</t>
  </si>
  <si>
    <t>Revisiones periódicas de seguimiento por parte de la supervisión y el comité respectivos.
Protocolos por parte de la supervisión y el contratista para la gestión de insumos, materiales, equipos y demás recursos</t>
  </si>
  <si>
    <t>Verificación al contratista del cumplimiento de los recursos de difusión, estrategias de convocatorias, cronograma de divulgación y plan de trabajo.</t>
  </si>
  <si>
    <t xml:space="preserve">Efectuar revisiones en cada una de las etapas de elaboración de los Estudios Previos, Estudios de Sector, Pliegos de condiciones del proceso de contratación para evitar la ocurrencia del evento. </t>
  </si>
  <si>
    <t>ETAPA DE PLANEACIÓN Y SEGUIMIENTO A LA ETAPA DE EJECUCIÓN</t>
  </si>
  <si>
    <t>Acompañamiento psicosocial del proyecto presentado por el contratista</t>
  </si>
  <si>
    <t>CONTRATISTA</t>
  </si>
  <si>
    <t>Vinculación de delegaciones de instancias de participación y/o población beneficiaria en el Comité Técnico de Seguimiento
Apoyo del/la referente de participación de la entidad</t>
  </si>
  <si>
    <t>Póliza de seguros para el cubrimiento de la actividad
Verificación de las condiciones óptimas de los recursos logísticos y de seguridad
Protocolos de cuidado y seguridad</t>
  </si>
  <si>
    <t>Protocolos de cuidado y seguridad
Pólizas de seguro en el caso que lo requieran o planes de contingencia</t>
  </si>
  <si>
    <t>Exigencia del carné de manipulación de alimentos por parte del personal contratado y verificación de las condiciones de salubridad de los alimentos</t>
  </si>
  <si>
    <t>Realizar supervisiones periódicas al anexo técnico, el plan de trabajo y las obligaciones contractuales entre las partes</t>
  </si>
  <si>
    <t>Supervisar eficientemente el trámite de permisos y gestiones interinstitucionales</t>
  </si>
  <si>
    <t>Seguimiento del cronograma estipulado y verificación en medios de comunicación y fuentes oficiales de situaciones de orden público</t>
  </si>
  <si>
    <t xml:space="preserve">Seguimiento de la programación de las activades y verificación de las condiciones previsibles acerca del estado del clima </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</si>
  <si>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</si>
  <si>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</si>
  <si>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</si>
  <si>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</si>
  <si>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</si>
  <si>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</si>
  <si>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</si>
  <si>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</si>
  <si>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</si>
  <si>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</si>
  <si>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</si>
  <si>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</si>
  <si>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50-50</t>
  </si>
  <si>
    <t>70-30</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</si>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</sst>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2"/>
      <color rgb="FF000000"/>
      <name val="Garamond"/>
    </font>
    <font>
      <sz val="12"/>
      <color rgb="FF000000"/>
      <name val="Garamond"/>
    </font>
    <font>
      <b/>
      <u/>
      <sz val="12"/>
      <color rgb="FF000000"/>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351">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9" xfId="0" applyFont="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7" xfId="0" applyFont="1" applyFill="1" applyBorder="1" applyAlignment="1">
      <alignment horizontal="center" vertical="center" textRotation="90" wrapText="1"/>
    </xf>
    <xf numFmtId="0" fontId="12" fillId="4" borderId="28"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center" vertical="center" textRotation="90" wrapText="1"/>
    </xf>
    <xf numFmtId="0" fontId="7" fillId="0" borderId="34"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0"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1" xfId="0" applyFont="1" applyBorder="1"/>
    <xf numFmtId="0" fontId="7" fillId="0" borderId="41"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9" xfId="0" applyFont="1" applyFill="1" applyBorder="1" applyAlignment="1">
      <alignment vertical="center" wrapText="1"/>
    </xf>
    <xf numFmtId="0" fontId="15" fillId="2" borderId="24" xfId="0" applyFont="1" applyFill="1" applyBorder="1" applyAlignment="1">
      <alignment horizontal="center" vertical="center" wrapText="1"/>
    </xf>
    <xf numFmtId="0" fontId="17" fillId="0" borderId="12"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21" fillId="0" borderId="23"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1" xfId="0" applyFont="1" applyBorder="1" applyAlignment="1">
      <alignment vertical="center"/>
    </xf>
    <xf numFmtId="0" fontId="17" fillId="0" borderId="22" xfId="0" applyFont="1" applyBorder="1" applyAlignment="1">
      <alignment vertical="center"/>
    </xf>
    <xf numFmtId="0" fontId="17" fillId="0" borderId="23" xfId="0" applyFont="1" applyBorder="1" applyAlignment="1">
      <alignment vertical="center"/>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4" xfId="0" applyFont="1" applyBorder="1" applyAlignment="1">
      <alignment vertical="center" wrapText="1"/>
    </xf>
    <xf numFmtId="0" fontId="18" fillId="0" borderId="20"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21" fillId="0" borderId="31"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3"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5" xfId="0" applyFont="1" applyBorder="1" applyAlignment="1">
      <alignment horizontal="center" vertical="center" wrapText="1"/>
    </xf>
    <xf numFmtId="0" fontId="21" fillId="0" borderId="36" xfId="0" applyFont="1" applyBorder="1"/>
    <xf numFmtId="0" fontId="21" fillId="0" borderId="37" xfId="0" applyFont="1" applyBorder="1"/>
    <xf numFmtId="0" fontId="21" fillId="0" borderId="38"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3" fillId="0" borderId="0" xfId="0" applyFont="1" applyAlignment="1">
      <alignment horizontal="left" wrapText="1"/>
    </xf>
    <xf numFmtId="0" fontId="0" fillId="0" borderId="0" xfId="0" applyAlignment="1">
      <alignment horizontal="left"/>
    </xf>
    <xf numFmtId="0" fontId="17" fillId="0" borderId="66" xfId="0" applyFont="1" applyBorder="1" applyAlignment="1">
      <alignment vertical="center"/>
    </xf>
    <xf numFmtId="0" fontId="17" fillId="0" borderId="67" xfId="0" applyFont="1" applyBorder="1" applyAlignment="1">
      <alignment vertical="center"/>
    </xf>
    <xf numFmtId="0" fontId="21" fillId="0" borderId="68" xfId="0" applyFont="1" applyBorder="1"/>
    <xf numFmtId="0" fontId="18" fillId="2" borderId="69" xfId="0" applyFont="1" applyFill="1" applyBorder="1" applyAlignment="1">
      <alignment vertical="center" wrapText="1"/>
    </xf>
    <xf numFmtId="0" fontId="21" fillId="2" borderId="68" xfId="0" applyFont="1" applyFill="1" applyBorder="1" applyAlignment="1">
      <alignment vertical="center" wrapText="1"/>
    </xf>
    <xf numFmtId="0" fontId="18" fillId="0" borderId="70" xfId="0" applyFont="1" applyBorder="1" applyAlignment="1">
      <alignment vertical="center" wrapText="1"/>
    </xf>
    <xf numFmtId="0" fontId="21" fillId="0" borderId="21" xfId="0" applyFont="1" applyBorder="1" applyAlignment="1">
      <alignment vertical="center" wrapText="1"/>
    </xf>
    <xf numFmtId="0" fontId="21" fillId="0" borderId="68" xfId="0" applyFont="1" applyBorder="1" applyAlignment="1">
      <alignment vertical="center" wrapText="1"/>
    </xf>
    <xf numFmtId="0" fontId="21" fillId="0" borderId="22" xfId="0" applyFont="1" applyBorder="1" applyAlignment="1">
      <alignment vertical="center" wrapText="1"/>
    </xf>
    <xf numFmtId="0" fontId="18" fillId="0" borderId="73" xfId="0" applyFont="1" applyBorder="1" applyAlignment="1">
      <alignment horizontal="left" vertical="center" wrapText="1"/>
    </xf>
    <xf numFmtId="0" fontId="21" fillId="0" borderId="45"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45" xfId="0" applyFont="1" applyBorder="1" applyAlignment="1">
      <alignment horizontal="center" vertical="center"/>
    </xf>
    <xf numFmtId="0" fontId="18" fillId="0" borderId="39" xfId="0" applyFont="1" applyBorder="1" applyAlignment="1">
      <alignment horizontal="center" vertical="center" wrapText="1"/>
    </xf>
    <xf numFmtId="0" fontId="25" fillId="0" borderId="45" xfId="0" applyFont="1" applyBorder="1" applyAlignment="1">
      <alignment horizontal="center" vertical="center" wrapText="1"/>
    </xf>
    <xf numFmtId="0" fontId="10" fillId="0" borderId="39" xfId="0" applyFont="1" applyBorder="1" applyAlignment="1">
      <alignment horizontal="center" vertical="center" wrapText="1"/>
    </xf>
    <xf numFmtId="0" fontId="5" fillId="0" borderId="3" xfId="0" applyFont="1" applyBorder="1" applyAlignment="1">
      <alignment horizontal="center"/>
    </xf>
    <xf numFmtId="0" fontId="15" fillId="0" borderId="32"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31" fillId="0" borderId="32"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5" xfId="0" applyFont="1" applyBorder="1" applyAlignment="1">
      <alignment horizontal="left" vertical="center" wrapText="1"/>
    </xf>
    <xf numFmtId="0" fontId="18" fillId="0" borderId="44" xfId="0" applyFont="1" applyBorder="1" applyAlignment="1">
      <alignment horizontal="left" vertical="center" wrapText="1"/>
    </xf>
    <xf numFmtId="0" fontId="29" fillId="0" borderId="32" xfId="0" applyFont="1" applyBorder="1" applyAlignment="1">
      <alignment horizontal="left" vertical="top" wrapText="1"/>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61" xfId="0" applyFont="1" applyBorder="1" applyAlignment="1">
      <alignment horizontal="center" vertical="center"/>
    </xf>
    <xf numFmtId="0" fontId="13" fillId="0" borderId="0" xfId="0" applyFont="1" applyAlignment="1">
      <alignment horizontal="center" vertical="center"/>
    </xf>
    <xf numFmtId="0" fontId="13" fillId="0" borderId="60" xfId="0" applyFont="1" applyBorder="1" applyAlignment="1">
      <alignment horizontal="center" vertical="center"/>
    </xf>
    <xf numFmtId="0" fontId="13" fillId="0" borderId="56" xfId="0" applyFont="1" applyBorder="1" applyAlignment="1">
      <alignment horizontal="center" vertical="center"/>
    </xf>
    <xf numFmtId="0" fontId="13" fillId="0" borderId="49" xfId="0" applyFont="1" applyBorder="1" applyAlignment="1">
      <alignment horizontal="center" vertical="center"/>
    </xf>
    <xf numFmtId="0" fontId="13" fillId="0" borderId="57" xfId="0" applyFont="1" applyBorder="1" applyAlignment="1">
      <alignment horizontal="center" vertical="center"/>
    </xf>
    <xf numFmtId="0" fontId="18" fillId="0" borderId="45" xfId="0" applyFont="1" applyBorder="1" applyAlignment="1">
      <alignment horizontal="left" vertical="center" wrapText="1"/>
    </xf>
    <xf numFmtId="0" fontId="18" fillId="0" borderId="62" xfId="0" applyFont="1" applyBorder="1" applyAlignment="1">
      <alignment horizontal="left" vertical="center" wrapText="1"/>
    </xf>
    <xf numFmtId="0" fontId="8" fillId="0" borderId="0" xfId="0" applyFont="1" applyAlignment="1">
      <alignment horizontal="left" vertical="center" wrapText="1"/>
    </xf>
    <xf numFmtId="0" fontId="15" fillId="0" borderId="33" xfId="0" applyFont="1" applyBorder="1" applyAlignment="1">
      <alignment horizontal="left" vertical="top" wrapText="1"/>
    </xf>
    <xf numFmtId="0" fontId="15" fillId="0" borderId="9" xfId="0" applyFont="1" applyBorder="1" applyAlignment="1">
      <alignment horizontal="left" vertical="top" wrapText="1"/>
    </xf>
    <xf numFmtId="0" fontId="15" fillId="0" borderId="35" xfId="0" applyFont="1" applyBorder="1" applyAlignment="1">
      <alignment horizontal="left" vertical="top" wrapText="1"/>
    </xf>
    <xf numFmtId="0" fontId="17" fillId="0" borderId="14" xfId="0" applyFont="1" applyBorder="1" applyAlignment="1">
      <alignment horizontal="left" vertical="center"/>
    </xf>
    <xf numFmtId="0" fontId="17" fillId="0" borderId="6" xfId="0" applyFont="1" applyBorder="1" applyAlignment="1">
      <alignment horizontal="left"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5" fillId="0" borderId="36" xfId="0" applyFont="1" applyBorder="1" applyAlignment="1">
      <alignment horizontal="left" wrapText="1"/>
    </xf>
    <xf numFmtId="0" fontId="15" fillId="0" borderId="37"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3" xfId="0" applyFont="1" applyBorder="1" applyAlignment="1">
      <alignment horizontal="left" vertical="center" wrapText="1"/>
    </xf>
    <xf numFmtId="0" fontId="28" fillId="0" borderId="64" xfId="0" applyFont="1" applyBorder="1" applyAlignment="1">
      <alignment horizontal="left" vertical="center" wrapText="1"/>
    </xf>
    <xf numFmtId="0" fontId="28" fillId="0" borderId="65" xfId="0" applyFont="1" applyBorder="1" applyAlignment="1">
      <alignment horizontal="left" vertical="center" wrapText="1"/>
    </xf>
    <xf numFmtId="0" fontId="18" fillId="0" borderId="14" xfId="0" applyFont="1" applyBorder="1" applyAlignment="1">
      <alignment horizontal="left" vertical="center" wrapText="1"/>
    </xf>
    <xf numFmtId="0" fontId="18" fillId="0" borderId="6"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8" fillId="0" borderId="12" xfId="0" applyFont="1" applyBorder="1" applyAlignment="1">
      <alignment horizontal="left" vertical="center" wrapText="1"/>
    </xf>
    <xf numFmtId="0" fontId="18" fillId="0" borderId="5" xfId="0" applyFont="1" applyBorder="1" applyAlignment="1">
      <alignment horizontal="left" vertical="center" wrapText="1"/>
    </xf>
    <xf numFmtId="0" fontId="15" fillId="2" borderId="39"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7" fillId="0" borderId="17" xfId="0" applyFont="1" applyBorder="1" applyAlignment="1">
      <alignment vertical="center"/>
    </xf>
    <xf numFmtId="0" fontId="17" fillId="0" borderId="7" xfId="0" applyFont="1" applyBorder="1" applyAlignment="1">
      <alignment vertical="center"/>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42" xfId="0" applyFont="1" applyBorder="1" applyAlignment="1">
      <alignment horizontal="left" vertical="center" wrapText="1"/>
    </xf>
    <xf numFmtId="0" fontId="17" fillId="0" borderId="24" xfId="0" applyFont="1" applyBorder="1" applyAlignment="1">
      <alignment horizontal="left" vertical="center" wrapText="1"/>
    </xf>
    <xf numFmtId="0" fontId="22" fillId="4" borderId="27" xfId="0" applyFont="1" applyFill="1" applyBorder="1" applyAlignment="1">
      <alignment horizontal="center" vertical="center" wrapText="1"/>
    </xf>
    <xf numFmtId="0" fontId="16" fillId="0" borderId="51"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4" borderId="46"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22" fillId="4" borderId="52" xfId="0" applyFont="1" applyFill="1" applyBorder="1" applyAlignment="1">
      <alignment horizontal="center" vertical="center" wrapText="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14" fillId="2" borderId="48"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1"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15" fillId="0" borderId="50"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71" xfId="0" applyFont="1" applyBorder="1" applyAlignment="1">
      <alignment horizontal="left" vertical="center" wrapText="1"/>
    </xf>
    <xf numFmtId="0" fontId="17" fillId="0" borderId="64" xfId="0" applyFont="1" applyBorder="1" applyAlignment="1">
      <alignment horizontal="left" vertical="center" wrapText="1"/>
    </xf>
    <xf numFmtId="0" fontId="17" fillId="0" borderId="72" xfId="0" applyFont="1" applyBorder="1" applyAlignment="1">
      <alignment horizontal="left" vertical="center" wrapText="1"/>
    </xf>
    <xf numFmtId="0" fontId="15" fillId="0" borderId="0" xfId="0" applyFont="1" applyAlignment="1">
      <alignment horizontal="right" vertical="center" textRotation="90"/>
    </xf>
    <xf numFmtId="0" fontId="17" fillId="0" borderId="9" xfId="0" applyFont="1" applyBorder="1" applyAlignment="1">
      <alignment horizontal="left" vertical="center" wrapText="1"/>
    </xf>
    <xf numFmtId="0" fontId="16" fillId="0" borderId="49" xfId="0" applyFont="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3" xfId="0" applyFont="1" applyFill="1" applyBorder="1" applyAlignment="1">
      <alignment horizontal="center"/>
    </xf>
    <xf numFmtId="0" fontId="21" fillId="6" borderId="19" xfId="0" applyFont="1" applyFill="1" applyBorder="1" applyAlignment="1">
      <alignment horizontal="center"/>
    </xf>
    <xf numFmtId="0" fontId="21" fillId="8" borderId="3" xfId="0" applyFont="1" applyFill="1" applyBorder="1" applyAlignment="1">
      <alignment horizontal="center" vertical="center"/>
    </xf>
    <xf numFmtId="0" fontId="16" fillId="2" borderId="0" xfId="0" applyFont="1" applyFill="1" applyAlignment="1">
      <alignment horizontal="center"/>
    </xf>
    <xf numFmtId="0" fontId="17" fillId="0" borderId="3" xfId="0" applyFont="1" applyBorder="1" applyAlignment="1">
      <alignment horizontal="center" vertical="center" wrapText="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4"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24" xfId="0" applyFont="1" applyFill="1" applyBorder="1" applyAlignment="1">
      <alignment horizontal="center" vertical="center"/>
    </xf>
    <xf numFmtId="0" fontId="17" fillId="0" borderId="31" xfId="0" applyFont="1" applyBorder="1" applyAlignment="1">
      <alignment horizontal="center" vertical="center" wrapText="1"/>
    </xf>
    <xf numFmtId="0" fontId="23" fillId="4" borderId="27"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21" fillId="7" borderId="4" xfId="0" applyFont="1" applyFill="1" applyBorder="1" applyAlignment="1">
      <alignment horizontal="center" vertical="center"/>
    </xf>
    <xf numFmtId="0" fontId="21" fillId="7" borderId="24" xfId="0" applyFont="1" applyFill="1" applyBorder="1" applyAlignment="1">
      <alignment horizontal="center" vertical="center"/>
    </xf>
    <xf numFmtId="0" fontId="21" fillId="0" borderId="42"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24" xfId="0" applyFont="1" applyFill="1" applyBorder="1" applyAlignment="1">
      <alignment horizontal="center" vertical="center"/>
    </xf>
    <xf numFmtId="0" fontId="16" fillId="2" borderId="49" xfId="0" applyFont="1" applyFill="1" applyBorder="1" applyAlignment="1">
      <alignment horizontal="center"/>
    </xf>
    <xf numFmtId="0" fontId="16" fillId="6" borderId="4" xfId="0" applyFont="1" applyFill="1" applyBorder="1" applyAlignment="1">
      <alignment horizontal="center" vertical="center"/>
    </xf>
    <xf numFmtId="0" fontId="16" fillId="6" borderId="24" xfId="0" applyFont="1" applyFill="1" applyBorder="1" applyAlignment="1">
      <alignment horizontal="center" vertical="center"/>
    </xf>
    <xf numFmtId="0" fontId="21" fillId="0" borderId="9" xfId="0" applyFont="1" applyBorder="1" applyAlignment="1">
      <alignment horizontal="center" vertical="center" wrapText="1"/>
    </xf>
    <xf numFmtId="0" fontId="21" fillId="9" borderId="24" xfId="0" applyFont="1" applyFill="1" applyBorder="1" applyAlignment="1">
      <alignment horizontal="center" vertical="center"/>
    </xf>
    <xf numFmtId="0" fontId="16" fillId="6" borderId="42" xfId="0" applyFont="1" applyFill="1" applyBorder="1" applyAlignment="1">
      <alignment horizontal="center" vertical="center"/>
    </xf>
    <xf numFmtId="0" fontId="21" fillId="6" borderId="4" xfId="0" applyFont="1" applyFill="1" applyBorder="1" applyAlignment="1">
      <alignment horizontal="center"/>
    </xf>
    <xf numFmtId="0" fontId="21" fillId="6" borderId="24" xfId="0" applyFont="1" applyFill="1" applyBorder="1" applyAlignment="1">
      <alignment horizontal="center"/>
    </xf>
    <xf numFmtId="0" fontId="16" fillId="6" borderId="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7" borderId="58" xfId="0" applyFont="1" applyFill="1" applyBorder="1" applyAlignment="1">
      <alignment horizontal="center" vertical="center"/>
    </xf>
    <xf numFmtId="0" fontId="21" fillId="7" borderId="59" xfId="0" applyFont="1" applyFill="1" applyBorder="1" applyAlignment="1">
      <alignment horizontal="center" vertical="center"/>
    </xf>
    <xf numFmtId="0" fontId="16" fillId="6" borderId="42" xfId="0" applyFont="1" applyFill="1" applyBorder="1" applyAlignment="1">
      <alignment horizontal="center" vertical="center" wrapText="1"/>
    </xf>
    <xf numFmtId="0" fontId="21" fillId="8" borderId="42" xfId="0" applyFont="1" applyFill="1" applyBorder="1" applyAlignment="1">
      <alignment horizontal="center" vertical="center"/>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21" fillId="6" borderId="42" xfId="0" applyFont="1" applyFill="1" applyBorder="1" applyAlignment="1">
      <alignment horizontal="center"/>
    </xf>
    <xf numFmtId="0" fontId="21" fillId="7" borderId="42" xfId="0" applyFont="1" applyFill="1" applyBorder="1" applyAlignment="1">
      <alignment horizontal="center" vertical="center"/>
    </xf>
    <xf numFmtId="0" fontId="21" fillId="9" borderId="42"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1" fillId="2" borderId="0" xfId="0" applyFont="1" applyFill="1" applyAlignment="1">
      <alignment horizontal="center"/>
    </xf>
    <xf numFmtId="0" fontId="11" fillId="0" borderId="49" xfId="0" applyFont="1" applyBorder="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1" fillId="0" borderId="60" xfId="0" applyFont="1" applyBorder="1" applyAlignment="1">
      <alignment horizontal="right" vertical="center" textRotation="90"/>
    </xf>
    <xf numFmtId="0" fontId="18" fillId="0" borderId="55" xfId="0" applyFont="1" applyBorder="1" applyAlignment="1">
      <alignment horizontal="left" vertical="center"/>
    </xf>
    <xf numFmtId="0" fontId="18" fillId="0" borderId="61" xfId="0" applyFont="1" applyBorder="1" applyAlignment="1">
      <alignment horizontal="left" vertical="center"/>
    </xf>
    <xf numFmtId="0" fontId="18" fillId="0" borderId="60" xfId="0" applyFont="1" applyBorder="1" applyAlignment="1">
      <alignment horizontal="left" vertical="center"/>
    </xf>
    <xf numFmtId="0" fontId="18" fillId="0" borderId="56" xfId="0" applyFont="1" applyBorder="1" applyAlignment="1">
      <alignment horizontal="left" vertical="center"/>
    </xf>
    <xf numFmtId="0" fontId="18" fillId="0" borderId="57" xfId="0" applyFont="1" applyBorder="1" applyAlignment="1">
      <alignment horizontal="left" vertical="center"/>
    </xf>
    <xf numFmtId="0" fontId="7" fillId="0" borderId="32"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28" fillId="0" borderId="1" xfId="0" applyFont="1" applyBorder="1" applyAlignment="1"/>
    <xf numFmtId="0" fontId="28" fillId="0" borderId="0" xfId="0" applyFont="1" applyAlignment="1"/>
  </cellXfs>
  <cellStyles count="1">
    <cellStyle name="Normal" xfId="0" builtinId="0"/>
  </cellStyles>
  <dxfs count="19">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B15" zoomScale="85" zoomScaleNormal="85" zoomScalePageLayoutView="40" workbookViewId="0">
      <selection activeCell="B12" sqref="B12:F12"/>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56"/>
      <c r="C2" s="170" t="s">
        <v>0</v>
      </c>
      <c r="D2" s="171"/>
      <c r="E2" s="172"/>
      <c r="F2" s="179" t="s">
        <v>1</v>
      </c>
    </row>
    <row r="3" spans="2:6" ht="42.75" customHeight="1">
      <c r="B3" s="156"/>
      <c r="C3" s="173"/>
      <c r="D3" s="174"/>
      <c r="E3" s="175"/>
      <c r="F3" s="180"/>
    </row>
    <row r="4" spans="2:6" ht="41.25" customHeight="1">
      <c r="B4" s="156"/>
      <c r="C4" s="176"/>
      <c r="D4" s="177"/>
      <c r="E4" s="178"/>
      <c r="F4" s="167"/>
    </row>
    <row r="5" spans="2:6" ht="37.5" customHeight="1" thickBot="1">
      <c r="B5" s="12"/>
      <c r="C5" s="13"/>
      <c r="D5" s="13"/>
      <c r="E5" s="13"/>
      <c r="F5" s="13"/>
    </row>
    <row r="6" spans="2:6" ht="21" customHeight="1" thickBot="1">
      <c r="B6" s="160" t="s">
        <v>2</v>
      </c>
      <c r="C6" s="161"/>
      <c r="D6" s="161"/>
      <c r="E6" s="161"/>
      <c r="F6" s="162"/>
    </row>
    <row r="7" spans="2:6" ht="78.75" customHeight="1">
      <c r="B7" s="166" t="s">
        <v>3</v>
      </c>
      <c r="C7" s="167"/>
      <c r="D7" s="167"/>
      <c r="E7" s="167"/>
      <c r="F7" s="168"/>
    </row>
    <row r="8" spans="2:6" ht="66" customHeight="1">
      <c r="B8" s="163" t="s">
        <v>4</v>
      </c>
      <c r="C8" s="164"/>
      <c r="D8" s="164"/>
      <c r="E8" s="164"/>
      <c r="F8" s="165"/>
    </row>
    <row r="9" spans="2:6" ht="69" customHeight="1">
      <c r="B9" s="157" t="s">
        <v>5</v>
      </c>
      <c r="C9" s="158"/>
      <c r="D9" s="158"/>
      <c r="E9" s="158"/>
      <c r="F9" s="159"/>
    </row>
    <row r="10" spans="2:6" ht="52.5" customHeight="1">
      <c r="B10" s="157" t="s">
        <v>6</v>
      </c>
      <c r="C10" s="158"/>
      <c r="D10" s="158"/>
      <c r="E10" s="158"/>
      <c r="F10" s="159"/>
    </row>
    <row r="11" spans="2:6" ht="57.75" customHeight="1">
      <c r="B11" s="157" t="s">
        <v>7</v>
      </c>
      <c r="C11" s="158"/>
      <c r="D11" s="158"/>
      <c r="E11" s="158"/>
      <c r="F11" s="159"/>
    </row>
    <row r="12" spans="2:6" ht="34.5" customHeight="1">
      <c r="B12" s="169" t="s">
        <v>8</v>
      </c>
      <c r="C12" s="158"/>
      <c r="D12" s="158"/>
      <c r="E12" s="158"/>
      <c r="F12" s="159"/>
    </row>
    <row r="13" spans="2:6" ht="68.25" customHeight="1">
      <c r="B13" s="157" t="s">
        <v>9</v>
      </c>
      <c r="C13" s="158"/>
      <c r="D13" s="158"/>
      <c r="E13" s="158"/>
      <c r="F13" s="159"/>
    </row>
    <row r="14" spans="2:6" ht="26.25" customHeight="1">
      <c r="B14" s="157" t="s">
        <v>10</v>
      </c>
      <c r="C14" s="158"/>
      <c r="D14" s="158"/>
      <c r="E14" s="158"/>
      <c r="F14" s="159"/>
    </row>
    <row r="15" spans="2:6" ht="356.25" customHeight="1">
      <c r="B15" s="157" t="s">
        <v>11</v>
      </c>
      <c r="C15" s="158"/>
      <c r="D15" s="158"/>
      <c r="E15" s="158"/>
      <c r="F15" s="159"/>
    </row>
    <row r="16" spans="2:6" ht="105.75" customHeight="1">
      <c r="B16" s="157" t="s">
        <v>12</v>
      </c>
      <c r="C16" s="158"/>
      <c r="D16" s="158"/>
      <c r="E16" s="158"/>
      <c r="F16" s="159"/>
    </row>
    <row r="17" spans="2:6" ht="36.75" customHeight="1">
      <c r="B17" s="157" t="s">
        <v>13</v>
      </c>
      <c r="C17" s="158"/>
      <c r="D17" s="158"/>
      <c r="E17" s="158"/>
      <c r="F17" s="159"/>
    </row>
    <row r="18" spans="2:6" ht="294" customHeight="1">
      <c r="B18" s="169" t="s">
        <v>14</v>
      </c>
      <c r="C18" s="158"/>
      <c r="D18" s="158"/>
      <c r="E18" s="158"/>
      <c r="F18" s="159"/>
    </row>
    <row r="19" spans="2:6" ht="68.25" customHeight="1" thickBot="1">
      <c r="B19" s="182" t="s">
        <v>15</v>
      </c>
      <c r="C19" s="183"/>
      <c r="D19" s="183"/>
      <c r="E19" s="183"/>
      <c r="F19" s="184"/>
    </row>
    <row r="20" spans="2:6" ht="14.25" customHeight="1">
      <c r="B20" s="138"/>
      <c r="C20" s="139"/>
      <c r="D20" s="139"/>
      <c r="E20" s="139"/>
      <c r="F20" s="139"/>
    </row>
    <row r="21" spans="2:6">
      <c r="B21" s="7"/>
    </row>
    <row r="22" spans="2:6" ht="17.25" customHeight="1">
      <c r="B22" s="181"/>
      <c r="C22" s="181"/>
      <c r="D22" s="181"/>
      <c r="E22" s="181"/>
      <c r="F22" s="181"/>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8"/>
  <sheetViews>
    <sheetView showGridLines="0" topLeftCell="A16" zoomScale="80" zoomScaleNormal="80" zoomScalePageLayoutView="85" workbookViewId="0">
      <selection activeCell="B42" sqref="B42"/>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56"/>
      <c r="C2" s="170" t="s">
        <v>16</v>
      </c>
      <c r="D2" s="171"/>
      <c r="E2" s="172"/>
      <c r="F2" s="179" t="s">
        <v>1</v>
      </c>
    </row>
    <row r="3" spans="2:6" ht="51" customHeight="1">
      <c r="B3" s="156"/>
      <c r="C3" s="173"/>
      <c r="D3" s="174"/>
      <c r="E3" s="175"/>
      <c r="F3" s="180"/>
    </row>
    <row r="4" spans="2:6" ht="54" customHeight="1">
      <c r="B4" s="156"/>
      <c r="C4" s="176"/>
      <c r="D4" s="177"/>
      <c r="E4" s="178"/>
      <c r="F4" s="167"/>
    </row>
    <row r="5" spans="2:6" ht="24.75" customHeight="1" thickBot="1">
      <c r="B5" s="12"/>
      <c r="C5" s="13"/>
      <c r="D5" s="13"/>
      <c r="E5" s="13"/>
      <c r="F5" s="13"/>
    </row>
    <row r="6" spans="2:6" ht="18" customHeight="1" thickBot="1">
      <c r="B6" s="187" t="s">
        <v>17</v>
      </c>
      <c r="C6" s="188"/>
      <c r="D6" s="188"/>
      <c r="E6" s="188"/>
      <c r="F6" s="189"/>
    </row>
    <row r="7" spans="2:6" ht="42.75" customHeight="1">
      <c r="B7" s="190" t="s">
        <v>18</v>
      </c>
      <c r="C7" s="191"/>
      <c r="D7" s="191"/>
      <c r="E7" s="191"/>
      <c r="F7" s="191"/>
    </row>
    <row r="8" spans="2:6" ht="63" customHeight="1">
      <c r="B8" s="192"/>
      <c r="C8" s="193"/>
      <c r="D8" s="193"/>
      <c r="E8" s="193"/>
      <c r="F8" s="193"/>
    </row>
    <row r="9" spans="2:6" ht="37.5" customHeight="1">
      <c r="B9" s="192"/>
      <c r="C9" s="193"/>
      <c r="D9" s="193"/>
      <c r="E9" s="193"/>
      <c r="F9" s="193"/>
    </row>
    <row r="10" spans="2:6" ht="43.5" customHeight="1">
      <c r="B10" s="192"/>
      <c r="C10" s="193"/>
      <c r="D10" s="193"/>
      <c r="E10" s="193"/>
      <c r="F10" s="193"/>
    </row>
    <row r="11" spans="2:6" ht="58.5" customHeight="1">
      <c r="B11" s="192"/>
      <c r="C11" s="193"/>
      <c r="D11" s="193"/>
      <c r="E11" s="193"/>
      <c r="F11" s="193"/>
    </row>
    <row r="12" spans="2:6" ht="46.5" customHeight="1">
      <c r="B12" s="192"/>
      <c r="C12" s="193"/>
      <c r="D12" s="193"/>
      <c r="E12" s="193"/>
      <c r="F12" s="193"/>
    </row>
    <row r="13" spans="2:6" ht="47.25" customHeight="1">
      <c r="B13" s="192"/>
      <c r="C13" s="193"/>
      <c r="D13" s="193"/>
      <c r="E13" s="193"/>
      <c r="F13" s="193"/>
    </row>
    <row r="14" spans="2:6" ht="22.5" customHeight="1" thickBot="1">
      <c r="B14" s="194"/>
      <c r="C14" s="195"/>
      <c r="D14" s="195"/>
      <c r="E14" s="195"/>
      <c r="F14" s="195"/>
    </row>
    <row r="15" spans="2:6" ht="16.5" customHeight="1" thickBot="1">
      <c r="B15" s="203" t="s">
        <v>19</v>
      </c>
      <c r="C15" s="204"/>
      <c r="D15" s="204"/>
      <c r="E15" s="204"/>
      <c r="F15" s="205"/>
    </row>
    <row r="16" spans="2:6" ht="127.5" customHeight="1">
      <c r="B16" s="196" t="s">
        <v>20</v>
      </c>
      <c r="C16" s="197"/>
      <c r="D16" s="197"/>
      <c r="E16" s="197"/>
      <c r="F16" s="198"/>
    </row>
    <row r="17" spans="2:6" ht="19.5" customHeight="1">
      <c r="B17" s="54"/>
      <c r="C17" s="55" t="s">
        <v>21</v>
      </c>
      <c r="D17" s="210" t="s">
        <v>22</v>
      </c>
      <c r="E17" s="210" t="s">
        <v>23</v>
      </c>
      <c r="F17" s="208" t="s">
        <v>24</v>
      </c>
    </row>
    <row r="18" spans="2:6" ht="21" customHeight="1">
      <c r="B18" s="54"/>
      <c r="C18" s="55" t="s">
        <v>25</v>
      </c>
      <c r="D18" s="211"/>
      <c r="E18" s="211"/>
      <c r="F18" s="209"/>
    </row>
    <row r="19" spans="2:6" ht="18.75" customHeight="1">
      <c r="B19" s="60" t="s">
        <v>26</v>
      </c>
      <c r="C19" s="61"/>
      <c r="D19" s="62" t="s">
        <v>27</v>
      </c>
      <c r="E19" s="63" t="s">
        <v>28</v>
      </c>
      <c r="F19" s="64" t="s">
        <v>29</v>
      </c>
    </row>
    <row r="20" spans="2:6" ht="18.75" customHeight="1">
      <c r="B20" s="60" t="s">
        <v>30</v>
      </c>
      <c r="C20" s="61"/>
      <c r="D20" s="62" t="s">
        <v>27</v>
      </c>
      <c r="E20" s="63" t="s">
        <v>28</v>
      </c>
      <c r="F20" s="64" t="s">
        <v>31</v>
      </c>
    </row>
    <row r="21" spans="2:6" ht="18.75" customHeight="1">
      <c r="B21" s="60" t="s">
        <v>32</v>
      </c>
      <c r="C21" s="61"/>
      <c r="D21" s="62" t="s">
        <v>27</v>
      </c>
      <c r="E21" s="63" t="s">
        <v>28</v>
      </c>
      <c r="F21" s="64" t="s">
        <v>29</v>
      </c>
    </row>
    <row r="22" spans="2:6" ht="18.75" customHeight="1">
      <c r="B22" s="60" t="s">
        <v>33</v>
      </c>
      <c r="C22" s="61"/>
      <c r="D22" s="62" t="s">
        <v>27</v>
      </c>
      <c r="E22" s="63" t="s">
        <v>28</v>
      </c>
      <c r="F22" s="65" t="s">
        <v>31</v>
      </c>
    </row>
    <row r="23" spans="2:6" ht="18.75" customHeight="1">
      <c r="B23" s="60" t="s">
        <v>34</v>
      </c>
      <c r="C23" s="61"/>
      <c r="D23" s="62" t="s">
        <v>27</v>
      </c>
      <c r="E23" s="63" t="s">
        <v>28</v>
      </c>
      <c r="F23" s="64" t="s">
        <v>29</v>
      </c>
    </row>
    <row r="24" spans="2:6" ht="18.75" customHeight="1">
      <c r="B24" s="140" t="s">
        <v>35</v>
      </c>
      <c r="C24" s="141"/>
      <c r="D24" s="62" t="s">
        <v>27</v>
      </c>
      <c r="E24" s="142" t="s">
        <v>28</v>
      </c>
      <c r="F24" s="143" t="s">
        <v>29</v>
      </c>
    </row>
    <row r="25" spans="2:6" ht="24" customHeight="1">
      <c r="B25" s="54"/>
      <c r="C25" s="55" t="s">
        <v>36</v>
      </c>
      <c r="D25" s="69"/>
      <c r="E25" s="69"/>
      <c r="F25" s="70"/>
    </row>
    <row r="26" spans="2:6" ht="19.5" customHeight="1">
      <c r="B26" s="56" t="s">
        <v>37</v>
      </c>
      <c r="C26" s="71"/>
      <c r="D26" s="57" t="s">
        <v>27</v>
      </c>
      <c r="E26" s="58" t="s">
        <v>28</v>
      </c>
      <c r="F26" s="59" t="s">
        <v>29</v>
      </c>
    </row>
    <row r="27" spans="2:6" ht="19.5" customHeight="1">
      <c r="B27" s="201" t="s">
        <v>38</v>
      </c>
      <c r="C27" s="202"/>
      <c r="D27" s="62" t="s">
        <v>27</v>
      </c>
      <c r="E27" s="63" t="s">
        <v>39</v>
      </c>
      <c r="F27" s="64" t="s">
        <v>29</v>
      </c>
    </row>
    <row r="28" spans="2:6" ht="19.5" customHeight="1">
      <c r="B28" s="140" t="s">
        <v>40</v>
      </c>
      <c r="C28" s="141"/>
      <c r="D28" s="144" t="s">
        <v>27</v>
      </c>
      <c r="E28" s="142" t="s">
        <v>28</v>
      </c>
      <c r="F28" s="143" t="s">
        <v>29</v>
      </c>
    </row>
    <row r="29" spans="2:6" ht="19.5" customHeight="1">
      <c r="B29" s="212" t="s">
        <v>41</v>
      </c>
      <c r="C29" s="213"/>
      <c r="D29" s="74" t="s">
        <v>27</v>
      </c>
      <c r="E29" s="67" t="s">
        <v>39</v>
      </c>
      <c r="F29" s="68" t="s">
        <v>29</v>
      </c>
    </row>
    <row r="30" spans="2:6" ht="23.25" customHeight="1">
      <c r="B30" s="54"/>
      <c r="C30" s="55" t="s">
        <v>42</v>
      </c>
      <c r="D30" s="75"/>
      <c r="E30" s="75"/>
      <c r="F30" s="76"/>
    </row>
    <row r="31" spans="2:6" ht="19.5" customHeight="1">
      <c r="B31" s="77" t="s">
        <v>43</v>
      </c>
      <c r="C31" s="72"/>
      <c r="D31" s="62" t="s">
        <v>27</v>
      </c>
      <c r="E31" s="63" t="s">
        <v>28</v>
      </c>
      <c r="F31" s="64" t="s">
        <v>29</v>
      </c>
    </row>
    <row r="32" spans="2:6" ht="19.5" customHeight="1">
      <c r="B32" s="66" t="s">
        <v>44</v>
      </c>
      <c r="C32" s="73"/>
      <c r="D32" s="74" t="s">
        <v>27</v>
      </c>
      <c r="E32" s="67" t="s">
        <v>39</v>
      </c>
      <c r="F32" s="68" t="s">
        <v>29</v>
      </c>
    </row>
    <row r="33" spans="2:6" ht="23.25" customHeight="1">
      <c r="B33" s="54"/>
      <c r="C33" s="55" t="s">
        <v>45</v>
      </c>
      <c r="D33" s="78"/>
      <c r="E33" s="78"/>
      <c r="F33" s="79"/>
    </row>
    <row r="34" spans="2:6" ht="23.25" customHeight="1">
      <c r="B34" s="206" t="s">
        <v>46</v>
      </c>
      <c r="C34" s="207"/>
      <c r="D34" s="146" t="s">
        <v>27</v>
      </c>
      <c r="E34" s="146" t="s">
        <v>28</v>
      </c>
      <c r="F34" s="145" t="s">
        <v>29</v>
      </c>
    </row>
    <row r="35" spans="2:6" ht="23.25" customHeight="1">
      <c r="B35" s="199" t="s">
        <v>47</v>
      </c>
      <c r="C35" s="200"/>
      <c r="D35" s="147" t="s">
        <v>27</v>
      </c>
      <c r="E35" s="148" t="s">
        <v>39</v>
      </c>
      <c r="F35" s="145" t="s">
        <v>29</v>
      </c>
    </row>
    <row r="36" spans="2:6" ht="19.5" customHeight="1">
      <c r="B36" s="60" t="s">
        <v>48</v>
      </c>
      <c r="C36" s="61"/>
      <c r="D36" s="62" t="s">
        <v>27</v>
      </c>
      <c r="E36" s="63" t="s">
        <v>39</v>
      </c>
      <c r="F36" s="80" t="s">
        <v>29</v>
      </c>
    </row>
    <row r="37" spans="2:6" ht="19.5" customHeight="1">
      <c r="B37" s="60" t="s">
        <v>49</v>
      </c>
      <c r="C37" s="61"/>
      <c r="D37" s="62" t="s">
        <v>27</v>
      </c>
      <c r="E37" s="63" t="s">
        <v>39</v>
      </c>
      <c r="F37" s="80" t="s">
        <v>29</v>
      </c>
    </row>
    <row r="38" spans="2:6" ht="19.5" customHeight="1">
      <c r="B38" s="201" t="s">
        <v>50</v>
      </c>
      <c r="C38" s="202"/>
      <c r="D38" s="62" t="s">
        <v>27</v>
      </c>
      <c r="E38" s="63" t="s">
        <v>39</v>
      </c>
      <c r="F38" s="80" t="s">
        <v>31</v>
      </c>
    </row>
    <row r="39" spans="2:6" ht="19.5" customHeight="1">
      <c r="B39" s="201" t="s">
        <v>51</v>
      </c>
      <c r="C39" s="202"/>
      <c r="D39" s="62" t="s">
        <v>52</v>
      </c>
      <c r="E39" s="63" t="s">
        <v>39</v>
      </c>
      <c r="F39" s="64" t="s">
        <v>53</v>
      </c>
    </row>
    <row r="40" spans="2:6" ht="19.5" customHeight="1">
      <c r="B40" s="60" t="s">
        <v>54</v>
      </c>
      <c r="C40" s="61"/>
      <c r="D40" s="62" t="s">
        <v>52</v>
      </c>
      <c r="E40" s="63" t="s">
        <v>39</v>
      </c>
      <c r="F40" s="80" t="s">
        <v>29</v>
      </c>
    </row>
    <row r="41" spans="2:6" ht="19.5" customHeight="1">
      <c r="B41" s="201" t="s">
        <v>55</v>
      </c>
      <c r="C41" s="202"/>
      <c r="D41" s="62" t="s">
        <v>52</v>
      </c>
      <c r="E41" s="63" t="s">
        <v>39</v>
      </c>
      <c r="F41" s="64" t="s">
        <v>53</v>
      </c>
    </row>
    <row r="42" spans="2:6" ht="19.5" customHeight="1">
      <c r="B42" s="60" t="s">
        <v>56</v>
      </c>
      <c r="C42" s="61"/>
      <c r="D42" s="62" t="s">
        <v>52</v>
      </c>
      <c r="E42" s="63" t="s">
        <v>39</v>
      </c>
      <c r="F42" s="64" t="s">
        <v>29</v>
      </c>
    </row>
    <row r="43" spans="2:6" ht="19.5" customHeight="1">
      <c r="B43" s="185" t="s">
        <v>57</v>
      </c>
      <c r="C43" s="186"/>
      <c r="D43" s="62" t="s">
        <v>52</v>
      </c>
      <c r="E43" s="63" t="s">
        <v>39</v>
      </c>
      <c r="F43" s="64" t="s">
        <v>29</v>
      </c>
    </row>
    <row r="44" spans="2:6" ht="19.5" customHeight="1">
      <c r="B44" s="60" t="s">
        <v>58</v>
      </c>
      <c r="C44" s="61"/>
      <c r="D44" s="62" t="s">
        <v>52</v>
      </c>
      <c r="E44" s="63" t="s">
        <v>39</v>
      </c>
      <c r="F44" s="64" t="s">
        <v>29</v>
      </c>
    </row>
    <row r="45" spans="2:6" ht="19.5" customHeight="1">
      <c r="B45" s="60" t="s">
        <v>59</v>
      </c>
      <c r="C45" s="72"/>
      <c r="D45" s="62" t="s">
        <v>27</v>
      </c>
      <c r="E45" s="63" t="s">
        <v>39</v>
      </c>
      <c r="F45" s="64" t="s">
        <v>29</v>
      </c>
    </row>
    <row r="46" spans="2:6" ht="19.5" customHeight="1">
      <c r="B46" s="201" t="s">
        <v>60</v>
      </c>
      <c r="C46" s="202"/>
      <c r="D46" s="62" t="s">
        <v>52</v>
      </c>
      <c r="E46" s="63" t="s">
        <v>39</v>
      </c>
      <c r="F46" s="64" t="s">
        <v>29</v>
      </c>
    </row>
    <row r="47" spans="2:6" ht="19.5" customHeight="1">
      <c r="B47" s="60" t="s">
        <v>61</v>
      </c>
      <c r="C47" s="61"/>
      <c r="D47" s="62" t="s">
        <v>27</v>
      </c>
      <c r="E47" s="63" t="s">
        <v>39</v>
      </c>
      <c r="F47" s="80" t="s">
        <v>53</v>
      </c>
    </row>
    <row r="48" spans="2:6" ht="19.5" customHeight="1">
      <c r="B48" s="185" t="s">
        <v>62</v>
      </c>
      <c r="C48" s="186"/>
      <c r="D48" s="62" t="s">
        <v>27</v>
      </c>
      <c r="E48" s="63" t="s">
        <v>39</v>
      </c>
      <c r="F48" s="80" t="s">
        <v>63</v>
      </c>
    </row>
    <row r="53" spans="2:2" hidden="1">
      <c r="B53" s="6" t="s">
        <v>27</v>
      </c>
    </row>
    <row r="54" spans="2:2" hidden="1">
      <c r="B54" s="7" t="s">
        <v>64</v>
      </c>
    </row>
    <row r="55" spans="2:2" hidden="1">
      <c r="B55" s="7" t="s">
        <v>52</v>
      </c>
    </row>
    <row r="56" spans="2:2" hidden="1"/>
    <row r="57" spans="2:2" hidden="1">
      <c r="B57" t="s">
        <v>28</v>
      </c>
    </row>
    <row r="58" spans="2:2" hidden="1">
      <c r="B58" t="s">
        <v>39</v>
      </c>
    </row>
  </sheetData>
  <mergeCells count="20">
    <mergeCell ref="C2:E4"/>
    <mergeCell ref="F2:F4"/>
    <mergeCell ref="B2:B4"/>
    <mergeCell ref="B15:F15"/>
    <mergeCell ref="B34:C34"/>
    <mergeCell ref="F17:F18"/>
    <mergeCell ref="E17:E18"/>
    <mergeCell ref="D17:D18"/>
    <mergeCell ref="B27:C27"/>
    <mergeCell ref="B29:C29"/>
    <mergeCell ref="B48:C48"/>
    <mergeCell ref="B43:C43"/>
    <mergeCell ref="B6:F6"/>
    <mergeCell ref="B7:F14"/>
    <mergeCell ref="B16:F16"/>
    <mergeCell ref="B35:C35"/>
    <mergeCell ref="B46:C46"/>
    <mergeCell ref="B39:C39"/>
    <mergeCell ref="B41:C41"/>
    <mergeCell ref="B38:C38"/>
  </mergeCells>
  <phoneticPr fontId="1" type="noConversion"/>
  <dataValidations count="2">
    <dataValidation type="list" allowBlank="1" showInputMessage="1" showErrorMessage="1" sqref="D26:D29 D36:D48 D31:D32 D19:D24" xr:uid="{00000000-0002-0000-0100-000000000000}">
      <formula1>$B$53:$B$55</formula1>
    </dataValidation>
    <dataValidation type="list" allowBlank="1" showInputMessage="1" showErrorMessage="1" sqref="E26:E29 E36:E48 E31:E32 E19:E24" xr:uid="{00000000-0002-0000-0100-000001000000}">
      <formula1>$B$57:$B$58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5"/>
  <sheetViews>
    <sheetView showGridLines="0" topLeftCell="B2" zoomScale="90" zoomScaleNormal="90" zoomScalePageLayoutView="70" workbookViewId="0">
      <selection activeCell="B6" sqref="B6"/>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8.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56"/>
      <c r="C2" s="170" t="s">
        <v>16</v>
      </c>
      <c r="D2" s="171"/>
      <c r="E2" s="171"/>
      <c r="F2" s="171"/>
      <c r="G2" s="171"/>
      <c r="H2" s="171"/>
      <c r="I2" s="171"/>
      <c r="J2" s="172"/>
      <c r="K2" s="234" t="s">
        <v>1</v>
      </c>
      <c r="L2" s="235"/>
    </row>
    <row r="3" spans="2:17" ht="42" customHeight="1">
      <c r="B3" s="156"/>
      <c r="C3" s="173"/>
      <c r="D3" s="174"/>
      <c r="E3" s="174"/>
      <c r="F3" s="174"/>
      <c r="G3" s="174"/>
      <c r="H3" s="174"/>
      <c r="I3" s="174"/>
      <c r="J3" s="175"/>
      <c r="K3" s="236"/>
      <c r="L3" s="237"/>
    </row>
    <row r="4" spans="2:17" ht="36.75" customHeight="1">
      <c r="B4" s="156"/>
      <c r="C4" s="176"/>
      <c r="D4" s="177"/>
      <c r="E4" s="177"/>
      <c r="F4" s="177"/>
      <c r="G4" s="177"/>
      <c r="H4" s="177"/>
      <c r="I4" s="177"/>
      <c r="J4" s="178"/>
      <c r="K4" s="238"/>
      <c r="L4" s="239"/>
    </row>
    <row r="5" spans="2:17" ht="24.75" customHeight="1" thickBot="1">
      <c r="C5" s="12"/>
      <c r="D5" s="13"/>
      <c r="E5" s="13"/>
      <c r="F5" s="13"/>
      <c r="G5" s="13"/>
      <c r="H5"/>
      <c r="L5"/>
    </row>
    <row r="6" spans="2:17" ht="117" customHeight="1" thickBot="1">
      <c r="B6" s="225" t="s">
        <v>65</v>
      </c>
      <c r="C6" s="226"/>
      <c r="D6" s="226"/>
      <c r="E6" s="226"/>
      <c r="F6" s="226"/>
      <c r="G6" s="226"/>
      <c r="H6" s="226"/>
      <c r="I6" s="226"/>
      <c r="J6" s="226"/>
      <c r="K6" s="226"/>
      <c r="L6" s="227"/>
      <c r="M6" s="1"/>
      <c r="N6" s="1"/>
      <c r="O6" s="1"/>
      <c r="P6" s="1"/>
      <c r="Q6" s="1"/>
    </row>
    <row r="7" spans="2:17" ht="24.75" customHeight="1">
      <c r="B7" s="231" t="s">
        <v>19</v>
      </c>
      <c r="C7" s="232"/>
      <c r="D7" s="232"/>
      <c r="E7" s="232"/>
      <c r="F7" s="232"/>
      <c r="G7" s="232"/>
      <c r="H7" s="232"/>
      <c r="I7" s="232"/>
      <c r="J7" s="232"/>
      <c r="K7" s="232"/>
      <c r="L7" s="233"/>
    </row>
    <row r="8" spans="2:17" ht="18" customHeight="1">
      <c r="B8" s="132" t="s">
        <v>66</v>
      </c>
      <c r="C8" s="133"/>
      <c r="D8" s="133"/>
      <c r="E8" s="133"/>
      <c r="F8" s="133"/>
      <c r="G8" s="133"/>
      <c r="H8" s="133"/>
      <c r="I8" s="133"/>
      <c r="J8" s="133"/>
      <c r="K8" s="133"/>
      <c r="L8" s="134"/>
    </row>
    <row r="9" spans="2:17" ht="15.75">
      <c r="B9" s="132" t="s">
        <v>67</v>
      </c>
      <c r="C9" s="135"/>
      <c r="D9" s="135"/>
      <c r="E9" s="135"/>
      <c r="F9" s="135"/>
      <c r="G9" s="135"/>
      <c r="H9" s="135"/>
      <c r="I9" s="136"/>
      <c r="J9" s="135"/>
      <c r="K9" s="135"/>
      <c r="L9" s="137"/>
    </row>
    <row r="10" spans="2:17" ht="15.75">
      <c r="B10" s="132" t="s">
        <v>68</v>
      </c>
      <c r="C10" s="135"/>
      <c r="D10" s="135"/>
      <c r="E10" s="135"/>
      <c r="F10" s="135"/>
      <c r="G10" s="135"/>
      <c r="H10" s="135"/>
      <c r="I10" s="135"/>
      <c r="J10" s="135"/>
      <c r="K10" s="135"/>
      <c r="L10" s="137"/>
    </row>
    <row r="11" spans="2:17" ht="15.75">
      <c r="B11" s="132" t="s">
        <v>69</v>
      </c>
      <c r="C11" s="135"/>
      <c r="D11" s="135"/>
      <c r="E11" s="135"/>
      <c r="F11" s="135"/>
      <c r="G11" s="135"/>
      <c r="H11" s="135"/>
      <c r="I11" s="135"/>
      <c r="J11" s="135"/>
      <c r="K11" s="135"/>
      <c r="L11" s="137"/>
    </row>
    <row r="12" spans="2:17" ht="18" customHeight="1">
      <c r="B12" s="228" t="s">
        <v>70</v>
      </c>
      <c r="C12" s="229"/>
      <c r="D12" s="229"/>
      <c r="E12" s="229"/>
      <c r="F12" s="229"/>
      <c r="G12" s="229"/>
      <c r="H12" s="229"/>
      <c r="I12" s="229"/>
      <c r="J12" s="229"/>
      <c r="K12" s="229"/>
      <c r="L12" s="230"/>
    </row>
    <row r="13" spans="2:17" ht="15.75">
      <c r="B13" s="132" t="s">
        <v>71</v>
      </c>
      <c r="C13" s="135"/>
      <c r="D13" s="135"/>
      <c r="E13" s="135"/>
      <c r="F13" s="135"/>
      <c r="G13" s="135"/>
      <c r="H13" s="135"/>
      <c r="I13" s="135"/>
      <c r="J13" s="135"/>
      <c r="K13" s="135"/>
      <c r="L13" s="137"/>
    </row>
    <row r="14" spans="2:17" ht="7.5" customHeight="1" thickBot="1">
      <c r="B14" s="84"/>
      <c r="C14" s="85"/>
      <c r="D14" s="85"/>
      <c r="E14" s="85"/>
      <c r="F14" s="85"/>
      <c r="G14" s="85"/>
      <c r="H14" s="85"/>
      <c r="I14" s="85"/>
      <c r="J14" s="85"/>
      <c r="K14" s="85"/>
      <c r="L14" s="86"/>
    </row>
    <row r="15" spans="2:17" ht="33.75" customHeight="1" thickBot="1">
      <c r="B15" s="222" t="s">
        <v>72</v>
      </c>
      <c r="C15" s="223"/>
      <c r="D15" s="223"/>
      <c r="E15" s="223"/>
      <c r="F15" s="223"/>
      <c r="G15" s="224"/>
      <c r="H15" s="219" t="s">
        <v>73</v>
      </c>
      <c r="I15" s="220"/>
      <c r="J15" s="220"/>
      <c r="K15" s="220"/>
      <c r="L15" s="221"/>
    </row>
    <row r="16" spans="2:17" ht="40.5" customHeight="1" thickBot="1">
      <c r="B16" s="87" t="s">
        <v>74</v>
      </c>
      <c r="C16" s="218" t="s">
        <v>75</v>
      </c>
      <c r="D16" s="218"/>
      <c r="E16" s="218"/>
      <c r="F16" s="218"/>
      <c r="G16" s="218"/>
      <c r="H16" s="88" t="s">
        <v>76</v>
      </c>
      <c r="I16" s="88" t="s">
        <v>77</v>
      </c>
      <c r="J16" s="88" t="s">
        <v>78</v>
      </c>
      <c r="K16" s="88" t="s">
        <v>79</v>
      </c>
      <c r="L16" s="89" t="s">
        <v>80</v>
      </c>
    </row>
    <row r="17" spans="2:12" ht="87.75" customHeight="1">
      <c r="B17" s="90" t="s">
        <v>25</v>
      </c>
      <c r="C17" s="243" t="s">
        <v>26</v>
      </c>
      <c r="D17" s="244" t="s">
        <v>26</v>
      </c>
      <c r="E17" s="244" t="s">
        <v>26</v>
      </c>
      <c r="F17" s="244" t="s">
        <v>26</v>
      </c>
      <c r="G17" s="245" t="s">
        <v>26</v>
      </c>
      <c r="H17" s="91" t="s">
        <v>81</v>
      </c>
      <c r="I17" s="92">
        <v>2</v>
      </c>
      <c r="J17" s="93">
        <v>4</v>
      </c>
      <c r="K17" s="93">
        <f>I17+J17</f>
        <v>6</v>
      </c>
      <c r="L17" s="94" t="str">
        <f t="shared" ref="L17:L43" si="0">IF(K17&lt;=4,"BAJO",IF(K17=5,"MEDIO",IF(K17=6,"ALTO",IF(K17=7,"ALTO","EXTREMO"))))</f>
        <v>ALTO</v>
      </c>
    </row>
    <row r="18" spans="2:12" ht="79.5" customHeight="1">
      <c r="B18" s="95" t="s">
        <v>25</v>
      </c>
      <c r="C18" s="215" t="s">
        <v>30</v>
      </c>
      <c r="D18" s="216" t="s">
        <v>30</v>
      </c>
      <c r="E18" s="216" t="s">
        <v>30</v>
      </c>
      <c r="F18" s="216" t="s">
        <v>30</v>
      </c>
      <c r="G18" s="217" t="s">
        <v>30</v>
      </c>
      <c r="H18" s="96" t="s">
        <v>82</v>
      </c>
      <c r="I18" s="92">
        <v>2</v>
      </c>
      <c r="J18" s="93">
        <v>4</v>
      </c>
      <c r="K18" s="93">
        <f t="shared" ref="K18:K43" si="1">+I18+J18</f>
        <v>6</v>
      </c>
      <c r="L18" s="97" t="str">
        <f t="shared" si="0"/>
        <v>ALTO</v>
      </c>
    </row>
    <row r="19" spans="2:12" ht="53.25" customHeight="1">
      <c r="B19" s="95" t="s">
        <v>25</v>
      </c>
      <c r="C19" s="215" t="s">
        <v>32</v>
      </c>
      <c r="D19" s="216" t="s">
        <v>32</v>
      </c>
      <c r="E19" s="216" t="s">
        <v>32</v>
      </c>
      <c r="F19" s="216" t="s">
        <v>32</v>
      </c>
      <c r="G19" s="217" t="s">
        <v>32</v>
      </c>
      <c r="H19" s="96" t="s">
        <v>83</v>
      </c>
      <c r="I19" s="92">
        <v>2</v>
      </c>
      <c r="J19" s="93">
        <v>4</v>
      </c>
      <c r="K19" s="93">
        <f t="shared" si="1"/>
        <v>6</v>
      </c>
      <c r="L19" s="97" t="str">
        <f t="shared" si="0"/>
        <v>ALTO</v>
      </c>
    </row>
    <row r="20" spans="2:12" ht="63.75" customHeight="1">
      <c r="B20" s="95" t="s">
        <v>25</v>
      </c>
      <c r="C20" s="215" t="s">
        <v>33</v>
      </c>
      <c r="D20" s="216" t="s">
        <v>33</v>
      </c>
      <c r="E20" s="216" t="s">
        <v>33</v>
      </c>
      <c r="F20" s="216" t="s">
        <v>33</v>
      </c>
      <c r="G20" s="217" t="s">
        <v>33</v>
      </c>
      <c r="H20" s="96" t="s">
        <v>84</v>
      </c>
      <c r="I20" s="92">
        <v>3</v>
      </c>
      <c r="J20" s="93">
        <v>4</v>
      </c>
      <c r="K20" s="93">
        <f t="shared" si="1"/>
        <v>7</v>
      </c>
      <c r="L20" s="97" t="str">
        <f t="shared" si="0"/>
        <v>ALTO</v>
      </c>
    </row>
    <row r="21" spans="2:12" ht="63.75" customHeight="1">
      <c r="B21" s="95" t="s">
        <v>25</v>
      </c>
      <c r="C21" s="215" t="s">
        <v>34</v>
      </c>
      <c r="D21" s="216" t="s">
        <v>34</v>
      </c>
      <c r="E21" s="216" t="s">
        <v>34</v>
      </c>
      <c r="F21" s="216" t="s">
        <v>34</v>
      </c>
      <c r="G21" s="217" t="s">
        <v>34</v>
      </c>
      <c r="H21" s="96" t="s">
        <v>85</v>
      </c>
      <c r="I21" s="92">
        <v>2</v>
      </c>
      <c r="J21" s="93">
        <v>4</v>
      </c>
      <c r="K21" s="93">
        <f t="shared" si="1"/>
        <v>6</v>
      </c>
      <c r="L21" s="97" t="str">
        <f t="shared" si="0"/>
        <v>ALTO</v>
      </c>
    </row>
    <row r="22" spans="2:12" ht="53.25" customHeight="1">
      <c r="B22" s="95" t="s">
        <v>25</v>
      </c>
      <c r="C22" s="215" t="s">
        <v>35</v>
      </c>
      <c r="D22" s="216" t="s">
        <v>35</v>
      </c>
      <c r="E22" s="216" t="s">
        <v>35</v>
      </c>
      <c r="F22" s="216" t="s">
        <v>35</v>
      </c>
      <c r="G22" s="217" t="s">
        <v>35</v>
      </c>
      <c r="H22" s="96" t="s">
        <v>86</v>
      </c>
      <c r="I22" s="92">
        <v>3</v>
      </c>
      <c r="J22" s="93">
        <v>3</v>
      </c>
      <c r="K22" s="93">
        <f t="shared" si="1"/>
        <v>6</v>
      </c>
      <c r="L22" s="97" t="str">
        <f t="shared" si="0"/>
        <v>ALTO</v>
      </c>
    </row>
    <row r="23" spans="2:12" ht="53.25" customHeight="1">
      <c r="B23" s="95" t="s">
        <v>36</v>
      </c>
      <c r="C23" s="215" t="s">
        <v>37</v>
      </c>
      <c r="D23" s="216"/>
      <c r="E23" s="216"/>
      <c r="F23" s="216"/>
      <c r="G23" s="217"/>
      <c r="H23" s="96" t="s">
        <v>87</v>
      </c>
      <c r="I23" s="92">
        <v>3</v>
      </c>
      <c r="J23" s="93">
        <v>4</v>
      </c>
      <c r="K23" s="93">
        <f t="shared" si="1"/>
        <v>7</v>
      </c>
      <c r="L23" s="97" t="str">
        <f t="shared" si="0"/>
        <v>ALTO</v>
      </c>
    </row>
    <row r="24" spans="2:12" ht="53.25" customHeight="1">
      <c r="B24" s="95" t="s">
        <v>36</v>
      </c>
      <c r="C24" s="214" t="s">
        <v>38</v>
      </c>
      <c r="D24" s="214"/>
      <c r="E24" s="214"/>
      <c r="F24" s="214"/>
      <c r="G24" s="214"/>
      <c r="H24" s="96" t="s">
        <v>87</v>
      </c>
      <c r="I24" s="92">
        <v>3</v>
      </c>
      <c r="J24" s="93">
        <v>4</v>
      </c>
      <c r="K24" s="93">
        <f t="shared" si="1"/>
        <v>7</v>
      </c>
      <c r="L24" s="97" t="str">
        <f t="shared" si="0"/>
        <v>ALTO</v>
      </c>
    </row>
    <row r="25" spans="2:12" ht="53.25" customHeight="1">
      <c r="B25" s="95" t="s">
        <v>36</v>
      </c>
      <c r="C25" s="214" t="s">
        <v>40</v>
      </c>
      <c r="D25" s="214"/>
      <c r="E25" s="214"/>
      <c r="F25" s="214"/>
      <c r="G25" s="214"/>
      <c r="H25" s="96" t="s">
        <v>88</v>
      </c>
      <c r="I25" s="92">
        <v>2</v>
      </c>
      <c r="J25" s="93">
        <v>4</v>
      </c>
      <c r="K25" s="93">
        <f t="shared" si="1"/>
        <v>6</v>
      </c>
      <c r="L25" s="97" t="str">
        <f t="shared" si="0"/>
        <v>ALTO</v>
      </c>
    </row>
    <row r="26" spans="2:12" ht="53.25" customHeight="1">
      <c r="B26" s="95" t="s">
        <v>36</v>
      </c>
      <c r="C26" s="214" t="s">
        <v>41</v>
      </c>
      <c r="D26" s="214"/>
      <c r="E26" s="214"/>
      <c r="F26" s="214"/>
      <c r="G26" s="214"/>
      <c r="H26" s="96" t="s">
        <v>89</v>
      </c>
      <c r="I26" s="92">
        <v>2</v>
      </c>
      <c r="J26" s="93">
        <v>4</v>
      </c>
      <c r="K26" s="93">
        <f t="shared" si="1"/>
        <v>6</v>
      </c>
      <c r="L26" s="97" t="str">
        <f t="shared" si="0"/>
        <v>ALTO</v>
      </c>
    </row>
    <row r="27" spans="2:12" ht="65.25" customHeight="1">
      <c r="B27" s="95" t="s">
        <v>42</v>
      </c>
      <c r="C27" s="214" t="s">
        <v>90</v>
      </c>
      <c r="D27" s="214"/>
      <c r="E27" s="214"/>
      <c r="F27" s="214"/>
      <c r="G27" s="214"/>
      <c r="H27" s="96" t="s">
        <v>91</v>
      </c>
      <c r="I27" s="92">
        <v>3</v>
      </c>
      <c r="J27" s="93">
        <v>3</v>
      </c>
      <c r="K27" s="93">
        <f t="shared" si="1"/>
        <v>6</v>
      </c>
      <c r="L27" s="97" t="str">
        <f t="shared" si="0"/>
        <v>ALTO</v>
      </c>
    </row>
    <row r="28" spans="2:12" ht="53.25" customHeight="1">
      <c r="B28" s="95" t="s">
        <v>42</v>
      </c>
      <c r="C28" s="214" t="s">
        <v>44</v>
      </c>
      <c r="D28" s="214"/>
      <c r="E28" s="214"/>
      <c r="F28" s="214"/>
      <c r="G28" s="214"/>
      <c r="H28" s="96" t="s">
        <v>92</v>
      </c>
      <c r="I28" s="92">
        <v>2</v>
      </c>
      <c r="J28" s="93">
        <v>2</v>
      </c>
      <c r="K28" s="93">
        <f t="shared" si="1"/>
        <v>4</v>
      </c>
      <c r="L28" s="97" t="str">
        <f t="shared" si="0"/>
        <v>BAJO</v>
      </c>
    </row>
    <row r="29" spans="2:12" ht="53.25" customHeight="1">
      <c r="B29" s="95" t="s">
        <v>45</v>
      </c>
      <c r="C29" s="214" t="s">
        <v>46</v>
      </c>
      <c r="D29" s="214"/>
      <c r="E29" s="214"/>
      <c r="F29" s="214"/>
      <c r="G29" s="214"/>
      <c r="H29" s="96" t="s">
        <v>93</v>
      </c>
      <c r="I29" s="92">
        <v>1</v>
      </c>
      <c r="J29" s="93">
        <v>4</v>
      </c>
      <c r="K29" s="93">
        <f t="shared" si="1"/>
        <v>5</v>
      </c>
      <c r="L29" s="97" t="str">
        <f t="shared" si="0"/>
        <v>MEDIO</v>
      </c>
    </row>
    <row r="30" spans="2:12" ht="53.25" customHeight="1">
      <c r="B30" s="95" t="s">
        <v>45</v>
      </c>
      <c r="C30" s="214" t="s">
        <v>47</v>
      </c>
      <c r="D30" s="214"/>
      <c r="E30" s="214"/>
      <c r="F30" s="214"/>
      <c r="G30" s="214"/>
      <c r="H30" s="96" t="s">
        <v>94</v>
      </c>
      <c r="I30" s="92">
        <v>3</v>
      </c>
      <c r="J30" s="93">
        <v>3</v>
      </c>
      <c r="K30" s="93">
        <f t="shared" si="1"/>
        <v>6</v>
      </c>
      <c r="L30" s="97" t="str">
        <f t="shared" si="0"/>
        <v>ALTO</v>
      </c>
    </row>
    <row r="31" spans="2:12" ht="53.25" customHeight="1">
      <c r="B31" s="95" t="s">
        <v>45</v>
      </c>
      <c r="C31" s="214" t="s">
        <v>48</v>
      </c>
      <c r="D31" s="214"/>
      <c r="E31" s="214"/>
      <c r="F31" s="214"/>
      <c r="G31" s="214"/>
      <c r="H31" s="96" t="s">
        <v>95</v>
      </c>
      <c r="I31" s="92">
        <v>2</v>
      </c>
      <c r="J31" s="93">
        <v>4</v>
      </c>
      <c r="K31" s="93">
        <f t="shared" si="1"/>
        <v>6</v>
      </c>
      <c r="L31" s="97" t="str">
        <f t="shared" si="0"/>
        <v>ALTO</v>
      </c>
    </row>
    <row r="32" spans="2:12" ht="53.25" customHeight="1">
      <c r="B32" s="95" t="s">
        <v>45</v>
      </c>
      <c r="C32" s="214" t="s">
        <v>49</v>
      </c>
      <c r="D32" s="214"/>
      <c r="E32" s="214"/>
      <c r="F32" s="214"/>
      <c r="G32" s="214"/>
      <c r="H32" s="96" t="s">
        <v>96</v>
      </c>
      <c r="I32" s="92">
        <v>2</v>
      </c>
      <c r="J32" s="93">
        <v>4</v>
      </c>
      <c r="K32" s="93">
        <f t="shared" si="1"/>
        <v>6</v>
      </c>
      <c r="L32" s="97" t="str">
        <f t="shared" si="0"/>
        <v>ALTO</v>
      </c>
    </row>
    <row r="33" spans="2:14" ht="85.5" customHeight="1">
      <c r="B33" s="95" t="s">
        <v>45</v>
      </c>
      <c r="C33" s="214" t="s">
        <v>50</v>
      </c>
      <c r="D33" s="214"/>
      <c r="E33" s="214"/>
      <c r="F33" s="214"/>
      <c r="G33" s="214"/>
      <c r="H33" s="96" t="s">
        <v>97</v>
      </c>
      <c r="I33" s="92">
        <v>1</v>
      </c>
      <c r="J33" s="93">
        <v>3</v>
      </c>
      <c r="K33" s="93">
        <f t="shared" si="1"/>
        <v>4</v>
      </c>
      <c r="L33" s="97" t="str">
        <f t="shared" si="0"/>
        <v>BAJO</v>
      </c>
    </row>
    <row r="34" spans="2:14" ht="85.5" customHeight="1">
      <c r="B34" s="95" t="s">
        <v>45</v>
      </c>
      <c r="C34" s="215" t="s">
        <v>51</v>
      </c>
      <c r="D34" s="216"/>
      <c r="E34" s="216"/>
      <c r="F34" s="216"/>
      <c r="G34" s="217"/>
      <c r="H34" s="150" t="s">
        <v>98</v>
      </c>
      <c r="I34" s="151">
        <v>3</v>
      </c>
      <c r="J34" s="152">
        <v>4</v>
      </c>
      <c r="K34" s="93">
        <f>+I34+J34</f>
        <v>7</v>
      </c>
      <c r="L34" s="97" t="str">
        <f>IF(K34&lt;=4,"BAJO",IF(K34=5,"MEDIO",IF(K34=6,"ALTO",IF(K34=7,"ALTO","EXTREMO"))))</f>
        <v>ALTO</v>
      </c>
    </row>
    <row r="35" spans="2:14" ht="69.75" customHeight="1">
      <c r="B35" s="149" t="s">
        <v>45</v>
      </c>
      <c r="C35" s="215" t="s">
        <v>54</v>
      </c>
      <c r="D35" s="216"/>
      <c r="E35" s="216"/>
      <c r="F35" s="216"/>
      <c r="G35" s="217"/>
      <c r="H35" s="150" t="s">
        <v>98</v>
      </c>
      <c r="I35" s="151">
        <v>2</v>
      </c>
      <c r="J35" s="152">
        <v>5</v>
      </c>
      <c r="K35" s="93">
        <f t="shared" si="1"/>
        <v>7</v>
      </c>
      <c r="L35" s="153" t="str">
        <f t="shared" si="0"/>
        <v>ALTO</v>
      </c>
    </row>
    <row r="36" spans="2:14" ht="86.25" customHeight="1">
      <c r="B36" s="149" t="s">
        <v>45</v>
      </c>
      <c r="C36" s="215" t="s">
        <v>55</v>
      </c>
      <c r="D36" s="216"/>
      <c r="E36" s="216"/>
      <c r="F36" s="216"/>
      <c r="G36" s="217"/>
      <c r="H36" s="150" t="s">
        <v>99</v>
      </c>
      <c r="I36" s="151">
        <v>3</v>
      </c>
      <c r="J36" s="152">
        <v>4</v>
      </c>
      <c r="K36" s="93">
        <f t="shared" si="1"/>
        <v>7</v>
      </c>
      <c r="L36" s="153" t="str">
        <f t="shared" si="0"/>
        <v>ALTO</v>
      </c>
    </row>
    <row r="37" spans="2:14" ht="86.25" customHeight="1">
      <c r="B37" s="149" t="s">
        <v>45</v>
      </c>
      <c r="C37" s="214" t="s">
        <v>56</v>
      </c>
      <c r="D37" s="214"/>
      <c r="E37" s="214"/>
      <c r="F37" s="214"/>
      <c r="G37" s="214"/>
      <c r="H37" s="150" t="s">
        <v>100</v>
      </c>
      <c r="I37" s="151">
        <v>2</v>
      </c>
      <c r="J37" s="152">
        <v>5</v>
      </c>
      <c r="K37" s="152">
        <f>+I37+J37</f>
        <v>7</v>
      </c>
      <c r="L37" s="153" t="str">
        <f>IF(K37&lt;=4,"BAJO",IF(K37=5,"MEDIO",IF(K37=6,"ALTO",IF(K37=7,"ALTO","EXTREMO"))))</f>
        <v>ALTO</v>
      </c>
    </row>
    <row r="38" spans="2:14" ht="94.5" customHeight="1">
      <c r="B38" s="149" t="s">
        <v>45</v>
      </c>
      <c r="C38" s="215" t="s">
        <v>57</v>
      </c>
      <c r="D38" s="216"/>
      <c r="E38" s="216"/>
      <c r="F38" s="216"/>
      <c r="G38" s="217"/>
      <c r="H38" s="150" t="s">
        <v>101</v>
      </c>
      <c r="I38" s="151">
        <v>3</v>
      </c>
      <c r="J38" s="152">
        <v>4</v>
      </c>
      <c r="K38" s="152">
        <f t="shared" si="1"/>
        <v>7</v>
      </c>
      <c r="L38" s="153" t="str">
        <f t="shared" si="0"/>
        <v>ALTO</v>
      </c>
    </row>
    <row r="39" spans="2:14" ht="53.25" customHeight="1">
      <c r="B39" s="149" t="s">
        <v>45</v>
      </c>
      <c r="C39" s="215" t="s">
        <v>102</v>
      </c>
      <c r="D39" s="216"/>
      <c r="E39" s="216"/>
      <c r="F39" s="216"/>
      <c r="G39" s="217"/>
      <c r="H39" s="150" t="s">
        <v>103</v>
      </c>
      <c r="I39" s="151">
        <v>2</v>
      </c>
      <c r="J39" s="152">
        <v>5</v>
      </c>
      <c r="K39" s="152">
        <f t="shared" si="1"/>
        <v>7</v>
      </c>
      <c r="L39" s="153" t="str">
        <f t="shared" si="0"/>
        <v>ALTO</v>
      </c>
    </row>
    <row r="40" spans="2:14" ht="53.25" customHeight="1">
      <c r="B40" s="149" t="s">
        <v>45</v>
      </c>
      <c r="C40" s="215" t="s">
        <v>59</v>
      </c>
      <c r="D40" s="216"/>
      <c r="E40" s="216"/>
      <c r="F40" s="216"/>
      <c r="G40" s="217"/>
      <c r="H40" s="150" t="s">
        <v>104</v>
      </c>
      <c r="I40" s="151">
        <v>3</v>
      </c>
      <c r="J40" s="152">
        <v>4</v>
      </c>
      <c r="K40" s="152">
        <f t="shared" si="1"/>
        <v>7</v>
      </c>
      <c r="L40" s="153" t="str">
        <f t="shared" si="0"/>
        <v>ALTO</v>
      </c>
    </row>
    <row r="41" spans="2:14" ht="53.25" customHeight="1">
      <c r="B41" s="149" t="s">
        <v>45</v>
      </c>
      <c r="C41" s="215" t="s">
        <v>60</v>
      </c>
      <c r="D41" s="216"/>
      <c r="E41" s="216"/>
      <c r="F41" s="216"/>
      <c r="G41" s="217"/>
      <c r="H41" s="150" t="s">
        <v>105</v>
      </c>
      <c r="I41" s="151">
        <v>1</v>
      </c>
      <c r="J41" s="152">
        <v>4</v>
      </c>
      <c r="K41" s="152">
        <f>+I41+J41</f>
        <v>5</v>
      </c>
      <c r="L41" s="153" t="str">
        <f>IF(K41&lt;=4,"BAJO",IF(K41=5,"MEDIO",IF(K41=6,"ALTO",IF(K41=7,"ALTO","EXTREMO"))))</f>
        <v>MEDIO</v>
      </c>
    </row>
    <row r="42" spans="2:14" ht="53.25" customHeight="1">
      <c r="B42" s="149" t="s">
        <v>45</v>
      </c>
      <c r="C42" s="215" t="s">
        <v>61</v>
      </c>
      <c r="D42" s="216"/>
      <c r="E42" s="216"/>
      <c r="F42" s="216"/>
      <c r="G42" s="217"/>
      <c r="H42" s="150" t="s">
        <v>105</v>
      </c>
      <c r="I42" s="151">
        <v>2</v>
      </c>
      <c r="J42" s="152">
        <v>4</v>
      </c>
      <c r="K42" s="152">
        <f t="shared" si="1"/>
        <v>6</v>
      </c>
      <c r="L42" s="153" t="str">
        <f t="shared" si="0"/>
        <v>ALTO</v>
      </c>
    </row>
    <row r="43" spans="2:14" ht="53.25" customHeight="1" thickBot="1">
      <c r="B43" s="98" t="s">
        <v>45</v>
      </c>
      <c r="C43" s="247" t="s">
        <v>62</v>
      </c>
      <c r="D43" s="247"/>
      <c r="E43" s="247"/>
      <c r="F43" s="247"/>
      <c r="G43" s="247"/>
      <c r="H43" s="99" t="s">
        <v>105</v>
      </c>
      <c r="I43" s="100">
        <v>2</v>
      </c>
      <c r="J43" s="101">
        <v>4</v>
      </c>
      <c r="K43" s="101">
        <f t="shared" si="1"/>
        <v>6</v>
      </c>
      <c r="L43" s="102" t="str">
        <f t="shared" si="0"/>
        <v>ALTO</v>
      </c>
    </row>
    <row r="44" spans="2:14" ht="12.75" customHeight="1">
      <c r="B44" s="103"/>
      <c r="C44" s="104"/>
      <c r="D44" s="104"/>
      <c r="E44" s="104"/>
      <c r="F44" s="104"/>
      <c r="G44" s="104"/>
      <c r="H44" s="104"/>
      <c r="I44" s="104"/>
      <c r="J44" s="104"/>
      <c r="K44" s="104"/>
      <c r="L44" s="105"/>
    </row>
    <row r="45" spans="2:14">
      <c r="B45" s="81"/>
      <c r="C45" s="262"/>
      <c r="D45" s="262"/>
      <c r="E45" s="262"/>
      <c r="F45" s="82"/>
      <c r="G45" s="82"/>
      <c r="H45" s="248"/>
      <c r="I45" s="248"/>
      <c r="J45" s="82"/>
      <c r="K45" s="82"/>
      <c r="L45" s="83"/>
    </row>
    <row r="46" spans="2:14" ht="19.5" customHeight="1">
      <c r="B46" s="240" t="s">
        <v>106</v>
      </c>
      <c r="C46" s="241" t="s">
        <v>107</v>
      </c>
      <c r="D46" s="241"/>
      <c r="E46" s="106" t="s">
        <v>108</v>
      </c>
      <c r="F46" s="82"/>
      <c r="G46" s="246" t="s">
        <v>78</v>
      </c>
      <c r="H46" s="107" t="s">
        <v>109</v>
      </c>
      <c r="I46" s="107" t="s">
        <v>108</v>
      </c>
      <c r="J46" s="82"/>
      <c r="K46" s="82"/>
      <c r="L46" s="83"/>
    </row>
    <row r="47" spans="2:14" ht="21" customHeight="1">
      <c r="B47" s="240"/>
      <c r="C47" s="242" t="s">
        <v>110</v>
      </c>
      <c r="D47" s="242"/>
      <c r="E47" s="108">
        <v>1</v>
      </c>
      <c r="F47" s="82"/>
      <c r="G47" s="246"/>
      <c r="H47" s="108" t="s">
        <v>111</v>
      </c>
      <c r="I47" s="109">
        <v>1</v>
      </c>
      <c r="J47" s="82"/>
      <c r="K47" s="82"/>
      <c r="L47" s="83"/>
    </row>
    <row r="48" spans="2:14" ht="15.75" customHeight="1">
      <c r="B48" s="240"/>
      <c r="C48" s="242" t="s">
        <v>112</v>
      </c>
      <c r="D48" s="242"/>
      <c r="E48" s="108">
        <v>2</v>
      </c>
      <c r="F48" s="82"/>
      <c r="G48" s="246"/>
      <c r="H48" s="108" t="s">
        <v>113</v>
      </c>
      <c r="I48" s="109">
        <v>2</v>
      </c>
      <c r="J48" s="82"/>
      <c r="K48" s="82"/>
      <c r="L48" s="83"/>
      <c r="N48" s="5"/>
    </row>
    <row r="49" spans="2:12" ht="24.75" customHeight="1">
      <c r="B49" s="240"/>
      <c r="C49" s="242" t="s">
        <v>114</v>
      </c>
      <c r="D49" s="242"/>
      <c r="E49" s="108">
        <v>3</v>
      </c>
      <c r="F49" s="82"/>
      <c r="G49" s="246"/>
      <c r="H49" s="108" t="s">
        <v>115</v>
      </c>
      <c r="I49" s="109">
        <v>3</v>
      </c>
      <c r="J49" s="82"/>
      <c r="K49" s="82"/>
      <c r="L49" s="83"/>
    </row>
    <row r="50" spans="2:12" ht="18" customHeight="1">
      <c r="B50" s="240"/>
      <c r="C50" s="242" t="s">
        <v>116</v>
      </c>
      <c r="D50" s="242"/>
      <c r="E50" s="108">
        <v>4</v>
      </c>
      <c r="F50" s="82"/>
      <c r="G50" s="246"/>
      <c r="H50" s="108" t="s">
        <v>117</v>
      </c>
      <c r="I50" s="109">
        <v>4</v>
      </c>
      <c r="J50" s="82"/>
      <c r="K50" s="82"/>
      <c r="L50" s="83"/>
    </row>
    <row r="51" spans="2:12" ht="29.25" customHeight="1">
      <c r="B51" s="240"/>
      <c r="C51" s="242" t="s">
        <v>118</v>
      </c>
      <c r="D51" s="242"/>
      <c r="E51" s="108">
        <v>5</v>
      </c>
      <c r="F51" s="82"/>
      <c r="G51" s="246"/>
      <c r="H51" s="108" t="s">
        <v>119</v>
      </c>
      <c r="I51" s="109">
        <v>5</v>
      </c>
      <c r="J51" s="82"/>
      <c r="K51" s="82"/>
      <c r="L51" s="83"/>
    </row>
    <row r="52" spans="2:12" ht="16.5" customHeight="1">
      <c r="B52" s="110"/>
      <c r="C52" s="111"/>
      <c r="D52" s="111"/>
      <c r="E52" s="111"/>
      <c r="F52" s="82"/>
      <c r="G52" s="111"/>
      <c r="H52" s="111"/>
      <c r="I52" s="111"/>
      <c r="J52" s="111"/>
      <c r="K52" s="111"/>
      <c r="L52" s="83"/>
    </row>
    <row r="53" spans="2:12" ht="16.5" customHeight="1">
      <c r="B53" s="110"/>
      <c r="C53" s="248" t="s">
        <v>120</v>
      </c>
      <c r="D53" s="248"/>
      <c r="E53" s="248"/>
      <c r="F53" s="248"/>
      <c r="G53" s="248"/>
      <c r="H53" s="257"/>
      <c r="I53" s="257"/>
      <c r="J53" s="257"/>
      <c r="K53" s="257"/>
      <c r="L53" s="83"/>
    </row>
    <row r="54" spans="2:12" ht="69.75" customHeight="1">
      <c r="B54" s="110"/>
      <c r="C54" s="242" t="s">
        <v>121</v>
      </c>
      <c r="D54" s="242"/>
      <c r="E54" s="242"/>
      <c r="F54" s="108" t="s">
        <v>122</v>
      </c>
      <c r="G54" s="108" t="s">
        <v>123</v>
      </c>
      <c r="H54" s="108" t="s">
        <v>124</v>
      </c>
      <c r="I54" s="242" t="s">
        <v>125</v>
      </c>
      <c r="J54" s="242"/>
      <c r="K54" s="242" t="s">
        <v>126</v>
      </c>
      <c r="L54" s="249"/>
    </row>
    <row r="55" spans="2:12" ht="69.75" customHeight="1">
      <c r="B55" s="110"/>
      <c r="C55" s="242" t="s">
        <v>127</v>
      </c>
      <c r="D55" s="242"/>
      <c r="E55" s="242"/>
      <c r="F55" s="108" t="s">
        <v>128</v>
      </c>
      <c r="G55" s="108" t="s">
        <v>129</v>
      </c>
      <c r="H55" s="108" t="s">
        <v>130</v>
      </c>
      <c r="I55" s="242" t="s">
        <v>131</v>
      </c>
      <c r="J55" s="242"/>
      <c r="K55" s="242" t="s">
        <v>132</v>
      </c>
      <c r="L55" s="249"/>
    </row>
    <row r="56" spans="2:12">
      <c r="B56" s="81"/>
      <c r="C56" s="241" t="s">
        <v>133</v>
      </c>
      <c r="D56" s="241"/>
      <c r="E56" s="241" t="s">
        <v>108</v>
      </c>
      <c r="F56" s="112" t="s">
        <v>111</v>
      </c>
      <c r="G56" s="112" t="s">
        <v>113</v>
      </c>
      <c r="H56" s="113" t="s">
        <v>115</v>
      </c>
      <c r="I56" s="251" t="s">
        <v>117</v>
      </c>
      <c r="J56" s="251"/>
      <c r="K56" s="241" t="s">
        <v>119</v>
      </c>
      <c r="L56" s="258"/>
    </row>
    <row r="57" spans="2:12">
      <c r="B57" s="81"/>
      <c r="C57" s="241"/>
      <c r="D57" s="241"/>
      <c r="E57" s="241"/>
      <c r="F57" s="114">
        <v>1</v>
      </c>
      <c r="G57" s="114">
        <v>2</v>
      </c>
      <c r="H57" s="114">
        <v>3</v>
      </c>
      <c r="I57" s="259">
        <v>4</v>
      </c>
      <c r="J57" s="259"/>
      <c r="K57" s="259">
        <v>5</v>
      </c>
      <c r="L57" s="260"/>
    </row>
    <row r="58" spans="2:12" ht="19.5" customHeight="1">
      <c r="B58" s="81"/>
      <c r="C58" s="242" t="s">
        <v>110</v>
      </c>
      <c r="D58" s="242"/>
      <c r="E58" s="115">
        <v>1</v>
      </c>
      <c r="F58" s="116">
        <v>2</v>
      </c>
      <c r="G58" s="116">
        <v>3</v>
      </c>
      <c r="H58" s="116">
        <v>4</v>
      </c>
      <c r="I58" s="261">
        <v>5</v>
      </c>
      <c r="J58" s="261"/>
      <c r="K58" s="252">
        <v>6</v>
      </c>
      <c r="L58" s="253"/>
    </row>
    <row r="59" spans="2:12" ht="21.75" customHeight="1">
      <c r="B59" s="81"/>
      <c r="C59" s="242" t="s">
        <v>112</v>
      </c>
      <c r="D59" s="242"/>
      <c r="E59" s="115">
        <v>2</v>
      </c>
      <c r="F59" s="116">
        <v>3</v>
      </c>
      <c r="G59" s="116">
        <v>4</v>
      </c>
      <c r="H59" s="117">
        <v>5</v>
      </c>
      <c r="I59" s="252">
        <v>6</v>
      </c>
      <c r="J59" s="252"/>
      <c r="K59" s="254">
        <v>7</v>
      </c>
      <c r="L59" s="255"/>
    </row>
    <row r="60" spans="2:12" ht="26.25" customHeight="1">
      <c r="B60" s="81"/>
      <c r="C60" s="242" t="s">
        <v>114</v>
      </c>
      <c r="D60" s="242"/>
      <c r="E60" s="115">
        <v>3</v>
      </c>
      <c r="F60" s="116">
        <v>4</v>
      </c>
      <c r="G60" s="117">
        <v>5</v>
      </c>
      <c r="H60" s="118">
        <v>6</v>
      </c>
      <c r="I60" s="252">
        <v>7</v>
      </c>
      <c r="J60" s="252"/>
      <c r="K60" s="250">
        <v>8</v>
      </c>
      <c r="L60" s="256"/>
    </row>
    <row r="61" spans="2:12" ht="21" customHeight="1">
      <c r="B61" s="81"/>
      <c r="C61" s="242" t="s">
        <v>116</v>
      </c>
      <c r="D61" s="242"/>
      <c r="E61" s="115">
        <v>4</v>
      </c>
      <c r="F61" s="117">
        <v>5</v>
      </c>
      <c r="G61" s="118">
        <v>6</v>
      </c>
      <c r="H61" s="118">
        <v>7</v>
      </c>
      <c r="I61" s="250">
        <v>8</v>
      </c>
      <c r="J61" s="250"/>
      <c r="K61" s="250">
        <v>9</v>
      </c>
      <c r="L61" s="256"/>
    </row>
    <row r="62" spans="2:12" ht="27" customHeight="1">
      <c r="B62" s="81"/>
      <c r="C62" s="242" t="s">
        <v>118</v>
      </c>
      <c r="D62" s="242"/>
      <c r="E62" s="115">
        <v>5</v>
      </c>
      <c r="F62" s="118">
        <v>6</v>
      </c>
      <c r="G62" s="118">
        <v>7</v>
      </c>
      <c r="H62" s="119">
        <v>8</v>
      </c>
      <c r="I62" s="250">
        <v>9</v>
      </c>
      <c r="J62" s="250"/>
      <c r="K62" s="250">
        <v>10</v>
      </c>
      <c r="L62" s="256"/>
    </row>
    <row r="63" spans="2:12">
      <c r="B63" s="81"/>
      <c r="C63" s="82"/>
      <c r="D63" s="82"/>
      <c r="E63" s="82"/>
      <c r="F63" s="82"/>
      <c r="G63" s="82"/>
      <c r="H63" s="82"/>
      <c r="I63" s="82"/>
      <c r="J63" s="82"/>
      <c r="K63" s="82"/>
      <c r="L63" s="83"/>
    </row>
    <row r="64" spans="2:12" ht="19.5" customHeight="1">
      <c r="B64" s="81"/>
      <c r="C64" s="82"/>
      <c r="D64" s="82"/>
      <c r="E64" s="82"/>
      <c r="F64" s="82"/>
      <c r="G64" s="248" t="s">
        <v>134</v>
      </c>
      <c r="H64" s="248"/>
      <c r="I64" s="82"/>
      <c r="J64" s="82"/>
      <c r="K64" s="82"/>
      <c r="L64" s="83"/>
    </row>
    <row r="65" spans="2:12" ht="18" customHeight="1">
      <c r="B65" s="81"/>
      <c r="C65" s="82"/>
      <c r="D65" s="82"/>
      <c r="E65" s="82"/>
      <c r="F65" s="82"/>
      <c r="G65" s="112" t="s">
        <v>120</v>
      </c>
      <c r="H65" s="120" t="s">
        <v>133</v>
      </c>
      <c r="I65" s="82"/>
      <c r="J65" s="82"/>
      <c r="K65" s="82"/>
      <c r="L65" s="83"/>
    </row>
    <row r="66" spans="2:12" ht="18" customHeight="1">
      <c r="B66" s="81"/>
      <c r="C66" s="82"/>
      <c r="D66" s="82"/>
      <c r="E66" s="82"/>
      <c r="F66" s="82"/>
      <c r="G66" s="119" t="s">
        <v>135</v>
      </c>
      <c r="H66" s="121" t="s">
        <v>136</v>
      </c>
      <c r="I66" s="82"/>
      <c r="J66" s="82"/>
      <c r="K66" s="82"/>
      <c r="L66" s="83"/>
    </row>
    <row r="67" spans="2:12" ht="18" customHeight="1">
      <c r="B67" s="81"/>
      <c r="C67" s="82"/>
      <c r="D67" s="82"/>
      <c r="E67" s="82"/>
      <c r="F67" s="82"/>
      <c r="G67" s="118" t="s">
        <v>137</v>
      </c>
      <c r="H67" s="121" t="s">
        <v>138</v>
      </c>
      <c r="I67" s="82"/>
      <c r="J67" s="82"/>
      <c r="K67" s="82"/>
      <c r="L67" s="83"/>
    </row>
    <row r="68" spans="2:12" ht="18" customHeight="1">
      <c r="B68" s="81"/>
      <c r="C68" s="82"/>
      <c r="D68" s="82"/>
      <c r="E68" s="82"/>
      <c r="F68" s="82"/>
      <c r="G68" s="117">
        <v>5</v>
      </c>
      <c r="H68" s="121" t="s">
        <v>139</v>
      </c>
      <c r="I68" s="82"/>
      <c r="J68" s="82"/>
      <c r="K68" s="82"/>
      <c r="L68" s="83"/>
    </row>
    <row r="69" spans="2:12" ht="18" customHeight="1">
      <c r="B69" s="81"/>
      <c r="C69" s="82"/>
      <c r="D69" s="82"/>
      <c r="E69" s="82"/>
      <c r="F69" s="82"/>
      <c r="G69" s="116" t="s">
        <v>140</v>
      </c>
      <c r="H69" s="121" t="s">
        <v>141</v>
      </c>
      <c r="I69" s="82"/>
      <c r="J69" s="82"/>
      <c r="K69" s="82"/>
      <c r="L69" s="83"/>
    </row>
    <row r="70" spans="2:12" ht="13.5" thickBot="1">
      <c r="B70" s="84"/>
      <c r="C70" s="85"/>
      <c r="D70" s="85"/>
      <c r="E70" s="85"/>
      <c r="F70" s="85"/>
      <c r="G70" s="85"/>
      <c r="H70" s="85"/>
      <c r="I70" s="85"/>
      <c r="J70" s="85"/>
      <c r="K70" s="85"/>
      <c r="L70" s="86"/>
    </row>
    <row r="74" spans="2:12" hidden="1">
      <c r="B74" s="7" t="s">
        <v>73</v>
      </c>
    </row>
    <row r="75" spans="2:12" hidden="1">
      <c r="B75" s="7" t="s">
        <v>142</v>
      </c>
    </row>
  </sheetData>
  <mergeCells count="75">
    <mergeCell ref="C34:G34"/>
    <mergeCell ref="C41:G41"/>
    <mergeCell ref="C37:G37"/>
    <mergeCell ref="C60:D60"/>
    <mergeCell ref="C56:D57"/>
    <mergeCell ref="C40:G40"/>
    <mergeCell ref="C42:G42"/>
    <mergeCell ref="C36:G36"/>
    <mergeCell ref="C38:G38"/>
    <mergeCell ref="C39:G39"/>
    <mergeCell ref="C35:G35"/>
    <mergeCell ref="H45:I45"/>
    <mergeCell ref="C55:E55"/>
    <mergeCell ref="C58:D58"/>
    <mergeCell ref="I58:J58"/>
    <mergeCell ref="C51:D51"/>
    <mergeCell ref="C54:E54"/>
    <mergeCell ref="C45:E45"/>
    <mergeCell ref="I59:J59"/>
    <mergeCell ref="E56:E57"/>
    <mergeCell ref="C53:K53"/>
    <mergeCell ref="K56:L56"/>
    <mergeCell ref="K57:L57"/>
    <mergeCell ref="K55:L55"/>
    <mergeCell ref="I57:J57"/>
    <mergeCell ref="G64:H64"/>
    <mergeCell ref="C59:D59"/>
    <mergeCell ref="K54:L54"/>
    <mergeCell ref="C62:D62"/>
    <mergeCell ref="C61:D61"/>
    <mergeCell ref="I62:J62"/>
    <mergeCell ref="I56:J56"/>
    <mergeCell ref="I54:J54"/>
    <mergeCell ref="I55:J55"/>
    <mergeCell ref="K58:L58"/>
    <mergeCell ref="K59:L59"/>
    <mergeCell ref="K60:L60"/>
    <mergeCell ref="K61:L61"/>
    <mergeCell ref="K62:L62"/>
    <mergeCell ref="I61:J61"/>
    <mergeCell ref="I60:J60"/>
    <mergeCell ref="B46:B51"/>
    <mergeCell ref="C46:D46"/>
    <mergeCell ref="C47:D47"/>
    <mergeCell ref="C17:G17"/>
    <mergeCell ref="C48:D48"/>
    <mergeCell ref="C49:D49"/>
    <mergeCell ref="C50:D50"/>
    <mergeCell ref="G46:G51"/>
    <mergeCell ref="C26:G26"/>
    <mergeCell ref="C27:G27"/>
    <mergeCell ref="C28:G28"/>
    <mergeCell ref="C29:G29"/>
    <mergeCell ref="C22:G22"/>
    <mergeCell ref="C32:G32"/>
    <mergeCell ref="C33:G33"/>
    <mergeCell ref="C43:G43"/>
    <mergeCell ref="H15:L15"/>
    <mergeCell ref="B15:G15"/>
    <mergeCell ref="B6:L6"/>
    <mergeCell ref="B2:B4"/>
    <mergeCell ref="B12:L12"/>
    <mergeCell ref="B7:L7"/>
    <mergeCell ref="C2:J4"/>
    <mergeCell ref="K2:L4"/>
    <mergeCell ref="C16:G16"/>
    <mergeCell ref="C18:G18"/>
    <mergeCell ref="C19:G19"/>
    <mergeCell ref="C20:G20"/>
    <mergeCell ref="C21:G21"/>
    <mergeCell ref="C31:G31"/>
    <mergeCell ref="C23:G23"/>
    <mergeCell ref="C24:G24"/>
    <mergeCell ref="C25:G25"/>
    <mergeCell ref="C30:G30"/>
  </mergeCells>
  <phoneticPr fontId="1" type="noConversion"/>
  <conditionalFormatting sqref="J18:K43">
    <cfRule type="expression" dxfId="18" priority="7" stopIfTrue="1">
      <formula>"""bajo"""</formula>
    </cfRule>
  </conditionalFormatting>
  <conditionalFormatting sqref="L17:L43">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conditionalFormatting sqref="J17:K17">
    <cfRule type="expression" dxfId="13" priority="1" stopIfTrue="1">
      <formula>"""bajo"""</formula>
    </cfRule>
  </conditionalFormatting>
  <dataValidations count="23">
    <dataValidation type="list" allowBlank="1" showInputMessage="1" showErrorMessage="1" sqref="H15" xr:uid="{00000000-0002-0000-0200-000000000000}">
      <formula1>$B$74:$B$75</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2" xr:uid="{00000000-0002-0000-0200-000010000000}">
      <formula1>INDIRECT($B$32)</formula1>
    </dataValidation>
    <dataValidation type="list" allowBlank="1" showInputMessage="1" showErrorMessage="1" sqref="C33:C34 D33:G33 C41 C37:G37" xr:uid="{00000000-0002-0000-0200-000011000000}">
      <formula1>INDIRECT($B$33)</formula1>
    </dataValidation>
    <dataValidation type="list" allowBlank="1" showInputMessage="1" showErrorMessage="1" sqref="C43:G43" xr:uid="{00000000-0002-0000-0200-000012000000}">
      <formula1>INDIRECT($B$43)</formula1>
    </dataValidation>
    <dataValidation type="list" allowBlank="1" showInputMessage="1" showErrorMessage="1" sqref="C42 C36 C38:C40" xr:uid="{00000000-0002-0000-0200-000013000000}">
      <formula1>INDIRECT(#REF!)</formula1>
    </dataValidation>
    <dataValidation type="list" allowBlank="1" showInputMessage="1" showErrorMessage="1" sqref="I17:I43" xr:uid="{00000000-0002-0000-0200-000014000000}">
      <formula1>$E$47:$E$51</formula1>
    </dataValidation>
    <dataValidation type="list" allowBlank="1" showInputMessage="1" showErrorMessage="1" sqref="J17:J43" xr:uid="{00000000-0002-0000-0200-000015000000}">
      <formula1>$I$47:$I$51</formula1>
    </dataValidation>
    <dataValidation type="list" allowBlank="1" showInputMessage="1" showErrorMessage="1" sqref="B17:B43" xr:uid="{00000000-0002-0000-0200-000016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1"/>
  <sheetViews>
    <sheetView showGridLines="0" topLeftCell="B1" zoomScaleNormal="100" zoomScalePageLayoutView="70" workbookViewId="0">
      <selection activeCell="B6" sqref="B6"/>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c r="B2" s="156"/>
      <c r="C2" s="170" t="s">
        <v>16</v>
      </c>
      <c r="D2" s="171"/>
      <c r="E2" s="171"/>
      <c r="F2" s="171"/>
      <c r="G2" s="171"/>
      <c r="H2" s="171"/>
      <c r="I2" s="171"/>
      <c r="J2" s="171"/>
      <c r="K2" s="171"/>
      <c r="L2" s="171"/>
      <c r="M2" s="171"/>
      <c r="N2" s="171"/>
      <c r="O2" s="171"/>
      <c r="P2" s="172"/>
      <c r="Q2" s="234" t="s">
        <v>1</v>
      </c>
      <c r="R2" s="235"/>
    </row>
    <row r="3" spans="2:26" ht="30" customHeight="1">
      <c r="B3" s="156"/>
      <c r="C3" s="173"/>
      <c r="D3" s="174"/>
      <c r="E3" s="174"/>
      <c r="F3" s="174"/>
      <c r="G3" s="174"/>
      <c r="H3" s="174"/>
      <c r="I3" s="174"/>
      <c r="J3" s="174"/>
      <c r="K3" s="174"/>
      <c r="L3" s="174"/>
      <c r="M3" s="174"/>
      <c r="N3" s="174"/>
      <c r="O3" s="174"/>
      <c r="P3" s="175"/>
      <c r="Q3" s="236"/>
      <c r="R3" s="237"/>
    </row>
    <row r="4" spans="2:26" ht="39.75" customHeight="1">
      <c r="B4" s="156"/>
      <c r="C4" s="176"/>
      <c r="D4" s="177"/>
      <c r="E4" s="177"/>
      <c r="F4" s="177"/>
      <c r="G4" s="177"/>
      <c r="H4" s="177"/>
      <c r="I4" s="177"/>
      <c r="J4" s="177"/>
      <c r="K4" s="177"/>
      <c r="L4" s="177"/>
      <c r="M4" s="177"/>
      <c r="N4" s="177"/>
      <c r="O4" s="177"/>
      <c r="P4" s="178"/>
      <c r="Q4" s="238"/>
      <c r="R4" s="239"/>
    </row>
    <row r="5" spans="2:26" ht="13.5" thickBot="1"/>
    <row r="6" spans="2:26" ht="78.75" customHeight="1" thickBot="1">
      <c r="B6" s="276" t="str">
        <f>+EVALUACION!B6</f>
        <v>Objeto Contractual: EJECUTAR EL PROYECTO DE INVERSIÓN No. 1925 “TUNJUELITO SIN VIOLENCIA Y LIBRE DE FEMINICIDIOS” EN LA CONSTRUCCION DE CIUDADANIA Y DESARROLLO DE CAPACIDADES APORTANDO AL RECONOCIMIENTO DE LOS DERECHOS DE LAS MUJERES BAJO LOS ENFOQUES DE GENERO, DERECHOS Y DIFERENCIAL EN LA LOCALIDAD DE TUNJUELITO”</v>
      </c>
      <c r="C6" s="277"/>
      <c r="D6" s="277"/>
      <c r="E6" s="277"/>
      <c r="F6" s="277"/>
      <c r="G6" s="277"/>
      <c r="H6" s="277"/>
      <c r="I6" s="277"/>
      <c r="J6" s="277"/>
      <c r="K6" s="277"/>
      <c r="L6" s="277"/>
      <c r="M6" s="277"/>
      <c r="N6" s="277"/>
      <c r="O6" s="277"/>
      <c r="P6" s="277"/>
      <c r="Q6" s="277"/>
      <c r="R6" s="278"/>
      <c r="S6" s="1"/>
      <c r="T6" s="1"/>
      <c r="U6" s="1"/>
      <c r="V6" s="1"/>
      <c r="W6" s="1"/>
      <c r="X6" s="1"/>
      <c r="Y6" s="1"/>
      <c r="Z6" s="1"/>
    </row>
    <row r="7" spans="2:26" ht="24.75" customHeight="1">
      <c r="B7" s="264" t="s">
        <v>19</v>
      </c>
      <c r="C7" s="265"/>
      <c r="D7" s="265"/>
      <c r="E7" s="265"/>
      <c r="F7" s="265"/>
      <c r="G7" s="265"/>
      <c r="H7" s="265"/>
      <c r="I7" s="265"/>
      <c r="J7" s="265"/>
      <c r="K7" s="265"/>
      <c r="L7" s="265"/>
      <c r="M7" s="265"/>
      <c r="N7" s="265"/>
      <c r="O7" s="265"/>
      <c r="P7" s="265"/>
      <c r="Q7" s="265"/>
      <c r="R7" s="266"/>
    </row>
    <row r="8" spans="2:26" ht="15.75">
      <c r="B8" s="349" t="s">
        <v>143</v>
      </c>
      <c r="C8" s="350"/>
      <c r="D8" s="350"/>
      <c r="E8" s="350"/>
      <c r="F8" s="350"/>
      <c r="G8" s="350"/>
      <c r="H8" s="350"/>
      <c r="I8" s="350"/>
      <c r="J8" s="350"/>
      <c r="K8" s="350"/>
      <c r="L8" s="350"/>
      <c r="M8" s="350"/>
      <c r="N8" s="350"/>
      <c r="O8" s="350"/>
      <c r="P8" s="350"/>
      <c r="Q8" s="350"/>
      <c r="R8" s="350"/>
    </row>
    <row r="9" spans="2:26" ht="34.5" customHeight="1">
      <c r="B9" s="274" t="s">
        <v>144</v>
      </c>
      <c r="C9" s="275"/>
      <c r="D9" s="275"/>
      <c r="E9" s="275"/>
      <c r="F9" s="275"/>
      <c r="G9" s="275"/>
      <c r="H9" s="275"/>
      <c r="I9" s="275"/>
      <c r="J9" s="275"/>
      <c r="K9" s="275"/>
      <c r="L9" s="275"/>
      <c r="M9" s="275"/>
      <c r="N9" s="275"/>
      <c r="O9" s="275"/>
      <c r="P9" s="275"/>
      <c r="Q9" s="275"/>
      <c r="R9" s="275"/>
    </row>
    <row r="10" spans="2:26" ht="15.75">
      <c r="B10" s="349" t="s">
        <v>145</v>
      </c>
      <c r="C10" s="350"/>
      <c r="D10" s="350"/>
      <c r="E10" s="350"/>
      <c r="F10" s="350"/>
      <c r="G10" s="350"/>
      <c r="H10" s="350"/>
      <c r="I10" s="350"/>
      <c r="J10" s="350"/>
      <c r="K10" s="350"/>
      <c r="L10" s="350"/>
      <c r="M10" s="350"/>
      <c r="N10" s="350"/>
      <c r="O10" s="350"/>
      <c r="P10" s="350"/>
      <c r="Q10" s="350"/>
      <c r="R10" s="350"/>
    </row>
    <row r="11" spans="2:26">
      <c r="B11" s="81"/>
      <c r="R11" s="3"/>
    </row>
    <row r="12" spans="2:26">
      <c r="B12" s="8"/>
      <c r="R12" s="3"/>
    </row>
    <row r="13" spans="2:26">
      <c r="B13" s="8"/>
      <c r="R13" s="3"/>
    </row>
    <row r="14" spans="2:26" ht="7.5" customHeight="1" thickBot="1">
      <c r="B14" s="2"/>
      <c r="R14" s="3"/>
    </row>
    <row r="15" spans="2:26" ht="93.75" customHeight="1" thickBot="1">
      <c r="B15" s="122" t="s">
        <v>74</v>
      </c>
      <c r="C15" s="273" t="s">
        <v>75</v>
      </c>
      <c r="D15" s="273"/>
      <c r="E15" s="273"/>
      <c r="F15" s="273"/>
      <c r="G15" s="218" t="s">
        <v>146</v>
      </c>
      <c r="H15" s="218"/>
      <c r="I15" s="88" t="s">
        <v>77</v>
      </c>
      <c r="J15" s="88" t="s">
        <v>78</v>
      </c>
      <c r="K15" s="88" t="s">
        <v>79</v>
      </c>
      <c r="L15" s="88" t="s">
        <v>80</v>
      </c>
      <c r="M15" s="88" t="s">
        <v>147</v>
      </c>
      <c r="N15" s="88" t="s">
        <v>148</v>
      </c>
      <c r="O15" s="88" t="s">
        <v>149</v>
      </c>
      <c r="P15" s="88" t="s">
        <v>150</v>
      </c>
      <c r="Q15" s="88" t="s">
        <v>151</v>
      </c>
      <c r="R15" s="11" t="s">
        <v>152</v>
      </c>
    </row>
    <row r="16" spans="2:26" s="27" customFormat="1" ht="111.75" customHeight="1">
      <c r="B16" s="123" t="str">
        <f>+EVALUACION!B17</f>
        <v>PLANEACIÓN</v>
      </c>
      <c r="C16" s="272" t="str">
        <f>+EVALUACION!C17</f>
        <v xml:space="preserve">Requisitos habilitantes inapropiados para el proceso de selección </v>
      </c>
      <c r="D16" s="272"/>
      <c r="E16" s="272"/>
      <c r="F16" s="272"/>
      <c r="G16" s="267" t="s">
        <v>153</v>
      </c>
      <c r="H16" s="267"/>
      <c r="I16" s="124">
        <f>+EVALUACION!I17</f>
        <v>2</v>
      </c>
      <c r="J16" s="124">
        <f>+EVALUACION!J17</f>
        <v>4</v>
      </c>
      <c r="K16" s="124">
        <f>+I16+J16</f>
        <v>6</v>
      </c>
      <c r="L16" s="124" t="str">
        <f>IF(K16&lt;=4,"BAJO",IF(K16=5,"MEDIO",IF(K16=6,"ALTO",IF(K16=7,"ALTO","EXTREMO"))))</f>
        <v>ALTO</v>
      </c>
      <c r="M16" s="124" t="s">
        <v>154</v>
      </c>
      <c r="N16" s="125" t="s">
        <v>155</v>
      </c>
      <c r="O16" s="125">
        <v>2023</v>
      </c>
      <c r="P16" s="125">
        <v>2023</v>
      </c>
      <c r="Q16" s="125" t="s">
        <v>156</v>
      </c>
      <c r="R16" s="41" t="s">
        <v>157</v>
      </c>
    </row>
    <row r="17" spans="2:18" s="27" customFormat="1" ht="106.5" customHeight="1">
      <c r="B17" s="126" t="str">
        <f>+EVALUACION!B18</f>
        <v>PLANEACIÓN</v>
      </c>
      <c r="C17" s="263" t="str">
        <f>+EVALUACION!C18</f>
        <v>Inadecuado análisis  económico estimativo del valor del contrato</v>
      </c>
      <c r="D17" s="263"/>
      <c r="E17" s="263"/>
      <c r="F17" s="263"/>
      <c r="G17" s="242" t="s">
        <v>158</v>
      </c>
      <c r="H17" s="242"/>
      <c r="I17" s="131">
        <f>+EVALUACION!I18</f>
        <v>2</v>
      </c>
      <c r="J17" s="92">
        <f>+EVALUACION!J18</f>
        <v>4</v>
      </c>
      <c r="K17" s="92">
        <f>+I17+J17</f>
        <v>6</v>
      </c>
      <c r="L17" s="92" t="str">
        <f>IF(K17&lt;=4,"BAJO",IF(K17=5,"MEDIO",IF(K17=6,"ALTO",IF(K17=7,"ALTO","EXTREMO"))))</f>
        <v>ALTO</v>
      </c>
      <c r="M17" s="92" t="s">
        <v>159</v>
      </c>
      <c r="N17" s="127" t="s">
        <v>160</v>
      </c>
      <c r="O17" s="127">
        <v>2023</v>
      </c>
      <c r="P17" s="127">
        <v>2023</v>
      </c>
      <c r="Q17" s="127" t="s">
        <v>156</v>
      </c>
      <c r="R17" s="42" t="s">
        <v>161</v>
      </c>
    </row>
    <row r="18" spans="2:18" s="27" customFormat="1" ht="90.75" customHeight="1">
      <c r="B18" s="126" t="str">
        <f>+EVALUACION!B19</f>
        <v>PLANEACIÓN</v>
      </c>
      <c r="C18" s="263" t="str">
        <f>+EVALUACION!C19</f>
        <v xml:space="preserve">Inadecuada  descripción del bien o servicio requerido </v>
      </c>
      <c r="D18" s="263"/>
      <c r="E18" s="263"/>
      <c r="F18" s="263"/>
      <c r="G18" s="242" t="s">
        <v>162</v>
      </c>
      <c r="H18" s="242"/>
      <c r="I18" s="92">
        <f>+EVALUACION!I19</f>
        <v>2</v>
      </c>
      <c r="J18" s="92">
        <f>+EVALUACION!J19</f>
        <v>4</v>
      </c>
      <c r="K18" s="92">
        <f t="shared" ref="K18:K28" si="0">+I18+J18</f>
        <v>6</v>
      </c>
      <c r="L18" s="92" t="str">
        <f t="shared" ref="L18:L41" si="1">IF(K18&lt;=4,"BAJO",IF(K18=5,"MEDIO",IF(K18=6,"ALTO",IF(K18=7,"ALTO","EXTREMO"))))</f>
        <v>ALTO</v>
      </c>
      <c r="M18" s="92" t="s">
        <v>154</v>
      </c>
      <c r="N18" s="127" t="s">
        <v>160</v>
      </c>
      <c r="O18" s="127">
        <v>2023</v>
      </c>
      <c r="P18" s="127">
        <v>2023</v>
      </c>
      <c r="Q18" s="127" t="s">
        <v>156</v>
      </c>
      <c r="R18" s="42" t="s">
        <v>163</v>
      </c>
    </row>
    <row r="19" spans="2:18" s="27" customFormat="1" ht="92.25" customHeight="1">
      <c r="B19" s="126" t="str">
        <f>+EVALUACION!B20</f>
        <v>PLANEACIÓN</v>
      </c>
      <c r="C19" s="263" t="str">
        <f>+EVALUACION!C20</f>
        <v xml:space="preserve">Falta de profundidad en el estudio de sector no identificandose claramente aspectos de oferta y demanda </v>
      </c>
      <c r="D19" s="263"/>
      <c r="E19" s="263"/>
      <c r="F19" s="263"/>
      <c r="G19" s="242" t="s">
        <v>164</v>
      </c>
      <c r="H19" s="242"/>
      <c r="I19" s="92">
        <f>+EVALUACION!I20</f>
        <v>3</v>
      </c>
      <c r="J19" s="92">
        <f>+EVALUACION!J20</f>
        <v>4</v>
      </c>
      <c r="K19" s="92">
        <f t="shared" si="0"/>
        <v>7</v>
      </c>
      <c r="L19" s="92" t="str">
        <f t="shared" si="1"/>
        <v>ALTO</v>
      </c>
      <c r="M19" s="92" t="s">
        <v>159</v>
      </c>
      <c r="N19" s="127" t="s">
        <v>160</v>
      </c>
      <c r="O19" s="127">
        <v>2023</v>
      </c>
      <c r="P19" s="127">
        <v>2023</v>
      </c>
      <c r="Q19" s="127" t="s">
        <v>156</v>
      </c>
      <c r="R19" s="42" t="s">
        <v>163</v>
      </c>
    </row>
    <row r="20" spans="2:18" s="27" customFormat="1" ht="89.25" customHeight="1">
      <c r="B20" s="126" t="str">
        <f>+EVALUACION!B21</f>
        <v>PLANEACIÓN</v>
      </c>
      <c r="C20" s="263" t="str">
        <f>+EVALUACION!C21</f>
        <v>Ausencia de fundamentación de la justificación y conveniencia de la contratación</v>
      </c>
      <c r="D20" s="263"/>
      <c r="E20" s="263"/>
      <c r="F20" s="263"/>
      <c r="G20" s="242" t="s">
        <v>165</v>
      </c>
      <c r="H20" s="242"/>
      <c r="I20" s="92">
        <f>+EVALUACION!I21</f>
        <v>2</v>
      </c>
      <c r="J20" s="92">
        <f>+EVALUACION!J21</f>
        <v>4</v>
      </c>
      <c r="K20" s="92">
        <f t="shared" si="0"/>
        <v>6</v>
      </c>
      <c r="L20" s="92" t="str">
        <f t="shared" si="1"/>
        <v>ALTO</v>
      </c>
      <c r="M20" s="92" t="s">
        <v>154</v>
      </c>
      <c r="N20" s="127" t="s">
        <v>160</v>
      </c>
      <c r="O20" s="127">
        <v>2023</v>
      </c>
      <c r="P20" s="127">
        <v>2023</v>
      </c>
      <c r="Q20" s="127" t="s">
        <v>156</v>
      </c>
      <c r="R20" s="42" t="s">
        <v>163</v>
      </c>
    </row>
    <row r="21" spans="2:18" s="27" customFormat="1" ht="112.5" customHeight="1">
      <c r="B21" s="126" t="str">
        <f>+EVALUACION!B22</f>
        <v>PLANEACIÓN</v>
      </c>
      <c r="C21" s="263" t="str">
        <f>+EVALUACION!C22</f>
        <v>Errores involuntarios en los Estudios Previos, Pliegos de Condiciones, Estudio de Sector y en general cualquier documento que sea parte integral del mismo.</v>
      </c>
      <c r="D21" s="263"/>
      <c r="E21" s="263"/>
      <c r="F21" s="263"/>
      <c r="G21" s="242" t="s">
        <v>166</v>
      </c>
      <c r="H21" s="242"/>
      <c r="I21" s="92">
        <f>+EVALUACION!I22</f>
        <v>3</v>
      </c>
      <c r="J21" s="92">
        <f>+EVALUACION!J22</f>
        <v>3</v>
      </c>
      <c r="K21" s="92">
        <f t="shared" si="0"/>
        <v>6</v>
      </c>
      <c r="L21" s="92" t="str">
        <f t="shared" si="1"/>
        <v>ALTO</v>
      </c>
      <c r="M21" s="92" t="s">
        <v>159</v>
      </c>
      <c r="N21" s="127" t="s">
        <v>155</v>
      </c>
      <c r="O21" s="127">
        <v>2023</v>
      </c>
      <c r="P21" s="127">
        <v>2023</v>
      </c>
      <c r="Q21" s="127" t="s">
        <v>156</v>
      </c>
      <c r="R21" s="42" t="s">
        <v>157</v>
      </c>
    </row>
    <row r="22" spans="2:18" s="27" customFormat="1" ht="108.75" customHeight="1">
      <c r="B22" s="126" t="str">
        <f>+EVALUACION!B23</f>
        <v>SELECCIÓN</v>
      </c>
      <c r="C22" s="263" t="str">
        <f>+EVALUACION!C23</f>
        <v>Inadecuada evaluación de las ofertas y/o verificación de requisitos habilitantes</v>
      </c>
      <c r="D22" s="263"/>
      <c r="E22" s="263"/>
      <c r="F22" s="263"/>
      <c r="G22" s="242" t="s">
        <v>167</v>
      </c>
      <c r="H22" s="242"/>
      <c r="I22" s="92">
        <f>+EVALUACION!I23</f>
        <v>3</v>
      </c>
      <c r="J22" s="92">
        <f>+EVALUACION!J23</f>
        <v>4</v>
      </c>
      <c r="K22" s="92">
        <f t="shared" si="0"/>
        <v>7</v>
      </c>
      <c r="L22" s="92" t="str">
        <f t="shared" si="1"/>
        <v>ALTO</v>
      </c>
      <c r="M22" s="92" t="s">
        <v>154</v>
      </c>
      <c r="N22" s="127" t="s">
        <v>155</v>
      </c>
      <c r="O22" s="127">
        <v>2023</v>
      </c>
      <c r="P22" s="127">
        <v>2023</v>
      </c>
      <c r="Q22" s="127" t="s">
        <v>156</v>
      </c>
      <c r="R22" s="42" t="s">
        <v>168</v>
      </c>
    </row>
    <row r="23" spans="2:18" s="27" customFormat="1" ht="108">
      <c r="B23" s="126" t="str">
        <f>+EVALUACION!B24</f>
        <v>SELECCIÓN</v>
      </c>
      <c r="C23" s="263" t="str">
        <f>+EVALUACION!C24</f>
        <v>Confabulacion de los proponentes (Colusión)</v>
      </c>
      <c r="D23" s="263"/>
      <c r="E23" s="263"/>
      <c r="F23" s="263"/>
      <c r="G23" s="242" t="s">
        <v>169</v>
      </c>
      <c r="H23" s="242"/>
      <c r="I23" s="92">
        <f>+EVALUACION!I24</f>
        <v>3</v>
      </c>
      <c r="J23" s="92">
        <f>+EVALUACION!J24</f>
        <v>4</v>
      </c>
      <c r="K23" s="92">
        <f t="shared" si="0"/>
        <v>7</v>
      </c>
      <c r="L23" s="92" t="str">
        <f t="shared" si="1"/>
        <v>ALTO</v>
      </c>
      <c r="M23" s="92" t="s">
        <v>159</v>
      </c>
      <c r="N23" s="127" t="s">
        <v>155</v>
      </c>
      <c r="O23" s="127">
        <v>2023</v>
      </c>
      <c r="P23" s="127">
        <v>2023</v>
      </c>
      <c r="Q23" s="127" t="s">
        <v>170</v>
      </c>
      <c r="R23" s="42" t="s">
        <v>168</v>
      </c>
    </row>
    <row r="24" spans="2:18" s="27" customFormat="1" ht="104.25" customHeight="1">
      <c r="B24" s="126" t="str">
        <f>+EVALUACION!B25</f>
        <v>SELECCIÓN</v>
      </c>
      <c r="C24" s="263" t="str">
        <f>+EVALUACION!C25</f>
        <v>Que ninguno de los proponentes cumplan los requisitos habilitantes establecidos en el pliego de condiciones</v>
      </c>
      <c r="D24" s="263"/>
      <c r="E24" s="263"/>
      <c r="F24" s="263"/>
      <c r="G24" s="242" t="s">
        <v>171</v>
      </c>
      <c r="H24" s="242"/>
      <c r="I24" s="92">
        <f>+EVALUACION!I25</f>
        <v>2</v>
      </c>
      <c r="J24" s="92">
        <f>+EVALUACION!J25</f>
        <v>4</v>
      </c>
      <c r="K24" s="92">
        <f t="shared" si="0"/>
        <v>6</v>
      </c>
      <c r="L24" s="92" t="str">
        <f t="shared" si="1"/>
        <v>ALTO</v>
      </c>
      <c r="M24" s="92" t="s">
        <v>159</v>
      </c>
      <c r="N24" s="127" t="s">
        <v>172</v>
      </c>
      <c r="O24" s="127">
        <v>2023</v>
      </c>
      <c r="P24" s="127">
        <v>2023</v>
      </c>
      <c r="Q24" s="127" t="s">
        <v>170</v>
      </c>
      <c r="R24" s="42" t="s">
        <v>168</v>
      </c>
    </row>
    <row r="25" spans="2:18" s="27" customFormat="1" ht="110.25" customHeight="1">
      <c r="B25" s="126" t="str">
        <f>+EVALUACION!B26</f>
        <v>SELECCIÓN</v>
      </c>
      <c r="C25" s="263" t="str">
        <f>+EVALUACION!C26</f>
        <v>Proyección económica por parte del proponente que conlleve a pérdidas o baja utilidad en la ejecución del contrato.</v>
      </c>
      <c r="D25" s="263"/>
      <c r="E25" s="263"/>
      <c r="F25" s="263"/>
      <c r="G25" s="242" t="s">
        <v>173</v>
      </c>
      <c r="H25" s="242"/>
      <c r="I25" s="92">
        <f>+EVALUACION!I26</f>
        <v>2</v>
      </c>
      <c r="J25" s="92">
        <f>+EVALUACION!J26</f>
        <v>4</v>
      </c>
      <c r="K25" s="92">
        <f t="shared" si="0"/>
        <v>6</v>
      </c>
      <c r="L25" s="92" t="str">
        <f t="shared" si="1"/>
        <v>ALTO</v>
      </c>
      <c r="M25" s="92" t="s">
        <v>159</v>
      </c>
      <c r="N25" s="127" t="s">
        <v>155</v>
      </c>
      <c r="O25" s="127">
        <v>2023</v>
      </c>
      <c r="P25" s="127">
        <v>2023</v>
      </c>
      <c r="Q25" s="127" t="s">
        <v>170</v>
      </c>
      <c r="R25" s="42" t="s">
        <v>168</v>
      </c>
    </row>
    <row r="26" spans="2:18" s="27" customFormat="1" ht="113.25" customHeight="1">
      <c r="B26" s="126" t="str">
        <f>+EVALUACION!B27</f>
        <v>CONTRATACIÓN</v>
      </c>
      <c r="C26" s="263" t="str">
        <f>+EVALUACION!C27</f>
        <v>Demora en la iniciación del contrato debido a la no entrega oportuna de las Garantías exigidas para el proceso de contratación o que las mismas no cobijen lo establecido en los Estudios Previ</v>
      </c>
      <c r="D26" s="263"/>
      <c r="E26" s="263"/>
      <c r="F26" s="263"/>
      <c r="G26" s="242" t="s">
        <v>174</v>
      </c>
      <c r="H26" s="242"/>
      <c r="I26" s="92">
        <f>+EVALUACION!I27</f>
        <v>3</v>
      </c>
      <c r="J26" s="92">
        <f>+EVALUACION!J27</f>
        <v>3</v>
      </c>
      <c r="K26" s="92">
        <f t="shared" si="0"/>
        <v>6</v>
      </c>
      <c r="L26" s="92" t="str">
        <f t="shared" si="1"/>
        <v>ALTO</v>
      </c>
      <c r="M26" s="92" t="s">
        <v>159</v>
      </c>
      <c r="N26" s="127" t="s">
        <v>155</v>
      </c>
      <c r="O26" s="127">
        <v>2023</v>
      </c>
      <c r="P26" s="127">
        <v>2023</v>
      </c>
      <c r="Q26" s="127" t="s">
        <v>170</v>
      </c>
      <c r="R26" s="42" t="s">
        <v>175</v>
      </c>
    </row>
    <row r="27" spans="2:18" s="27" customFormat="1" ht="111.75" customHeight="1">
      <c r="B27" s="126" t="str">
        <f>+EVALUACION!B28</f>
        <v>CONTRATACIÓN</v>
      </c>
      <c r="C27" s="263" t="str">
        <f>+EVALUACION!C28</f>
        <v>Presentación de reclamos de terceros sobre la selección del oferente que retrasen el perfeccionamiento del contrato.</v>
      </c>
      <c r="D27" s="263"/>
      <c r="E27" s="263"/>
      <c r="F27" s="263"/>
      <c r="G27" s="242" t="s">
        <v>176</v>
      </c>
      <c r="H27" s="242"/>
      <c r="I27" s="92">
        <f>+EVALUACION!I28</f>
        <v>2</v>
      </c>
      <c r="J27" s="92">
        <f>+EVALUACION!J28</f>
        <v>2</v>
      </c>
      <c r="K27" s="92">
        <f t="shared" si="0"/>
        <v>4</v>
      </c>
      <c r="L27" s="92" t="str">
        <f t="shared" si="1"/>
        <v>BAJO</v>
      </c>
      <c r="M27" s="92" t="s">
        <v>154</v>
      </c>
      <c r="N27" s="127" t="s">
        <v>155</v>
      </c>
      <c r="O27" s="127">
        <v>2023</v>
      </c>
      <c r="P27" s="127">
        <v>2023</v>
      </c>
      <c r="Q27" s="127" t="s">
        <v>156</v>
      </c>
      <c r="R27" s="42" t="s">
        <v>175</v>
      </c>
    </row>
    <row r="28" spans="2:18" s="27" customFormat="1" ht="102.75" customHeight="1">
      <c r="B28" s="126" t="str">
        <f>+EVALUACION!B29</f>
        <v>EJECUCIÓN</v>
      </c>
      <c r="C28" s="263" t="str">
        <f>+EVALUACION!C29</f>
        <v>No liquidar los contratos en los plazos acordados en el contrato o los establecidos por la Ley.</v>
      </c>
      <c r="D28" s="263"/>
      <c r="E28" s="263"/>
      <c r="F28" s="263"/>
      <c r="G28" s="242" t="s">
        <v>177</v>
      </c>
      <c r="H28" s="242"/>
      <c r="I28" s="92">
        <f>+EVALUACION!I29</f>
        <v>1</v>
      </c>
      <c r="J28" s="92">
        <f>+EVALUACION!J29</f>
        <v>4</v>
      </c>
      <c r="K28" s="92">
        <f t="shared" si="0"/>
        <v>5</v>
      </c>
      <c r="L28" s="92" t="str">
        <f t="shared" si="1"/>
        <v>MEDIO</v>
      </c>
      <c r="M28" s="92" t="s">
        <v>159</v>
      </c>
      <c r="N28" s="127" t="s">
        <v>172</v>
      </c>
      <c r="O28" s="127">
        <v>2023</v>
      </c>
      <c r="P28" s="127">
        <v>2023</v>
      </c>
      <c r="Q28" s="127" t="s">
        <v>156</v>
      </c>
      <c r="R28" s="42" t="s">
        <v>178</v>
      </c>
    </row>
    <row r="29" spans="2:18" s="27" customFormat="1" ht="57.75" customHeight="1">
      <c r="B29" s="126" t="str">
        <f>+EVALUACION!B30</f>
        <v>EJECUCIÓN</v>
      </c>
      <c r="C29" s="263" t="str">
        <f>+EVALUACION!C30</f>
        <v>Incumplimiento en los tiempos de entrega y/o en la calidad de los Bienes y/o Servicios contratados.</v>
      </c>
      <c r="D29" s="263"/>
      <c r="E29" s="263"/>
      <c r="F29" s="263"/>
      <c r="G29" s="242" t="s">
        <v>179</v>
      </c>
      <c r="H29" s="242"/>
      <c r="I29" s="92">
        <f>+EVALUACION!I30</f>
        <v>3</v>
      </c>
      <c r="J29" s="92">
        <f>+EVALUACION!J30</f>
        <v>3</v>
      </c>
      <c r="K29" s="92">
        <f t="shared" ref="K29:K41" si="2">+I29+J29</f>
        <v>6</v>
      </c>
      <c r="L29" s="92" t="str">
        <f t="shared" si="1"/>
        <v>ALTO</v>
      </c>
      <c r="M29" s="92" t="s">
        <v>159</v>
      </c>
      <c r="N29" s="127" t="s">
        <v>180</v>
      </c>
      <c r="O29" s="127">
        <v>2023</v>
      </c>
      <c r="P29" s="127">
        <v>2023</v>
      </c>
      <c r="Q29" s="127" t="s">
        <v>156</v>
      </c>
      <c r="R29" s="42" t="s">
        <v>178</v>
      </c>
    </row>
    <row r="30" spans="2:18" s="27" customFormat="1" ht="101.25" customHeight="1">
      <c r="B30" s="126" t="str">
        <f>+EVALUACION!B31</f>
        <v>EJECUCIÓN</v>
      </c>
      <c r="C30" s="263" t="str">
        <f>+EVALUACION!C31</f>
        <v>Pérdida de elementos por robo a alguno de los proveedores de los elementos, antes o durante la entrega de los mismos.</v>
      </c>
      <c r="D30" s="263"/>
      <c r="E30" s="263"/>
      <c r="F30" s="263"/>
      <c r="G30" s="242" t="s">
        <v>181</v>
      </c>
      <c r="H30" s="242"/>
      <c r="I30" s="92">
        <f>+EVALUACION!I31</f>
        <v>2</v>
      </c>
      <c r="J30" s="92">
        <f>+EVALUACION!J31</f>
        <v>4</v>
      </c>
      <c r="K30" s="92">
        <f t="shared" si="2"/>
        <v>6</v>
      </c>
      <c r="L30" s="92" t="str">
        <f t="shared" si="1"/>
        <v>ALTO</v>
      </c>
      <c r="M30" s="92" t="s">
        <v>159</v>
      </c>
      <c r="N30" s="127" t="s">
        <v>180</v>
      </c>
      <c r="O30" s="127">
        <v>2023</v>
      </c>
      <c r="P30" s="127">
        <v>2023</v>
      </c>
      <c r="Q30" s="127" t="s">
        <v>156</v>
      </c>
      <c r="R30" s="42" t="s">
        <v>178</v>
      </c>
    </row>
    <row r="31" spans="2:18" s="27" customFormat="1" ht="57.75" customHeight="1">
      <c r="B31" s="126" t="str">
        <f>+EVALUACION!B32</f>
        <v>EJECUCIÓN</v>
      </c>
      <c r="C31" s="263" t="str">
        <f>+EVALUACION!C32</f>
        <v>Poca participación por parte de la comunidad en las actividades realizadas en campo</v>
      </c>
      <c r="D31" s="263"/>
      <c r="E31" s="263"/>
      <c r="F31" s="263"/>
      <c r="G31" s="242" t="s">
        <v>182</v>
      </c>
      <c r="H31" s="242"/>
      <c r="I31" s="92">
        <f>+EVALUACION!I32</f>
        <v>2</v>
      </c>
      <c r="J31" s="92">
        <f>+EVALUACION!J32</f>
        <v>4</v>
      </c>
      <c r="K31" s="92">
        <f t="shared" si="2"/>
        <v>6</v>
      </c>
      <c r="L31" s="92" t="str">
        <f t="shared" si="1"/>
        <v>ALTO</v>
      </c>
      <c r="M31" s="92" t="s">
        <v>154</v>
      </c>
      <c r="N31" s="127" t="s">
        <v>180</v>
      </c>
      <c r="O31" s="127">
        <v>2023</v>
      </c>
      <c r="P31" s="127">
        <v>2023</v>
      </c>
      <c r="Q31" s="127" t="s">
        <v>156</v>
      </c>
      <c r="R31" s="42" t="s">
        <v>178</v>
      </c>
    </row>
    <row r="32" spans="2:18" s="27" customFormat="1" ht="112.5" customHeight="1">
      <c r="B32" s="126" t="str">
        <f>+EVALUACION!B33</f>
        <v>EJECUCIÓN</v>
      </c>
      <c r="C32" s="263" t="str">
        <f>+EVALUACION!C33</f>
        <v>Variación de los precios del mercado</v>
      </c>
      <c r="D32" s="263"/>
      <c r="E32" s="263"/>
      <c r="F32" s="263"/>
      <c r="G32" s="242" t="s">
        <v>183</v>
      </c>
      <c r="H32" s="242"/>
      <c r="I32" s="92">
        <f>+EVALUACION!I33</f>
        <v>1</v>
      </c>
      <c r="J32" s="92">
        <f>+EVALUACION!J33</f>
        <v>3</v>
      </c>
      <c r="K32" s="92">
        <f t="shared" si="2"/>
        <v>4</v>
      </c>
      <c r="L32" s="92" t="str">
        <f t="shared" si="1"/>
        <v>BAJO</v>
      </c>
      <c r="M32" s="92" t="s">
        <v>159</v>
      </c>
      <c r="N32" s="127" t="s">
        <v>155</v>
      </c>
      <c r="O32" s="127">
        <v>2023</v>
      </c>
      <c r="P32" s="127">
        <v>2023</v>
      </c>
      <c r="Q32" s="127" t="s">
        <v>156</v>
      </c>
      <c r="R32" s="42" t="s">
        <v>184</v>
      </c>
    </row>
    <row r="33" spans="2:23" s="27" customFormat="1" ht="57.75" customHeight="1">
      <c r="B33" s="126" t="str">
        <f>+EVALUACION!B34</f>
        <v>EJECUCIÓN</v>
      </c>
      <c r="C33" s="263" t="str">
        <f>+EVALUACION!C34</f>
        <v xml:space="preserve">Afectaciones psicosociales, acción con daño, situaciones de revictimización </v>
      </c>
      <c r="D33" s="263"/>
      <c r="E33" s="263"/>
      <c r="F33" s="263"/>
      <c r="G33" s="268" t="s">
        <v>185</v>
      </c>
      <c r="H33" s="269"/>
      <c r="I33" s="92">
        <f>+EVALUACION!I34</f>
        <v>3</v>
      </c>
      <c r="J33" s="92">
        <f>+EVALUACION!J34</f>
        <v>4</v>
      </c>
      <c r="K33" s="92">
        <f t="shared" si="2"/>
        <v>7</v>
      </c>
      <c r="L33" s="92" t="str">
        <f t="shared" si="1"/>
        <v>ALTO</v>
      </c>
      <c r="M33" s="92" t="s">
        <v>154</v>
      </c>
      <c r="N33" s="127" t="s">
        <v>186</v>
      </c>
      <c r="O33" s="127">
        <v>2023</v>
      </c>
      <c r="P33" s="127">
        <v>2023</v>
      </c>
      <c r="Q33" s="127" t="s">
        <v>156</v>
      </c>
      <c r="R33" s="42" t="s">
        <v>178</v>
      </c>
    </row>
    <row r="34" spans="2:23" s="27" customFormat="1" ht="70.5" customHeight="1">
      <c r="B34" s="126" t="str">
        <f>+EVALUACION!B36</f>
        <v>EJECUCIÓN</v>
      </c>
      <c r="C34" s="263" t="str">
        <f>+EVALUACION!C36</f>
        <v>Dificultades, disputas y/o conflictividades con la población beneficiaria y las diferentes instancias de participación de la localidad</v>
      </c>
      <c r="D34" s="263"/>
      <c r="E34" s="263"/>
      <c r="F34" s="263"/>
      <c r="G34" s="268" t="s">
        <v>187</v>
      </c>
      <c r="H34" s="269"/>
      <c r="I34" s="92">
        <f>+EVALUACION!I36</f>
        <v>3</v>
      </c>
      <c r="J34" s="92">
        <f>+EVALUACION!J36</f>
        <v>4</v>
      </c>
      <c r="K34" s="92">
        <f t="shared" si="2"/>
        <v>7</v>
      </c>
      <c r="L34" s="92" t="str">
        <f t="shared" si="1"/>
        <v>ALTO</v>
      </c>
      <c r="M34" s="151" t="s">
        <v>154</v>
      </c>
      <c r="N34" s="154" t="s">
        <v>180</v>
      </c>
      <c r="O34" s="154">
        <v>2023</v>
      </c>
      <c r="P34" s="154">
        <v>2023</v>
      </c>
      <c r="Q34" s="154" t="s">
        <v>156</v>
      </c>
      <c r="R34" s="155" t="s">
        <v>178</v>
      </c>
    </row>
    <row r="35" spans="2:23" s="27" customFormat="1" ht="71.25" customHeight="1">
      <c r="B35" s="126" t="str">
        <f>+EVALUACION!B37</f>
        <v>EJECUCIÓN</v>
      </c>
      <c r="C35" s="263" t="str">
        <f>+EVALUACION!C37</f>
        <v>Accidentes, contingencia, emergencias, perjuicios y/o siniestros presentados en las actividades de formación y en espacio publico</v>
      </c>
      <c r="D35" s="263"/>
      <c r="E35" s="263"/>
      <c r="F35" s="263"/>
      <c r="G35" s="268" t="s">
        <v>188</v>
      </c>
      <c r="H35" s="269"/>
      <c r="I35" s="92">
        <f>+EVALUACION!I37</f>
        <v>2</v>
      </c>
      <c r="J35" s="92">
        <f>+EVALUACION!J37</f>
        <v>5</v>
      </c>
      <c r="K35" s="92">
        <f t="shared" si="2"/>
        <v>7</v>
      </c>
      <c r="L35" s="92" t="str">
        <f t="shared" si="1"/>
        <v>ALTO</v>
      </c>
      <c r="M35" s="151" t="s">
        <v>159</v>
      </c>
      <c r="N35" s="154" t="s">
        <v>180</v>
      </c>
      <c r="O35" s="154">
        <v>2023</v>
      </c>
      <c r="P35" s="154">
        <v>2023</v>
      </c>
      <c r="Q35" s="154" t="s">
        <v>156</v>
      </c>
      <c r="R35" s="155" t="s">
        <v>178</v>
      </c>
    </row>
    <row r="36" spans="2:23" s="27" customFormat="1" ht="57.75" customHeight="1">
      <c r="B36" s="126" t="str">
        <f>+EVALUACION!B38</f>
        <v>EJECUCIÓN</v>
      </c>
      <c r="C36" s="263" t="str">
        <f>+EVALUACION!C38</f>
        <v>Contingencias, accidentes o demás dificultades presentadas en los eventos y espacios desarrollados a la interperie y por fuera de las instalaciones de la Alcaldía Local de Tunjuelito</v>
      </c>
      <c r="D36" s="263"/>
      <c r="E36" s="263"/>
      <c r="F36" s="263"/>
      <c r="G36" s="268" t="s">
        <v>189</v>
      </c>
      <c r="H36" s="269"/>
      <c r="I36" s="92">
        <f>+EVALUACION!I38</f>
        <v>3</v>
      </c>
      <c r="J36" s="92">
        <f>+EVALUACION!J38</f>
        <v>4</v>
      </c>
      <c r="K36" s="92">
        <f t="shared" si="2"/>
        <v>7</v>
      </c>
      <c r="L36" s="92" t="str">
        <f t="shared" si="1"/>
        <v>ALTO</v>
      </c>
      <c r="M36" s="151" t="s">
        <v>159</v>
      </c>
      <c r="N36" s="154" t="s">
        <v>180</v>
      </c>
      <c r="O36" s="154">
        <v>2023</v>
      </c>
      <c r="P36" s="154">
        <v>2023</v>
      </c>
      <c r="Q36" s="154" t="s">
        <v>156</v>
      </c>
      <c r="R36" s="155" t="s">
        <v>178</v>
      </c>
    </row>
    <row r="37" spans="2:23" s="27" customFormat="1" ht="57.75" customHeight="1">
      <c r="B37" s="126" t="str">
        <f>+EVALUACION!B39</f>
        <v>EJECUCIÓN</v>
      </c>
      <c r="C37" s="263" t="str">
        <f>+EVALUACION!C39</f>
        <v>Intoxicaciones y/o enfermedades producidas por el consumo de las muestras gastronómicas contempladas en el proyecto</v>
      </c>
      <c r="D37" s="263"/>
      <c r="E37" s="263"/>
      <c r="F37" s="263"/>
      <c r="G37" s="268" t="s">
        <v>190</v>
      </c>
      <c r="H37" s="269"/>
      <c r="I37" s="92">
        <f>+EVALUACION!I39</f>
        <v>2</v>
      </c>
      <c r="J37" s="92">
        <f>+EVALUACION!J39</f>
        <v>5</v>
      </c>
      <c r="K37" s="92">
        <f t="shared" si="2"/>
        <v>7</v>
      </c>
      <c r="L37" s="92" t="str">
        <f t="shared" si="1"/>
        <v>ALTO</v>
      </c>
      <c r="M37" s="151" t="s">
        <v>159</v>
      </c>
      <c r="N37" s="154" t="s">
        <v>180</v>
      </c>
      <c r="O37" s="154">
        <v>2023</v>
      </c>
      <c r="P37" s="154">
        <v>2023</v>
      </c>
      <c r="Q37" s="154" t="s">
        <v>156</v>
      </c>
      <c r="R37" s="155" t="s">
        <v>178</v>
      </c>
    </row>
    <row r="38" spans="2:23" s="27" customFormat="1" ht="57.75" customHeight="1">
      <c r="B38" s="126" t="str">
        <f>+EVALUACION!B40</f>
        <v>EJECUCIÓN</v>
      </c>
      <c r="C38" s="263" t="str">
        <f>+EVALUACION!C40</f>
        <v>Incumplimiento por parte del contratista en la entrega de los productos contemplados para cada actividad</v>
      </c>
      <c r="D38" s="263"/>
      <c r="E38" s="263"/>
      <c r="F38" s="263"/>
      <c r="G38" s="268" t="s">
        <v>191</v>
      </c>
      <c r="H38" s="269"/>
      <c r="I38" s="92">
        <f>+EVALUACION!I40</f>
        <v>3</v>
      </c>
      <c r="J38" s="92">
        <f>+EVALUACION!J40</f>
        <v>4</v>
      </c>
      <c r="K38" s="92">
        <f t="shared" si="2"/>
        <v>7</v>
      </c>
      <c r="L38" s="92" t="str">
        <f t="shared" si="1"/>
        <v>ALTO</v>
      </c>
      <c r="M38" s="151" t="s">
        <v>154</v>
      </c>
      <c r="N38" s="154" t="s">
        <v>180</v>
      </c>
      <c r="O38" s="154">
        <v>2023</v>
      </c>
      <c r="P38" s="154">
        <v>2023</v>
      </c>
      <c r="Q38" s="154" t="s">
        <v>156</v>
      </c>
      <c r="R38" s="155" t="s">
        <v>178</v>
      </c>
    </row>
    <row r="39" spans="2:23" s="27" customFormat="1" ht="57.75" customHeight="1">
      <c r="B39" s="126" t="str">
        <f>+EVALUACION!B41</f>
        <v>EJECUCIÓN</v>
      </c>
      <c r="C39" s="263" t="str">
        <f>+EVALUACION!C41</f>
        <v>Imposibilidad de tramitar los permisos para el desarrollo de actividades en espacio publico proyectadas por el proyecto</v>
      </c>
      <c r="D39" s="263"/>
      <c r="E39" s="263"/>
      <c r="F39" s="263"/>
      <c r="G39" s="268" t="s">
        <v>192</v>
      </c>
      <c r="H39" s="269"/>
      <c r="I39" s="92">
        <f>+EVALUACION!I41</f>
        <v>1</v>
      </c>
      <c r="J39" s="92">
        <f>+EVALUACION!J41</f>
        <v>4</v>
      </c>
      <c r="K39" s="92">
        <f t="shared" si="2"/>
        <v>5</v>
      </c>
      <c r="L39" s="92" t="str">
        <f t="shared" si="1"/>
        <v>MEDIO</v>
      </c>
      <c r="M39" s="151" t="s">
        <v>154</v>
      </c>
      <c r="N39" s="154" t="s">
        <v>180</v>
      </c>
      <c r="O39" s="154">
        <v>2023</v>
      </c>
      <c r="P39" s="154">
        <v>2023</v>
      </c>
      <c r="Q39" s="154" t="s">
        <v>156</v>
      </c>
      <c r="R39" s="155" t="s">
        <v>178</v>
      </c>
    </row>
    <row r="40" spans="2:23" s="27" customFormat="1" ht="57.75" customHeight="1">
      <c r="B40" s="126" t="str">
        <f>+EVALUACION!B42</f>
        <v>EJECUCIÓN</v>
      </c>
      <c r="C40" s="263" t="str">
        <f>+EVALUACION!C42</f>
        <v>Paros huelgas, situaciones de orden público o situaciones externas como pandemias  que afecten el cumplimiento de obligaciones cuando se hace trabajo en campo</v>
      </c>
      <c r="D40" s="263"/>
      <c r="E40" s="263"/>
      <c r="F40" s="263"/>
      <c r="G40" s="268" t="s">
        <v>193</v>
      </c>
      <c r="H40" s="269"/>
      <c r="I40" s="92">
        <f>+EVALUACION!I42</f>
        <v>2</v>
      </c>
      <c r="J40" s="92">
        <f>+EVALUACION!J42</f>
        <v>4</v>
      </c>
      <c r="K40" s="92">
        <f t="shared" si="2"/>
        <v>6</v>
      </c>
      <c r="L40" s="92" t="str">
        <f t="shared" si="1"/>
        <v>ALTO</v>
      </c>
      <c r="M40" s="151" t="s">
        <v>154</v>
      </c>
      <c r="N40" s="154" t="s">
        <v>180</v>
      </c>
      <c r="O40" s="154">
        <v>2023</v>
      </c>
      <c r="P40" s="154">
        <v>2023</v>
      </c>
      <c r="Q40" s="154" t="s">
        <v>156</v>
      </c>
      <c r="R40" s="155" t="s">
        <v>178</v>
      </c>
    </row>
    <row r="41" spans="2:23" s="27" customFormat="1" ht="57.75" customHeight="1" thickBot="1">
      <c r="B41" s="128" t="str">
        <f>+EVALUACION!B43</f>
        <v>EJECUCIÓN</v>
      </c>
      <c r="C41" s="263" t="str">
        <f>+EVALUACION!C43</f>
        <v>Eventos naturales tales como lluvias o dificultades climáticas</v>
      </c>
      <c r="D41" s="263"/>
      <c r="E41" s="263"/>
      <c r="F41" s="263"/>
      <c r="G41" s="287" t="s">
        <v>194</v>
      </c>
      <c r="H41" s="287"/>
      <c r="I41" s="100">
        <f>+EVALUACION!I43</f>
        <v>2</v>
      </c>
      <c r="J41" s="100">
        <f>+EVALUACION!J43</f>
        <v>4</v>
      </c>
      <c r="K41" s="100">
        <f t="shared" si="2"/>
        <v>6</v>
      </c>
      <c r="L41" s="100" t="str">
        <f t="shared" si="1"/>
        <v>ALTO</v>
      </c>
      <c r="M41" s="151" t="s">
        <v>154</v>
      </c>
      <c r="N41" s="154" t="s">
        <v>180</v>
      </c>
      <c r="O41" s="154">
        <v>2023</v>
      </c>
      <c r="P41" s="154">
        <v>2023</v>
      </c>
      <c r="Q41" s="154" t="s">
        <v>156</v>
      </c>
      <c r="R41" s="155" t="s">
        <v>178</v>
      </c>
    </row>
    <row r="42" spans="2:23" ht="12.75" customHeight="1">
      <c r="B42" s="81"/>
      <c r="C42" s="82"/>
      <c r="D42" s="82"/>
      <c r="E42" s="82"/>
      <c r="F42" s="82"/>
      <c r="G42" s="82"/>
      <c r="H42" s="82"/>
      <c r="I42" s="82"/>
      <c r="J42" s="82"/>
      <c r="K42" s="82"/>
      <c r="L42" s="82"/>
      <c r="M42" s="82"/>
      <c r="N42" s="82"/>
      <c r="O42" s="82"/>
      <c r="P42" s="82"/>
      <c r="Q42" s="82"/>
      <c r="R42" s="3"/>
    </row>
    <row r="43" spans="2:23">
      <c r="B43" s="81"/>
      <c r="C43" s="284" t="s">
        <v>134</v>
      </c>
      <c r="D43" s="284"/>
      <c r="E43" s="284"/>
      <c r="F43" s="284"/>
      <c r="G43" s="82"/>
      <c r="H43" s="248" t="s">
        <v>195</v>
      </c>
      <c r="I43" s="248"/>
      <c r="J43" s="248"/>
      <c r="K43" s="248"/>
      <c r="L43" s="129"/>
      <c r="M43" s="129"/>
      <c r="N43" s="129"/>
      <c r="O43" s="129"/>
      <c r="P43" s="129"/>
      <c r="Q43" s="129"/>
      <c r="R43" s="3"/>
    </row>
    <row r="44" spans="2:23" ht="19.5" customHeight="1">
      <c r="B44" s="240" t="s">
        <v>106</v>
      </c>
      <c r="C44" s="292" t="s">
        <v>107</v>
      </c>
      <c r="D44" s="296"/>
      <c r="E44" s="293"/>
      <c r="F44" s="106" t="s">
        <v>108</v>
      </c>
      <c r="G44" s="82"/>
      <c r="H44" s="292" t="s">
        <v>109</v>
      </c>
      <c r="I44" s="293"/>
      <c r="J44" s="292" t="s">
        <v>108</v>
      </c>
      <c r="K44" s="293"/>
      <c r="L44" s="111"/>
      <c r="M44" s="111"/>
      <c r="N44" s="248" t="s">
        <v>134</v>
      </c>
      <c r="O44" s="248"/>
      <c r="P44" s="248"/>
      <c r="Q44" s="111"/>
      <c r="R44" s="3"/>
    </row>
    <row r="45" spans="2:23" ht="21" customHeight="1">
      <c r="B45" s="240"/>
      <c r="C45" s="268" t="s">
        <v>110</v>
      </c>
      <c r="D45" s="281"/>
      <c r="E45" s="269"/>
      <c r="F45" s="108">
        <v>1</v>
      </c>
      <c r="G45" s="82"/>
      <c r="H45" s="268" t="s">
        <v>111</v>
      </c>
      <c r="I45" s="269"/>
      <c r="J45" s="268">
        <v>1</v>
      </c>
      <c r="K45" s="269"/>
      <c r="L45" s="111"/>
      <c r="M45" s="111"/>
      <c r="N45" s="285" t="s">
        <v>120</v>
      </c>
      <c r="O45" s="286"/>
      <c r="P45" s="120" t="s">
        <v>133</v>
      </c>
      <c r="Q45" s="111"/>
      <c r="R45" s="3"/>
    </row>
    <row r="46" spans="2:23" ht="15.75" customHeight="1">
      <c r="B46" s="240"/>
      <c r="C46" s="268" t="s">
        <v>112</v>
      </c>
      <c r="D46" s="281"/>
      <c r="E46" s="269"/>
      <c r="F46" s="108">
        <v>2</v>
      </c>
      <c r="G46" s="82"/>
      <c r="H46" s="268" t="s">
        <v>113</v>
      </c>
      <c r="I46" s="269"/>
      <c r="J46" s="268">
        <v>2</v>
      </c>
      <c r="K46" s="269"/>
      <c r="L46" s="111"/>
      <c r="M46" s="111"/>
      <c r="N46" s="270" t="s">
        <v>135</v>
      </c>
      <c r="O46" s="271"/>
      <c r="P46" s="121" t="s">
        <v>136</v>
      </c>
      <c r="Q46" s="111"/>
      <c r="R46" s="3"/>
      <c r="T46" s="5"/>
      <c r="U46" s="5"/>
      <c r="V46" s="5"/>
      <c r="W46" s="5"/>
    </row>
    <row r="47" spans="2:23" ht="24.75" customHeight="1">
      <c r="B47" s="240"/>
      <c r="C47" s="268" t="s">
        <v>114</v>
      </c>
      <c r="D47" s="281"/>
      <c r="E47" s="269"/>
      <c r="F47" s="108">
        <v>3</v>
      </c>
      <c r="G47" s="82"/>
      <c r="H47" s="268" t="s">
        <v>115</v>
      </c>
      <c r="I47" s="269"/>
      <c r="J47" s="268">
        <v>3</v>
      </c>
      <c r="K47" s="269"/>
      <c r="L47" s="111"/>
      <c r="M47" s="111"/>
      <c r="N47" s="254" t="s">
        <v>137</v>
      </c>
      <c r="O47" s="288"/>
      <c r="P47" s="121" t="s">
        <v>138</v>
      </c>
      <c r="Q47" s="111"/>
      <c r="R47" s="3"/>
    </row>
    <row r="48" spans="2:23" ht="18" customHeight="1">
      <c r="B48" s="240"/>
      <c r="C48" s="268" t="s">
        <v>116</v>
      </c>
      <c r="D48" s="281"/>
      <c r="E48" s="269"/>
      <c r="F48" s="108">
        <v>4</v>
      </c>
      <c r="G48" s="82"/>
      <c r="H48" s="268" t="s">
        <v>117</v>
      </c>
      <c r="I48" s="269"/>
      <c r="J48" s="268">
        <v>4</v>
      </c>
      <c r="K48" s="269"/>
      <c r="L48" s="111"/>
      <c r="M48" s="111"/>
      <c r="N48" s="282">
        <v>5</v>
      </c>
      <c r="O48" s="283"/>
      <c r="P48" s="121" t="s">
        <v>139</v>
      </c>
      <c r="Q48" s="111"/>
      <c r="R48" s="3"/>
    </row>
    <row r="49" spans="2:18" ht="21" customHeight="1" thickBot="1">
      <c r="B49" s="240"/>
      <c r="C49" s="268" t="s">
        <v>118</v>
      </c>
      <c r="D49" s="281"/>
      <c r="E49" s="269"/>
      <c r="F49" s="108">
        <v>5</v>
      </c>
      <c r="G49" s="82"/>
      <c r="H49" s="268" t="s">
        <v>119</v>
      </c>
      <c r="I49" s="269"/>
      <c r="J49" s="268">
        <v>5</v>
      </c>
      <c r="K49" s="269"/>
      <c r="L49" s="111"/>
      <c r="M49" s="111"/>
      <c r="N49" s="294" t="s">
        <v>140</v>
      </c>
      <c r="O49" s="295"/>
      <c r="P49" s="130" t="s">
        <v>141</v>
      </c>
      <c r="Q49" s="111"/>
      <c r="R49" s="3"/>
    </row>
    <row r="50" spans="2:18">
      <c r="B50" s="81"/>
      <c r="C50" s="82"/>
      <c r="D50" s="82"/>
      <c r="E50" s="82"/>
      <c r="F50" s="82"/>
      <c r="G50" s="82"/>
      <c r="H50" s="82"/>
      <c r="I50" s="82"/>
      <c r="J50" s="82"/>
      <c r="K50" s="82"/>
      <c r="L50" s="82"/>
      <c r="M50" s="82"/>
      <c r="N50" s="82"/>
      <c r="O50" s="82"/>
      <c r="P50" s="82"/>
      <c r="Q50" s="82"/>
      <c r="R50" s="3"/>
    </row>
    <row r="51" spans="2:18" ht="18" customHeight="1">
      <c r="B51" s="81"/>
      <c r="C51" s="248" t="s">
        <v>120</v>
      </c>
      <c r="D51" s="248"/>
      <c r="E51" s="248"/>
      <c r="F51" s="248"/>
      <c r="G51" s="248"/>
      <c r="H51" s="248"/>
      <c r="I51" s="248"/>
      <c r="J51" s="248"/>
      <c r="K51" s="248"/>
      <c r="L51" s="248"/>
      <c r="M51" s="248"/>
      <c r="N51" s="248"/>
      <c r="O51" s="248"/>
      <c r="P51" s="248"/>
      <c r="Q51" s="248"/>
      <c r="R51" s="3"/>
    </row>
    <row r="52" spans="2:18" ht="68.25" customHeight="1">
      <c r="B52" s="81"/>
      <c r="C52" s="268" t="s">
        <v>121</v>
      </c>
      <c r="D52" s="281"/>
      <c r="E52" s="281"/>
      <c r="F52" s="269"/>
      <c r="G52" s="268" t="s">
        <v>122</v>
      </c>
      <c r="H52" s="269"/>
      <c r="I52" s="268" t="s">
        <v>123</v>
      </c>
      <c r="J52" s="281"/>
      <c r="K52" s="269"/>
      <c r="L52" s="268" t="s">
        <v>124</v>
      </c>
      <c r="M52" s="269"/>
      <c r="N52" s="268" t="s">
        <v>125</v>
      </c>
      <c r="O52" s="269"/>
      <c r="P52" s="268" t="s">
        <v>126</v>
      </c>
      <c r="Q52" s="269"/>
      <c r="R52" s="3"/>
    </row>
    <row r="53" spans="2:18" ht="60" customHeight="1">
      <c r="B53" s="81"/>
      <c r="C53" s="268" t="s">
        <v>127</v>
      </c>
      <c r="D53" s="281"/>
      <c r="E53" s="281"/>
      <c r="F53" s="269"/>
      <c r="G53" s="268" t="s">
        <v>128</v>
      </c>
      <c r="H53" s="269"/>
      <c r="I53" s="268" t="s">
        <v>129</v>
      </c>
      <c r="J53" s="281"/>
      <c r="K53" s="269"/>
      <c r="L53" s="268" t="s">
        <v>130</v>
      </c>
      <c r="M53" s="269"/>
      <c r="N53" s="268" t="s">
        <v>131</v>
      </c>
      <c r="O53" s="269"/>
      <c r="P53" s="268" t="s">
        <v>132</v>
      </c>
      <c r="Q53" s="269"/>
      <c r="R53" s="3"/>
    </row>
    <row r="54" spans="2:18">
      <c r="B54" s="81"/>
      <c r="C54" s="298" t="s">
        <v>107</v>
      </c>
      <c r="D54" s="299"/>
      <c r="E54" s="300"/>
      <c r="F54" s="304" t="s">
        <v>108</v>
      </c>
      <c r="G54" s="285" t="s">
        <v>111</v>
      </c>
      <c r="H54" s="286"/>
      <c r="I54" s="285" t="s">
        <v>113</v>
      </c>
      <c r="J54" s="289"/>
      <c r="K54" s="286"/>
      <c r="L54" s="285" t="s">
        <v>115</v>
      </c>
      <c r="M54" s="286"/>
      <c r="N54" s="285" t="s">
        <v>117</v>
      </c>
      <c r="O54" s="286"/>
      <c r="P54" s="292" t="s">
        <v>119</v>
      </c>
      <c r="Q54" s="293"/>
      <c r="R54" s="3"/>
    </row>
    <row r="55" spans="2:18">
      <c r="B55" s="81"/>
      <c r="C55" s="301"/>
      <c r="D55" s="302"/>
      <c r="E55" s="303"/>
      <c r="F55" s="305"/>
      <c r="G55" s="290">
        <v>1</v>
      </c>
      <c r="H55" s="291"/>
      <c r="I55" s="290">
        <v>2</v>
      </c>
      <c r="J55" s="306"/>
      <c r="K55" s="291"/>
      <c r="L55" s="290">
        <v>3</v>
      </c>
      <c r="M55" s="291"/>
      <c r="N55" s="290">
        <v>4</v>
      </c>
      <c r="O55" s="291"/>
      <c r="P55" s="290">
        <v>5</v>
      </c>
      <c r="Q55" s="291"/>
      <c r="R55" s="3"/>
    </row>
    <row r="56" spans="2:18" ht="19.5" customHeight="1">
      <c r="B56" s="81"/>
      <c r="C56" s="268" t="s">
        <v>110</v>
      </c>
      <c r="D56" s="281"/>
      <c r="E56" s="269"/>
      <c r="F56" s="115">
        <v>1</v>
      </c>
      <c r="G56" s="279">
        <v>2</v>
      </c>
      <c r="H56" s="280"/>
      <c r="I56" s="279">
        <v>3</v>
      </c>
      <c r="J56" s="307"/>
      <c r="K56" s="280"/>
      <c r="L56" s="279">
        <v>4</v>
      </c>
      <c r="M56" s="280"/>
      <c r="N56" s="282">
        <v>5</v>
      </c>
      <c r="O56" s="283"/>
      <c r="P56" s="254">
        <v>6</v>
      </c>
      <c r="Q56" s="288"/>
      <c r="R56" s="3"/>
    </row>
    <row r="57" spans="2:18" ht="21.75" customHeight="1">
      <c r="B57" s="81"/>
      <c r="C57" s="268" t="s">
        <v>112</v>
      </c>
      <c r="D57" s="281"/>
      <c r="E57" s="269"/>
      <c r="F57" s="115">
        <v>2</v>
      </c>
      <c r="G57" s="279">
        <v>3</v>
      </c>
      <c r="H57" s="280"/>
      <c r="I57" s="279">
        <v>4</v>
      </c>
      <c r="J57" s="307"/>
      <c r="K57" s="280"/>
      <c r="L57" s="282">
        <v>5</v>
      </c>
      <c r="M57" s="283"/>
      <c r="N57" s="254">
        <v>6</v>
      </c>
      <c r="O57" s="288"/>
      <c r="P57" s="254">
        <v>7</v>
      </c>
      <c r="Q57" s="288"/>
      <c r="R57" s="3"/>
    </row>
    <row r="58" spans="2:18" ht="21" customHeight="1">
      <c r="B58" s="81"/>
      <c r="C58" s="268" t="s">
        <v>114</v>
      </c>
      <c r="D58" s="281"/>
      <c r="E58" s="269"/>
      <c r="F58" s="115">
        <v>3</v>
      </c>
      <c r="G58" s="279">
        <v>4</v>
      </c>
      <c r="H58" s="280"/>
      <c r="I58" s="282">
        <v>5</v>
      </c>
      <c r="J58" s="297"/>
      <c r="K58" s="283"/>
      <c r="L58" s="254">
        <v>6</v>
      </c>
      <c r="M58" s="288"/>
      <c r="N58" s="254">
        <v>7</v>
      </c>
      <c r="O58" s="288"/>
      <c r="P58" s="270">
        <v>8</v>
      </c>
      <c r="Q58" s="271"/>
      <c r="R58" s="3"/>
    </row>
    <row r="59" spans="2:18" ht="21" customHeight="1">
      <c r="B59" s="81"/>
      <c r="C59" s="268" t="s">
        <v>116</v>
      </c>
      <c r="D59" s="281"/>
      <c r="E59" s="269"/>
      <c r="F59" s="115">
        <v>4</v>
      </c>
      <c r="G59" s="282">
        <v>5</v>
      </c>
      <c r="H59" s="283"/>
      <c r="I59" s="254">
        <v>6</v>
      </c>
      <c r="J59" s="308"/>
      <c r="K59" s="288"/>
      <c r="L59" s="254">
        <v>7</v>
      </c>
      <c r="M59" s="288"/>
      <c r="N59" s="270">
        <v>8</v>
      </c>
      <c r="O59" s="271"/>
      <c r="P59" s="270">
        <v>9</v>
      </c>
      <c r="Q59" s="271"/>
      <c r="R59" s="3"/>
    </row>
    <row r="60" spans="2:18" ht="21" customHeight="1">
      <c r="B60" s="81"/>
      <c r="C60" s="268" t="s">
        <v>118</v>
      </c>
      <c r="D60" s="281"/>
      <c r="E60" s="269"/>
      <c r="F60" s="115">
        <v>5</v>
      </c>
      <c r="G60" s="254">
        <v>6</v>
      </c>
      <c r="H60" s="288"/>
      <c r="I60" s="254">
        <v>7</v>
      </c>
      <c r="J60" s="308"/>
      <c r="K60" s="288"/>
      <c r="L60" s="270">
        <v>8</v>
      </c>
      <c r="M60" s="271"/>
      <c r="N60" s="270">
        <v>9</v>
      </c>
      <c r="O60" s="271"/>
      <c r="P60" s="270">
        <v>10</v>
      </c>
      <c r="Q60" s="271"/>
      <c r="R60" s="3"/>
    </row>
    <row r="61" spans="2:18" ht="13.5" thickBot="1">
      <c r="B61" s="84"/>
      <c r="C61" s="85"/>
      <c r="D61" s="85"/>
      <c r="E61" s="85"/>
      <c r="F61" s="85"/>
      <c r="G61" s="85"/>
      <c r="H61" s="85"/>
      <c r="I61" s="85"/>
      <c r="J61" s="85"/>
      <c r="K61" s="85"/>
      <c r="L61" s="85"/>
      <c r="M61" s="85"/>
      <c r="N61" s="85"/>
      <c r="O61" s="85"/>
      <c r="P61" s="85"/>
      <c r="Q61" s="85"/>
      <c r="R61" s="9"/>
    </row>
  </sheetData>
  <mergeCells count="144">
    <mergeCell ref="C35:F35"/>
    <mergeCell ref="G34:H34"/>
    <mergeCell ref="G35:H35"/>
    <mergeCell ref="C36:F36"/>
    <mergeCell ref="C37:F37"/>
    <mergeCell ref="C38:F38"/>
    <mergeCell ref="L60:M60"/>
    <mergeCell ref="L58:M58"/>
    <mergeCell ref="L55:M55"/>
    <mergeCell ref="G60:H60"/>
    <mergeCell ref="I57:K57"/>
    <mergeCell ref="G55:H55"/>
    <mergeCell ref="G56:H56"/>
    <mergeCell ref="C60:E60"/>
    <mergeCell ref="I60:K60"/>
    <mergeCell ref="N56:O56"/>
    <mergeCell ref="N57:O57"/>
    <mergeCell ref="N58:O58"/>
    <mergeCell ref="N59:O59"/>
    <mergeCell ref="L59:M59"/>
    <mergeCell ref="L56:M56"/>
    <mergeCell ref="L57:M57"/>
    <mergeCell ref="I55:K55"/>
    <mergeCell ref="I56:K56"/>
    <mergeCell ref="I59:K59"/>
    <mergeCell ref="B44:B49"/>
    <mergeCell ref="C44:E44"/>
    <mergeCell ref="H44:I44"/>
    <mergeCell ref="C56:E56"/>
    <mergeCell ref="C57:E57"/>
    <mergeCell ref="C58:E58"/>
    <mergeCell ref="C52:F52"/>
    <mergeCell ref="C53:F53"/>
    <mergeCell ref="I58:K58"/>
    <mergeCell ref="C48:E48"/>
    <mergeCell ref="C49:E49"/>
    <mergeCell ref="H49:I49"/>
    <mergeCell ref="J49:K49"/>
    <mergeCell ref="C54:E55"/>
    <mergeCell ref="J48:K48"/>
    <mergeCell ref="F54:F55"/>
    <mergeCell ref="H48:I48"/>
    <mergeCell ref="G52:H52"/>
    <mergeCell ref="G53:H53"/>
    <mergeCell ref="I52:K52"/>
    <mergeCell ref="I53:K53"/>
    <mergeCell ref="J45:K45"/>
    <mergeCell ref="C46:E46"/>
    <mergeCell ref="H46:I46"/>
    <mergeCell ref="N44:P44"/>
    <mergeCell ref="N45:O45"/>
    <mergeCell ref="N46:O46"/>
    <mergeCell ref="C47:E47"/>
    <mergeCell ref="H47:I47"/>
    <mergeCell ref="J47:K47"/>
    <mergeCell ref="J44:K44"/>
    <mergeCell ref="C45:E45"/>
    <mergeCell ref="J46:K46"/>
    <mergeCell ref="N47:O47"/>
    <mergeCell ref="P55:Q55"/>
    <mergeCell ref="N54:O54"/>
    <mergeCell ref="P54:Q54"/>
    <mergeCell ref="N52:O52"/>
    <mergeCell ref="N53:O53"/>
    <mergeCell ref="L52:M52"/>
    <mergeCell ref="L53:M53"/>
    <mergeCell ref="N48:O48"/>
    <mergeCell ref="N49:O49"/>
    <mergeCell ref="P52:Q52"/>
    <mergeCell ref="P53:Q53"/>
    <mergeCell ref="L54:M54"/>
    <mergeCell ref="N55:O55"/>
    <mergeCell ref="C23:F23"/>
    <mergeCell ref="G23:H23"/>
    <mergeCell ref="B6:R6"/>
    <mergeCell ref="P60:Q60"/>
    <mergeCell ref="N60:O60"/>
    <mergeCell ref="G57:H57"/>
    <mergeCell ref="C59:E59"/>
    <mergeCell ref="G58:H58"/>
    <mergeCell ref="G59:H59"/>
    <mergeCell ref="G29:H29"/>
    <mergeCell ref="C30:F30"/>
    <mergeCell ref="H45:I45"/>
    <mergeCell ref="C43:F43"/>
    <mergeCell ref="H43:K43"/>
    <mergeCell ref="C29:F29"/>
    <mergeCell ref="C33:F33"/>
    <mergeCell ref="G33:H33"/>
    <mergeCell ref="C41:F41"/>
    <mergeCell ref="C51:Q51"/>
    <mergeCell ref="G54:H54"/>
    <mergeCell ref="G41:H41"/>
    <mergeCell ref="P56:Q56"/>
    <mergeCell ref="P57:Q57"/>
    <mergeCell ref="I54:K54"/>
    <mergeCell ref="C27:F27"/>
    <mergeCell ref="G27:H27"/>
    <mergeCell ref="C28:F28"/>
    <mergeCell ref="P58:Q58"/>
    <mergeCell ref="P59:Q59"/>
    <mergeCell ref="C34:F34"/>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C22:F22"/>
    <mergeCell ref="G22:H22"/>
    <mergeCell ref="G28:H28"/>
    <mergeCell ref="C25:F25"/>
    <mergeCell ref="G25:H25"/>
    <mergeCell ref="B7:R7"/>
    <mergeCell ref="G16:H16"/>
    <mergeCell ref="G15:H15"/>
    <mergeCell ref="C39:F39"/>
    <mergeCell ref="C40:F40"/>
    <mergeCell ref="G36:H36"/>
    <mergeCell ref="G37:H37"/>
    <mergeCell ref="G38:H38"/>
    <mergeCell ref="G39:H39"/>
    <mergeCell ref="G40:H40"/>
    <mergeCell ref="C21:F21"/>
    <mergeCell ref="G21:H21"/>
    <mergeCell ref="C24:F24"/>
    <mergeCell ref="G24:H24"/>
    <mergeCell ref="G30:H30"/>
    <mergeCell ref="C31:F31"/>
    <mergeCell ref="G31:H31"/>
    <mergeCell ref="C32:F32"/>
    <mergeCell ref="G32:H32"/>
    <mergeCell ref="C26:F26"/>
    <mergeCell ref="G26:H26"/>
  </mergeCells>
  <conditionalFormatting sqref="J16:K41 M16:Q41">
    <cfRule type="expression" dxfId="12" priority="29" stopIfTrue="1">
      <formula>"""bajo"""</formula>
    </cfRule>
  </conditionalFormatting>
  <conditionalFormatting sqref="L16:L41">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5"/>
  <sheetViews>
    <sheetView showGridLines="0" tabSelected="1" zoomScale="70" zoomScaleNormal="70" zoomScaleSheetLayoutView="25" zoomScalePageLayoutView="70" workbookViewId="0">
      <selection activeCell="B6" sqref="B6"/>
    </sheetView>
  </sheetViews>
  <sheetFormatPr defaultColWidth="11.42578125" defaultRowHeight="14.25"/>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c r="S1" s="15"/>
    </row>
    <row r="2" spans="2:24" s="14" customFormat="1" ht="54" customHeight="1">
      <c r="B2" s="327"/>
      <c r="C2" s="328" t="s">
        <v>16</v>
      </c>
      <c r="D2" s="328"/>
      <c r="E2" s="328"/>
      <c r="F2" s="328"/>
      <c r="G2" s="328"/>
      <c r="H2" s="328"/>
      <c r="I2" s="328"/>
      <c r="J2" s="328"/>
      <c r="K2" s="328"/>
      <c r="L2" s="328"/>
      <c r="M2" s="328"/>
      <c r="N2" s="328"/>
      <c r="O2" s="328"/>
      <c r="P2" s="328"/>
      <c r="Q2" s="328"/>
      <c r="R2" s="328"/>
      <c r="S2" s="328"/>
      <c r="T2" s="328"/>
      <c r="U2" s="328"/>
      <c r="V2" s="328"/>
      <c r="W2" s="234" t="s">
        <v>1</v>
      </c>
      <c r="X2" s="334"/>
    </row>
    <row r="3" spans="2:24" s="14" customFormat="1" ht="31.5" customHeight="1">
      <c r="B3" s="327"/>
      <c r="C3" s="328"/>
      <c r="D3" s="328"/>
      <c r="E3" s="328"/>
      <c r="F3" s="328"/>
      <c r="G3" s="328"/>
      <c r="H3" s="328"/>
      <c r="I3" s="328"/>
      <c r="J3" s="328"/>
      <c r="K3" s="328"/>
      <c r="L3" s="328"/>
      <c r="M3" s="328"/>
      <c r="N3" s="328"/>
      <c r="O3" s="328"/>
      <c r="P3" s="328"/>
      <c r="Q3" s="328"/>
      <c r="R3" s="328"/>
      <c r="S3" s="328"/>
      <c r="T3" s="328"/>
      <c r="U3" s="328"/>
      <c r="V3" s="328"/>
      <c r="W3" s="335"/>
      <c r="X3" s="336"/>
    </row>
    <row r="4" spans="2:24" s="14" customFormat="1" ht="47.25" customHeight="1">
      <c r="B4" s="327"/>
      <c r="C4" s="328"/>
      <c r="D4" s="328"/>
      <c r="E4" s="328"/>
      <c r="F4" s="328"/>
      <c r="G4" s="328"/>
      <c r="H4" s="328"/>
      <c r="I4" s="328"/>
      <c r="J4" s="328"/>
      <c r="K4" s="328"/>
      <c r="L4" s="328"/>
      <c r="M4" s="328"/>
      <c r="N4" s="328"/>
      <c r="O4" s="328"/>
      <c r="P4" s="328"/>
      <c r="Q4" s="328"/>
      <c r="R4" s="328"/>
      <c r="S4" s="328"/>
      <c r="T4" s="328"/>
      <c r="U4" s="328"/>
      <c r="V4" s="328"/>
      <c r="W4" s="337"/>
      <c r="X4" s="338"/>
    </row>
    <row r="5" spans="2:24" s="14" customFormat="1" ht="32.25" customHeight="1" thickBot="1">
      <c r="B5" s="43"/>
      <c r="C5" s="43"/>
      <c r="D5" s="43"/>
      <c r="E5" s="43"/>
      <c r="F5" s="43"/>
      <c r="G5" s="43"/>
      <c r="H5" s="43"/>
      <c r="I5" s="43"/>
      <c r="J5" s="43"/>
      <c r="K5" s="43"/>
      <c r="L5" s="43"/>
      <c r="M5" s="43"/>
      <c r="N5" s="43"/>
      <c r="O5" s="43"/>
      <c r="P5" s="43"/>
      <c r="Q5" s="43"/>
      <c r="R5" s="43"/>
      <c r="S5" s="44"/>
      <c r="T5" s="43"/>
      <c r="U5" s="43"/>
      <c r="V5" s="43"/>
      <c r="W5" s="43"/>
      <c r="X5" s="43"/>
    </row>
    <row r="6" spans="2:24" ht="105.75" customHeight="1">
      <c r="B6" s="314" t="str">
        <f>EVALUACION!B6</f>
        <v>Objeto Contractual: EJECUTAR EL PROYECTO DE INVERSIÓN No. 1925 “TUNJUELITO SIN VIOLENCIA Y LIBRE DE FEMINICIDIOS” EN LA CONSTRUCCION DE CIUDADANIA Y DESARROLLO DE CAPACIDADES APORTANDO AL RECONOCIMIENTO DE LOS DERECHOS DE LAS MUJERES BAJO LOS ENFOQUES DE GENERO, DERECHOS Y DIFERENCIAL EN LA LOCALIDAD DE TUNJUELITO”</v>
      </c>
      <c r="C6" s="315"/>
      <c r="D6" s="315"/>
      <c r="E6" s="315"/>
      <c r="F6" s="315"/>
      <c r="G6" s="315"/>
      <c r="H6" s="315"/>
      <c r="I6" s="315"/>
      <c r="J6" s="315"/>
      <c r="K6" s="315"/>
      <c r="L6" s="315"/>
      <c r="M6" s="315"/>
      <c r="N6" s="315"/>
      <c r="O6" s="315"/>
      <c r="P6" s="315"/>
      <c r="Q6" s="315"/>
      <c r="R6" s="315"/>
      <c r="S6" s="315"/>
      <c r="T6" s="315"/>
      <c r="U6" s="315"/>
      <c r="V6" s="315"/>
      <c r="W6" s="315"/>
      <c r="X6" s="316"/>
    </row>
    <row r="7" spans="2:24" ht="26.25" customHeight="1">
      <c r="B7" s="339" t="s">
        <v>196</v>
      </c>
      <c r="C7" s="323"/>
      <c r="D7" s="323"/>
      <c r="E7" s="323"/>
      <c r="F7" s="323"/>
      <c r="G7" s="323"/>
      <c r="H7" s="323"/>
      <c r="I7" s="323"/>
      <c r="J7" s="323"/>
      <c r="K7" s="323"/>
      <c r="L7" s="323"/>
      <c r="M7" s="323"/>
      <c r="N7" s="323"/>
      <c r="O7" s="323"/>
      <c r="P7" s="323"/>
      <c r="Q7" s="323"/>
      <c r="R7" s="323"/>
      <c r="S7" s="323"/>
      <c r="T7" s="323"/>
      <c r="U7" s="323"/>
      <c r="V7" s="323"/>
      <c r="W7" s="323"/>
      <c r="X7" s="340"/>
    </row>
    <row r="8" spans="2:24" ht="20.25" customHeight="1">
      <c r="B8" s="339"/>
      <c r="C8" s="323"/>
      <c r="D8" s="323"/>
      <c r="E8" s="323"/>
      <c r="F8" s="323"/>
      <c r="G8" s="323"/>
      <c r="H8" s="323"/>
      <c r="I8" s="323"/>
      <c r="J8" s="323"/>
      <c r="K8" s="323"/>
      <c r="L8" s="323"/>
      <c r="M8" s="323"/>
      <c r="N8" s="323"/>
      <c r="O8" s="323"/>
      <c r="P8" s="323"/>
      <c r="Q8" s="323"/>
      <c r="R8" s="323"/>
      <c r="S8" s="323"/>
      <c r="T8" s="323"/>
      <c r="U8" s="323"/>
      <c r="V8" s="323"/>
      <c r="W8" s="323"/>
      <c r="X8" s="340"/>
    </row>
    <row r="9" spans="2:24" ht="24.75" customHeight="1" thickBot="1">
      <c r="B9" s="312"/>
      <c r="C9" s="313"/>
      <c r="D9" s="313"/>
      <c r="E9" s="313"/>
      <c r="F9" s="313"/>
      <c r="G9" s="313"/>
      <c r="H9" s="313"/>
      <c r="I9" s="313"/>
      <c r="J9" s="313"/>
      <c r="K9" s="313"/>
      <c r="L9" s="313"/>
      <c r="M9" s="313"/>
      <c r="N9" s="313"/>
      <c r="O9" s="313"/>
      <c r="P9" s="313"/>
      <c r="Q9" s="313"/>
      <c r="R9" s="313"/>
      <c r="X9" s="53"/>
    </row>
    <row r="10" spans="2:24" ht="106.5" customHeight="1" thickBot="1">
      <c r="B10" s="29" t="s">
        <v>197</v>
      </c>
      <c r="C10" s="30" t="s">
        <v>75</v>
      </c>
      <c r="D10" s="31" t="s">
        <v>198</v>
      </c>
      <c r="E10" s="31" t="s">
        <v>199</v>
      </c>
      <c r="F10" s="31" t="s">
        <v>200</v>
      </c>
      <c r="G10" s="30" t="s">
        <v>76</v>
      </c>
      <c r="H10" s="31" t="s">
        <v>106</v>
      </c>
      <c r="I10" s="31" t="s">
        <v>78</v>
      </c>
      <c r="J10" s="31" t="s">
        <v>201</v>
      </c>
      <c r="K10" s="31" t="s">
        <v>80</v>
      </c>
      <c r="L10" s="31" t="s">
        <v>202</v>
      </c>
      <c r="M10" s="30" t="s">
        <v>203</v>
      </c>
      <c r="N10" s="30" t="s">
        <v>146</v>
      </c>
      <c r="O10" s="31" t="s">
        <v>106</v>
      </c>
      <c r="P10" s="31" t="s">
        <v>78</v>
      </c>
      <c r="Q10" s="31" t="s">
        <v>201</v>
      </c>
      <c r="R10" s="31" t="s">
        <v>80</v>
      </c>
      <c r="S10" s="30" t="s">
        <v>147</v>
      </c>
      <c r="T10" s="30" t="s">
        <v>148</v>
      </c>
      <c r="U10" s="30" t="s">
        <v>149</v>
      </c>
      <c r="V10" s="30" t="s">
        <v>150</v>
      </c>
      <c r="W10" s="30" t="s">
        <v>204</v>
      </c>
      <c r="X10" s="32" t="s">
        <v>152</v>
      </c>
    </row>
    <row r="11" spans="2:24" ht="106.5" customHeight="1">
      <c r="B11" s="33">
        <v>1</v>
      </c>
      <c r="C11" s="34" t="str">
        <f>+'EVALUACION CON CONTROLES'!C16:F16</f>
        <v xml:space="preserve">Requisitos habilitantes inapropiados para el proceso de selección </v>
      </c>
      <c r="D11" s="35" t="str">
        <f>+'EVALUACION CON CONTROLES'!B16</f>
        <v>PLANEACIÓN</v>
      </c>
      <c r="E11" s="35" t="str">
        <f>VLOOKUP(C11,'IDENTIFICACION Y ANALISIS'!$B$19:$F$48,3,FALSE)</f>
        <v>General</v>
      </c>
      <c r="F11" s="35" t="str">
        <f>VLOOKUP(C11,'IDENTIFICACION Y ANALISIS'!$B$19:$F$48,4,FALSE)</f>
        <v>Interno</v>
      </c>
      <c r="G11" s="34" t="str">
        <f>+EVALUACION!H17</f>
        <v>1. Distorsión del proceso de selección
2. Elección de un proponente que no cumpla requisitos legales y/o que no tenga la capacidad para la ejecución
3. Selección adversa
5. Necesidad de iniciar un nuevo proceso</v>
      </c>
      <c r="H11" s="34">
        <f>+EVALUACION!I17</f>
        <v>2</v>
      </c>
      <c r="I11" s="34">
        <f>+EVALUACION!J17</f>
        <v>4</v>
      </c>
      <c r="J11" s="34">
        <f>+EVALUACION!K17</f>
        <v>6</v>
      </c>
      <c r="K11" s="35" t="str">
        <f>+EVALUACION!L17</f>
        <v>ALTO</v>
      </c>
      <c r="L11" s="34" t="s">
        <v>205</v>
      </c>
      <c r="M11" s="35">
        <v>100</v>
      </c>
      <c r="N11" s="34" t="str">
        <f>+'EVALUACION CON CONTROLES'!G16</f>
        <v>Revisión jurídica y efectuar revisiones con los lineamientos de Colombia Compra Eficiente</v>
      </c>
      <c r="O11" s="34">
        <f>+'EVALUACION CON CONTROLES'!I16</f>
        <v>2</v>
      </c>
      <c r="P11" s="34">
        <f>+'EVALUACION CON CONTROLES'!J16</f>
        <v>4</v>
      </c>
      <c r="Q11" s="34">
        <f>+'EVALUACION CON CONTROLES'!K16</f>
        <v>6</v>
      </c>
      <c r="R11" s="35" t="str">
        <f>+'EVALUACION CON CONTROLES'!L16</f>
        <v>ALTO</v>
      </c>
      <c r="S11" s="34" t="str">
        <f>+'EVALUACION CON CONTROLES'!M16</f>
        <v>NO</v>
      </c>
      <c r="T11" s="34" t="str">
        <f>+'EVALUACION CON CONTROLES'!N16</f>
        <v>PROFESIONALES DEL ÁREA DE GESTIÓN DEL DESARROLLO LOCAL DE TUNJUELITO (PLANEACIÓN Y CONTRATACIÓN)</v>
      </c>
      <c r="U11" s="34">
        <f>+'EVALUACION CON CONTROLES'!O16</f>
        <v>2023</v>
      </c>
      <c r="V11" s="34">
        <f>+'EVALUACION CON CONTROLES'!P16</f>
        <v>2023</v>
      </c>
      <c r="W11" s="34" t="str">
        <f>+'EVALUACION CON CONTROLES'!Q16</f>
        <v>SEGUIMIENTO AL PROCESO</v>
      </c>
      <c r="X11" s="36" t="str">
        <f>+'EVALUACION CON CONTROLES'!R16</f>
        <v>ETAPA DE PLANEACIÓN Y SELECCIÓN</v>
      </c>
    </row>
    <row r="12" spans="2:24" ht="106.5" customHeight="1">
      <c r="B12" s="17">
        <v>2</v>
      </c>
      <c r="C12" s="19" t="str">
        <f>+'EVALUACION CON CONTROLES'!C17:F17</f>
        <v>Inadecuado análisis  económico estimativo del valor del contrato</v>
      </c>
      <c r="D12" s="18" t="str">
        <f>+'EVALUACION CON CONTROLES'!B17</f>
        <v>PLANEACIÓN</v>
      </c>
      <c r="E12" s="18" t="str">
        <f>VLOOKUP(C12,'IDENTIFICACION Y ANALISIS'!$B$19:$F$48,3,FALSE)</f>
        <v>General</v>
      </c>
      <c r="F12" s="18" t="str">
        <f>VLOOKUP(C12,'IDENTIFICACION Y ANALISIS'!$B$19:$F$48,4,FALSE)</f>
        <v>Interno</v>
      </c>
      <c r="G12" s="19" t="str">
        <f>+EVALUACION!H18</f>
        <v>1. Sobrecostos o ineficiencia económica del proyecto
2. Pérdidas económica para el contratista o para el FDLT
3. Necesidade de iniciar un nuevo proceso</v>
      </c>
      <c r="H12" s="19">
        <f>+EVALUACION!I18</f>
        <v>2</v>
      </c>
      <c r="I12" s="19">
        <f>+EVALUACION!J18</f>
        <v>4</v>
      </c>
      <c r="J12" s="19">
        <f>+EVALUACION!K18</f>
        <v>6</v>
      </c>
      <c r="K12" s="18" t="str">
        <f>+EVALUACION!L18</f>
        <v>ALTO</v>
      </c>
      <c r="L12" s="19" t="s">
        <v>205</v>
      </c>
      <c r="M12" s="18">
        <v>100</v>
      </c>
      <c r="N12" s="19" t="str">
        <f>+'EVALUACION CON CONTROLES'!G17</f>
        <v>Revisión exhaustiva en el proceso de estudio de mercado siguiendo los lineamientos de Colombia Compra Eficiente</v>
      </c>
      <c r="O12" s="19">
        <f>+'EVALUACION CON CONTROLES'!I17</f>
        <v>2</v>
      </c>
      <c r="P12" s="19">
        <f>+'EVALUACION CON CONTROLES'!J17</f>
        <v>4</v>
      </c>
      <c r="Q12" s="19">
        <f>+'EVALUACION CON CONTROLES'!K17</f>
        <v>6</v>
      </c>
      <c r="R12" s="18" t="str">
        <f>+'EVALUACION CON CONTROLES'!L17</f>
        <v>ALTO</v>
      </c>
      <c r="S12" s="19" t="str">
        <f>+'EVALUACION CON CONTROLES'!M17</f>
        <v>SI</v>
      </c>
      <c r="T12" s="19" t="str">
        <f>+'EVALUACION CON CONTROLES'!N17</f>
        <v>PROFESIONALES DEL ÁREA DE GESTIÓN DEL DESARROLLO LOCAL DE TUNJUELITO (PLANEACIÓN)</v>
      </c>
      <c r="U12" s="19">
        <f>+'EVALUACION CON CONTROLES'!O17</f>
        <v>2023</v>
      </c>
      <c r="V12" s="19">
        <f>+'EVALUACION CON CONTROLES'!P17</f>
        <v>2023</v>
      </c>
      <c r="W12" s="19" t="str">
        <f>+'EVALUACION CON CONTROLES'!Q17</f>
        <v>SEGUIMIENTO AL PROCESO</v>
      </c>
      <c r="X12" s="20" t="str">
        <f>+'EVALUACION CON CONTROLES'!R17</f>
        <v xml:space="preserve">ETAPA DE PLANEACIÓN </v>
      </c>
    </row>
    <row r="13" spans="2:24" ht="106.5" customHeight="1">
      <c r="B13" s="17">
        <v>3</v>
      </c>
      <c r="C13" s="19" t="str">
        <f>+'EVALUACION CON CONTROLES'!C18:F18</f>
        <v xml:space="preserve">Inadecuada  descripción del bien o servicio requerido </v>
      </c>
      <c r="D13" s="18" t="str">
        <f>+'EVALUACION CON CONTROLES'!B18</f>
        <v>PLANEACIÓN</v>
      </c>
      <c r="E13" s="18" t="str">
        <f>VLOOKUP(C13,'IDENTIFICACION Y ANALISIS'!$B$19:$F$48,3,FALSE)</f>
        <v>General</v>
      </c>
      <c r="F13" s="18" t="str">
        <f>VLOOKUP(C13,'IDENTIFICACION Y ANALISIS'!$B$19:$F$48,4,FALSE)</f>
        <v>Interno</v>
      </c>
      <c r="G13" s="19" t="str">
        <f>+EVALUACION!H19</f>
        <v>1. Necesidad de iniciar un nuevo proceso
2. Distorsión del proceso de selección
3. Selección adversa</v>
      </c>
      <c r="H13" s="19">
        <f>+EVALUACION!I19</f>
        <v>2</v>
      </c>
      <c r="I13" s="19">
        <f>+EVALUACION!J19</f>
        <v>4</v>
      </c>
      <c r="J13" s="19">
        <f>+EVALUACION!K19</f>
        <v>6</v>
      </c>
      <c r="K13" s="18" t="str">
        <f>+EVALUACION!L19</f>
        <v>ALTO</v>
      </c>
      <c r="L13" s="19" t="s">
        <v>205</v>
      </c>
      <c r="M13" s="18">
        <v>100</v>
      </c>
      <c r="N13" s="19" t="str">
        <f>+'EVALUACION CON CONTROLES'!G18</f>
        <v>Reducir la probabilidad de ocurrencia del evento</v>
      </c>
      <c r="O13" s="19">
        <f>+'EVALUACION CON CONTROLES'!I18</f>
        <v>2</v>
      </c>
      <c r="P13" s="19">
        <f>+'EVALUACION CON CONTROLES'!J18</f>
        <v>4</v>
      </c>
      <c r="Q13" s="19">
        <f>+'EVALUACION CON CONTROLES'!K18</f>
        <v>6</v>
      </c>
      <c r="R13" s="18" t="str">
        <f>+'EVALUACION CON CONTROLES'!L18</f>
        <v>ALTO</v>
      </c>
      <c r="S13" s="19" t="str">
        <f>+'EVALUACION CON CONTROLES'!M18</f>
        <v>NO</v>
      </c>
      <c r="T13" s="19" t="str">
        <f>+'EVALUACION CON CONTROLES'!N18</f>
        <v>PROFESIONALES DEL ÁREA DE GESTIÓN DEL DESARROLLO LOCAL DE TUNJUELITO (PLANEACIÓN)</v>
      </c>
      <c r="U13" s="19">
        <f>+'EVALUACION CON CONTROLES'!O18</f>
        <v>2023</v>
      </c>
      <c r="V13" s="19">
        <f>+'EVALUACION CON CONTROLES'!P18</f>
        <v>2023</v>
      </c>
      <c r="W13" s="19" t="str">
        <f>+'EVALUACION CON CONTROLES'!Q18</f>
        <v>SEGUIMIENTO AL PROCESO</v>
      </c>
      <c r="X13" s="20" t="str">
        <f>+'EVALUACION CON CONTROLES'!R18</f>
        <v>ETAPA DE PLANEACIÓN</v>
      </c>
    </row>
    <row r="14" spans="2:24" ht="106.5" customHeight="1">
      <c r="B14" s="17">
        <v>4</v>
      </c>
      <c r="C14" s="19" t="str">
        <f>+'EVALUACION CON CONTROLES'!C19:F19</f>
        <v xml:space="preserve">Falta de profundidad en el estudio de sector no identificandose claramente aspectos de oferta y demanda </v>
      </c>
      <c r="D14" s="18" t="str">
        <f>+'EVALUACION CON CONTROLES'!B19</f>
        <v>PLANEACIÓN</v>
      </c>
      <c r="E14" s="18" t="str">
        <f>VLOOKUP(C14,'IDENTIFICACION Y ANALISIS'!$B$19:$F$48,3,FALSE)</f>
        <v>General</v>
      </c>
      <c r="F14" s="18" t="str">
        <f>VLOOKUP(C14,'IDENTIFICACION Y ANALISIS'!$B$19:$F$48,4,FALSE)</f>
        <v>Interno</v>
      </c>
      <c r="G14" s="19" t="str">
        <f>+EVALUACION!H20</f>
        <v>1. Sobrecostos o ineficiencia económica del proyecto
2. Selección adversa
3. No se puede satisfacer la necesidad de la entidad</v>
      </c>
      <c r="H14" s="19">
        <f>+EVALUACION!I20</f>
        <v>3</v>
      </c>
      <c r="I14" s="19">
        <f>+EVALUACION!J20</f>
        <v>4</v>
      </c>
      <c r="J14" s="19">
        <f>+EVALUACION!K20</f>
        <v>7</v>
      </c>
      <c r="K14" s="18" t="str">
        <f>+EVALUACION!L20</f>
        <v>ALTO</v>
      </c>
      <c r="L14" s="19" t="s">
        <v>205</v>
      </c>
      <c r="M14" s="18">
        <v>100</v>
      </c>
      <c r="N14" s="19" t="str">
        <f>+'EVALUACION CON CONTROLES'!G19</f>
        <v>Utilizar los lineamientos de Colombia Compra Eficiente y utilizar como referencia procesos similares</v>
      </c>
      <c r="O14" s="19">
        <f>+'EVALUACION CON CONTROLES'!I19</f>
        <v>3</v>
      </c>
      <c r="P14" s="19">
        <f>+'EVALUACION CON CONTROLES'!J19</f>
        <v>4</v>
      </c>
      <c r="Q14" s="19">
        <f>+'EVALUACION CON CONTROLES'!K19</f>
        <v>7</v>
      </c>
      <c r="R14" s="18" t="str">
        <f>+'EVALUACION CON CONTROLES'!L19</f>
        <v>ALTO</v>
      </c>
      <c r="S14" s="19" t="str">
        <f>+'EVALUACION CON CONTROLES'!M19</f>
        <v>SI</v>
      </c>
      <c r="T14" s="19" t="str">
        <f>+'EVALUACION CON CONTROLES'!N19</f>
        <v>PROFESIONALES DEL ÁREA DE GESTIÓN DEL DESARROLLO LOCAL DE TUNJUELITO (PLANEACIÓN)</v>
      </c>
      <c r="U14" s="19">
        <f>+'EVALUACION CON CONTROLES'!O19</f>
        <v>2023</v>
      </c>
      <c r="V14" s="19">
        <f>+'EVALUACION CON CONTROLES'!P19</f>
        <v>2023</v>
      </c>
      <c r="W14" s="19" t="str">
        <f>+'EVALUACION CON CONTROLES'!Q19</f>
        <v>SEGUIMIENTO AL PROCESO</v>
      </c>
      <c r="X14" s="20" t="str">
        <f>+'EVALUACION CON CONTROLES'!R19</f>
        <v>ETAPA DE PLANEACIÓN</v>
      </c>
    </row>
    <row r="15" spans="2:24" ht="106.5" customHeight="1">
      <c r="B15" s="17">
        <v>5</v>
      </c>
      <c r="C15" s="19" t="str">
        <f>+'EVALUACION CON CONTROLES'!C20:F20</f>
        <v>Ausencia de fundamentación de la justificación y conveniencia de la contratación</v>
      </c>
      <c r="D15" s="18" t="str">
        <f>+'EVALUACION CON CONTROLES'!B20</f>
        <v>PLANEACIÓN</v>
      </c>
      <c r="E15" s="18" t="str">
        <f>VLOOKUP(C15,'IDENTIFICACION Y ANALISIS'!$B$19:$F$48,3,FALSE)</f>
        <v>General</v>
      </c>
      <c r="F15" s="18" t="str">
        <f>VLOOKUP(C15,'IDENTIFICACION Y ANALISIS'!$B$19:$F$48,4,FALSE)</f>
        <v>Interno</v>
      </c>
      <c r="G15" s="19" t="str">
        <f>+EVALUACION!H21</f>
        <v>1. Necesidad de iniciar un nuevo proceso.
2. Selección adversa
3. No se puede satisfacer la necesidad de la entidad</v>
      </c>
      <c r="H15" s="19">
        <f>+EVALUACION!I21</f>
        <v>2</v>
      </c>
      <c r="I15" s="19">
        <f>+EVALUACION!J21</f>
        <v>4</v>
      </c>
      <c r="J15" s="19">
        <f>+EVALUACION!K21</f>
        <v>6</v>
      </c>
      <c r="K15" s="18" t="str">
        <f>+EVALUACION!L21</f>
        <v>ALTO</v>
      </c>
      <c r="L15" s="19" t="s">
        <v>205</v>
      </c>
      <c r="M15" s="18">
        <v>100</v>
      </c>
      <c r="N15" s="19" t="str">
        <f>+'EVALUACION CON CONTROLES'!G20</f>
        <v>Revisiones constantes por parte del área de planeación de la entidad tomando como referencia procesos similares</v>
      </c>
      <c r="O15" s="19">
        <f>+'EVALUACION CON CONTROLES'!I20</f>
        <v>2</v>
      </c>
      <c r="P15" s="19">
        <f>+'EVALUACION CON CONTROLES'!J20</f>
        <v>4</v>
      </c>
      <c r="Q15" s="19">
        <f>+'EVALUACION CON CONTROLES'!K20</f>
        <v>6</v>
      </c>
      <c r="R15" s="18" t="str">
        <f>+'EVALUACION CON CONTROLES'!L20</f>
        <v>ALTO</v>
      </c>
      <c r="S15" s="19" t="str">
        <f>+'EVALUACION CON CONTROLES'!M20</f>
        <v>NO</v>
      </c>
      <c r="T15" s="19" t="str">
        <f>+'EVALUACION CON CONTROLES'!N20</f>
        <v>PROFESIONALES DEL ÁREA DE GESTIÓN DEL DESARROLLO LOCAL DE TUNJUELITO (PLANEACIÓN)</v>
      </c>
      <c r="U15" s="19">
        <f>+'EVALUACION CON CONTROLES'!O20</f>
        <v>2023</v>
      </c>
      <c r="V15" s="19">
        <f>+'EVALUACION CON CONTROLES'!P20</f>
        <v>2023</v>
      </c>
      <c r="W15" s="19" t="str">
        <f>+'EVALUACION CON CONTROLES'!Q20</f>
        <v>SEGUIMIENTO AL PROCESO</v>
      </c>
      <c r="X15" s="20" t="str">
        <f>+'EVALUACION CON CONTROLES'!R20</f>
        <v>ETAPA DE PLANEACIÓN</v>
      </c>
    </row>
    <row r="16" spans="2:24" ht="106.5" customHeight="1">
      <c r="B16" s="17">
        <v>7</v>
      </c>
      <c r="C16" s="19" t="str">
        <f>+'EVALUACION CON CONTROLES'!C21:F21</f>
        <v>Errores involuntarios en los Estudios Previos, Pliegos de Condiciones, Estudio de Sector y en general cualquier documento que sea parte integral del mismo.</v>
      </c>
      <c r="D16" s="18" t="str">
        <f>+'EVALUACION CON CONTROLES'!B21</f>
        <v>PLANEACIÓN</v>
      </c>
      <c r="E16" s="18" t="str">
        <f>VLOOKUP(C16,'IDENTIFICACION Y ANALISIS'!$B$19:$F$48,3,FALSE)</f>
        <v>General</v>
      </c>
      <c r="F16" s="18" t="str">
        <f>VLOOKUP(C16,'IDENTIFICACION Y ANALISIS'!$B$19:$F$48,4,FALSE)</f>
        <v>Interno</v>
      </c>
      <c r="G16" s="19" t="str">
        <f>+EVALUACION!H22</f>
        <v>1. Necesidad de iniciar un nuevo proceso 
2. No se puede satisfacer la necesidad de la entidad.</v>
      </c>
      <c r="H16" s="19">
        <f>+EVALUACION!I22</f>
        <v>3</v>
      </c>
      <c r="I16" s="19">
        <f>+EVALUACION!J22</f>
        <v>3</v>
      </c>
      <c r="J16" s="19">
        <f>+EVALUACION!K22</f>
        <v>6</v>
      </c>
      <c r="K16" s="18" t="str">
        <f>+EVALUACION!L22</f>
        <v>ALTO</v>
      </c>
      <c r="L16" s="19" t="s">
        <v>205</v>
      </c>
      <c r="M16" s="18">
        <v>100</v>
      </c>
      <c r="N16" s="19" t="str">
        <f>+'EVALUACION CON CONTROLES'!G21</f>
        <v>Verificar los documentos en el proceso de observaciones y respuesta a estas mismas observaciones. 
Realizar las aclaraciones necesarias en el proceso de selección y evaluar las propuestas con los criterios sugeridos por Colombia Compra Eficiente.</v>
      </c>
      <c r="O16" s="19">
        <f>+'EVALUACION CON CONTROLES'!I21</f>
        <v>3</v>
      </c>
      <c r="P16" s="19">
        <f>+'EVALUACION CON CONTROLES'!J21</f>
        <v>3</v>
      </c>
      <c r="Q16" s="19">
        <f>+'EVALUACION CON CONTROLES'!K21</f>
        <v>6</v>
      </c>
      <c r="R16" s="18" t="str">
        <f>+'EVALUACION CON CONTROLES'!L21</f>
        <v>ALTO</v>
      </c>
      <c r="S16" s="19" t="str">
        <f>+'EVALUACION CON CONTROLES'!M21</f>
        <v>SI</v>
      </c>
      <c r="T16" s="19" t="str">
        <f>+'EVALUACION CON CONTROLES'!N21</f>
        <v>PROFESIONALES DEL ÁREA DE GESTIÓN DEL DESARROLLO LOCAL DE TUNJUELITO (PLANEACIÓN Y CONTRATACIÓN)</v>
      </c>
      <c r="U16" s="19">
        <f>+'EVALUACION CON CONTROLES'!O21</f>
        <v>2023</v>
      </c>
      <c r="V16" s="19">
        <f>+'EVALUACION CON CONTROLES'!P21</f>
        <v>2023</v>
      </c>
      <c r="W16" s="19" t="str">
        <f>+'EVALUACION CON CONTROLES'!Q21</f>
        <v>SEGUIMIENTO AL PROCESO</v>
      </c>
      <c r="X16" s="20" t="str">
        <f>+'EVALUACION CON CONTROLES'!R21</f>
        <v>ETAPA DE PLANEACIÓN Y SELECCIÓN</v>
      </c>
    </row>
    <row r="17" spans="2:24" ht="106.5" customHeight="1">
      <c r="B17" s="17">
        <v>8</v>
      </c>
      <c r="C17" s="19" t="str">
        <f>+'EVALUACION CON CONTROLES'!C22:F22</f>
        <v>Inadecuada evaluación de las ofertas y/o verificación de requisitos habilitantes</v>
      </c>
      <c r="D17" s="18" t="str">
        <f>+'EVALUACION CON CONTROLES'!B22</f>
        <v>SELECCIÓN</v>
      </c>
      <c r="E17" s="18" t="str">
        <f>VLOOKUP(C17,'IDENTIFICACION Y ANALISIS'!$B$19:$F$48,3,FALSE)</f>
        <v>General</v>
      </c>
      <c r="F17" s="18" t="str">
        <f>VLOOKUP(C17,'IDENTIFICACION Y ANALISIS'!$B$19:$F$48,4,FALSE)</f>
        <v>Interno</v>
      </c>
      <c r="G17" s="19" t="str">
        <f>+EVALUACION!H23</f>
        <v>1. Selecciónar un contratista que no esté en capacidad de cumplir con el objeto del contrato.
2. Selección adversa</v>
      </c>
      <c r="H17" s="19">
        <f>+EVALUACION!I23</f>
        <v>3</v>
      </c>
      <c r="I17" s="19">
        <f>+EVALUACION!J23</f>
        <v>4</v>
      </c>
      <c r="J17" s="19">
        <f>+EVALUACION!K23</f>
        <v>7</v>
      </c>
      <c r="K17" s="18" t="str">
        <f>+EVALUACION!L23</f>
        <v>ALTO</v>
      </c>
      <c r="L17" s="19" t="s">
        <v>205</v>
      </c>
      <c r="M17" s="18">
        <v>100</v>
      </c>
      <c r="N17" s="19" t="str">
        <f>+'EVALUACION CON CONTROLES'!G22</f>
        <v>Efectuar verificaciones a los documentos y propuestas presentadas, con el apoyo de los profesionales del área y el equipo jurídico</v>
      </c>
      <c r="O17" s="19">
        <f>+'EVALUACION CON CONTROLES'!I22</f>
        <v>3</v>
      </c>
      <c r="P17" s="19">
        <f>+'EVALUACION CON CONTROLES'!J22</f>
        <v>4</v>
      </c>
      <c r="Q17" s="19">
        <f>+'EVALUACION CON CONTROLES'!K22</f>
        <v>7</v>
      </c>
      <c r="R17" s="18" t="str">
        <f>+'EVALUACION CON CONTROLES'!L22</f>
        <v>ALTO</v>
      </c>
      <c r="S17" s="19" t="str">
        <f>+'EVALUACION CON CONTROLES'!M22</f>
        <v>NO</v>
      </c>
      <c r="T17" s="19" t="str">
        <f>+'EVALUACION CON CONTROLES'!N22</f>
        <v>PROFESIONALES DEL ÁREA DE GESTIÓN DEL DESARROLLO LOCAL DE TUNJUELITO (PLANEACIÓN Y CONTRATACIÓN)</v>
      </c>
      <c r="U17" s="19">
        <f>+'EVALUACION CON CONTROLES'!O22</f>
        <v>2023</v>
      </c>
      <c r="V17" s="19">
        <f>+'EVALUACION CON CONTROLES'!P22</f>
        <v>2023</v>
      </c>
      <c r="W17" s="19" t="str">
        <f>+'EVALUACION CON CONTROLES'!Q22</f>
        <v>SEGUIMIENTO AL PROCESO</v>
      </c>
      <c r="X17" s="20" t="str">
        <f>+'EVALUACION CON CONTROLES'!R22</f>
        <v>SEMANAL ETAPA DE SELECCIÓN</v>
      </c>
    </row>
    <row r="18" spans="2:24" ht="106.5" customHeight="1">
      <c r="B18" s="17">
        <v>9</v>
      </c>
      <c r="C18" s="19" t="str">
        <f>+'EVALUACION CON CONTROLES'!C23:F23</f>
        <v>Confabulacion de los proponentes (Colusión)</v>
      </c>
      <c r="D18" s="18" t="str">
        <f>+'EVALUACION CON CONTROLES'!B23</f>
        <v>SELECCIÓN</v>
      </c>
      <c r="E18" s="18" t="str">
        <f>VLOOKUP(C18,'IDENTIFICACION Y ANALISIS'!$B$19:$F$48,3,FALSE)</f>
        <v>General</v>
      </c>
      <c r="F18" s="18" t="str">
        <f>VLOOKUP(C18,'IDENTIFICACION Y ANALISIS'!$B$19:$F$48,4,FALSE)</f>
        <v>Externo</v>
      </c>
      <c r="G18" s="19" t="str">
        <f>+EVALUACION!H24</f>
        <v>1. Selecciónar un contratista que no esté en capacidad de cumplir con el objeto del contrato.
2. Selección adversa</v>
      </c>
      <c r="H18" s="19">
        <f>+EVALUACION!I24</f>
        <v>3</v>
      </c>
      <c r="I18" s="19">
        <f>+EVALUACION!J24</f>
        <v>4</v>
      </c>
      <c r="J18" s="19">
        <f>+EVALUACION!K24</f>
        <v>7</v>
      </c>
      <c r="K18" s="18" t="str">
        <f>+EVALUACION!L24</f>
        <v>ALTO</v>
      </c>
      <c r="L18" s="19" t="s">
        <v>186</v>
      </c>
      <c r="M18" s="18">
        <v>100</v>
      </c>
      <c r="N18" s="19" t="str">
        <f>+'EVALUACION CON CONTROLES'!G23</f>
        <v>Utilizar la metodología de Colombia Compra Eficiente y dar cumplimiento a la normatividad vigente.</v>
      </c>
      <c r="O18" s="19">
        <f>+'EVALUACION CON CONTROLES'!I23</f>
        <v>3</v>
      </c>
      <c r="P18" s="19">
        <f>+'EVALUACION CON CONTROLES'!J23</f>
        <v>4</v>
      </c>
      <c r="Q18" s="19">
        <f>+'EVALUACION CON CONTROLES'!K23</f>
        <v>7</v>
      </c>
      <c r="R18" s="18" t="str">
        <f>+'EVALUACION CON CONTROLES'!L23</f>
        <v>ALTO</v>
      </c>
      <c r="S18" s="19" t="str">
        <f>+'EVALUACION CON CONTROLES'!M23</f>
        <v>SI</v>
      </c>
      <c r="T18" s="19" t="str">
        <f>+'EVALUACION CON CONTROLES'!N23</f>
        <v>PROFESIONALES DEL ÁREA DE GESTIÓN DEL DESARROLLO LOCAL DE TUNJUELITO (PLANEACIÓN Y CONTRATACIÓN)</v>
      </c>
      <c r="U18" s="19">
        <f>+'EVALUACION CON CONTROLES'!O23</f>
        <v>2023</v>
      </c>
      <c r="V18" s="19">
        <f>+'EVALUACION CON CONTROLES'!P23</f>
        <v>2023</v>
      </c>
      <c r="W18" s="19" t="str">
        <f>+'EVALUACION CON CONTROLES'!Q23</f>
        <v>MUESTREO ALEATORIO DE CALIDAD</v>
      </c>
      <c r="X18" s="20" t="str">
        <f>+'EVALUACION CON CONTROLES'!R23</f>
        <v>SEMANAL ETAPA DE SELECCIÓN</v>
      </c>
    </row>
    <row r="19" spans="2:24" ht="106.5" customHeight="1">
      <c r="B19" s="17">
        <v>10</v>
      </c>
      <c r="C19" s="19" t="str">
        <f>+'EVALUACION CON CONTROLES'!C24:F24</f>
        <v>Que ninguno de los proponentes cumplan los requisitos habilitantes establecidos en el pliego de condiciones</v>
      </c>
      <c r="D19" s="18" t="str">
        <f>+'EVALUACION CON CONTROLES'!B24</f>
        <v>SELECCIÓN</v>
      </c>
      <c r="E19" s="18" t="str">
        <f>VLOOKUP(C19,'IDENTIFICACION Y ANALISIS'!$B$19:$F$48,3,FALSE)</f>
        <v>General</v>
      </c>
      <c r="F19" s="18" t="str">
        <f>VLOOKUP(C19,'IDENTIFICACION Y ANALISIS'!$B$19:$F$48,4,FALSE)</f>
        <v>Interno</v>
      </c>
      <c r="G19" s="19" t="str">
        <f>+EVALUACION!H25</f>
        <v>1. Que se declare desierta la convocatoria
2. Necesidad de iniciar un nuevo proceso</v>
      </c>
      <c r="H19" s="19">
        <f>+EVALUACION!I25</f>
        <v>2</v>
      </c>
      <c r="I19" s="19">
        <f>+EVALUACION!J25</f>
        <v>4</v>
      </c>
      <c r="J19" s="19">
        <f>+EVALUACION!K25</f>
        <v>6</v>
      </c>
      <c r="K19" s="18" t="str">
        <f>+EVALUACION!L25</f>
        <v>ALTO</v>
      </c>
      <c r="L19" s="19" t="s">
        <v>205</v>
      </c>
      <c r="M19" s="18">
        <v>100</v>
      </c>
      <c r="N19" s="19" t="str">
        <f>+'EVALUACION CON CONTROLES'!G24</f>
        <v>Efectuar verificaciones a los documentos y propuestas presentadas por parte de los profesionales del área</v>
      </c>
      <c r="O19" s="19">
        <f>+'EVALUACION CON CONTROLES'!I24</f>
        <v>2</v>
      </c>
      <c r="P19" s="19">
        <f>+'EVALUACION CON CONTROLES'!J24</f>
        <v>4</v>
      </c>
      <c r="Q19" s="19">
        <f>+'EVALUACION CON CONTROLES'!K24</f>
        <v>6</v>
      </c>
      <c r="R19" s="18" t="str">
        <f>+'EVALUACION CON CONTROLES'!L24</f>
        <v>ALTO</v>
      </c>
      <c r="S19" s="19" t="str">
        <f>+'EVALUACION CON CONTROLES'!M24</f>
        <v>SI</v>
      </c>
      <c r="T19" s="19" t="str">
        <f>+'EVALUACION CON CONTROLES'!N24</f>
        <v>PROFESIONALES DEL ÁREA DE GESTIÓN DEL DESARROLLO LOCAL DE TUNJUELITO (CONTRATACIÓN)</v>
      </c>
      <c r="U19" s="19">
        <f>+'EVALUACION CON CONTROLES'!O24</f>
        <v>2023</v>
      </c>
      <c r="V19" s="19">
        <f>+'EVALUACION CON CONTROLES'!P24</f>
        <v>2023</v>
      </c>
      <c r="W19" s="19" t="str">
        <f>+'EVALUACION CON CONTROLES'!Q24</f>
        <v>MUESTREO ALEATORIO DE CALIDAD</v>
      </c>
      <c r="X19" s="20" t="str">
        <f>+'EVALUACION CON CONTROLES'!R24</f>
        <v>SEMANAL ETAPA DE SELECCIÓN</v>
      </c>
    </row>
    <row r="20" spans="2:24" ht="106.5" customHeight="1">
      <c r="B20" s="17">
        <v>11</v>
      </c>
      <c r="C20" s="19" t="str">
        <f>+'EVALUACION CON CONTROLES'!C25:F25</f>
        <v>Proyección económica por parte del proponente que conlleve a pérdidas o baja utilidad en la ejecución del contrato.</v>
      </c>
      <c r="D20" s="18" t="str">
        <f>+'EVALUACION CON CONTROLES'!B25</f>
        <v>SELECCIÓN</v>
      </c>
      <c r="E20" s="18" t="str">
        <f>VLOOKUP(C20,'IDENTIFICACION Y ANALISIS'!$B$19:$F$48,3,FALSE)</f>
        <v>General</v>
      </c>
      <c r="F20" s="18" t="str">
        <f>VLOOKUP(C20,'IDENTIFICACION Y ANALISIS'!$B$19:$F$48,4,FALSE)</f>
        <v>Externo</v>
      </c>
      <c r="G20" s="19" t="str">
        <f>+EVALUACION!H26</f>
        <v>1. Pérdidas económicas para el contratista o propuestas artificialmente bajas.</v>
      </c>
      <c r="H20" s="19">
        <f>+EVALUACION!I26</f>
        <v>2</v>
      </c>
      <c r="I20" s="19">
        <f>+EVALUACION!J26</f>
        <v>4</v>
      </c>
      <c r="J20" s="19">
        <f>+EVALUACION!K26</f>
        <v>6</v>
      </c>
      <c r="K20" s="18" t="str">
        <f>+EVALUACION!L26</f>
        <v>ALTO</v>
      </c>
      <c r="L20" s="19" t="s">
        <v>186</v>
      </c>
      <c r="M20" s="18">
        <v>100</v>
      </c>
      <c r="N20" s="19" t="str">
        <f>+'EVALUACION CON CONTROLES'!G25</f>
        <v>Realizar aclaraciones en el proceso  de selección y evaluar las propuestas con los criterios sugeridos por Colombia Compra Eficiente.</v>
      </c>
      <c r="O20" s="19">
        <f>+'EVALUACION CON CONTROLES'!I25</f>
        <v>2</v>
      </c>
      <c r="P20" s="19">
        <f>+'EVALUACION CON CONTROLES'!J25</f>
        <v>4</v>
      </c>
      <c r="Q20" s="19">
        <f>+'EVALUACION CON CONTROLES'!K25</f>
        <v>6</v>
      </c>
      <c r="R20" s="18" t="str">
        <f>+'EVALUACION CON CONTROLES'!L25</f>
        <v>ALTO</v>
      </c>
      <c r="S20" s="19" t="str">
        <f>+'EVALUACION CON CONTROLES'!M25</f>
        <v>SI</v>
      </c>
      <c r="T20" s="19" t="str">
        <f>+'EVALUACION CON CONTROLES'!N25</f>
        <v>PROFESIONALES DEL ÁREA DE GESTIÓN DEL DESARROLLO LOCAL DE TUNJUELITO (PLANEACIÓN Y CONTRATACIÓN)</v>
      </c>
      <c r="U20" s="19">
        <f>+'EVALUACION CON CONTROLES'!O25</f>
        <v>2023</v>
      </c>
      <c r="V20" s="19">
        <f>+'EVALUACION CON CONTROLES'!P25</f>
        <v>2023</v>
      </c>
      <c r="W20" s="19" t="str">
        <f>+'EVALUACION CON CONTROLES'!Q25</f>
        <v>MUESTREO ALEATORIO DE CALIDAD</v>
      </c>
      <c r="X20" s="20" t="str">
        <f>+'EVALUACION CON CONTROLES'!R25</f>
        <v>SEMANAL ETAPA DE SELECCIÓN</v>
      </c>
    </row>
    <row r="21" spans="2:24" ht="106.5" customHeight="1">
      <c r="B21" s="17">
        <v>12</v>
      </c>
      <c r="C21" s="19" t="str">
        <f>+'EVALUACION CON CONTROLES'!C26:F26</f>
        <v>Demora en la iniciación del contrato debido a la no entrega oportuna de las Garantías exigidas para el proceso de contratación o que las mismas no cobijen lo establecido en los Estudios Previ</v>
      </c>
      <c r="D21" s="18" t="str">
        <f>+'EVALUACION CON CONTROLES'!B26</f>
        <v>CONTRATACIÓN</v>
      </c>
      <c r="E21" s="18" t="e">
        <f>VLOOKUP(C21,'IDENTIFICACION Y ANALISIS'!$B$19:$F$48,3,FALSE)</f>
        <v>#N/A</v>
      </c>
      <c r="F21" s="18" t="e">
        <f>VLOOKUP(C21,'IDENTIFICACION Y ANALISIS'!$B$19:$F$48,4,FALSE)</f>
        <v>#N/A</v>
      </c>
      <c r="G21" s="19" t="str">
        <f>+EVALUACION!H27</f>
        <v>1. Pérdida de Tiempo por no iniciar el contrato de forma oportuna 
2. Falta de respaldo por parte de una aseguradora sobre los riesgos existentes durante la ejecución del Contrato</v>
      </c>
      <c r="H21" s="19">
        <f>+EVALUACION!I27</f>
        <v>3</v>
      </c>
      <c r="I21" s="19">
        <f>+EVALUACION!J27</f>
        <v>3</v>
      </c>
      <c r="J21" s="19">
        <f>+EVALUACION!K27</f>
        <v>6</v>
      </c>
      <c r="K21" s="18" t="str">
        <f>+EVALUACION!L27</f>
        <v>ALTO</v>
      </c>
      <c r="L21" s="19" t="s">
        <v>206</v>
      </c>
      <c r="M21" s="18" t="s">
        <v>207</v>
      </c>
      <c r="N21" s="19" t="str">
        <f>+'EVALUACION CON CONTROLES'!G26</f>
        <v>Efectuar verificaciones a los documentos entregados de acuerdo con la lista de chequeo sugeridas para la entidad.</v>
      </c>
      <c r="O21" s="19">
        <f>+'EVALUACION CON CONTROLES'!I26</f>
        <v>3</v>
      </c>
      <c r="P21" s="19">
        <f>+'EVALUACION CON CONTROLES'!J26</f>
        <v>3</v>
      </c>
      <c r="Q21" s="19">
        <f>+'EVALUACION CON CONTROLES'!K26</f>
        <v>6</v>
      </c>
      <c r="R21" s="18" t="str">
        <f>+'EVALUACION CON CONTROLES'!L26</f>
        <v>ALTO</v>
      </c>
      <c r="S21" s="19" t="str">
        <f>+'EVALUACION CON CONTROLES'!M26</f>
        <v>SI</v>
      </c>
      <c r="T21" s="19" t="str">
        <f>+'EVALUACION CON CONTROLES'!N26</f>
        <v>PROFESIONALES DEL ÁREA DE GESTIÓN DEL DESARROLLO LOCAL DE TUNJUELITO (PLANEACIÓN Y CONTRATACIÓN)</v>
      </c>
      <c r="U21" s="19">
        <f>+'EVALUACION CON CONTROLES'!O26</f>
        <v>2023</v>
      </c>
      <c r="V21" s="19">
        <f>+'EVALUACION CON CONTROLES'!P26</f>
        <v>2023</v>
      </c>
      <c r="W21" s="19" t="str">
        <f>+'EVALUACION CON CONTROLES'!Q26</f>
        <v>MUESTREO ALEATORIO DE CALIDAD</v>
      </c>
      <c r="X21" s="20" t="str">
        <f>+'EVALUACION CON CONTROLES'!R26</f>
        <v>ETAPA DE CONTRATACIÓN</v>
      </c>
    </row>
    <row r="22" spans="2:24" ht="106.5" customHeight="1">
      <c r="B22" s="17">
        <v>13</v>
      </c>
      <c r="C22" s="19" t="str">
        <f>+'EVALUACION CON CONTROLES'!C27:F27</f>
        <v>Presentación de reclamos de terceros sobre la selección del oferente que retrasen el perfeccionamiento del contrato.</v>
      </c>
      <c r="D22" s="18" t="str">
        <f>+'EVALUACION CON CONTROLES'!B27</f>
        <v>CONTRATACIÓN</v>
      </c>
      <c r="E22" s="18" t="str">
        <f>VLOOKUP(C22,'IDENTIFICACION Y ANALISIS'!$B$19:$F$48,3,FALSE)</f>
        <v>General</v>
      </c>
      <c r="F22" s="18" t="str">
        <f>VLOOKUP(C22,'IDENTIFICACION Y ANALISIS'!$B$19:$F$48,4,FALSE)</f>
        <v>Externo</v>
      </c>
      <c r="G22" s="19" t="str">
        <f>+EVALUACION!H28</f>
        <v>1. Pérdida de Tiempo por no iniciar el contrato de forma oportuna 
2. Necesidad de iniciar un nuevo proceso</v>
      </c>
      <c r="H22" s="19">
        <f>+EVALUACION!I28</f>
        <v>2</v>
      </c>
      <c r="I22" s="19">
        <f>+EVALUACION!J28</f>
        <v>2</v>
      </c>
      <c r="J22" s="19">
        <f>+EVALUACION!K28</f>
        <v>4</v>
      </c>
      <c r="K22" s="18" t="str">
        <f>+EVALUACION!L28</f>
        <v>BAJO</v>
      </c>
      <c r="L22" s="19" t="s">
        <v>205</v>
      </c>
      <c r="M22" s="18">
        <v>100</v>
      </c>
      <c r="N22" s="19" t="str">
        <f>+'EVALUACION CON CONTROLES'!G27</f>
        <v>Dar trámite eficiente y oportuno de las PQRS presentadas por terceros</v>
      </c>
      <c r="O22" s="19">
        <f>+'EVALUACION CON CONTROLES'!I27</f>
        <v>2</v>
      </c>
      <c r="P22" s="19">
        <f>+'EVALUACION CON CONTROLES'!J27</f>
        <v>2</v>
      </c>
      <c r="Q22" s="19">
        <f>+'EVALUACION CON CONTROLES'!K27</f>
        <v>4</v>
      </c>
      <c r="R22" s="18" t="str">
        <f>+'EVALUACION CON CONTROLES'!L27</f>
        <v>BAJO</v>
      </c>
      <c r="S22" s="19" t="str">
        <f>+'EVALUACION CON CONTROLES'!M27</f>
        <v>NO</v>
      </c>
      <c r="T22" s="19" t="str">
        <f>+'EVALUACION CON CONTROLES'!N27</f>
        <v>PROFESIONALES DEL ÁREA DE GESTIÓN DEL DESARROLLO LOCAL DE TUNJUELITO (PLANEACIÓN Y CONTRATACIÓN)</v>
      </c>
      <c r="U22" s="19">
        <f>+'EVALUACION CON CONTROLES'!O27</f>
        <v>2023</v>
      </c>
      <c r="V22" s="19">
        <f>+'EVALUACION CON CONTROLES'!P27</f>
        <v>2023</v>
      </c>
      <c r="W22" s="19" t="str">
        <f>+'EVALUACION CON CONTROLES'!Q27</f>
        <v>SEGUIMIENTO AL PROCESO</v>
      </c>
      <c r="X22" s="20" t="str">
        <f>+'EVALUACION CON CONTROLES'!R27</f>
        <v>ETAPA DE CONTRATACIÓN</v>
      </c>
    </row>
    <row r="23" spans="2:24" ht="106.5" customHeight="1">
      <c r="B23" s="17">
        <v>14</v>
      </c>
      <c r="C23" s="19" t="str">
        <f>+'EVALUACION CON CONTROLES'!C28:F28</f>
        <v>No liquidar los contratos en los plazos acordados en el contrato o los establecidos por la Ley.</v>
      </c>
      <c r="D23" s="18" t="str">
        <f>+'EVALUACION CON CONTROLES'!B28</f>
        <v>EJECUCIÓN</v>
      </c>
      <c r="E23" s="18" t="str">
        <f>VLOOKUP(C23,'IDENTIFICACION Y ANALISIS'!$B$19:$F$48,3,FALSE)</f>
        <v>General</v>
      </c>
      <c r="F23" s="18" t="str">
        <f>VLOOKUP(C23,'IDENTIFICACION Y ANALISIS'!$B$19:$F$48,4,FALSE)</f>
        <v>Interno</v>
      </c>
      <c r="G23" s="19" t="str">
        <f>+EVALUACION!H29</f>
        <v>1. Pérdida de competencia para liquidar en sede administrativa. 
2. Incertidumbre del estado del contrato. 
3.Falta de paz y salvo por las partes.</v>
      </c>
      <c r="H23" s="19">
        <f>+EVALUACION!I29</f>
        <v>1</v>
      </c>
      <c r="I23" s="19">
        <f>+EVALUACION!J29</f>
        <v>4</v>
      </c>
      <c r="J23" s="19">
        <f>+EVALUACION!K29</f>
        <v>5</v>
      </c>
      <c r="K23" s="18" t="str">
        <f>+EVALUACION!L29</f>
        <v>MEDIO</v>
      </c>
      <c r="L23" s="19" t="s">
        <v>206</v>
      </c>
      <c r="M23" s="18" t="s">
        <v>208</v>
      </c>
      <c r="N23" s="19" t="str">
        <f>+'EVALUACION CON CONTROLES'!G28</f>
        <v>Supervisar de manera eficiente los tiempos de la contratación, de acuerdo con los cronogramas propuestos.</v>
      </c>
      <c r="O23" s="19">
        <f>+'EVALUACION CON CONTROLES'!I28</f>
        <v>1</v>
      </c>
      <c r="P23" s="19">
        <f>+'EVALUACION CON CONTROLES'!J28</f>
        <v>4</v>
      </c>
      <c r="Q23" s="19">
        <f>+'EVALUACION CON CONTROLES'!K28</f>
        <v>5</v>
      </c>
      <c r="R23" s="18" t="str">
        <f>+'EVALUACION CON CONTROLES'!L28</f>
        <v>MEDIO</v>
      </c>
      <c r="S23" s="19" t="str">
        <f>+'EVALUACION CON CONTROLES'!M28</f>
        <v>SI</v>
      </c>
      <c r="T23" s="19" t="str">
        <f>+'EVALUACION CON CONTROLES'!N28</f>
        <v>PROFESIONALES DEL ÁREA DE GESTIÓN DEL DESARROLLO LOCAL DE TUNJUELITO (CONTRATACIÓN)</v>
      </c>
      <c r="U23" s="19">
        <f>+'EVALUACION CON CONTROLES'!O28</f>
        <v>2023</v>
      </c>
      <c r="V23" s="19">
        <f>+'EVALUACION CON CONTROLES'!P28</f>
        <v>2023</v>
      </c>
      <c r="W23" s="19" t="str">
        <f>+'EVALUACION CON CONTROLES'!Q28</f>
        <v>SEGUIMIENTO AL PROCESO</v>
      </c>
      <c r="X23" s="20" t="str">
        <f>+'EVALUACION CON CONTROLES'!R28</f>
        <v>SEMANAL SEGÚN CRONOGRAMA DEL PROYECTO</v>
      </c>
    </row>
    <row r="24" spans="2:24" ht="106.5" customHeight="1">
      <c r="B24" s="17">
        <v>15</v>
      </c>
      <c r="C24" s="19" t="str">
        <f>+'EVALUACION CON CONTROLES'!C29:F29</f>
        <v>Incumplimiento en los tiempos de entrega y/o en la calidad de los Bienes y/o Servicios contratados.</v>
      </c>
      <c r="D24" s="18" t="str">
        <f>+'EVALUACION CON CONTROLES'!B29</f>
        <v>EJECUCIÓN</v>
      </c>
      <c r="E24" s="18" t="str">
        <f>VLOOKUP(C24,'IDENTIFICACION Y ANALISIS'!$B$19:$F$48,3,FALSE)</f>
        <v>General</v>
      </c>
      <c r="F24" s="18" t="str">
        <f>VLOOKUP(C24,'IDENTIFICACION Y ANALISIS'!$B$19:$F$48,4,FALSE)</f>
        <v>Externo</v>
      </c>
      <c r="G24" s="19" t="str">
        <f>+EVALUACION!H30</f>
        <v>1. Mala ejecución del objeto contratado.
2.No se puede satisfacer la necesidad de la Entidad</v>
      </c>
      <c r="H24" s="19">
        <f>+EVALUACION!I30</f>
        <v>3</v>
      </c>
      <c r="I24" s="19">
        <f>+EVALUACION!J30</f>
        <v>3</v>
      </c>
      <c r="J24" s="19">
        <f>+EVALUACION!K30</f>
        <v>6</v>
      </c>
      <c r="K24" s="18" t="str">
        <f>+EVALUACION!L30</f>
        <v>ALTO</v>
      </c>
      <c r="L24" s="19" t="s">
        <v>186</v>
      </c>
      <c r="M24" s="18">
        <v>100</v>
      </c>
      <c r="N24" s="19" t="str">
        <f>+'EVALUACION CON CONTROLES'!G29</f>
        <v>Cumplimiento de las Fases del E.P. y Verificación por parte del apoyo a la supervisión de cada uno de los item solicitados e ingresados a almacén.</v>
      </c>
      <c r="O24" s="19">
        <f>+'EVALUACION CON CONTROLES'!I29</f>
        <v>3</v>
      </c>
      <c r="P24" s="19">
        <f>+'EVALUACION CON CONTROLES'!J29</f>
        <v>3</v>
      </c>
      <c r="Q24" s="19">
        <f>+'EVALUACION CON CONTROLES'!K29</f>
        <v>6</v>
      </c>
      <c r="R24" s="18" t="str">
        <f>+'EVALUACION CON CONTROLES'!L29</f>
        <v>ALTO</v>
      </c>
      <c r="S24" s="19" t="str">
        <f>+'EVALUACION CON CONTROLES'!M29</f>
        <v>SI</v>
      </c>
      <c r="T24" s="19" t="str">
        <f>+'EVALUACION CON CONTROLES'!N29</f>
        <v>SUPERVISIÓN, APOYO A LA SUPERVISIÓN Y CONTRATISTA</v>
      </c>
      <c r="U24" s="19">
        <f>+'EVALUACION CON CONTROLES'!O29</f>
        <v>2023</v>
      </c>
      <c r="V24" s="19">
        <f>+'EVALUACION CON CONTROLES'!P29</f>
        <v>2023</v>
      </c>
      <c r="W24" s="19" t="str">
        <f>+'EVALUACION CON CONTROLES'!Q29</f>
        <v>SEGUIMIENTO AL PROCESO</v>
      </c>
      <c r="X24" s="20" t="str">
        <f>+'EVALUACION CON CONTROLES'!R29</f>
        <v>SEMANAL SEGÚN CRONOGRAMA DEL PROYECTO</v>
      </c>
    </row>
    <row r="25" spans="2:24" ht="106.5" customHeight="1">
      <c r="B25" s="17">
        <v>16</v>
      </c>
      <c r="C25" s="19" t="str">
        <f>+'EVALUACION CON CONTROLES'!C30:F30</f>
        <v>Pérdida de elementos por robo a alguno de los proveedores de los elementos, antes o durante la entrega de los mismos.</v>
      </c>
      <c r="D25" s="18" t="str">
        <f>+'EVALUACION CON CONTROLES'!B30</f>
        <v>EJECUCIÓN</v>
      </c>
      <c r="E25" s="18" t="str">
        <f>VLOOKUP(C25,'IDENTIFICACION Y ANALISIS'!$B$19:$F$48,3,FALSE)</f>
        <v>General</v>
      </c>
      <c r="F25" s="18" t="str">
        <f>VLOOKUP(C25,'IDENTIFICACION Y ANALISIS'!$B$19:$F$48,4,FALSE)</f>
        <v>Externo</v>
      </c>
      <c r="G25" s="19" t="str">
        <f>+EVALUACION!H31</f>
        <v>1. Daños ocasionados al FDLT.</v>
      </c>
      <c r="H25" s="19">
        <f>+EVALUACION!I31</f>
        <v>2</v>
      </c>
      <c r="I25" s="19">
        <f>+EVALUACION!J31</f>
        <v>4</v>
      </c>
      <c r="J25" s="19">
        <f>+EVALUACION!K31</f>
        <v>6</v>
      </c>
      <c r="K25" s="18" t="str">
        <f>+EVALUACION!L31</f>
        <v>ALTO</v>
      </c>
      <c r="L25" s="19" t="s">
        <v>186</v>
      </c>
      <c r="M25" s="18">
        <v>100</v>
      </c>
      <c r="N25" s="19" t="str">
        <f>+'EVALUACION CON CONTROLES'!G30</f>
        <v>Revisiones periódicas de seguimiento por parte de la supervisión y el comité respectivos.
Protocolos por parte de la supervisión y el contratista para la gestión de insumos, materiales, equipos y demás recursos</v>
      </c>
      <c r="O25" s="19">
        <f>+'EVALUACION CON CONTROLES'!I30</f>
        <v>2</v>
      </c>
      <c r="P25" s="19">
        <f>+'EVALUACION CON CONTROLES'!J30</f>
        <v>4</v>
      </c>
      <c r="Q25" s="19">
        <f>+'EVALUACION CON CONTROLES'!K30</f>
        <v>6</v>
      </c>
      <c r="R25" s="18" t="str">
        <f>+'EVALUACION CON CONTROLES'!L30</f>
        <v>ALTO</v>
      </c>
      <c r="S25" s="19" t="str">
        <f>+'EVALUACION CON CONTROLES'!M30</f>
        <v>SI</v>
      </c>
      <c r="T25" s="19" t="str">
        <f>+'EVALUACION CON CONTROLES'!N30</f>
        <v>SUPERVISIÓN, APOYO A LA SUPERVISIÓN Y CONTRATISTA</v>
      </c>
      <c r="U25" s="19">
        <f>+'EVALUACION CON CONTROLES'!O30</f>
        <v>2023</v>
      </c>
      <c r="V25" s="19">
        <f>+'EVALUACION CON CONTROLES'!P30</f>
        <v>2023</v>
      </c>
      <c r="W25" s="19" t="str">
        <f>+'EVALUACION CON CONTROLES'!Q30</f>
        <v>SEGUIMIENTO AL PROCESO</v>
      </c>
      <c r="X25" s="20" t="str">
        <f>+'EVALUACION CON CONTROLES'!R30</f>
        <v>SEMANAL SEGÚN CRONOGRAMA DEL PROYECTO</v>
      </c>
    </row>
    <row r="26" spans="2:24" ht="106.5" customHeight="1">
      <c r="B26" s="17">
        <v>17</v>
      </c>
      <c r="C26" s="19" t="str">
        <f>+'EVALUACION CON CONTROLES'!C31:F31</f>
        <v>Poca participación por parte de la comunidad en las actividades realizadas en campo</v>
      </c>
      <c r="D26" s="18" t="str">
        <f>+'EVALUACION CON CONTROLES'!B31</f>
        <v>EJECUCIÓN</v>
      </c>
      <c r="E26" s="18" t="str">
        <f>VLOOKUP(C26,'IDENTIFICACION Y ANALISIS'!$B$19:$F$48,3,FALSE)</f>
        <v>General</v>
      </c>
      <c r="F26" s="18" t="str">
        <f>VLOOKUP(C26,'IDENTIFICACION Y ANALISIS'!$B$19:$F$48,4,FALSE)</f>
        <v>Externo</v>
      </c>
      <c r="G26" s="19" t="str">
        <f>+EVALUACION!H32</f>
        <v>1. Incumplimiento de las metas dentro de la vigencia, y el alcance de las iniciativas participativas.</v>
      </c>
      <c r="H26" s="19">
        <f>+EVALUACION!I32</f>
        <v>2</v>
      </c>
      <c r="I26" s="19">
        <f>+EVALUACION!J32</f>
        <v>4</v>
      </c>
      <c r="J26" s="19">
        <f>+EVALUACION!K32</f>
        <v>6</v>
      </c>
      <c r="K26" s="18" t="str">
        <f>+EVALUACION!L32</f>
        <v>ALTO</v>
      </c>
      <c r="L26" s="19" t="s">
        <v>186</v>
      </c>
      <c r="M26" s="18">
        <v>100</v>
      </c>
      <c r="N26" s="19" t="str">
        <f>+'EVALUACION CON CONTROLES'!G31</f>
        <v>Verificación al contratista del cumplimiento de los recursos de difusión, estrategias de convocatorias, cronograma de divulgación y plan de trabajo.</v>
      </c>
      <c r="O26" s="19">
        <f>+'EVALUACION CON CONTROLES'!I31</f>
        <v>2</v>
      </c>
      <c r="P26" s="19">
        <f>+'EVALUACION CON CONTROLES'!J31</f>
        <v>4</v>
      </c>
      <c r="Q26" s="19">
        <f>+'EVALUACION CON CONTROLES'!K31</f>
        <v>6</v>
      </c>
      <c r="R26" s="18" t="str">
        <f>+'EVALUACION CON CONTROLES'!L31</f>
        <v>ALTO</v>
      </c>
      <c r="S26" s="19" t="str">
        <f>+'EVALUACION CON CONTROLES'!M31</f>
        <v>NO</v>
      </c>
      <c r="T26" s="19" t="str">
        <f>+'EVALUACION CON CONTROLES'!N31</f>
        <v>SUPERVISIÓN, APOYO A LA SUPERVISIÓN Y CONTRATISTA</v>
      </c>
      <c r="U26" s="19">
        <f>+'EVALUACION CON CONTROLES'!O31</f>
        <v>2023</v>
      </c>
      <c r="V26" s="19">
        <f>+'EVALUACION CON CONTROLES'!P31</f>
        <v>2023</v>
      </c>
      <c r="W26" s="19" t="str">
        <f>+'EVALUACION CON CONTROLES'!Q31</f>
        <v>SEGUIMIENTO AL PROCESO</v>
      </c>
      <c r="X26" s="20" t="str">
        <f>+'EVALUACION CON CONTROLES'!R31</f>
        <v>SEMANAL SEGÚN CRONOGRAMA DEL PROYECTO</v>
      </c>
    </row>
    <row r="27" spans="2:24" ht="106.5" customHeight="1">
      <c r="B27" s="17">
        <v>18</v>
      </c>
      <c r="C27" s="19" t="str">
        <f>+'EVALUACION CON CONTROLES'!C32:F32</f>
        <v>Variación de los precios del mercado</v>
      </c>
      <c r="D27" s="18" t="str">
        <f>+'EVALUACION CON CONTROLES'!B32</f>
        <v>EJECUCIÓN</v>
      </c>
      <c r="E27" s="18" t="str">
        <f>VLOOKUP(C27,'IDENTIFICACION Y ANALISIS'!$B$19:$F$48,3,FALSE)</f>
        <v>General</v>
      </c>
      <c r="F27" s="18" t="str">
        <f>VLOOKUP(C27,'IDENTIFICACION Y ANALISIS'!$B$19:$F$48,4,FALSE)</f>
        <v>Externo</v>
      </c>
      <c r="G27" s="19" t="str">
        <f>+EVALUACION!H33</f>
        <v>1. Variación presupuestal que afecte la capacidad de adquisición de bienes y servicios 
2. Desfase presupuestal
3. reclamaciones de rompimiento del equilibrio económico por parte del contratista.</v>
      </c>
      <c r="H27" s="19">
        <f>+EVALUACION!I33</f>
        <v>1</v>
      </c>
      <c r="I27" s="19">
        <f>+EVALUACION!J33</f>
        <v>3</v>
      </c>
      <c r="J27" s="19">
        <f>+EVALUACION!K33</f>
        <v>4</v>
      </c>
      <c r="K27" s="18" t="str">
        <f>+EVALUACION!L33</f>
        <v>BAJO</v>
      </c>
      <c r="L27" s="19" t="s">
        <v>206</v>
      </c>
      <c r="M27" s="18" t="s">
        <v>207</v>
      </c>
      <c r="N27" s="19" t="str">
        <f>+'EVALUACION CON CONTROLES'!G32</f>
        <v xml:space="preserve">Efectuar revisiones en cada una de las etapas de elaboración de los Estudios Previos, Estudios de Sector, Pliegos de condiciones del proceso de contratación para evitar la ocurrencia del evento. </v>
      </c>
      <c r="O27" s="19">
        <f>+'EVALUACION CON CONTROLES'!I32</f>
        <v>1</v>
      </c>
      <c r="P27" s="19">
        <f>+'EVALUACION CON CONTROLES'!J32</f>
        <v>3</v>
      </c>
      <c r="Q27" s="19">
        <f>+'EVALUACION CON CONTROLES'!K32</f>
        <v>4</v>
      </c>
      <c r="R27" s="18" t="str">
        <f>+'EVALUACION CON CONTROLES'!L32</f>
        <v>BAJO</v>
      </c>
      <c r="S27" s="19" t="str">
        <f>+'EVALUACION CON CONTROLES'!M32</f>
        <v>SI</v>
      </c>
      <c r="T27" s="19" t="str">
        <f>+'EVALUACION CON CONTROLES'!N32</f>
        <v>PROFESIONALES DEL ÁREA DE GESTIÓN DEL DESARROLLO LOCAL DE TUNJUELITO (PLANEACIÓN Y CONTRATACIÓN)</v>
      </c>
      <c r="U27" s="19">
        <f>+'EVALUACION CON CONTROLES'!O32</f>
        <v>2023</v>
      </c>
      <c r="V27" s="19">
        <f>+'EVALUACION CON CONTROLES'!P32</f>
        <v>2023</v>
      </c>
      <c r="W27" s="19" t="str">
        <f>+'EVALUACION CON CONTROLES'!Q32</f>
        <v>SEGUIMIENTO AL PROCESO</v>
      </c>
      <c r="X27" s="20" t="str">
        <f>+'EVALUACION CON CONTROLES'!R32</f>
        <v>ETAPA DE PLANEACIÓN Y SEGUIMIENTO A LA ETAPA DE EJECUCIÓN</v>
      </c>
    </row>
    <row r="28" spans="2:24" ht="124.5" customHeight="1">
      <c r="B28" s="17">
        <v>19</v>
      </c>
      <c r="C28" s="19" t="str">
        <f>+'EVALUACION CON CONTROLES'!C33:F33</f>
        <v xml:space="preserve">Afectaciones psicosociales, acción con daño, situaciones de revictimización </v>
      </c>
      <c r="D28" s="18" t="str">
        <f>+'EVALUACION CON CONTROLES'!B33</f>
        <v>EJECUCIÓN</v>
      </c>
      <c r="E28" s="18" t="str">
        <f>VLOOKUP(C28,'IDENTIFICACION Y ANALISIS'!$B$19:$F$48,3,FALSE)</f>
        <v>Especifico</v>
      </c>
      <c r="F28" s="18" t="str">
        <f>VLOOKUP(C28,'IDENTIFICACION Y ANALISIS'!$B$19:$F$48,4,FALSE)</f>
        <v>Externo</v>
      </c>
      <c r="G28" s="19" t="str">
        <f>+EVALUACION!H34</f>
        <v>1. Situaciones de revictimización o victimización secundaria.
2. Afectaciones individuales y/o comunitarias a la población beneficiaria</v>
      </c>
      <c r="H28" s="19">
        <f>+EVALUACION!I34</f>
        <v>3</v>
      </c>
      <c r="I28" s="19">
        <f>+EVALUACION!J34</f>
        <v>4</v>
      </c>
      <c r="J28" s="19">
        <f>+EVALUACION!K34</f>
        <v>7</v>
      </c>
      <c r="K28" s="18" t="str">
        <f>+EVALUACION!L34</f>
        <v>ALTO</v>
      </c>
      <c r="L28" s="19" t="s">
        <v>186</v>
      </c>
      <c r="M28" s="18">
        <v>100</v>
      </c>
      <c r="N28" s="19" t="str">
        <f>+'EVALUACION CON CONTROLES'!G33</f>
        <v>Acompañamiento psicosocial del proyecto presentado por el contratista</v>
      </c>
      <c r="O28" s="19">
        <f>+'EVALUACION CON CONTROLES'!I33</f>
        <v>3</v>
      </c>
      <c r="P28" s="19">
        <f>+'EVALUACION CON CONTROLES'!J33</f>
        <v>4</v>
      </c>
      <c r="Q28" s="19">
        <f>+'EVALUACION CON CONTROLES'!K33</f>
        <v>7</v>
      </c>
      <c r="R28" s="18" t="str">
        <f>+'EVALUACION CON CONTROLES'!L33</f>
        <v>ALTO</v>
      </c>
      <c r="S28" s="19" t="str">
        <f>+'EVALUACION CON CONTROLES'!M33</f>
        <v>NO</v>
      </c>
      <c r="T28" s="19" t="str">
        <f>+'EVALUACION CON CONTROLES'!N33</f>
        <v>CONTRATISTA</v>
      </c>
      <c r="U28" s="19">
        <f>+'EVALUACION CON CONTROLES'!O33</f>
        <v>2023</v>
      </c>
      <c r="V28" s="19">
        <f>+'EVALUACION CON CONTROLES'!P33</f>
        <v>2023</v>
      </c>
      <c r="W28" s="19" t="str">
        <f>+'EVALUACION CON CONTROLES'!Q33</f>
        <v>SEGUIMIENTO AL PROCESO</v>
      </c>
      <c r="X28" s="28" t="str">
        <f>+'EVALUACION CON CONTROLES'!R33</f>
        <v>SEMANAL SEGÚN CRONOGRAMA DEL PROYECTO</v>
      </c>
    </row>
    <row r="29" spans="2:24" ht="106.5" customHeight="1">
      <c r="B29" s="17">
        <v>20</v>
      </c>
      <c r="C29" s="19" t="str">
        <f>+'EVALUACION CON CONTROLES'!C34:F34</f>
        <v>Dificultades, disputas y/o conflictividades con la población beneficiaria y las diferentes instancias de participación de la localidad</v>
      </c>
      <c r="D29" s="18" t="str">
        <f>+'EVALUACION CON CONTROLES'!B34</f>
        <v>EJECUCIÓN</v>
      </c>
      <c r="E29" s="18" t="str">
        <f>VLOOKUP(C29,'IDENTIFICACION Y ANALISIS'!$B$19:$F$48,3,FALSE)</f>
        <v>Especifico</v>
      </c>
      <c r="F29" s="18" t="str">
        <f>VLOOKUP(C29,'IDENTIFICACION Y ANALISIS'!$B$19:$F$48,4,FALSE)</f>
        <v>Externo</v>
      </c>
      <c r="G29" s="19" t="str">
        <f>+EVALUACION!H36</f>
        <v>1. Dificultades para el desarrollo del proyecto y sus actividades 
2. Distanciamiento de la entidad respecto a la institucionalidad
3. Incumplimiento de las metas dentro de la vigencia, y el alcance de las iniciativas participativas.</v>
      </c>
      <c r="H29" s="19">
        <f>+EVALUACION!I36</f>
        <v>3</v>
      </c>
      <c r="I29" s="19">
        <f>+EVALUACION!J36</f>
        <v>4</v>
      </c>
      <c r="J29" s="19">
        <f>+EVALUACION!K36</f>
        <v>7</v>
      </c>
      <c r="K29" s="18" t="str">
        <f>+EVALUACION!L36</f>
        <v>ALTO</v>
      </c>
      <c r="L29" s="19" t="s">
        <v>206</v>
      </c>
      <c r="M29" s="18" t="s">
        <v>207</v>
      </c>
      <c r="N29" s="19" t="str">
        <f>+'EVALUACION CON CONTROLES'!G34</f>
        <v>Vinculación de delegaciones de instancias de participación y/o población beneficiaria en el Comité Técnico de Seguimiento
Apoyo del/la referente de participación de la entidad</v>
      </c>
      <c r="O29" s="19">
        <f>+'EVALUACION CON CONTROLES'!I34</f>
        <v>3</v>
      </c>
      <c r="P29" s="19">
        <f>+'EVALUACION CON CONTROLES'!J34</f>
        <v>4</v>
      </c>
      <c r="Q29" s="19">
        <f>+'EVALUACION CON CONTROLES'!K34</f>
        <v>7</v>
      </c>
      <c r="R29" s="18" t="str">
        <f>+'EVALUACION CON CONTROLES'!L34</f>
        <v>ALTO</v>
      </c>
      <c r="S29" s="19" t="str">
        <f>+'EVALUACION CON CONTROLES'!M34</f>
        <v>NO</v>
      </c>
      <c r="T29" s="19" t="str">
        <f>+'EVALUACION CON CONTROLES'!N34</f>
        <v>SUPERVISIÓN, APOYO A LA SUPERVISIÓN Y CONTRATISTA</v>
      </c>
      <c r="U29" s="19">
        <f>+'EVALUACION CON CONTROLES'!O34</f>
        <v>2023</v>
      </c>
      <c r="V29" s="19">
        <f>+'EVALUACION CON CONTROLES'!P34</f>
        <v>2023</v>
      </c>
      <c r="W29" s="19" t="str">
        <f>+'EVALUACION CON CONTROLES'!Q34</f>
        <v>SEGUIMIENTO AL PROCESO</v>
      </c>
      <c r="X29" s="28" t="str">
        <f>+'EVALUACION CON CONTROLES'!R34</f>
        <v>SEMANAL SEGÚN CRONOGRAMA DEL PROYECTO</v>
      </c>
    </row>
    <row r="30" spans="2:24" ht="106.5" customHeight="1">
      <c r="B30" s="17">
        <v>21</v>
      </c>
      <c r="C30" s="19" t="str">
        <f>+'EVALUACION CON CONTROLES'!C35:F35</f>
        <v>Accidentes, contingencia, emergencias, perjuicios y/o siniestros presentados en las actividades de formación y en espacio publico</v>
      </c>
      <c r="D30" s="18" t="str">
        <f>+'EVALUACION CON CONTROLES'!B35</f>
        <v>EJECUCIÓN</v>
      </c>
      <c r="E30" s="18" t="str">
        <f>VLOOKUP(C30,'IDENTIFICACION Y ANALISIS'!$B$19:$F$48,3,FALSE)</f>
        <v>Especifico</v>
      </c>
      <c r="F30" s="18" t="str">
        <f>VLOOKUP(C30,'IDENTIFICACION Y ANALISIS'!$B$19:$F$48,4,FALSE)</f>
        <v>Externo</v>
      </c>
      <c r="G30" s="19" t="str">
        <f>+EVALUACION!H37</f>
        <v>1. Lesiones, afectaciones o pérdidas humanas.
2. Costos y/o sanciones para el contratista y el FDLT</v>
      </c>
      <c r="H30" s="19">
        <f>+EVALUACION!I37</f>
        <v>2</v>
      </c>
      <c r="I30" s="19">
        <f>+EVALUACION!J37</f>
        <v>5</v>
      </c>
      <c r="J30" s="19">
        <f>+EVALUACION!K37</f>
        <v>7</v>
      </c>
      <c r="K30" s="18" t="str">
        <f>+EVALUACION!L37</f>
        <v>ALTO</v>
      </c>
      <c r="L30" s="19" t="s">
        <v>186</v>
      </c>
      <c r="M30" s="18">
        <v>100</v>
      </c>
      <c r="N30" s="19" t="str">
        <f>+'EVALUACION CON CONTROLES'!G35</f>
        <v>Póliza de seguros para el cubrimiento de la actividad
Verificación de las condiciones óptimas de los recursos logísticos y de seguridad
Protocolos de cuidado y seguridad</v>
      </c>
      <c r="O30" s="19">
        <f>+'EVALUACION CON CONTROLES'!I35</f>
        <v>2</v>
      </c>
      <c r="P30" s="19">
        <f>+'EVALUACION CON CONTROLES'!J35</f>
        <v>5</v>
      </c>
      <c r="Q30" s="19">
        <f>+'EVALUACION CON CONTROLES'!K35</f>
        <v>7</v>
      </c>
      <c r="R30" s="18" t="str">
        <f>+'EVALUACION CON CONTROLES'!L35</f>
        <v>ALTO</v>
      </c>
      <c r="S30" s="19" t="str">
        <f>+'EVALUACION CON CONTROLES'!M35</f>
        <v>SI</v>
      </c>
      <c r="T30" s="19" t="str">
        <f>+'EVALUACION CON CONTROLES'!N35</f>
        <v>SUPERVISIÓN, APOYO A LA SUPERVISIÓN Y CONTRATISTA</v>
      </c>
      <c r="U30" s="19">
        <f>+'EVALUACION CON CONTROLES'!O35</f>
        <v>2023</v>
      </c>
      <c r="V30" s="19">
        <f>+'EVALUACION CON CONTROLES'!P35</f>
        <v>2023</v>
      </c>
      <c r="W30" s="19" t="str">
        <f>+'EVALUACION CON CONTROLES'!Q35</f>
        <v>SEGUIMIENTO AL PROCESO</v>
      </c>
      <c r="X30" s="28" t="str">
        <f>+'EVALUACION CON CONTROLES'!R35</f>
        <v>SEMANAL SEGÚN CRONOGRAMA DEL PROYECTO</v>
      </c>
    </row>
    <row r="31" spans="2:24" ht="106.5" customHeight="1">
      <c r="B31" s="17">
        <v>22</v>
      </c>
      <c r="C31" s="19" t="str">
        <f>+'EVALUACION CON CONTROLES'!C36:F36</f>
        <v>Contingencias, accidentes o demás dificultades presentadas en los eventos y espacios desarrollados a la interperie y por fuera de las instalaciones de la Alcaldía Local de Tunjuelito</v>
      </c>
      <c r="D31" s="18" t="str">
        <f>+'EVALUACION CON CONTROLES'!B36</f>
        <v>EJECUCIÓN</v>
      </c>
      <c r="E31" s="18" t="str">
        <f>VLOOKUP(C31,'IDENTIFICACION Y ANALISIS'!$B$19:$F$48,3,FALSE)</f>
        <v>Especifico</v>
      </c>
      <c r="F31" s="18" t="str">
        <f>VLOOKUP(C31,'IDENTIFICACION Y ANALISIS'!$B$19:$F$48,4,FALSE)</f>
        <v>Externo</v>
      </c>
      <c r="G31" s="19" t="str">
        <f>+EVALUACION!H38</f>
        <v xml:space="preserve">1. Lesiones, afectaciones o pérdidas humanas.
2. Costos y/o sanciones para el contratista y el FDLT
3. Imposibilidad o dificultades para el desarrollo de las actividades
</v>
      </c>
      <c r="H31" s="19">
        <f>+EVALUACION!I38</f>
        <v>3</v>
      </c>
      <c r="I31" s="19">
        <f>+EVALUACION!J38</f>
        <v>4</v>
      </c>
      <c r="J31" s="19">
        <f>+EVALUACION!K38</f>
        <v>7</v>
      </c>
      <c r="K31" s="18" t="str">
        <f>+EVALUACION!L38</f>
        <v>ALTO</v>
      </c>
      <c r="L31" s="19" t="s">
        <v>186</v>
      </c>
      <c r="M31" s="18">
        <v>100</v>
      </c>
      <c r="N31" s="19" t="str">
        <f>+'EVALUACION CON CONTROLES'!G36</f>
        <v>Protocolos de cuidado y seguridad
Pólizas de seguro en el caso que lo requieran o planes de contingencia</v>
      </c>
      <c r="O31" s="19">
        <f>+'EVALUACION CON CONTROLES'!I36</f>
        <v>3</v>
      </c>
      <c r="P31" s="19">
        <f>+'EVALUACION CON CONTROLES'!J36</f>
        <v>4</v>
      </c>
      <c r="Q31" s="19">
        <f>+'EVALUACION CON CONTROLES'!K36</f>
        <v>7</v>
      </c>
      <c r="R31" s="18" t="str">
        <f>+'EVALUACION CON CONTROLES'!L36</f>
        <v>ALTO</v>
      </c>
      <c r="S31" s="19" t="str">
        <f>+'EVALUACION CON CONTROLES'!M36</f>
        <v>SI</v>
      </c>
      <c r="T31" s="19" t="str">
        <f>+'EVALUACION CON CONTROLES'!N36</f>
        <v>SUPERVISIÓN, APOYO A LA SUPERVISIÓN Y CONTRATISTA</v>
      </c>
      <c r="U31" s="19">
        <f>+'EVALUACION CON CONTROLES'!O36</f>
        <v>2023</v>
      </c>
      <c r="V31" s="19">
        <f>+'EVALUACION CON CONTROLES'!P36</f>
        <v>2023</v>
      </c>
      <c r="W31" s="19" t="str">
        <f>+'EVALUACION CON CONTROLES'!Q36</f>
        <v>SEGUIMIENTO AL PROCESO</v>
      </c>
      <c r="X31" s="28" t="str">
        <f>+'EVALUACION CON CONTROLES'!R36</f>
        <v>SEMANAL SEGÚN CRONOGRAMA DEL PROYECTO</v>
      </c>
    </row>
    <row r="32" spans="2:24" ht="106.5" customHeight="1">
      <c r="B32" s="17">
        <v>23</v>
      </c>
      <c r="C32" s="19" t="str">
        <f>+'EVALUACION CON CONTROLES'!C37:F37</f>
        <v>Intoxicaciones y/o enfermedades producidas por el consumo de las muestras gastronómicas contempladas en el proyecto</v>
      </c>
      <c r="D32" s="18" t="str">
        <f>+'EVALUACION CON CONTROLES'!B37</f>
        <v>EJECUCIÓN</v>
      </c>
      <c r="E32" s="18" t="e">
        <f>VLOOKUP(C32,'IDENTIFICACION Y ANALISIS'!$B$19:$F$48,3,FALSE)</f>
        <v>#N/A</v>
      </c>
      <c r="F32" s="18" t="e">
        <f>VLOOKUP(C32,'IDENTIFICACION Y ANALISIS'!$B$19:$F$48,4,FALSE)</f>
        <v>#N/A</v>
      </c>
      <c r="G32" s="19" t="str">
        <f>+EVALUACION!H39</f>
        <v>1. Lesiones, afectaciones, enfermedades o pérdidas humanas.
2. Costos y/o sanciones para el contratista y el FDLT</v>
      </c>
      <c r="H32" s="19">
        <f>+EVALUACION!I39</f>
        <v>2</v>
      </c>
      <c r="I32" s="19">
        <f>+EVALUACION!J39</f>
        <v>5</v>
      </c>
      <c r="J32" s="19">
        <f>+EVALUACION!K39</f>
        <v>7</v>
      </c>
      <c r="K32" s="18" t="str">
        <f>+EVALUACION!L39</f>
        <v>ALTO</v>
      </c>
      <c r="L32" s="19" t="s">
        <v>186</v>
      </c>
      <c r="M32" s="18">
        <v>100</v>
      </c>
      <c r="N32" s="19" t="str">
        <f>+'EVALUACION CON CONTROLES'!G37</f>
        <v>Exigencia del carné de manipulación de alimentos por parte del personal contratado y verificación de las condiciones de salubridad de los alimentos</v>
      </c>
      <c r="O32" s="19">
        <f>+'EVALUACION CON CONTROLES'!I37</f>
        <v>2</v>
      </c>
      <c r="P32" s="19">
        <f>+'EVALUACION CON CONTROLES'!J37</f>
        <v>5</v>
      </c>
      <c r="Q32" s="19">
        <f>+'EVALUACION CON CONTROLES'!K37</f>
        <v>7</v>
      </c>
      <c r="R32" s="18" t="str">
        <f>+'EVALUACION CON CONTROLES'!L37</f>
        <v>ALTO</v>
      </c>
      <c r="S32" s="19" t="str">
        <f>+'EVALUACION CON CONTROLES'!M37</f>
        <v>SI</v>
      </c>
      <c r="T32" s="19" t="str">
        <f>+'EVALUACION CON CONTROLES'!N37</f>
        <v>SUPERVISIÓN, APOYO A LA SUPERVISIÓN Y CONTRATISTA</v>
      </c>
      <c r="U32" s="19">
        <f>+'EVALUACION CON CONTROLES'!O37</f>
        <v>2023</v>
      </c>
      <c r="V32" s="19">
        <f>+'EVALUACION CON CONTROLES'!P37</f>
        <v>2023</v>
      </c>
      <c r="W32" s="19" t="str">
        <f>+'EVALUACION CON CONTROLES'!Q37</f>
        <v>SEGUIMIENTO AL PROCESO</v>
      </c>
      <c r="X32" s="28" t="str">
        <f>+'EVALUACION CON CONTROLES'!R37</f>
        <v>SEMANAL SEGÚN CRONOGRAMA DEL PROYECTO</v>
      </c>
    </row>
    <row r="33" spans="2:24" ht="106.5" customHeight="1">
      <c r="B33" s="17">
        <v>24</v>
      </c>
      <c r="C33" s="19" t="str">
        <f>+'EVALUACION CON CONTROLES'!C38:F38</f>
        <v>Incumplimiento por parte del contratista en la entrega de los productos contemplados para cada actividad</v>
      </c>
      <c r="D33" s="18" t="str">
        <f>+'EVALUACION CON CONTROLES'!B38</f>
        <v>EJECUCIÓN</v>
      </c>
      <c r="E33" s="18" t="str">
        <f>VLOOKUP(C33,'IDENTIFICACION Y ANALISIS'!$B$19:$F$48,3,FALSE)</f>
        <v>General</v>
      </c>
      <c r="F33" s="18" t="str">
        <f>VLOOKUP(C33,'IDENTIFICACION Y ANALISIS'!$B$19:$F$48,4,FALSE)</f>
        <v>Externo</v>
      </c>
      <c r="G33" s="19" t="str">
        <f>+EVALUACION!H40</f>
        <v>1. Incumplimiento de las metas y objetivos del proyecto. 
2. Afectación del cumplimiento del contrato dentro de la vigencia</v>
      </c>
      <c r="H33" s="19">
        <f>+EVALUACION!I40</f>
        <v>3</v>
      </c>
      <c r="I33" s="19">
        <f>+EVALUACION!J40</f>
        <v>4</v>
      </c>
      <c r="J33" s="19">
        <f>+EVALUACION!K40</f>
        <v>7</v>
      </c>
      <c r="K33" s="18" t="str">
        <f>+EVALUACION!L40</f>
        <v>ALTO</v>
      </c>
      <c r="L33" s="19" t="s">
        <v>186</v>
      </c>
      <c r="M33" s="18">
        <v>100</v>
      </c>
      <c r="N33" s="19" t="str">
        <f>+'EVALUACION CON CONTROLES'!G38</f>
        <v>Realizar supervisiones periódicas al anexo técnico, el plan de trabajo y las obligaciones contractuales entre las partes</v>
      </c>
      <c r="O33" s="19">
        <f>+'EVALUACION CON CONTROLES'!I38</f>
        <v>3</v>
      </c>
      <c r="P33" s="19">
        <f>+'EVALUACION CON CONTROLES'!J38</f>
        <v>4</v>
      </c>
      <c r="Q33" s="19">
        <f>+'EVALUACION CON CONTROLES'!K38</f>
        <v>7</v>
      </c>
      <c r="R33" s="18" t="str">
        <f>+'EVALUACION CON CONTROLES'!L38</f>
        <v>ALTO</v>
      </c>
      <c r="S33" s="19" t="str">
        <f>+'EVALUACION CON CONTROLES'!M38</f>
        <v>NO</v>
      </c>
      <c r="T33" s="19" t="str">
        <f>+'EVALUACION CON CONTROLES'!N38</f>
        <v>SUPERVISIÓN, APOYO A LA SUPERVISIÓN Y CONTRATISTA</v>
      </c>
      <c r="U33" s="19">
        <f>+'EVALUACION CON CONTROLES'!O38</f>
        <v>2023</v>
      </c>
      <c r="V33" s="19">
        <f>+'EVALUACION CON CONTROLES'!P38</f>
        <v>2023</v>
      </c>
      <c r="W33" s="19" t="str">
        <f>+'EVALUACION CON CONTROLES'!Q38</f>
        <v>SEGUIMIENTO AL PROCESO</v>
      </c>
      <c r="X33" s="28" t="str">
        <f>+'EVALUACION CON CONTROLES'!R38</f>
        <v>SEMANAL SEGÚN CRONOGRAMA DEL PROYECTO</v>
      </c>
    </row>
    <row r="34" spans="2:24" ht="106.5" customHeight="1">
      <c r="B34" s="17">
        <v>25</v>
      </c>
      <c r="C34" s="19" t="str">
        <f>+'EVALUACION CON CONTROLES'!C39:F39</f>
        <v>Imposibilidad de tramitar los permisos para el desarrollo de actividades en espacio publico proyectadas por el proyecto</v>
      </c>
      <c r="D34" s="18" t="str">
        <f>+'EVALUACION CON CONTROLES'!B39</f>
        <v>EJECUCIÓN</v>
      </c>
      <c r="E34" s="18" t="str">
        <f>VLOOKUP(C34,'IDENTIFICACION Y ANALISIS'!$B$19:$F$48,3,FALSE)</f>
        <v>Especifico</v>
      </c>
      <c r="F34" s="18" t="str">
        <f>VLOOKUP(C34,'IDENTIFICACION Y ANALISIS'!$B$19:$F$48,4,FALSE)</f>
        <v>Externo</v>
      </c>
      <c r="G34" s="19" t="str">
        <f>+EVALUACION!H41</f>
        <v>1. Imposibilidad o dificultades para el desarrollo de las actividades
2. Afectación del cumplimiento del contrato dentro de la vigencia</v>
      </c>
      <c r="H34" s="19">
        <f>+EVALUACION!I41</f>
        <v>1</v>
      </c>
      <c r="I34" s="19">
        <f>+EVALUACION!J41</f>
        <v>4</v>
      </c>
      <c r="J34" s="19">
        <f>+EVALUACION!K41</f>
        <v>5</v>
      </c>
      <c r="K34" s="18" t="str">
        <f>+EVALUACION!L41</f>
        <v>MEDIO</v>
      </c>
      <c r="L34" s="19" t="s">
        <v>206</v>
      </c>
      <c r="M34" s="18" t="s">
        <v>208</v>
      </c>
      <c r="N34" s="19" t="str">
        <f>+'EVALUACION CON CONTROLES'!G39</f>
        <v>Supervisar eficientemente el trámite de permisos y gestiones interinstitucionales</v>
      </c>
      <c r="O34" s="19">
        <f>+'EVALUACION CON CONTROLES'!I39</f>
        <v>1</v>
      </c>
      <c r="P34" s="19">
        <f>+'EVALUACION CON CONTROLES'!J39</f>
        <v>4</v>
      </c>
      <c r="Q34" s="19">
        <f>+'EVALUACION CON CONTROLES'!K39</f>
        <v>5</v>
      </c>
      <c r="R34" s="18" t="str">
        <f>+'EVALUACION CON CONTROLES'!L39</f>
        <v>MEDIO</v>
      </c>
      <c r="S34" s="19" t="str">
        <f>+'EVALUACION CON CONTROLES'!M39</f>
        <v>NO</v>
      </c>
      <c r="T34" s="19" t="str">
        <f>+'EVALUACION CON CONTROLES'!N39</f>
        <v>SUPERVISIÓN, APOYO A LA SUPERVISIÓN Y CONTRATISTA</v>
      </c>
      <c r="U34" s="19">
        <f>+'EVALUACION CON CONTROLES'!O39</f>
        <v>2023</v>
      </c>
      <c r="V34" s="19">
        <f>+'EVALUACION CON CONTROLES'!P39</f>
        <v>2023</v>
      </c>
      <c r="W34" s="19" t="str">
        <f>+'EVALUACION CON CONTROLES'!Q39</f>
        <v>SEGUIMIENTO AL PROCESO</v>
      </c>
      <c r="X34" s="28" t="str">
        <f>+'EVALUACION CON CONTROLES'!R39</f>
        <v>SEMANAL SEGÚN CRONOGRAMA DEL PROYECTO</v>
      </c>
    </row>
    <row r="35" spans="2:24" ht="106.5" customHeight="1" thickBot="1">
      <c r="B35" s="17">
        <v>26</v>
      </c>
      <c r="C35" s="19" t="str">
        <f>+'EVALUACION CON CONTROLES'!C40:F40</f>
        <v>Paros huelgas, situaciones de orden público o situaciones externas como pandemias  que afecten el cumplimiento de obligaciones cuando se hace trabajo en campo</v>
      </c>
      <c r="D35" s="18" t="str">
        <f>+'EVALUACION CON CONTROLES'!B40</f>
        <v>EJECUCIÓN</v>
      </c>
      <c r="E35" s="18" t="str">
        <f>VLOOKUP(C35,'IDENTIFICACION Y ANALISIS'!$B$19:$F$48,3,FALSE)</f>
        <v>General</v>
      </c>
      <c r="F35" s="18" t="str">
        <f>VLOOKUP(C35,'IDENTIFICACION Y ANALISIS'!$B$19:$F$48,4,FALSE)</f>
        <v>Externo</v>
      </c>
      <c r="G35" s="19" t="str">
        <f>+EVALUACION!H42</f>
        <v>1. Imposibilidad o dificultades para el desarrollo de las actividades
2. Afectación del cumplimiento del contrato dentro de la vigencia</v>
      </c>
      <c r="H35" s="19">
        <f>+EVALUACION!I42</f>
        <v>2</v>
      </c>
      <c r="I35" s="19">
        <f>+EVALUACION!J42</f>
        <v>4</v>
      </c>
      <c r="J35" s="19">
        <f>+EVALUACION!K42</f>
        <v>6</v>
      </c>
      <c r="K35" s="18" t="str">
        <f>+EVALUACION!L42</f>
        <v>ALTO</v>
      </c>
      <c r="L35" s="19" t="s">
        <v>206</v>
      </c>
      <c r="M35" s="18" t="s">
        <v>207</v>
      </c>
      <c r="N35" s="19" t="str">
        <f>+'EVALUACION CON CONTROLES'!G40</f>
        <v>Seguimiento del cronograma estipulado y verificación en medios de comunicación y fuentes oficiales de situaciones de orden público</v>
      </c>
      <c r="O35" s="19">
        <f>+'EVALUACION CON CONTROLES'!I40</f>
        <v>2</v>
      </c>
      <c r="P35" s="19">
        <f>+'EVALUACION CON CONTROLES'!J40</f>
        <v>4</v>
      </c>
      <c r="Q35" s="19">
        <f>+'EVALUACION CON CONTROLES'!K40</f>
        <v>6</v>
      </c>
      <c r="R35" s="18" t="str">
        <f>+'EVALUACION CON CONTROLES'!L40</f>
        <v>ALTO</v>
      </c>
      <c r="S35" s="19" t="str">
        <f>+'EVALUACION CON CONTROLES'!M40</f>
        <v>NO</v>
      </c>
      <c r="T35" s="19" t="str">
        <f>+'EVALUACION CON CONTROLES'!N40</f>
        <v>SUPERVISIÓN, APOYO A LA SUPERVISIÓN Y CONTRATISTA</v>
      </c>
      <c r="U35" s="19">
        <f>+'EVALUACION CON CONTROLES'!O40</f>
        <v>2023</v>
      </c>
      <c r="V35" s="19">
        <f>+'EVALUACION CON CONTROLES'!P40</f>
        <v>2023</v>
      </c>
      <c r="W35" s="19" t="str">
        <f>+'EVALUACION CON CONTROLES'!Q40</f>
        <v>SEGUIMIENTO AL PROCESO</v>
      </c>
      <c r="X35" s="28" t="str">
        <f>+'EVALUACION CON CONTROLES'!R40</f>
        <v>SEMANAL SEGÚN CRONOGRAMA DEL PROYECTO</v>
      </c>
    </row>
    <row r="36" spans="2:24" ht="106.5" customHeight="1" thickBot="1">
      <c r="B36" s="37">
        <v>20</v>
      </c>
      <c r="C36" s="38" t="str">
        <f>+'EVALUACION CON CONTROLES'!C41:F41</f>
        <v>Eventos naturales tales como lluvias o dificultades climáticas</v>
      </c>
      <c r="D36" s="39" t="str">
        <f>+'EVALUACION CON CONTROLES'!B41</f>
        <v>EJECUCIÓN</v>
      </c>
      <c r="E36" s="39" t="str">
        <f>VLOOKUP(C36,'IDENTIFICACION Y ANALISIS'!$B$19:$F$48,3,FALSE)</f>
        <v>General</v>
      </c>
      <c r="F36" s="39" t="str">
        <f>VLOOKUP(C36,'IDENTIFICACION Y ANALISIS'!$B$19:$F$48,4,FALSE)</f>
        <v>Externo</v>
      </c>
      <c r="G36" s="38" t="str">
        <f>+EVALUACION!H43</f>
        <v>1. Imposibilidad o dificultades para el desarrollo de las actividades
2. Afectación del cumplimiento del contrato dentro de la vigencia</v>
      </c>
      <c r="H36" s="38">
        <f>+EVALUACION!I43</f>
        <v>2</v>
      </c>
      <c r="I36" s="38">
        <f>+EVALUACION!J43</f>
        <v>4</v>
      </c>
      <c r="J36" s="38">
        <f>+EVALUACION!K43</f>
        <v>6</v>
      </c>
      <c r="K36" s="39" t="str">
        <f>+EVALUACION!L43</f>
        <v>ALTO</v>
      </c>
      <c r="L36" s="38" t="s">
        <v>206</v>
      </c>
      <c r="M36" s="39" t="s">
        <v>207</v>
      </c>
      <c r="N36" s="38" t="str">
        <f>+'EVALUACION CON CONTROLES'!G41</f>
        <v xml:space="preserve">Seguimiento de la programación de las activades y verificación de las condiciones previsibles acerca del estado del clima </v>
      </c>
      <c r="O36" s="38">
        <f>+'EVALUACION CON CONTROLES'!I41</f>
        <v>2</v>
      </c>
      <c r="P36" s="38">
        <f>+'EVALUACION CON CONTROLES'!J41</f>
        <v>4</v>
      </c>
      <c r="Q36" s="38">
        <f>+'EVALUACION CON CONTROLES'!K41</f>
        <v>6</v>
      </c>
      <c r="R36" s="39" t="str">
        <f>+'EVALUACION CON CONTROLES'!L41</f>
        <v>ALTO</v>
      </c>
      <c r="S36" s="38" t="str">
        <f>+'EVALUACION CON CONTROLES'!M41</f>
        <v>NO</v>
      </c>
      <c r="T36" s="38" t="str">
        <f>+'EVALUACION CON CONTROLES'!N41</f>
        <v>SUPERVISIÓN, APOYO A LA SUPERVISIÓN Y CONTRATISTA</v>
      </c>
      <c r="U36" s="38">
        <f>+'EVALUACION CON CONTROLES'!O41</f>
        <v>2023</v>
      </c>
      <c r="V36" s="38">
        <f>+'EVALUACION CON CONTROLES'!P41</f>
        <v>2023</v>
      </c>
      <c r="W36" s="38" t="str">
        <f>+'EVALUACION CON CONTROLES'!Q41</f>
        <v>SEGUIMIENTO AL PROCESO</v>
      </c>
      <c r="X36" s="40" t="str">
        <f>+'EVALUACION CON CONTROLES'!R41</f>
        <v>SEMANAL SEGÚN CRONOGRAMA DEL PROYECTO</v>
      </c>
    </row>
    <row r="37" spans="2:24" ht="13.5" customHeight="1">
      <c r="B37" s="52"/>
      <c r="X37" s="53"/>
    </row>
    <row r="38" spans="2:24" ht="13.5" customHeight="1">
      <c r="B38" s="52"/>
      <c r="E38" s="14"/>
      <c r="F38" s="317" t="s">
        <v>209</v>
      </c>
      <c r="G38" s="317"/>
      <c r="H38" s="14"/>
      <c r="I38" s="14"/>
      <c r="J38" s="318" t="s">
        <v>195</v>
      </c>
      <c r="K38" s="318"/>
      <c r="L38" s="318"/>
      <c r="M38" s="318"/>
      <c r="X38" s="53"/>
    </row>
    <row r="39" spans="2:24" ht="13.5" customHeight="1">
      <c r="B39" s="52"/>
      <c r="E39" s="333" t="s">
        <v>106</v>
      </c>
      <c r="F39" s="48" t="s">
        <v>107</v>
      </c>
      <c r="G39" s="48" t="s">
        <v>108</v>
      </c>
      <c r="H39" s="14"/>
      <c r="I39" s="14"/>
      <c r="J39" s="347" t="s">
        <v>109</v>
      </c>
      <c r="K39" s="348"/>
      <c r="L39" s="347" t="s">
        <v>108</v>
      </c>
      <c r="M39" s="348"/>
      <c r="X39" s="53"/>
    </row>
    <row r="40" spans="2:24" ht="13.5" customHeight="1">
      <c r="B40" s="52"/>
      <c r="E40" s="333"/>
      <c r="F40" s="19" t="s">
        <v>110</v>
      </c>
      <c r="G40" s="19">
        <v>1</v>
      </c>
      <c r="H40" s="14"/>
      <c r="I40" s="14"/>
      <c r="J40" s="321" t="s">
        <v>111</v>
      </c>
      <c r="K40" s="322"/>
      <c r="L40" s="323">
        <v>1</v>
      </c>
      <c r="M40" s="323"/>
      <c r="X40" s="53"/>
    </row>
    <row r="41" spans="2:24" ht="13.5" customHeight="1">
      <c r="B41" s="52"/>
      <c r="E41" s="333"/>
      <c r="F41" s="19" t="s">
        <v>112</v>
      </c>
      <c r="G41" s="19">
        <v>2</v>
      </c>
      <c r="H41" s="14"/>
      <c r="I41" s="14"/>
      <c r="J41" s="321" t="s">
        <v>113</v>
      </c>
      <c r="K41" s="322"/>
      <c r="L41" s="323">
        <v>2</v>
      </c>
      <c r="M41" s="323"/>
      <c r="X41" s="53"/>
    </row>
    <row r="42" spans="2:24" ht="13.5" customHeight="1">
      <c r="B42" s="52"/>
      <c r="E42" s="333"/>
      <c r="F42" s="19" t="s">
        <v>114</v>
      </c>
      <c r="G42" s="19">
        <v>3</v>
      </c>
      <c r="H42" s="14"/>
      <c r="I42" s="14"/>
      <c r="J42" s="321" t="s">
        <v>115</v>
      </c>
      <c r="K42" s="322"/>
      <c r="L42" s="323">
        <v>3</v>
      </c>
      <c r="M42" s="323"/>
      <c r="X42" s="53"/>
    </row>
    <row r="43" spans="2:24" ht="13.5" customHeight="1">
      <c r="B43" s="52"/>
      <c r="E43" s="333"/>
      <c r="F43" s="19" t="s">
        <v>116</v>
      </c>
      <c r="G43" s="19">
        <v>4</v>
      </c>
      <c r="H43" s="14"/>
      <c r="I43" s="14"/>
      <c r="J43" s="321" t="s">
        <v>117</v>
      </c>
      <c r="K43" s="322"/>
      <c r="L43" s="323">
        <v>4</v>
      </c>
      <c r="M43" s="323"/>
      <c r="X43" s="53"/>
    </row>
    <row r="44" spans="2:24" ht="13.5" customHeight="1">
      <c r="B44" s="52"/>
      <c r="E44" s="333"/>
      <c r="F44" s="19" t="s">
        <v>118</v>
      </c>
      <c r="G44" s="19">
        <v>5</v>
      </c>
      <c r="H44" s="14"/>
      <c r="I44" s="14"/>
      <c r="J44" s="321" t="s">
        <v>119</v>
      </c>
      <c r="K44" s="322"/>
      <c r="L44" s="323">
        <v>5</v>
      </c>
      <c r="M44" s="323"/>
      <c r="X44" s="53"/>
    </row>
    <row r="45" spans="2:24" ht="13.5" customHeight="1">
      <c r="B45" s="52"/>
      <c r="D45" s="14"/>
      <c r="E45" s="14"/>
      <c r="F45" s="14"/>
      <c r="G45" s="14"/>
      <c r="H45" s="14"/>
      <c r="I45" s="14"/>
      <c r="J45" s="14"/>
      <c r="K45" s="14"/>
      <c r="L45" s="14"/>
      <c r="M45" s="14"/>
      <c r="X45" s="53"/>
    </row>
    <row r="46" spans="2:24" ht="13.5" customHeight="1">
      <c r="B46" s="52"/>
      <c r="D46" s="318" t="s">
        <v>120</v>
      </c>
      <c r="E46" s="318"/>
      <c r="F46" s="318"/>
      <c r="G46" s="318"/>
      <c r="H46" s="318"/>
      <c r="I46" s="318"/>
      <c r="J46" s="318"/>
      <c r="K46" s="318"/>
      <c r="X46" s="53"/>
    </row>
    <row r="47" spans="2:24" ht="13.5" customHeight="1">
      <c r="B47" s="52"/>
      <c r="D47" s="329" t="s">
        <v>107</v>
      </c>
      <c r="E47" s="329" t="s">
        <v>108</v>
      </c>
      <c r="F47" s="324" t="s">
        <v>111</v>
      </c>
      <c r="G47" s="324"/>
      <c r="H47" s="319" t="s">
        <v>113</v>
      </c>
      <c r="I47" s="320"/>
      <c r="J47" s="49" t="s">
        <v>115</v>
      </c>
      <c r="K47" s="49" t="s">
        <v>117</v>
      </c>
      <c r="L47" s="48" t="s">
        <v>119</v>
      </c>
      <c r="P47" s="318" t="s">
        <v>134</v>
      </c>
      <c r="Q47" s="318"/>
      <c r="R47" s="318"/>
      <c r="S47" s="318"/>
      <c r="T47" s="318"/>
      <c r="X47" s="53"/>
    </row>
    <row r="48" spans="2:24" ht="13.5" customHeight="1">
      <c r="B48" s="52"/>
      <c r="D48" s="329"/>
      <c r="E48" s="329"/>
      <c r="F48" s="332">
        <v>1</v>
      </c>
      <c r="G48" s="332"/>
      <c r="H48" s="330">
        <v>2</v>
      </c>
      <c r="I48" s="331"/>
      <c r="J48" s="50">
        <v>3</v>
      </c>
      <c r="K48" s="50">
        <v>4</v>
      </c>
      <c r="L48" s="50">
        <v>5</v>
      </c>
      <c r="P48" s="324" t="s">
        <v>120</v>
      </c>
      <c r="Q48" s="324"/>
      <c r="R48" s="324"/>
      <c r="S48" s="324" t="s">
        <v>133</v>
      </c>
      <c r="T48" s="324"/>
      <c r="X48" s="53"/>
    </row>
    <row r="49" spans="2:24" ht="13.5" customHeight="1">
      <c r="B49" s="52"/>
      <c r="D49" s="19" t="s">
        <v>110</v>
      </c>
      <c r="E49" s="21">
        <v>1</v>
      </c>
      <c r="F49" s="310">
        <v>2</v>
      </c>
      <c r="G49" s="310"/>
      <c r="H49" s="344">
        <v>3</v>
      </c>
      <c r="I49" s="345"/>
      <c r="J49" s="46">
        <v>4</v>
      </c>
      <c r="K49" s="51">
        <v>5</v>
      </c>
      <c r="L49" s="45">
        <v>6</v>
      </c>
      <c r="P49" s="311" t="s">
        <v>135</v>
      </c>
      <c r="Q49" s="311"/>
      <c r="R49" s="311"/>
      <c r="S49" s="309" t="s">
        <v>136</v>
      </c>
      <c r="T49" s="309"/>
      <c r="X49" s="53"/>
    </row>
    <row r="50" spans="2:24" ht="13.5" customHeight="1">
      <c r="B50" s="52"/>
      <c r="D50" s="19" t="s">
        <v>112</v>
      </c>
      <c r="E50" s="21">
        <v>2</v>
      </c>
      <c r="F50" s="310">
        <v>3</v>
      </c>
      <c r="G50" s="310"/>
      <c r="H50" s="344">
        <v>4</v>
      </c>
      <c r="I50" s="345"/>
      <c r="J50" s="51">
        <v>5</v>
      </c>
      <c r="K50" s="45">
        <v>6</v>
      </c>
      <c r="L50" s="45">
        <v>7</v>
      </c>
      <c r="P50" s="341" t="s">
        <v>137</v>
      </c>
      <c r="Q50" s="341"/>
      <c r="R50" s="341"/>
      <c r="S50" s="309" t="s">
        <v>138</v>
      </c>
      <c r="T50" s="309"/>
      <c r="X50" s="53"/>
    </row>
    <row r="51" spans="2:24" ht="13.5" customHeight="1">
      <c r="B51" s="52"/>
      <c r="D51" s="19" t="s">
        <v>114</v>
      </c>
      <c r="E51" s="21">
        <v>3</v>
      </c>
      <c r="F51" s="310">
        <v>4</v>
      </c>
      <c r="G51" s="310"/>
      <c r="H51" s="325">
        <v>5</v>
      </c>
      <c r="I51" s="326"/>
      <c r="J51" s="45">
        <v>6</v>
      </c>
      <c r="K51" s="45">
        <v>7</v>
      </c>
      <c r="L51" s="47">
        <v>8</v>
      </c>
      <c r="P51" s="346">
        <v>5</v>
      </c>
      <c r="Q51" s="346"/>
      <c r="R51" s="346"/>
      <c r="S51" s="309" t="s">
        <v>139</v>
      </c>
      <c r="T51" s="309"/>
      <c r="X51" s="53"/>
    </row>
    <row r="52" spans="2:24" ht="13.5" customHeight="1">
      <c r="B52" s="52"/>
      <c r="D52" s="19" t="s">
        <v>116</v>
      </c>
      <c r="E52" s="21">
        <v>4</v>
      </c>
      <c r="F52" s="346">
        <v>5</v>
      </c>
      <c r="G52" s="346"/>
      <c r="H52" s="342">
        <v>6</v>
      </c>
      <c r="I52" s="343"/>
      <c r="J52" s="45">
        <v>7</v>
      </c>
      <c r="K52" s="47">
        <v>8</v>
      </c>
      <c r="L52" s="47">
        <v>9</v>
      </c>
      <c r="P52" s="310" t="s">
        <v>140</v>
      </c>
      <c r="Q52" s="310"/>
      <c r="R52" s="310"/>
      <c r="S52" s="309" t="s">
        <v>141</v>
      </c>
      <c r="T52" s="309"/>
      <c r="X52" s="53"/>
    </row>
    <row r="53" spans="2:24" ht="13.5" customHeight="1">
      <c r="B53" s="52"/>
      <c r="D53" s="19" t="s">
        <v>118</v>
      </c>
      <c r="E53" s="21">
        <v>5</v>
      </c>
      <c r="F53" s="341">
        <v>6</v>
      </c>
      <c r="G53" s="341"/>
      <c r="H53" s="342">
        <v>7</v>
      </c>
      <c r="I53" s="343"/>
      <c r="J53" s="47">
        <v>8</v>
      </c>
      <c r="K53" s="47">
        <v>9</v>
      </c>
      <c r="L53" s="47">
        <v>10</v>
      </c>
      <c r="X53" s="53"/>
    </row>
    <row r="54" spans="2:24" ht="13.5" customHeight="1" thickBot="1">
      <c r="B54" s="22"/>
      <c r="C54" s="23"/>
      <c r="D54" s="24"/>
      <c r="E54" s="24"/>
      <c r="F54" s="24"/>
      <c r="G54" s="24"/>
      <c r="H54" s="24"/>
      <c r="I54" s="24"/>
      <c r="J54" s="24"/>
      <c r="K54" s="24"/>
      <c r="L54" s="24"/>
      <c r="M54" s="24"/>
      <c r="N54" s="23"/>
      <c r="O54" s="23"/>
      <c r="P54" s="23"/>
      <c r="Q54" s="23"/>
      <c r="R54" s="23"/>
      <c r="S54" s="23"/>
      <c r="T54" s="23"/>
      <c r="U54" s="23"/>
      <c r="V54" s="23"/>
      <c r="W54" s="23"/>
      <c r="X54" s="25"/>
    </row>
    <row r="55" spans="2:24" ht="16.5" customHeight="1">
      <c r="D55" s="14"/>
      <c r="F55" s="14"/>
      <c r="G55" s="14"/>
      <c r="H55" s="14"/>
      <c r="I55" s="14"/>
      <c r="J55" s="14"/>
      <c r="K55" s="14"/>
      <c r="L55" s="14"/>
      <c r="M55" s="14"/>
      <c r="N55" s="14"/>
      <c r="O55" s="14"/>
      <c r="P55" s="14"/>
      <c r="Q55" s="14"/>
      <c r="R55" s="14"/>
    </row>
    <row r="56" spans="2:24" ht="16.5" customHeight="1">
      <c r="D56" s="14"/>
      <c r="F56" s="14"/>
      <c r="G56" s="14"/>
      <c r="H56" s="14"/>
      <c r="I56" s="14"/>
      <c r="J56" s="14"/>
      <c r="K56" s="14"/>
      <c r="L56" s="14"/>
      <c r="M56" s="14"/>
      <c r="N56" s="14"/>
      <c r="O56" s="14"/>
      <c r="P56" s="14"/>
      <c r="Q56" s="14"/>
      <c r="R56" s="14"/>
    </row>
    <row r="57" spans="2:24" ht="12.75" customHeight="1">
      <c r="D57" s="14"/>
      <c r="F57" s="14"/>
      <c r="G57" s="14"/>
      <c r="H57" s="14"/>
      <c r="I57" s="14"/>
      <c r="J57" s="14"/>
      <c r="K57" s="14"/>
      <c r="L57" s="14"/>
      <c r="M57" s="14"/>
      <c r="N57" s="14"/>
      <c r="O57" s="14"/>
      <c r="P57" s="14"/>
      <c r="Q57" s="14"/>
      <c r="R57" s="14"/>
    </row>
    <row r="58" spans="2:24" hidden="1">
      <c r="B58" s="16" t="s">
        <v>186</v>
      </c>
      <c r="D58" s="14"/>
      <c r="F58" s="14"/>
      <c r="G58" s="14"/>
      <c r="H58" s="14"/>
      <c r="I58" s="14"/>
      <c r="J58" s="14"/>
      <c r="K58" s="14"/>
      <c r="L58" s="14"/>
      <c r="M58" s="14"/>
      <c r="N58" s="14"/>
      <c r="O58" s="14"/>
      <c r="P58" s="14"/>
      <c r="Q58" s="14"/>
      <c r="R58" s="14"/>
    </row>
    <row r="59" spans="2:24" ht="15" hidden="1">
      <c r="B59" s="16" t="s">
        <v>205</v>
      </c>
      <c r="D59" s="26"/>
      <c r="F59" s="14"/>
      <c r="G59" s="26"/>
      <c r="H59" s="26"/>
      <c r="I59" s="26"/>
      <c r="J59" s="26"/>
      <c r="K59" s="26"/>
      <c r="L59" s="26"/>
      <c r="M59" s="26"/>
      <c r="N59" s="26"/>
      <c r="O59" s="26"/>
      <c r="P59" s="26"/>
      <c r="Q59" s="26"/>
      <c r="R59" s="26"/>
    </row>
    <row r="60" spans="2:24" hidden="1">
      <c r="B60" s="16" t="s">
        <v>206</v>
      </c>
      <c r="D60" s="14"/>
      <c r="F60" s="14"/>
      <c r="G60" s="14"/>
      <c r="H60" s="14"/>
      <c r="I60" s="14"/>
      <c r="J60" s="14"/>
      <c r="K60" s="14"/>
      <c r="L60" s="14"/>
      <c r="M60" s="14"/>
      <c r="N60" s="14"/>
      <c r="O60" s="14"/>
      <c r="P60" s="14"/>
      <c r="Q60" s="14"/>
      <c r="R60" s="14"/>
    </row>
    <row r="61" spans="2:24">
      <c r="D61" s="14"/>
      <c r="F61" s="14"/>
      <c r="G61" s="14"/>
      <c r="H61" s="14"/>
      <c r="I61" s="14"/>
      <c r="J61" s="14"/>
      <c r="K61" s="14"/>
      <c r="L61" s="14"/>
      <c r="M61" s="14"/>
      <c r="N61" s="14"/>
      <c r="O61" s="14"/>
      <c r="P61" s="14"/>
      <c r="Q61" s="14"/>
      <c r="R61" s="14"/>
    </row>
    <row r="62" spans="2:24">
      <c r="D62" s="14"/>
      <c r="F62" s="14"/>
      <c r="G62" s="14"/>
      <c r="H62" s="14"/>
      <c r="I62" s="14"/>
      <c r="J62" s="14"/>
      <c r="K62" s="14"/>
      <c r="L62" s="14"/>
      <c r="M62" s="14"/>
      <c r="N62" s="14"/>
      <c r="O62" s="14"/>
      <c r="P62" s="14"/>
      <c r="Q62" s="14"/>
      <c r="R62" s="14"/>
    </row>
    <row r="63" spans="2:24">
      <c r="D63" s="14"/>
      <c r="F63" s="14"/>
      <c r="G63" s="14"/>
      <c r="H63" s="14"/>
      <c r="I63" s="14"/>
      <c r="J63" s="14"/>
      <c r="K63" s="14"/>
      <c r="L63" s="14"/>
      <c r="M63" s="14"/>
      <c r="N63" s="14"/>
      <c r="O63" s="14"/>
      <c r="P63" s="14"/>
      <c r="Q63" s="14"/>
      <c r="R63" s="14"/>
    </row>
    <row r="64" spans="2:24" ht="12.75" customHeight="1">
      <c r="D64" s="14"/>
    </row>
    <row r="65" spans="4:4">
      <c r="D65" s="14"/>
    </row>
  </sheetData>
  <mergeCells count="49">
    <mergeCell ref="W2:X4"/>
    <mergeCell ref="B7:X8"/>
    <mergeCell ref="F53:G53"/>
    <mergeCell ref="H53:I53"/>
    <mergeCell ref="P48:R48"/>
    <mergeCell ref="H50:I50"/>
    <mergeCell ref="H49:I49"/>
    <mergeCell ref="F51:G51"/>
    <mergeCell ref="F52:G52"/>
    <mergeCell ref="P51:R51"/>
    <mergeCell ref="H52:I52"/>
    <mergeCell ref="P50:R50"/>
    <mergeCell ref="L39:M39"/>
    <mergeCell ref="J39:K39"/>
    <mergeCell ref="J42:K42"/>
    <mergeCell ref="S48:T48"/>
    <mergeCell ref="J43:K43"/>
    <mergeCell ref="P47:T47"/>
    <mergeCell ref="B2:B4"/>
    <mergeCell ref="C2:V4"/>
    <mergeCell ref="E47:E48"/>
    <mergeCell ref="H48:I48"/>
    <mergeCell ref="J44:K44"/>
    <mergeCell ref="L44:M44"/>
    <mergeCell ref="D47:D48"/>
    <mergeCell ref="F48:G48"/>
    <mergeCell ref="E39:E44"/>
    <mergeCell ref="S49:T49"/>
    <mergeCell ref="F49:G49"/>
    <mergeCell ref="S50:T50"/>
    <mergeCell ref="S51:T51"/>
    <mergeCell ref="H51:I51"/>
    <mergeCell ref="F50:G50"/>
    <mergeCell ref="S52:T52"/>
    <mergeCell ref="P52:R52"/>
    <mergeCell ref="P49:R49"/>
    <mergeCell ref="B9:R9"/>
    <mergeCell ref="B6:X6"/>
    <mergeCell ref="F38:G38"/>
    <mergeCell ref="J38:M38"/>
    <mergeCell ref="H47:I47"/>
    <mergeCell ref="J40:K40"/>
    <mergeCell ref="J41:K41"/>
    <mergeCell ref="L42:M42"/>
    <mergeCell ref="L43:M43"/>
    <mergeCell ref="D46:K46"/>
    <mergeCell ref="F47:G47"/>
    <mergeCell ref="L40:M40"/>
    <mergeCell ref="L41:M41"/>
  </mergeCells>
  <phoneticPr fontId="1" type="noConversion"/>
  <conditionalFormatting sqref="R11:R36">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6">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Lindelia Johanna Galindo Pedreros</cp:lastModifiedBy>
  <cp:revision/>
  <dcterms:created xsi:type="dcterms:W3CDTF">2007-06-14T01:55:06Z</dcterms:created>
  <dcterms:modified xsi:type="dcterms:W3CDTF">2023-11-21T00:58:51Z</dcterms:modified>
  <cp:category/>
  <cp:contentStatus/>
</cp:coreProperties>
</file>