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emoria\Agua Potable UASESP\POAI 2023\BP-26004321 Construcción SSB\Adicion 3 - Interventorias\549- Interventoria Sirena y Los Tose\"/>
    </mc:Choice>
  </mc:AlternateContent>
  <xr:revisionPtr revIDLastSave="0" documentId="8_{01E2850E-B9D4-4C8D-8C61-1C872A01934C}" xr6:coauthVersionLast="47" xr6:coauthVersionMax="47" xr10:uidLastSave="{00000000-0000-0000-0000-000000000000}"/>
  <bookViews>
    <workbookView xWindow="1950" yWindow="780" windowWidth="11340" windowHeight="10020" xr2:uid="{D3EED639-9E5B-4761-89D9-50861C248278}"/>
  </bookViews>
  <sheets>
    <sheet name="PRESUPUESTO INT" sheetId="1" r:id="rId1"/>
  </sheets>
  <externalReferences>
    <externalReference r:id="rId2"/>
    <externalReference r:id="rId3"/>
    <externalReference r:id="rId4"/>
  </externalReferences>
  <definedNames>
    <definedName name="akjhgbksdbj" localSheetId="0">#REF!</definedName>
    <definedName name="akjhgbksdbj">#REF!</definedName>
    <definedName name="CENTROGESTOR" localSheetId="0">#REF!</definedName>
    <definedName name="CENTROGESTOR">#REF!</definedName>
    <definedName name="CENTROGESTORDEPENDENCIA" localSheetId="0">#REF!</definedName>
    <definedName name="CENTROGESTORDEPENDENCIA">#REF!</definedName>
    <definedName name="DEPENDENCIA" localSheetId="0">#REF!</definedName>
    <definedName name="DEPENDENCIA">#REF!</definedName>
    <definedName name="FONDO" localSheetId="0">#REF!</definedName>
    <definedName name="FONDOS">[1]MYLIST!$C$2:$C$126</definedName>
    <definedName name="FUT" localSheetId="0">#REF!</definedName>
    <definedName name="METAAFPDCC" localSheetId="0">#REF!</definedName>
    <definedName name="METAAFPDCC">#REF!</definedName>
    <definedName name="METAPDCC" localSheetId="0">#REF!</definedName>
    <definedName name="METAPDCC">#REF!</definedName>
    <definedName name="METASAFPDCC" localSheetId="0">#REF!</definedName>
    <definedName name="METASAFPDCC">#REF!</definedName>
    <definedName name="METASAFPDM" localSheetId="0">#REF!</definedName>
    <definedName name="METASAFPDM">#REF!</definedName>
    <definedName name="METASPDCC" localSheetId="0">#REF!</definedName>
    <definedName name="METASPDCC">#REF!</definedName>
    <definedName name="METASPDM">'[2]LISTA MPD'!$A$2:$A$616</definedName>
    <definedName name="movilizador">[3]Listados!$A$35:$A$92</definedName>
    <definedName name="ORGANISMO" localSheetId="0">#REF!</definedName>
    <definedName name="ORGANISMO">#REF!</definedName>
    <definedName name="POSPRE" localSheetId="0">#REF!</definedName>
    <definedName name="POSTPRE" localSheetId="0">#REF!</definedName>
    <definedName name="POSTPR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G30" i="1"/>
  <c r="G44" i="1"/>
  <c r="G45" i="1"/>
  <c r="F44" i="1"/>
  <c r="F43" i="1"/>
  <c r="G43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G36" i="1"/>
  <c r="F36" i="1"/>
  <c r="F35" i="1"/>
  <c r="G35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F21" i="1"/>
  <c r="G21" i="1" s="1"/>
  <c r="G10" i="1"/>
  <c r="G12" i="1"/>
  <c r="F6" i="1"/>
  <c r="G6" i="1" s="1"/>
  <c r="F7" i="1"/>
  <c r="G7" i="1" s="1"/>
  <c r="F8" i="1"/>
  <c r="G8" i="1" s="1"/>
  <c r="F9" i="1"/>
  <c r="G9" i="1" s="1"/>
  <c r="F10" i="1"/>
  <c r="F11" i="1"/>
  <c r="G11" i="1" s="1"/>
  <c r="F12" i="1"/>
  <c r="F13" i="1"/>
  <c r="G13" i="1" s="1"/>
  <c r="F14" i="1"/>
  <c r="G14" i="1" s="1"/>
  <c r="F15" i="1"/>
  <c r="G15" i="1" s="1"/>
  <c r="F16" i="1"/>
  <c r="F5" i="1"/>
  <c r="G5" i="1" s="1"/>
  <c r="G31" i="1" l="1"/>
  <c r="G17" i="1"/>
  <c r="G46" i="1" s="1"/>
</calcChain>
</file>

<file path=xl/sharedStrings.xml><?xml version="1.0" encoding="utf-8"?>
<sst xmlns="http://schemas.openxmlformats.org/spreadsheetml/2006/main" count="133" uniqueCount="71">
  <si>
    <t>ITEM</t>
  </si>
  <si>
    <t>DESCRIPCION</t>
  </si>
  <si>
    <t>UND</t>
  </si>
  <si>
    <t>CANT.</t>
  </si>
  <si>
    <t>VR. UNIT</t>
  </si>
  <si>
    <t>IVA
19%</t>
  </si>
  <si>
    <t>VALOR TOTAL</t>
  </si>
  <si>
    <t>1.1.4.1</t>
  </si>
  <si>
    <t>DISEÑO RED ALCANTARILLADO</t>
  </si>
  <si>
    <t>1.1.4.1.1</t>
  </si>
  <si>
    <t>Levantamiento topográfico (ubicación, altimetría, planimetría) con estación de topografía convencional, con información georeferenciada cumpliendo IDESC. (ML)</t>
  </si>
  <si>
    <t>1.1.4.1.2</t>
  </si>
  <si>
    <t xml:space="preserve">Construccion de Mojones </t>
  </si>
  <si>
    <t>1.1.4.1.3</t>
  </si>
  <si>
    <t>Ortofomosaico de area de influencia del proyecto. ( 15 HA)</t>
  </si>
  <si>
    <t>1.1.4.1.4</t>
  </si>
  <si>
    <t xml:space="preserve">Levantamiento censo poblacional a beneficiar </t>
  </si>
  <si>
    <t>1.1.4.1.5</t>
  </si>
  <si>
    <t>Estudio de suelos con recomendaciones del estudio geológico o Morfológico por donde va a pasar la red (Acueducto y/o Alcantarillado) por Perforación (Cada 800m aproximadamente</t>
  </si>
  <si>
    <t>1.1.4.1.6</t>
  </si>
  <si>
    <t>Estudio de suelos con recomendaciones del estudio geológico o Morfológico por donde va a pasar la red (Acueducto y/o Alcantarillado) por Perforación (Zona de amenaza Alta por donde va a pasar la red)</t>
  </si>
  <si>
    <t>1.1.4.1.7</t>
  </si>
  <si>
    <t>Diseño Hidrosanitario del sistema o la estructura (evaluación de alternativas, prediseños, modelacion hidraulica, diseños definitivos, planos, especificaciones de materiales, especificaciones técnicas, memorias de cantidades de obra y presupuesto, cumpliendo con las especificaciones y requisitos de EMCALI)</t>
  </si>
  <si>
    <t>1.1.4.1.8</t>
  </si>
  <si>
    <t>Diseño Estructural de unidades especiales y estructurales  (evaluación de alternativas, prediseños, modelacion estructural, diseños definitivos, planos, especificaciones de materiales, cantidades de obra y presupuesto)</t>
  </si>
  <si>
    <t>1.1.4.1.9</t>
  </si>
  <si>
    <t>Diseño Estructural de unidades especiales y estructurales para zonas de amenaza alta  (evaluación de alternativas, prediseños, modelacion estructural, diseños definitivos, planos, especificaciones de materiales, cantidades de obra y presupuesto) Para las Zona de amenaza Alta por donde va a pasar la red.</t>
  </si>
  <si>
    <t>1.1.4.2</t>
  </si>
  <si>
    <t>COMPLEMENTARIOS</t>
  </si>
  <si>
    <t>1.1.4.2.1</t>
  </si>
  <si>
    <t>Plan de Manejo Ambiental en la ejecución de la obra</t>
  </si>
  <si>
    <t>1.1.4.2.2</t>
  </si>
  <si>
    <t>Socialización del proyecto con comunidad beneficiada</t>
  </si>
  <si>
    <t>1.1.4</t>
  </si>
  <si>
    <t>1.1.8</t>
  </si>
  <si>
    <t>1.1.8.1</t>
  </si>
  <si>
    <t>1.1.8.1.1</t>
  </si>
  <si>
    <t>1.1.8.1.2</t>
  </si>
  <si>
    <t>1.1.8.1.3</t>
  </si>
  <si>
    <t>Ortofomosaico de area de influencia del proyecto. (1 HA)</t>
  </si>
  <si>
    <t>1.1.8.1.4</t>
  </si>
  <si>
    <t>Levantamiento censo poblacional a beneficiar (Hasta 200 usuarios)</t>
  </si>
  <si>
    <t>1.1.8.1.5</t>
  </si>
  <si>
    <t>Estudio de suelos con recomendaciones del estudio geológico o Morfológico por donde va a pasar la red (Acueducto y/o Alcantarillado) por Perforación (Cada 800m aproximadamente)</t>
  </si>
  <si>
    <t>1.1.8.1.6</t>
  </si>
  <si>
    <t>Diseño Hidrosanitario del sistema o la estructura (evaluación de alternativas, prediseños, diseños definitivos, especificaciones de materiales, especificaciones técnicas, memorias de cantidades de obra y presupuesto)</t>
  </si>
  <si>
    <t>1.1.8.1.7</t>
  </si>
  <si>
    <t>Diseño Estructural de unidades especiales y estructurales para el sistema y control de la amenaza  (evaluación de alternativas, prediseños, modelacion estructural, diseños definitivos, planos, especificaciones de materiales, cantidades de obra y presupuesto)</t>
  </si>
  <si>
    <t>1.1.8.2</t>
  </si>
  <si>
    <t>1.1.8.2.1</t>
  </si>
  <si>
    <t>1.1.8.2.2</t>
  </si>
  <si>
    <t>1.1.9</t>
  </si>
  <si>
    <t>1.1.9.1</t>
  </si>
  <si>
    <t>1.1.9.1.1</t>
  </si>
  <si>
    <t>1.1.9.1.2</t>
  </si>
  <si>
    <t>1.1.9.1.3</t>
  </si>
  <si>
    <t>1.1.9.1.4</t>
  </si>
  <si>
    <t>1.1.9.1.5</t>
  </si>
  <si>
    <t>1.1.9.1.6</t>
  </si>
  <si>
    <t>1.1.9.1.7</t>
  </si>
  <si>
    <t>Diseño Estructural de unidades especiales y estructurales para el sistema y para el control de la amenaza  (evaluación de alternativas, prediseños, modelacion estructural, diseños definitivos, planos, especificaciones de materiales, cantidades de obra y presupuesto)</t>
  </si>
  <si>
    <t>1.1.9.2</t>
  </si>
  <si>
    <t>1.1.9.2.1</t>
  </si>
  <si>
    <t>1.1.9.2.2</t>
  </si>
  <si>
    <t>Frente 1: Realizar un estudio con alcance de diseño alcantarillado Sector Guayabales - La Sirena - corregimiento La Buitrera</t>
  </si>
  <si>
    <t>Frente 2: Realizar un estudio con alcance de diseño para la construcción del alcantarillado vereda El Pajui, corregimiento La Leonera Fase II</t>
  </si>
  <si>
    <t>Frente 3: Realizar un estudio con alcance de diseño para la construcción del alcantarillado en el sector Los Tose, vereda Alto Los Mangos - corregimiento La Buitrera</t>
  </si>
  <si>
    <t>TOTAL FRENTE 1 GUAYABALES</t>
  </si>
  <si>
    <t>TOTAL FRENTE 2 PAJUI</t>
  </si>
  <si>
    <t>TOTAL FRENTE 3 LOS TOSE</t>
  </si>
  <si>
    <t>TOTAL 1 + 2 + 3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</si>
</sst>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 * #,##0_ ;_ * \-#,##0_ ;_ * &quot;-&quot;??_ ;_ @_ "/>
    <numFmt numFmtId="166" formatCode="_ * #,##0.00_ ;_ * \-#,##0.00_ ;_ * &quot;-&quot;??_ ;_ @_ "/>
    <numFmt numFmtId="167" formatCode="_-&quot;$&quot;* #,##0_-;\-&quot;$&quot;* #,##0_-;_-&quot;$&quot;* &quot;-&quot;??_-;_-@_-"/>
    <numFmt numFmtId="168" formatCode="_-&quot;$&quot;\ * #,##0_-;\-&quot;$&quot;\ * #,##0_-;_-&quot;$&quot;\ * &quot;-&quot;??_-;_-@_-"/>
    <numFmt numFmtId="169" formatCode="_-* #,##0_-;\-* #,##0_-;_-* &quot;-&quot;??_-;_-@_-"/>
    <numFmt numFmtId="170" formatCode="_-[$$-240A]\ * #,##0_-;\-[$$-240A]\ * #,##0_-;_-[$$-240A]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Tahoma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1" xfId="0" applyFont="1" applyBorder="1" applyAlignment="1">
      <alignment horizontal="left" vertical="center"/>
    </xf>
    <xf numFmtId="0" fontId="5" fillId="2" borderId="4" xfId="0" applyFont="1" applyFill="1" applyBorder="1" applyAlignment="1" applyProtection="1">
      <alignment horizontal="center" vertical="center"/>
      <protection hidden="1"/>
    </xf>
    <xf numFmtId="0" fontId="5" fillId="2" borderId="5" xfId="0" applyFont="1" applyFill="1" applyBorder="1" applyAlignment="1" applyProtection="1">
      <alignment horizontal="center" vertical="center" wrapText="1"/>
      <protection hidden="1"/>
    </xf>
    <xf numFmtId="0" fontId="5" fillId="2" borderId="5" xfId="0" applyFont="1" applyFill="1" applyBorder="1" applyAlignment="1" applyProtection="1">
      <alignment horizontal="center" vertical="center"/>
      <protection hidden="1"/>
    </xf>
    <xf numFmtId="165" fontId="5" fillId="2" borderId="5" xfId="0" applyNumberFormat="1" applyFont="1" applyFill="1" applyBorder="1" applyAlignment="1" applyProtection="1">
      <alignment horizontal="center" vertical="center"/>
      <protection hidden="1"/>
    </xf>
    <xf numFmtId="165" fontId="5" fillId="2" borderId="5" xfId="0" applyNumberFormat="1" applyFont="1" applyFill="1" applyBorder="1" applyAlignment="1" applyProtection="1">
      <alignment horizontal="center" vertical="center" wrapText="1"/>
      <protection hidden="1"/>
    </xf>
    <xf numFmtId="165" fontId="5" fillId="2" borderId="6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Font="1"/>
    <xf numFmtId="0" fontId="7" fillId="0" borderId="7" xfId="0" applyFont="1" applyBorder="1" applyAlignment="1">
      <alignment horizontal="left"/>
    </xf>
    <xf numFmtId="0" fontId="7" fillId="0" borderId="8" xfId="0" applyFont="1" applyBorder="1"/>
    <xf numFmtId="0" fontId="6" fillId="0" borderId="8" xfId="0" applyFont="1" applyBorder="1"/>
    <xf numFmtId="167" fontId="6" fillId="0" borderId="8" xfId="5" applyNumberFormat="1" applyFont="1" applyBorder="1"/>
    <xf numFmtId="167" fontId="6" fillId="0" borderId="9" xfId="5" applyNumberFormat="1" applyFont="1" applyBorder="1"/>
    <xf numFmtId="0" fontId="6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wrapText="1"/>
    </xf>
    <xf numFmtId="168" fontId="6" fillId="0" borderId="11" xfId="2" applyNumberFormat="1" applyFont="1" applyBorder="1" applyAlignment="1">
      <alignment horizontal="right" vertical="center"/>
    </xf>
    <xf numFmtId="168" fontId="6" fillId="0" borderId="12" xfId="2" applyNumberFormat="1" applyFont="1" applyBorder="1" applyAlignment="1">
      <alignment horizontal="right" vertical="center"/>
    </xf>
    <xf numFmtId="0" fontId="8" fillId="0" borderId="11" xfId="0" applyFont="1" applyBorder="1"/>
    <xf numFmtId="0" fontId="9" fillId="0" borderId="11" xfId="0" applyFont="1" applyBorder="1" applyAlignment="1">
      <alignment vertical="center" wrapText="1"/>
    </xf>
    <xf numFmtId="0" fontId="2" fillId="3" borderId="11" xfId="0" applyFont="1" applyFill="1" applyBorder="1" applyAlignment="1">
      <alignment horizontal="justify"/>
    </xf>
    <xf numFmtId="0" fontId="2" fillId="3" borderId="11" xfId="0" applyFont="1" applyFill="1" applyBorder="1" applyAlignment="1">
      <alignment horizontal="justify" vertical="center"/>
    </xf>
    <xf numFmtId="0" fontId="7" fillId="0" borderId="10" xfId="0" applyFont="1" applyBorder="1" applyAlignment="1">
      <alignment horizontal="left"/>
    </xf>
    <xf numFmtId="0" fontId="7" fillId="0" borderId="11" xfId="0" applyFont="1" applyBorder="1" applyAlignment="1">
      <alignment vertical="center"/>
    </xf>
    <xf numFmtId="0" fontId="6" fillId="0" borderId="13" xfId="0" applyFont="1" applyBorder="1" applyAlignment="1">
      <alignment horizontal="left" vertical="center"/>
    </xf>
    <xf numFmtId="0" fontId="2" fillId="3" borderId="14" xfId="0" applyFont="1" applyFill="1" applyBorder="1" applyAlignment="1">
      <alignment horizontal="justify"/>
    </xf>
    <xf numFmtId="168" fontId="4" fillId="2" borderId="17" xfId="5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3" fontId="0" fillId="0" borderId="0" xfId="1" applyFont="1" applyAlignment="1">
      <alignment vertical="center"/>
    </xf>
    <xf numFmtId="169" fontId="0" fillId="0" borderId="0" xfId="1" applyNumberFormat="1" applyFont="1" applyAlignment="1">
      <alignment vertical="center"/>
    </xf>
    <xf numFmtId="0" fontId="6" fillId="0" borderId="11" xfId="0" applyFont="1" applyBorder="1" applyAlignment="1">
      <alignment horizontal="center" vertical="center"/>
    </xf>
    <xf numFmtId="1" fontId="6" fillId="0" borderId="11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right" vertical="center"/>
    </xf>
    <xf numFmtId="168" fontId="4" fillId="2" borderId="18" xfId="5" applyNumberFormat="1" applyFont="1" applyFill="1" applyBorder="1" applyAlignment="1">
      <alignment vertical="center"/>
    </xf>
    <xf numFmtId="0" fontId="6" fillId="0" borderId="15" xfId="0" applyFont="1" applyBorder="1"/>
    <xf numFmtId="170" fontId="6" fillId="0" borderId="11" xfId="0" applyNumberFormat="1" applyFont="1" applyBorder="1" applyAlignment="1">
      <alignment horizontal="right" vertical="center"/>
    </xf>
    <xf numFmtId="170" fontId="6" fillId="0" borderId="11" xfId="2" applyNumberFormat="1" applyFont="1" applyBorder="1" applyAlignment="1">
      <alignment horizontal="right" vertical="center"/>
    </xf>
    <xf numFmtId="170" fontId="6" fillId="0" borderId="11" xfId="1" applyNumberFormat="1" applyFont="1" applyBorder="1" applyAlignment="1">
      <alignment horizontal="right" vertical="center"/>
    </xf>
    <xf numFmtId="170" fontId="7" fillId="0" borderId="11" xfId="2" applyNumberFormat="1" applyFont="1" applyBorder="1" applyAlignment="1">
      <alignment vertical="center"/>
    </xf>
    <xf numFmtId="170" fontId="6" fillId="0" borderId="14" xfId="2" applyNumberFormat="1" applyFont="1" applyBorder="1" applyAlignment="1">
      <alignment horizontal="right" vertical="center"/>
    </xf>
    <xf numFmtId="0" fontId="7" fillId="0" borderId="11" xfId="2" applyNumberFormat="1" applyFont="1" applyBorder="1" applyAlignment="1">
      <alignment vertical="center"/>
    </xf>
    <xf numFmtId="168" fontId="10" fillId="0" borderId="16" xfId="0" applyNumberFormat="1" applyFont="1" applyBorder="1"/>
    <xf numFmtId="0" fontId="11" fillId="0" borderId="0" xfId="0" applyFont="1"/>
    <xf numFmtId="168" fontId="0" fillId="0" borderId="0" xfId="0" applyNumberFormat="1"/>
    <xf numFmtId="0" fontId="3" fillId="0" borderId="0" xfId="3" applyFont="1" applyAlignment="1">
      <alignment horizont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3" xfId="3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16" xfId="0" applyFont="1" applyBorder="1" applyAlignment="1">
      <alignment horizontal="center"/>
    </xf>
  </cellXfs>
  <cellStyles count="8">
    <cellStyle name="Millares" xfId="1" builtinId="3"/>
    <cellStyle name="Millares 2" xfId="6" xr:uid="{6D31AE7F-A848-4AD3-91C5-A85BF2A642F4}"/>
    <cellStyle name="Millares 2 3 2" xfId="4" xr:uid="{621BC1BB-F12D-4E3B-ADFA-CFC90EC6E819}"/>
    <cellStyle name="Moneda" xfId="2" builtinId="4"/>
    <cellStyle name="Moneda 2" xfId="7" xr:uid="{31F53497-2335-4AD8-8B41-4764B6056A19}"/>
    <cellStyle name="Moneda 2 7" xfId="5" xr:uid="{3407E6FF-1EE5-4F1D-AC7D-4C0EF6A81B48}"/>
    <cellStyle name="Normal" xfId="0" builtinId="0"/>
    <cellStyle name="Normal 13 2" xfId="3" xr:uid="{09847766-F477-4250-9611-3458E48C11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302750" cy="1409700"/>
    <xdr:grpSp>
      <xdr:nvGrpSpPr>
        <xdr:cNvPr id="2" name="Shape 2" title="Dibujo">
          <a:extLst>
            <a:ext uri="{FF2B5EF4-FFF2-40B4-BE49-F238E27FC236}">
              <a16:creationId xmlns:a16="http://schemas.microsoft.com/office/drawing/2014/main" id="{69D21406-23CA-4EFC-B99C-34D632A500B0}"/>
            </a:ext>
          </a:extLst>
        </xdr:cNvPr>
        <xdr:cNvGrpSpPr/>
      </xdr:nvGrpSpPr>
      <xdr:grpSpPr>
        <a:xfrm>
          <a:off x="0" y="0"/>
          <a:ext cx="9302750" cy="1409700"/>
          <a:chOff x="0" y="3084675"/>
          <a:chExt cx="10692001" cy="139065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90EA7E74-82FF-3BD4-9E4A-23E65CFDA89A}"/>
              </a:ext>
            </a:extLst>
          </xdr:cNvPr>
          <xdr:cNvGrpSpPr/>
        </xdr:nvGrpSpPr>
        <xdr:grpSpPr>
          <a:xfrm>
            <a:off x="0" y="3084675"/>
            <a:ext cx="10692001" cy="1390650"/>
            <a:chOff x="0" y="0"/>
            <a:chExt cx="14045925" cy="1186423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7F37BB94-1D45-DBAC-C44D-D9F95D17C227}"/>
                </a:ext>
              </a:extLst>
            </xdr:cNvPr>
            <xdr:cNvSpPr/>
          </xdr:nvSpPr>
          <xdr:spPr>
            <a:xfrm>
              <a:off x="0" y="0"/>
              <a:ext cx="14045900" cy="1186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BB8D98DC-B7B8-2BC7-AB5F-21F63314A534}"/>
                </a:ext>
              </a:extLst>
            </xdr:cNvPr>
            <xdr:cNvGrpSpPr/>
          </xdr:nvGrpSpPr>
          <xdr:grpSpPr>
            <a:xfrm>
              <a:off x="0" y="0"/>
              <a:ext cx="14045925" cy="1186423"/>
              <a:chOff x="0" y="0"/>
              <a:chExt cx="814" cy="105"/>
            </a:xfrm>
          </xdr:grpSpPr>
          <xdr:sp macro="" textlink="">
            <xdr:nvSpPr>
              <xdr:cNvPr id="7" name="Shape 6">
                <a:extLst>
                  <a:ext uri="{FF2B5EF4-FFF2-40B4-BE49-F238E27FC236}">
                    <a16:creationId xmlns:a16="http://schemas.microsoft.com/office/drawing/2014/main" id="{9BF3B39E-AF91-B665-B01E-D6D10AEC040E}"/>
                  </a:ext>
                </a:extLst>
              </xdr:cNvPr>
              <xdr:cNvSpPr/>
            </xdr:nvSpPr>
            <xdr:spPr>
              <a:xfrm>
                <a:off x="0" y="0"/>
                <a:ext cx="759" cy="105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8" name="Shape 7">
                <a:extLst>
                  <a:ext uri="{FF2B5EF4-FFF2-40B4-BE49-F238E27FC236}">
                    <a16:creationId xmlns:a16="http://schemas.microsoft.com/office/drawing/2014/main" id="{F437F2A6-AD5C-31CF-A03A-7B7834AA9F8F}"/>
                  </a:ext>
                </a:extLst>
              </xdr:cNvPr>
              <xdr:cNvSpPr txBox="1"/>
            </xdr:nvSpPr>
            <xdr:spPr>
              <a:xfrm>
                <a:off x="610" y="0"/>
                <a:ext cx="204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1000"/>
                  <a:buFont typeface="Arial"/>
                  <a:buNone/>
                </a:pPr>
                <a:r>
                  <a:rPr lang="en-US" sz="1000" b="0">
                    <a:latin typeface="Arial"/>
                    <a:ea typeface="Arial"/>
                    <a:cs typeface="Arial"/>
                    <a:sym typeface="Arial"/>
                  </a:rPr>
                  <a:t>MEDE01.03.02.P004.F001</a:t>
                </a:r>
                <a:endParaRPr sz="1400"/>
              </a:p>
            </xdr:txBody>
          </xdr:sp>
          <xdr:sp macro="" textlink="">
            <xdr:nvSpPr>
              <xdr:cNvPr id="9" name="Shape 8">
                <a:extLst>
                  <a:ext uri="{FF2B5EF4-FFF2-40B4-BE49-F238E27FC236}">
                    <a16:creationId xmlns:a16="http://schemas.microsoft.com/office/drawing/2014/main" id="{1F474977-1276-1467-EDD0-C07A4191D7C3}"/>
                  </a:ext>
                </a:extLst>
              </xdr:cNvPr>
              <xdr:cNvSpPr/>
            </xdr:nvSpPr>
            <xdr:spPr>
              <a:xfrm>
                <a:off x="719" y="48"/>
                <a:ext cx="95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>
                    <a:latin typeface="Arial" panose="020B0604020202020204" pitchFamily="34" charset="0"/>
                    <a:cs typeface="Arial" panose="020B0604020202020204" pitchFamily="34" charset="0"/>
                  </a:rPr>
                  <a:t>004</a:t>
                </a:r>
                <a:endParaRPr sz="12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10" name="Shape 9">
                <a:extLst>
                  <a:ext uri="{FF2B5EF4-FFF2-40B4-BE49-F238E27FC236}">
                    <a16:creationId xmlns:a16="http://schemas.microsoft.com/office/drawing/2014/main" id="{803EED64-3B78-57AD-FE9C-E2EF458FC00B}"/>
                  </a:ext>
                </a:extLst>
              </xdr:cNvPr>
              <xdr:cNvSpPr/>
            </xdr:nvSpPr>
            <xdr:spPr>
              <a:xfrm>
                <a:off x="610" y="48"/>
                <a:ext cx="109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200"/>
              </a:p>
            </xdr:txBody>
          </xdr:sp>
          <xdr:sp macro="" textlink="">
            <xdr:nvSpPr>
              <xdr:cNvPr id="11" name="Shape 10">
                <a:extLst>
                  <a:ext uri="{FF2B5EF4-FFF2-40B4-BE49-F238E27FC236}">
                    <a16:creationId xmlns:a16="http://schemas.microsoft.com/office/drawing/2014/main" id="{35B09903-9C84-955B-F62B-51C38AD7F1C1}"/>
                  </a:ext>
                </a:extLst>
              </xdr:cNvPr>
              <xdr:cNvSpPr txBox="1"/>
            </xdr:nvSpPr>
            <xdr:spPr>
              <a:xfrm>
                <a:off x="238" y="0"/>
                <a:ext cx="372" cy="105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MODELO INTEGRADO DE PLANEACIÓN Y GESTIÓN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(MIPG)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lang="es-CO" sz="1200" b="0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</a:t>
                </a:r>
                <a:r>
                  <a:rPr lang="en-US" sz="1200" b="0">
                    <a:latin typeface="Arial" panose="020B0604020202020204" pitchFamily="34" charset="0"/>
                    <a:cs typeface="Arial" panose="020B0604020202020204" pitchFamily="34" charset="0"/>
                  </a:rPr>
                  <a:t>CADENA DE VALOR Y PRESUPUESTO PROYECTO</a:t>
                </a:r>
                <a:r>
                  <a:rPr lang="en-US" sz="12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endParaRPr sz="1400" b="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12" name="Shape 11">
                <a:extLst>
                  <a:ext uri="{FF2B5EF4-FFF2-40B4-BE49-F238E27FC236}">
                    <a16:creationId xmlns:a16="http://schemas.microsoft.com/office/drawing/2014/main" id="{41051671-4B72-B170-25EB-7A58DA532F5E}"/>
                  </a:ext>
                </a:extLst>
              </xdr:cNvPr>
              <xdr:cNvSpPr txBox="1"/>
            </xdr:nvSpPr>
            <xdr:spPr>
              <a:xfrm>
                <a:off x="1" y="68"/>
                <a:ext cx="230" cy="35"/>
              </a:xfrm>
              <a:prstGeom prst="rect">
                <a:avLst/>
              </a:prstGeom>
              <a:solidFill>
                <a:srgbClr val="FFFFFF"/>
              </a:solidFill>
              <a:ln>
                <a:noFill/>
              </a:ln>
            </xdr:spPr>
            <xdr:txBody>
              <a:bodyPr spcFirstLastPara="1" wrap="square" lIns="27425" tIns="18275" rIns="27425" bIns="18275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DIRECCIONAMIENTO ESTRATEGICO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PLANEACIÓN ECONÓMICA Y SOCIAL</a:t>
                </a:r>
                <a:endParaRPr sz="1000"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</xdr:txBody>
          </xdr:sp>
        </xdr:grpSp>
        <xdr:pic>
          <xdr:nvPicPr>
            <xdr:cNvPr id="6" name="Shape 12" descr="escudo">
              <a:extLst>
                <a:ext uri="{FF2B5EF4-FFF2-40B4-BE49-F238E27FC236}">
                  <a16:creationId xmlns:a16="http://schemas.microsoft.com/office/drawing/2014/main" id="{16EDD8FC-19A8-B925-40C0-C7A1B14E4BA1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1079898" y="25259"/>
              <a:ext cx="1818640" cy="696856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42F03EF/DATA%202010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PATRIC~1/AppData/Local/Temp/4.%20PLANTILLA%20EJEMPLO%20ANEXO%20PPTO%20POAI%202015%20AJUSTAD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magi/Downloads/BP-26004321_0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YLIS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Hoja2"/>
      <sheetName val="ACTIV. PROGRAM-FIDIC-FINA -"/>
      <sheetName val="ACTIV. PROD-INDIC POBL OBJ."/>
      <sheetName val="MYLIST"/>
      <sheetName val="Listados"/>
      <sheetName val="ANEXO DETALLE POBLACIÓN"/>
      <sheetName val="DETALLE DE ACTIVIDADES"/>
      <sheetName val=" ACTIVIDADES PPTO GRAL"/>
      <sheetName val="PPTO DETALLADO 2020"/>
      <sheetName val="DETALLE POBLACIÓN"/>
      <sheetName val="ANEXO INTERVENTORIA 1.1.8"/>
      <sheetName val="ANEXO INTERVENTORIA 2.1.3"/>
      <sheetName val="PPTO DETALLADO 2021"/>
      <sheetName val="PPTO DETALLADO 2022"/>
      <sheetName val="PPTO DETALLADO 2023"/>
      <sheetName val="LISTA_MPD"/>
      <sheetName val="ACTIVIDADES_PPTO_GRAL_"/>
      <sheetName val="ANEXO_DETALLE_POBLACION"/>
      <sheetName val="1,1_CAFETERIA"/>
      <sheetName val="ACTIV__PROGRAM-FIDIC-FINA_-"/>
      <sheetName val="ACTIV__PROD-INDIC_POBL_OBJ_"/>
      <sheetName val="LISTA_MPD1"/>
      <sheetName val="ACTIVIDADES_PPTO_GRAL_1"/>
      <sheetName val="ANEXO_DETALLE_POBLACION1"/>
      <sheetName val="1,1_CAFETERIA1"/>
      <sheetName val="ACTIV__PROGRAM-FIDIC-FINA_-1"/>
      <sheetName val="ACTIV__PROD-INDIC_POBL_OBJ_1"/>
      <sheetName val="LISTA_MPD2"/>
      <sheetName val="ACTIVIDADES_PPTO_GRAL_2"/>
      <sheetName val="ANEXO_DETALLE_POBLACION2"/>
      <sheetName val="1,1_CAFETERIA2"/>
      <sheetName val="ACTIV__PROGRAM-FIDIC-FINA_-2"/>
      <sheetName val="ACTIV__PROD-INDIC_POBL_OBJ_2"/>
      <sheetName val="LISTA_MPD3"/>
      <sheetName val="ACTIVIDADES_PPTO_GRAL_3"/>
      <sheetName val="ANEXO_DETALLE_POBLACION3"/>
      <sheetName val="1,1_CAFETERIA3"/>
      <sheetName val="ACTIV__PROGRAM-FIDIC-FINA_-3"/>
      <sheetName val="ACTIV__PROD-INDIC_POBL_OBJ_3"/>
      <sheetName val="LISTA_MPD4"/>
      <sheetName val="ACTIVIDADES_PPTO_GRAL_4"/>
      <sheetName val="ANEXO_DETALLE_POBLACION4"/>
      <sheetName val="1,1_CAFETERIA4"/>
      <sheetName val="ACTIV__PROGRAM-FIDIC-FINA_-4"/>
      <sheetName val="ACTIV__PROD-INDIC_POBL_OBJ_4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2"/>
      <sheetData sheetId="23"/>
      <sheetData sheetId="24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5">
        <row r="2">
          <cell r="D2" t="str">
            <v>4111 SECRETARIA GENERAL</v>
          </cell>
        </row>
      </sheetData>
      <sheetData sheetId="26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7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8"/>
      <sheetData sheetId="29"/>
      <sheetData sheetId="3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1">
        <row r="2">
          <cell r="D2" t="str">
            <v>4111 SECRETARIA GENERAL</v>
          </cell>
        </row>
      </sheetData>
      <sheetData sheetId="32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3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4"/>
      <sheetData sheetId="35"/>
      <sheetData sheetId="36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7">
        <row r="2">
          <cell r="D2" t="str">
            <v>4111 SECRETARIA GENERAL</v>
          </cell>
        </row>
      </sheetData>
      <sheetData sheetId="38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9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0"/>
      <sheetData sheetId="41"/>
      <sheetData sheetId="42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3">
        <row r="2">
          <cell r="D2" t="str">
            <v>4111 SECRETARIA GENERAL</v>
          </cell>
        </row>
      </sheetData>
      <sheetData sheetId="44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6"/>
      <sheetData sheetId="47"/>
      <sheetData sheetId="48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9">
        <row r="2">
          <cell r="D2" t="str">
            <v>4111 SECRETARIA GENERAL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ACTIVIDADES PPTO PROYECTADO"/>
      <sheetName val="DETALLE POBLACIÓN PROYECTADA"/>
      <sheetName val="1.1.1 La Elvira"/>
      <sheetName val="1.1.2 Golondrinas"/>
      <sheetName val="1.1.3 Limones"/>
      <sheetName val="1.1.4 Guayabales"/>
      <sheetName val="1.1.5 Nodo IDESC La Sirena"/>
      <sheetName val="1.1.6 Nodo IDESC Los Mangos"/>
      <sheetName val="1.1.7 Interventoría E"/>
      <sheetName val="1.1.8 Pajui"/>
      <sheetName val="1.1.9 Los Tose"/>
      <sheetName val="1.2.1 A La Reforma"/>
      <sheetName val="1.2.2 PTAR La Reforma"/>
      <sheetName val="1.2.3 Campoalegre"/>
      <sheetName val="1.2.5 Tose"/>
      <sheetName val="1.2.6 Int. Obras"/>
      <sheetName val="List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5">
          <cell r="A35" t="str">
            <v>P.M.51010011: Área de Desarrollo Naranja Ciudad Inteligente – Ciudad Paraíso</v>
          </cell>
        </row>
        <row r="36">
          <cell r="A36" t="str">
            <v xml:space="preserve">P.M.51010012: Lo Virtual: otra Dimensión de la Escuela </v>
          </cell>
        </row>
        <row r="37">
          <cell r="A37" t="str">
            <v>P.M.51010013: Sistema Semafórico Inteligente</v>
          </cell>
        </row>
        <row r="38">
          <cell r="A38" t="str">
            <v>P.M.51020011: Área de Desarrollo Naranja Parque Pacífico: cultura, arte, música, gastronomía, artesanía y diseño.</v>
          </cell>
        </row>
        <row r="39">
          <cell r="A39" t="str">
            <v>P.M.51020012: Área de Desarrollo Naranja Alameda de la Salsa</v>
          </cell>
        </row>
        <row r="40">
          <cell r="A40" t="str">
            <v>P.M.51020013: Parque Tecnológico de Innovación San Fernando</v>
          </cell>
        </row>
        <row r="41">
          <cell r="A41" t="str">
            <v xml:space="preserve">P.M.51020021: Clúster del Deporte </v>
          </cell>
        </row>
        <row r="42">
          <cell r="A42" t="str">
            <v>P.M.51020022: Ciudad Médica</v>
          </cell>
        </row>
        <row r="43">
          <cell r="A43" t="str">
            <v xml:space="preserve">P.M.51030011: Juegos Panamericanos Junior </v>
          </cell>
        </row>
        <row r="44">
          <cell r="A44" t="str">
            <v xml:space="preserve">P.M.51030012: Parque de las Aves </v>
          </cell>
        </row>
        <row r="45">
          <cell r="A45" t="str">
            <v xml:space="preserve">P.M.51030013: Cali Ciudad Salsa </v>
          </cell>
        </row>
        <row r="46">
          <cell r="A46" t="str">
            <v>P.M.51040021: Centros para el Emprendimiento y Desarrollo Empresarial y Social</v>
          </cell>
        </row>
        <row r="47">
          <cell r="A47" t="str">
            <v>P.M.51050011: Fondo Solidario y de Oportunidades</v>
          </cell>
        </row>
        <row r="48">
          <cell r="A48" t="str">
            <v>P.M.51050021: Sistema de Plazas de Mercado Distrital</v>
          </cell>
        </row>
        <row r="49">
          <cell r="A49" t="str">
            <v>P.M.52010021: Desde Cali Convivimos</v>
          </cell>
        </row>
        <row r="50">
          <cell r="A50" t="str">
            <v xml:space="preserve">P.M.52010031: Campus de Policía Puro Corazón por Cali. </v>
          </cell>
        </row>
        <row r="51">
          <cell r="A51" t="str">
            <v xml:space="preserve">P.M.52010041: Modernización de los servicios de acceso a la justicia con calidad. </v>
          </cell>
        </row>
        <row r="52">
          <cell r="A52" t="str">
            <v xml:space="preserve">P.M.52020011: Sistema Distrital de Atención Integral a la Primera Infancia </v>
          </cell>
        </row>
        <row r="53">
          <cell r="A53" t="str">
            <v>P.M.52020051: Centro de Atención Integral a Personas con Discapacidad</v>
          </cell>
        </row>
        <row r="54">
          <cell r="A54" t="str">
            <v>P.M.52020061: Casa del Pacifico para la vida de la población Afro</v>
          </cell>
        </row>
        <row r="55">
          <cell r="A55" t="str">
            <v>P.M.52020101: Centro de Servicios Integrales para Habitantes de Calle</v>
          </cell>
        </row>
        <row r="56">
          <cell r="A56" t="str">
            <v xml:space="preserve">P.M.52020111: Cali Segura para las Mujeres y las Niñas. </v>
          </cell>
        </row>
        <row r="57">
          <cell r="A57" t="str">
            <v>P.M.52030011: Política Integral de Prevención y Atención para el Consumo de SPA</v>
          </cell>
        </row>
        <row r="58">
          <cell r="A58" t="str">
            <v xml:space="preserve">P.M.52030051: Ciudad Paraíso </v>
          </cell>
        </row>
        <row r="59">
          <cell r="A59" t="str">
            <v>P.M.52040021: Universidad Distrital de Santiago de Cali</v>
          </cell>
        </row>
        <row r="60">
          <cell r="A60" t="str">
            <v>P.M.52040031: Cali Distrito Educador</v>
          </cell>
        </row>
        <row r="61">
          <cell r="A61" t="str">
            <v>P.M.52050011: Recuperación de la Memoria de la Cultura de Cali.</v>
          </cell>
        </row>
        <row r="62">
          <cell r="A62" t="str">
            <v xml:space="preserve">P.M.52050021: Producción Audiovisual con Talento Local. </v>
          </cell>
        </row>
        <row r="63">
          <cell r="A63" t="str">
            <v>P.M.52050022: Revitalización del Instituto Popular de Cultura</v>
          </cell>
        </row>
        <row r="64">
          <cell r="A64" t="str">
            <v xml:space="preserve">P.M.53010011: Ecoparque Corazón de Pance. </v>
          </cell>
        </row>
        <row r="65">
          <cell r="A65" t="str">
            <v>P.M.53010012: Conservación de las Cuencas Hidrográficas</v>
          </cell>
        </row>
        <row r="66">
          <cell r="A66" t="str">
            <v xml:space="preserve">P.M.53010021: Parque Lineal Jarillón del Rio Cauca. </v>
          </cell>
        </row>
        <row r="67">
          <cell r="A67" t="str">
            <v>P.M.53010022: Parque Lineal Rio Cali.</v>
          </cell>
        </row>
        <row r="68">
          <cell r="A68" t="str">
            <v xml:space="preserve">P.M.53010031: Centro de Atención y Valoración de Fauna Silvestre (CAV Fauna) </v>
          </cell>
        </row>
        <row r="69">
          <cell r="A69" t="str">
            <v>P.M.53010032: Política Pública de Ética Interespecie y Protección Animal</v>
          </cell>
        </row>
        <row r="70">
          <cell r="A70" t="str">
            <v>P.M.53010041: Nuestra Huerta, Nuestra Casa</v>
          </cell>
        </row>
        <row r="71">
          <cell r="A71" t="str">
            <v xml:space="preserve">P.M.53020011: Reingeniería de la prestación del servicio de aseo. </v>
          </cell>
        </row>
        <row r="72">
          <cell r="A72" t="str">
            <v>P.M.53020012: Parque Ambiental y Tecnológico de Residuos Sólidos</v>
          </cell>
        </row>
        <row r="73">
          <cell r="A73" t="str">
            <v xml:space="preserve">P.M.53020041: Sistema de abastecimiento energético a través de fuentes no convencionales. </v>
          </cell>
        </row>
        <row r="74">
          <cell r="A74" t="str">
            <v>P.M.53030031:  Repotenciación PTAR Cañaveralejo.</v>
          </cell>
        </row>
        <row r="75">
          <cell r="A75" t="str">
            <v>P.M.53030032:  Descontaminación del río Cauca</v>
          </cell>
        </row>
        <row r="76">
          <cell r="A76" t="str">
            <v xml:space="preserve">P.M.53040021: Sistema de Bicicletas Públicas. </v>
          </cell>
        </row>
        <row r="77">
          <cell r="A77" t="str">
            <v>P.M.53040031: Estación Central del MIO y Troncal Oriental</v>
          </cell>
        </row>
        <row r="78">
          <cell r="A78" t="str">
            <v>P.M.53040041: Boulevard de San Antonio.</v>
          </cell>
        </row>
        <row r="79">
          <cell r="A79" t="str">
            <v>P.M.53040042: Intercambiador vial de Sameco.</v>
          </cell>
        </row>
        <row r="80">
          <cell r="A80" t="str">
            <v>P.M.53040043: Plan Bicentenario de Mantenimiento y Rehabilitación Vial Eco sostenible.</v>
          </cell>
        </row>
        <row r="81">
          <cell r="A81" t="str">
            <v>P.M.53040044 Proyecto Lazos Norte – Sur: a.	Prolongación Avenida Circunvalar 
b.	Prolongación Avenida Ciudad de Cali 
c.	Autopista Simón Bolívar Oriente – Occidente 
d.	Conexión Oriente 
e.	Diseños y factibilidad de la vía alterna a Buenaventura</v>
          </cell>
        </row>
        <row r="82">
          <cell r="A82" t="str">
            <v>P.M.53040051: Estrategia de convivencia vial: Es Cuestión de Vida.</v>
          </cell>
        </row>
        <row r="83">
          <cell r="A83" t="str">
            <v>P.M.53040052: Plan Maestro de Orientación Comunitaria y Señalización Vial.</v>
          </cell>
        </row>
        <row r="84">
          <cell r="A84" t="str">
            <v>P.M.53050011: Centro Integral para la Gestión del Riesgo de Emergencias y Desastres.</v>
          </cell>
        </row>
        <row r="85">
          <cell r="A85" t="str">
            <v>P.M.53050021: Plan Jarillón del Río Cauca y obras complementarias.</v>
          </cell>
        </row>
        <row r="86">
          <cell r="A86" t="str">
            <v>P.M.53050022: Viviendas Productivas Rurales</v>
          </cell>
        </row>
        <row r="87">
          <cell r="A87" t="str">
            <v>P.M.54010011: Cali Distrito Especial.</v>
          </cell>
        </row>
        <row r="88">
          <cell r="A88" t="str">
            <v>P.M.54010012: Semilleros Itinerantes de Desarrollo Distrital</v>
          </cell>
        </row>
        <row r="89">
          <cell r="A89" t="str">
            <v>P.M.54020011: Laboratorio de Innovación de Administración Pública</v>
          </cell>
        </row>
        <row r="90">
          <cell r="A90" t="str">
            <v>P.M.54020041 Catastro Multipropósito y Gestor Catastral.</v>
          </cell>
        </row>
        <row r="91">
          <cell r="A91" t="str">
            <v xml:space="preserve">P.M.54030011: Escuela de Participación Ciudadana. </v>
          </cell>
        </row>
        <row r="92">
          <cell r="A92" t="str">
            <v>P.M.54030012: Escuela del Buen Gobierno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F7C97-BA0E-4A3B-B209-46DC80060DE7}">
  <sheetPr>
    <tabColor rgb="FF00B0F0"/>
  </sheetPr>
  <dimension ref="A1:G50"/>
  <sheetViews>
    <sheetView showGridLines="0" tabSelected="1" topLeftCell="B43" zoomScale="119" zoomScaleNormal="55" zoomScalePageLayoutView="90" workbookViewId="0">
      <selection activeCell="G43" sqref="G43"/>
    </sheetView>
  </sheetViews>
  <sheetFormatPr baseColWidth="10" defaultColWidth="11.42578125" defaultRowHeight="15" x14ac:dyDescent="0.25"/>
  <cols>
    <col min="1" max="1" width="9.7109375" style="27" customWidth="1"/>
    <col min="2" max="2" width="74.85546875" style="28" customWidth="1"/>
    <col min="3" max="3" width="5.42578125" style="27" bestFit="1" customWidth="1"/>
    <col min="4" max="4" width="6.7109375" style="29" bestFit="1" customWidth="1"/>
    <col min="5" max="5" width="14.7109375" style="30" customWidth="1"/>
    <col min="6" max="6" width="15.28515625" customWidth="1"/>
    <col min="7" max="7" width="23.7109375" bestFit="1" customWidth="1"/>
  </cols>
  <sheetData>
    <row r="1" spans="1:7" ht="118.5" customHeight="1" thickBot="1" x14ac:dyDescent="0.3">
      <c r="A1" s="46"/>
      <c r="B1" s="46"/>
      <c r="C1" s="46"/>
      <c r="D1" s="46"/>
      <c r="E1" s="46"/>
      <c r="F1" s="46"/>
      <c r="G1" s="46"/>
    </row>
    <row r="2" spans="1:7" ht="29.25" customHeight="1" thickBot="1" x14ac:dyDescent="0.3">
      <c r="A2" s="1" t="s">
        <v>33</v>
      </c>
      <c r="B2" s="47" t="s">
        <v>64</v>
      </c>
      <c r="C2" s="47"/>
      <c r="D2" s="47"/>
      <c r="E2" s="47"/>
      <c r="F2" s="47"/>
      <c r="G2" s="48"/>
    </row>
    <row r="3" spans="1:7" s="8" customFormat="1" ht="26.25" thickBot="1" x14ac:dyDescent="0.25">
      <c r="A3" s="2" t="s">
        <v>0</v>
      </c>
      <c r="B3" s="3" t="s">
        <v>1</v>
      </c>
      <c r="C3" s="4" t="s">
        <v>2</v>
      </c>
      <c r="D3" s="4" t="s">
        <v>3</v>
      </c>
      <c r="E3" s="5" t="s">
        <v>4</v>
      </c>
      <c r="F3" s="6" t="s">
        <v>5</v>
      </c>
      <c r="G3" s="7" t="s">
        <v>6</v>
      </c>
    </row>
    <row r="4" spans="1:7" s="8" customFormat="1" x14ac:dyDescent="0.25">
      <c r="A4" s="9" t="s">
        <v>7</v>
      </c>
      <c r="B4" s="10" t="s">
        <v>8</v>
      </c>
      <c r="C4" s="11"/>
      <c r="D4" s="11"/>
      <c r="E4" s="11"/>
      <c r="F4" s="12"/>
      <c r="G4" s="13"/>
    </row>
    <row r="5" spans="1:7" s="8" customFormat="1" ht="25.5" x14ac:dyDescent="0.2">
      <c r="A5" s="14" t="s">
        <v>9</v>
      </c>
      <c r="B5" s="15" t="s">
        <v>10</v>
      </c>
      <c r="C5" s="31" t="s">
        <v>2</v>
      </c>
      <c r="D5" s="32">
        <v>1</v>
      </c>
      <c r="E5" s="37">
        <v>894440</v>
      </c>
      <c r="F5" s="16">
        <f>+E5*0.19</f>
        <v>169943.6</v>
      </c>
      <c r="G5" s="17">
        <f>+E5+F5</f>
        <v>1064383.6000000001</v>
      </c>
    </row>
    <row r="6" spans="1:7" s="8" customFormat="1" ht="14.25" x14ac:dyDescent="0.2">
      <c r="A6" s="14" t="s">
        <v>11</v>
      </c>
      <c r="B6" s="15" t="s">
        <v>12</v>
      </c>
      <c r="C6" s="31" t="s">
        <v>2</v>
      </c>
      <c r="D6" s="32">
        <v>1</v>
      </c>
      <c r="E6" s="38">
        <v>670821</v>
      </c>
      <c r="F6" s="16">
        <f t="shared" ref="F6:F16" si="0">+E6*0.19</f>
        <v>127455.99</v>
      </c>
      <c r="G6" s="17">
        <f t="shared" ref="G6:G15" si="1">+E6+F6</f>
        <v>798276.99</v>
      </c>
    </row>
    <row r="7" spans="1:7" s="8" customFormat="1" ht="14.25" x14ac:dyDescent="0.2">
      <c r="A7" s="14" t="s">
        <v>13</v>
      </c>
      <c r="B7" s="18" t="s">
        <v>14</v>
      </c>
      <c r="C7" s="31" t="s">
        <v>2</v>
      </c>
      <c r="D7" s="32">
        <v>1</v>
      </c>
      <c r="E7" s="38">
        <v>968976.66666666674</v>
      </c>
      <c r="F7" s="16">
        <f t="shared" si="0"/>
        <v>184105.56666666668</v>
      </c>
      <c r="G7" s="17">
        <f t="shared" si="1"/>
        <v>1153082.2333333334</v>
      </c>
    </row>
    <row r="8" spans="1:7" s="8" customFormat="1" ht="14.25" x14ac:dyDescent="0.2">
      <c r="A8" s="14" t="s">
        <v>15</v>
      </c>
      <c r="B8" s="18" t="s">
        <v>16</v>
      </c>
      <c r="C8" s="31" t="s">
        <v>2</v>
      </c>
      <c r="D8" s="32">
        <v>1</v>
      </c>
      <c r="E8" s="38">
        <v>1341660</v>
      </c>
      <c r="F8" s="16">
        <f t="shared" si="0"/>
        <v>254915.4</v>
      </c>
      <c r="G8" s="17">
        <f t="shared" si="1"/>
        <v>1596575.4</v>
      </c>
    </row>
    <row r="9" spans="1:7" s="8" customFormat="1" ht="38.25" x14ac:dyDescent="0.2">
      <c r="A9" s="14" t="s">
        <v>17</v>
      </c>
      <c r="B9" s="19" t="s">
        <v>18</v>
      </c>
      <c r="C9" s="31" t="s">
        <v>2</v>
      </c>
      <c r="D9" s="32">
        <v>1</v>
      </c>
      <c r="E9" s="39">
        <v>1788880</v>
      </c>
      <c r="F9" s="16">
        <f t="shared" si="0"/>
        <v>339887.2</v>
      </c>
      <c r="G9" s="17">
        <f t="shared" si="1"/>
        <v>2128767.2000000002</v>
      </c>
    </row>
    <row r="10" spans="1:7" ht="39" x14ac:dyDescent="0.25">
      <c r="A10" s="14" t="s">
        <v>19</v>
      </c>
      <c r="B10" s="15" t="s">
        <v>20</v>
      </c>
      <c r="C10" s="31" t="s">
        <v>2</v>
      </c>
      <c r="D10" s="32">
        <v>1</v>
      </c>
      <c r="E10" s="39">
        <v>894440</v>
      </c>
      <c r="F10" s="16">
        <f t="shared" si="0"/>
        <v>169943.6</v>
      </c>
      <c r="G10" s="17">
        <f t="shared" si="1"/>
        <v>1064383.6000000001</v>
      </c>
    </row>
    <row r="11" spans="1:7" s="8" customFormat="1" ht="51" x14ac:dyDescent="0.2">
      <c r="A11" s="14" t="s">
        <v>21</v>
      </c>
      <c r="B11" s="15" t="s">
        <v>22</v>
      </c>
      <c r="C11" s="31" t="s">
        <v>2</v>
      </c>
      <c r="D11" s="32">
        <v>1</v>
      </c>
      <c r="E11" s="39">
        <v>2307026.6666666665</v>
      </c>
      <c r="F11" s="16">
        <f t="shared" si="0"/>
        <v>438335.06666666665</v>
      </c>
      <c r="G11" s="17">
        <f t="shared" si="1"/>
        <v>2745361.7333333334</v>
      </c>
    </row>
    <row r="12" spans="1:7" s="8" customFormat="1" ht="38.25" x14ac:dyDescent="0.2">
      <c r="A12" s="14" t="s">
        <v>23</v>
      </c>
      <c r="B12" s="20" t="s">
        <v>24</v>
      </c>
      <c r="C12" s="31" t="s">
        <v>2</v>
      </c>
      <c r="D12" s="32">
        <v>1</v>
      </c>
      <c r="E12" s="39">
        <v>2307026.6666666665</v>
      </c>
      <c r="F12" s="16">
        <f t="shared" si="0"/>
        <v>438335.06666666665</v>
      </c>
      <c r="G12" s="17">
        <f t="shared" si="1"/>
        <v>2745361.7333333334</v>
      </c>
    </row>
    <row r="13" spans="1:7" ht="51" x14ac:dyDescent="0.25">
      <c r="A13" s="14" t="s">
        <v>25</v>
      </c>
      <c r="B13" s="21" t="s">
        <v>26</v>
      </c>
      <c r="C13" s="31" t="s">
        <v>2</v>
      </c>
      <c r="D13" s="32">
        <v>1</v>
      </c>
      <c r="E13" s="37">
        <v>2307026.6666666665</v>
      </c>
      <c r="F13" s="16">
        <f t="shared" si="0"/>
        <v>438335.06666666665</v>
      </c>
      <c r="G13" s="17">
        <f t="shared" si="1"/>
        <v>2745361.7333333334</v>
      </c>
    </row>
    <row r="14" spans="1:7" s="8" customFormat="1" x14ac:dyDescent="0.25">
      <c r="A14" s="22" t="s">
        <v>27</v>
      </c>
      <c r="B14" s="23" t="s">
        <v>28</v>
      </c>
      <c r="C14" s="31" t="s">
        <v>2</v>
      </c>
      <c r="D14" s="32">
        <v>1</v>
      </c>
      <c r="E14" s="40"/>
      <c r="F14" s="16">
        <f t="shared" si="0"/>
        <v>0</v>
      </c>
      <c r="G14" s="17">
        <f t="shared" si="1"/>
        <v>0</v>
      </c>
    </row>
    <row r="15" spans="1:7" s="8" customFormat="1" ht="14.25" x14ac:dyDescent="0.2">
      <c r="A15" s="14" t="s">
        <v>29</v>
      </c>
      <c r="B15" s="20" t="s">
        <v>30</v>
      </c>
      <c r="C15" s="31" t="s">
        <v>2</v>
      </c>
      <c r="D15" s="32">
        <v>1</v>
      </c>
      <c r="E15" s="38">
        <v>1490733.3333333335</v>
      </c>
      <c r="F15" s="16">
        <f t="shared" si="0"/>
        <v>283239.33333333337</v>
      </c>
      <c r="G15" s="17">
        <f t="shared" si="1"/>
        <v>1773972.666666667</v>
      </c>
    </row>
    <row r="16" spans="1:7" s="8" customFormat="1" thickBot="1" x14ac:dyDescent="0.25">
      <c r="A16" s="24" t="s">
        <v>31</v>
      </c>
      <c r="B16" s="25" t="s">
        <v>32</v>
      </c>
      <c r="C16" s="33" t="s">
        <v>2</v>
      </c>
      <c r="D16" s="34">
        <v>1</v>
      </c>
      <c r="E16" s="41">
        <v>1667625.2414000002</v>
      </c>
      <c r="F16" s="16">
        <f t="shared" si="0"/>
        <v>316848.79586600006</v>
      </c>
      <c r="G16" s="17">
        <f>+E16+F16-2331.9</f>
        <v>1982142.1372660003</v>
      </c>
    </row>
    <row r="17" spans="1:7" s="8" customFormat="1" ht="16.5" thickBot="1" x14ac:dyDescent="0.3">
      <c r="B17" s="51" t="s">
        <v>67</v>
      </c>
      <c r="C17" s="52"/>
      <c r="D17" s="52"/>
      <c r="E17" s="52"/>
      <c r="F17" s="53"/>
      <c r="G17" s="35">
        <f>SUM(G5:G16)</f>
        <v>19797669.027266003</v>
      </c>
    </row>
    <row r="18" spans="1:7" s="8" customFormat="1" ht="41.25" customHeight="1" thickBot="1" x14ac:dyDescent="0.25">
      <c r="A18" s="1" t="s">
        <v>34</v>
      </c>
      <c r="B18" s="47" t="s">
        <v>65</v>
      </c>
      <c r="C18" s="47"/>
      <c r="D18" s="47"/>
      <c r="E18" s="47"/>
      <c r="F18" s="47"/>
      <c r="G18" s="48"/>
    </row>
    <row r="19" spans="1:7" s="8" customFormat="1" ht="26.25" thickBot="1" x14ac:dyDescent="0.25">
      <c r="A19" s="2" t="s">
        <v>0</v>
      </c>
      <c r="B19" s="3" t="s">
        <v>1</v>
      </c>
      <c r="C19" s="4" t="s">
        <v>2</v>
      </c>
      <c r="D19" s="4" t="s">
        <v>3</v>
      </c>
      <c r="E19" s="5" t="s">
        <v>4</v>
      </c>
      <c r="F19" s="6" t="s">
        <v>5</v>
      </c>
      <c r="G19" s="7" t="s">
        <v>6</v>
      </c>
    </row>
    <row r="20" spans="1:7" s="8" customFormat="1" x14ac:dyDescent="0.25">
      <c r="A20" s="9" t="s">
        <v>35</v>
      </c>
      <c r="B20" s="10" t="s">
        <v>8</v>
      </c>
      <c r="C20" s="11"/>
      <c r="D20" s="11"/>
      <c r="E20" s="11"/>
      <c r="F20" s="12"/>
      <c r="G20" s="13"/>
    </row>
    <row r="21" spans="1:7" ht="26.25" x14ac:dyDescent="0.25">
      <c r="A21" s="14" t="s">
        <v>36</v>
      </c>
      <c r="B21" s="20" t="s">
        <v>10</v>
      </c>
      <c r="C21" s="31" t="s">
        <v>2</v>
      </c>
      <c r="D21" s="32">
        <v>1</v>
      </c>
      <c r="E21" s="38">
        <v>193795.33333333334</v>
      </c>
      <c r="F21" s="16">
        <f t="shared" ref="F21:F30" si="2">+E21*0.19</f>
        <v>36821.113333333335</v>
      </c>
      <c r="G21" s="17">
        <f t="shared" ref="G21" si="3">+E21+F21</f>
        <v>230616.44666666668</v>
      </c>
    </row>
    <row r="22" spans="1:7" x14ac:dyDescent="0.25">
      <c r="A22" s="14" t="s">
        <v>37</v>
      </c>
      <c r="B22" s="20" t="s">
        <v>12</v>
      </c>
      <c r="C22" s="31" t="s">
        <v>2</v>
      </c>
      <c r="D22" s="32">
        <v>1</v>
      </c>
      <c r="E22" s="38">
        <v>313054</v>
      </c>
      <c r="F22" s="16">
        <f t="shared" si="2"/>
        <v>59480.26</v>
      </c>
      <c r="G22" s="17">
        <f t="shared" ref="G22:G29" si="4">+E22+F22</f>
        <v>372534.26</v>
      </c>
    </row>
    <row r="23" spans="1:7" x14ac:dyDescent="0.25">
      <c r="A23" s="14" t="s">
        <v>38</v>
      </c>
      <c r="B23" s="20" t="s">
        <v>39</v>
      </c>
      <c r="C23" s="31" t="s">
        <v>2</v>
      </c>
      <c r="D23" s="32">
        <v>1</v>
      </c>
      <c r="E23" s="38">
        <v>298146.66666666669</v>
      </c>
      <c r="F23" s="16">
        <f t="shared" si="2"/>
        <v>56647.866666666669</v>
      </c>
      <c r="G23" s="17">
        <f t="shared" si="4"/>
        <v>354794.53333333333</v>
      </c>
    </row>
    <row r="24" spans="1:7" x14ac:dyDescent="0.25">
      <c r="A24" s="14" t="s">
        <v>40</v>
      </c>
      <c r="B24" s="20" t="s">
        <v>41</v>
      </c>
      <c r="C24" s="31" t="s">
        <v>2</v>
      </c>
      <c r="D24" s="32">
        <v>1</v>
      </c>
      <c r="E24" s="38">
        <v>2087026.6666666665</v>
      </c>
      <c r="F24" s="16">
        <f t="shared" si="2"/>
        <v>396535.06666666665</v>
      </c>
      <c r="G24" s="17">
        <f t="shared" si="4"/>
        <v>2483561.7333333334</v>
      </c>
    </row>
    <row r="25" spans="1:7" ht="39" x14ac:dyDescent="0.25">
      <c r="A25" s="14" t="s">
        <v>42</v>
      </c>
      <c r="B25" s="20" t="s">
        <v>43</v>
      </c>
      <c r="C25" s="31" t="s">
        <v>2</v>
      </c>
      <c r="D25" s="32">
        <v>1</v>
      </c>
      <c r="E25" s="39">
        <v>596293.33333333337</v>
      </c>
      <c r="F25" s="16">
        <f t="shared" si="2"/>
        <v>113295.73333333334</v>
      </c>
      <c r="G25" s="17">
        <f t="shared" si="4"/>
        <v>709589.06666666665</v>
      </c>
    </row>
    <row r="26" spans="1:7" ht="39" x14ac:dyDescent="0.25">
      <c r="A26" s="14" t="s">
        <v>44</v>
      </c>
      <c r="B26" s="20" t="s">
        <v>45</v>
      </c>
      <c r="C26" s="31" t="s">
        <v>2</v>
      </c>
      <c r="D26" s="32">
        <v>1</v>
      </c>
      <c r="E26" s="39">
        <v>1973548.6092666665</v>
      </c>
      <c r="F26" s="16">
        <f t="shared" si="2"/>
        <v>374974.2357606666</v>
      </c>
      <c r="G26" s="17">
        <f t="shared" si="4"/>
        <v>2348522.8450273331</v>
      </c>
    </row>
    <row r="27" spans="1:7" ht="39" x14ac:dyDescent="0.25">
      <c r="A27" s="14" t="s">
        <v>46</v>
      </c>
      <c r="B27" s="20" t="s">
        <v>47</v>
      </c>
      <c r="C27" s="31" t="s">
        <v>2</v>
      </c>
      <c r="D27" s="32">
        <v>1</v>
      </c>
      <c r="E27" s="39">
        <v>1972213.3333333335</v>
      </c>
      <c r="F27" s="16">
        <f t="shared" si="2"/>
        <v>374720.53333333338</v>
      </c>
      <c r="G27" s="17">
        <f t="shared" si="4"/>
        <v>2346933.8666666667</v>
      </c>
    </row>
    <row r="28" spans="1:7" x14ac:dyDescent="0.25">
      <c r="A28" s="22" t="s">
        <v>48</v>
      </c>
      <c r="B28" s="23" t="s">
        <v>28</v>
      </c>
      <c r="C28" s="31" t="s">
        <v>2</v>
      </c>
      <c r="D28" s="32">
        <v>1</v>
      </c>
      <c r="E28" s="42"/>
      <c r="F28" s="16">
        <f t="shared" si="2"/>
        <v>0</v>
      </c>
      <c r="G28" s="17">
        <f t="shared" si="4"/>
        <v>0</v>
      </c>
    </row>
    <row r="29" spans="1:7" x14ac:dyDescent="0.25">
      <c r="A29" s="14" t="s">
        <v>49</v>
      </c>
      <c r="B29" s="20" t="s">
        <v>30</v>
      </c>
      <c r="C29" s="31" t="s">
        <v>2</v>
      </c>
      <c r="D29" s="32">
        <v>1</v>
      </c>
      <c r="E29" s="38">
        <v>1490733.3333333335</v>
      </c>
      <c r="F29" s="16">
        <f t="shared" si="2"/>
        <v>283239.33333333337</v>
      </c>
      <c r="G29" s="17">
        <f t="shared" si="4"/>
        <v>1773972.666666667</v>
      </c>
    </row>
    <row r="30" spans="1:7" ht="15.75" thickBot="1" x14ac:dyDescent="0.3">
      <c r="A30" s="24" t="s">
        <v>50</v>
      </c>
      <c r="B30" s="25" t="s">
        <v>32</v>
      </c>
      <c r="C30" s="31" t="s">
        <v>2</v>
      </c>
      <c r="D30" s="32">
        <v>1</v>
      </c>
      <c r="E30" s="41">
        <v>1667625.2414000002</v>
      </c>
      <c r="F30" s="16">
        <f t="shared" si="2"/>
        <v>316848.79586600006</v>
      </c>
      <c r="G30" s="17">
        <f>+E30+F30-2331.9</f>
        <v>1982142.1372660003</v>
      </c>
    </row>
    <row r="31" spans="1:7" ht="16.5" thickBot="1" x14ac:dyDescent="0.3">
      <c r="A31" s="8"/>
      <c r="B31" s="51" t="s">
        <v>68</v>
      </c>
      <c r="C31" s="52"/>
      <c r="D31" s="52"/>
      <c r="E31" s="52"/>
      <c r="F31" s="53"/>
      <c r="G31" s="26">
        <f>SUM(G21:G30)</f>
        <v>12602667.555626666</v>
      </c>
    </row>
    <row r="32" spans="1:7" ht="41.25" customHeight="1" thickBot="1" x14ac:dyDescent="0.3">
      <c r="A32" s="1" t="s">
        <v>51</v>
      </c>
      <c r="B32" s="47" t="s">
        <v>66</v>
      </c>
      <c r="C32" s="47"/>
      <c r="D32" s="47"/>
      <c r="E32" s="47"/>
      <c r="F32" s="47"/>
      <c r="G32" s="48"/>
    </row>
    <row r="33" spans="1:7" ht="26.25" thickBot="1" x14ac:dyDescent="0.3">
      <c r="A33" s="2" t="s">
        <v>0</v>
      </c>
      <c r="B33" s="3" t="s">
        <v>1</v>
      </c>
      <c r="C33" s="4" t="s">
        <v>2</v>
      </c>
      <c r="D33" s="4" t="s">
        <v>3</v>
      </c>
      <c r="E33" s="5" t="s">
        <v>4</v>
      </c>
      <c r="F33" s="6" t="s">
        <v>5</v>
      </c>
      <c r="G33" s="7" t="s">
        <v>6</v>
      </c>
    </row>
    <row r="34" spans="1:7" x14ac:dyDescent="0.25">
      <c r="A34" s="9" t="s">
        <v>52</v>
      </c>
      <c r="B34" s="10" t="s">
        <v>8</v>
      </c>
      <c r="C34" s="11"/>
      <c r="D34" s="11"/>
      <c r="E34" s="11"/>
      <c r="F34" s="12"/>
      <c r="G34" s="13"/>
    </row>
    <row r="35" spans="1:7" ht="26.25" x14ac:dyDescent="0.25">
      <c r="A35" s="14" t="s">
        <v>53</v>
      </c>
      <c r="B35" s="20" t="s">
        <v>10</v>
      </c>
      <c r="C35" s="31" t="s">
        <v>2</v>
      </c>
      <c r="D35" s="32">
        <v>1</v>
      </c>
      <c r="E35" s="38">
        <v>193795.33333333334</v>
      </c>
      <c r="F35" s="16">
        <f t="shared" ref="F35:F44" si="5">+E35*0.19</f>
        <v>36821.113333333335</v>
      </c>
      <c r="G35" s="17">
        <f t="shared" ref="G35:G43" si="6">+E35+F35</f>
        <v>230616.44666666668</v>
      </c>
    </row>
    <row r="36" spans="1:7" x14ac:dyDescent="0.25">
      <c r="A36" s="14" t="s">
        <v>54</v>
      </c>
      <c r="B36" s="20" t="s">
        <v>12</v>
      </c>
      <c r="C36" s="31" t="s">
        <v>2</v>
      </c>
      <c r="D36" s="32">
        <v>1</v>
      </c>
      <c r="E36" s="38">
        <v>313054</v>
      </c>
      <c r="F36" s="16">
        <f t="shared" si="5"/>
        <v>59480.26</v>
      </c>
      <c r="G36" s="17">
        <f t="shared" si="6"/>
        <v>372534.26</v>
      </c>
    </row>
    <row r="37" spans="1:7" x14ac:dyDescent="0.25">
      <c r="A37" s="14" t="s">
        <v>55</v>
      </c>
      <c r="B37" s="20" t="s">
        <v>39</v>
      </c>
      <c r="C37" s="31" t="s">
        <v>2</v>
      </c>
      <c r="D37" s="32">
        <v>1</v>
      </c>
      <c r="E37" s="38">
        <v>298146.66666666669</v>
      </c>
      <c r="F37" s="16">
        <f t="shared" si="5"/>
        <v>56647.866666666669</v>
      </c>
      <c r="G37" s="17">
        <f t="shared" si="6"/>
        <v>354794.53333333333</v>
      </c>
    </row>
    <row r="38" spans="1:7" x14ac:dyDescent="0.25">
      <c r="A38" s="14" t="s">
        <v>56</v>
      </c>
      <c r="B38" s="20" t="s">
        <v>41</v>
      </c>
      <c r="C38" s="31" t="s">
        <v>2</v>
      </c>
      <c r="D38" s="32">
        <v>1</v>
      </c>
      <c r="E38" s="38">
        <v>2087026.6666666665</v>
      </c>
      <c r="F38" s="16">
        <f t="shared" si="5"/>
        <v>396535.06666666665</v>
      </c>
      <c r="G38" s="17">
        <f t="shared" si="6"/>
        <v>2483561.7333333334</v>
      </c>
    </row>
    <row r="39" spans="1:7" ht="39" x14ac:dyDescent="0.25">
      <c r="A39" s="14" t="s">
        <v>57</v>
      </c>
      <c r="B39" s="20" t="s">
        <v>18</v>
      </c>
      <c r="C39" s="31" t="s">
        <v>2</v>
      </c>
      <c r="D39" s="32">
        <v>1</v>
      </c>
      <c r="E39" s="39">
        <v>596293.33333333337</v>
      </c>
      <c r="F39" s="16">
        <f t="shared" si="5"/>
        <v>113295.73333333334</v>
      </c>
      <c r="G39" s="17">
        <f t="shared" si="6"/>
        <v>709589.06666666665</v>
      </c>
    </row>
    <row r="40" spans="1:7" ht="39" x14ac:dyDescent="0.25">
      <c r="A40" s="14" t="s">
        <v>58</v>
      </c>
      <c r="B40" s="20" t="s">
        <v>45</v>
      </c>
      <c r="C40" s="31" t="s">
        <v>2</v>
      </c>
      <c r="D40" s="32">
        <v>1</v>
      </c>
      <c r="E40" s="39">
        <v>1973548.6092666665</v>
      </c>
      <c r="F40" s="16">
        <f t="shared" si="5"/>
        <v>374974.2357606666</v>
      </c>
      <c r="G40" s="17">
        <f t="shared" si="6"/>
        <v>2348522.8450273331</v>
      </c>
    </row>
    <row r="41" spans="1:7" ht="51.75" x14ac:dyDescent="0.25">
      <c r="A41" s="14" t="s">
        <v>59</v>
      </c>
      <c r="B41" s="20" t="s">
        <v>60</v>
      </c>
      <c r="C41" s="31" t="s">
        <v>2</v>
      </c>
      <c r="D41" s="32">
        <v>1</v>
      </c>
      <c r="E41" s="39">
        <v>1972213.3333333335</v>
      </c>
      <c r="F41" s="16">
        <f t="shared" si="5"/>
        <v>374720.53333333338</v>
      </c>
      <c r="G41" s="17">
        <f t="shared" si="6"/>
        <v>2346933.8666666667</v>
      </c>
    </row>
    <row r="42" spans="1:7" x14ac:dyDescent="0.25">
      <c r="A42" s="22" t="s">
        <v>61</v>
      </c>
      <c r="B42" s="23" t="s">
        <v>28</v>
      </c>
      <c r="C42" s="31" t="s">
        <v>2</v>
      </c>
      <c r="D42" s="32">
        <v>1</v>
      </c>
      <c r="E42" s="42"/>
      <c r="F42" s="16">
        <f t="shared" si="5"/>
        <v>0</v>
      </c>
      <c r="G42" s="17">
        <f t="shared" si="6"/>
        <v>0</v>
      </c>
    </row>
    <row r="43" spans="1:7" x14ac:dyDescent="0.25">
      <c r="A43" s="14" t="s">
        <v>62</v>
      </c>
      <c r="B43" s="20" t="s">
        <v>30</v>
      </c>
      <c r="C43" s="31" t="s">
        <v>2</v>
      </c>
      <c r="D43" s="32">
        <v>1</v>
      </c>
      <c r="E43" s="38">
        <v>1490733.3333333335</v>
      </c>
      <c r="F43" s="16">
        <f t="shared" si="5"/>
        <v>283239.33333333337</v>
      </c>
      <c r="G43" s="17">
        <f t="shared" si="6"/>
        <v>1773972.666666667</v>
      </c>
    </row>
    <row r="44" spans="1:7" ht="15.75" thickBot="1" x14ac:dyDescent="0.3">
      <c r="A44" s="24" t="s">
        <v>63</v>
      </c>
      <c r="B44" s="25" t="s">
        <v>32</v>
      </c>
      <c r="C44" s="31" t="s">
        <v>2</v>
      </c>
      <c r="D44" s="32">
        <v>1</v>
      </c>
      <c r="E44" s="41">
        <v>1667625.2414000002</v>
      </c>
      <c r="F44" s="16">
        <f t="shared" si="5"/>
        <v>316848.79586600006</v>
      </c>
      <c r="G44" s="17">
        <f>+E44+F44-2331.9</f>
        <v>1982142.1372660003</v>
      </c>
    </row>
    <row r="45" spans="1:7" ht="16.5" thickBot="1" x14ac:dyDescent="0.3">
      <c r="A45" s="36"/>
      <c r="B45" s="51" t="s">
        <v>69</v>
      </c>
      <c r="C45" s="52"/>
      <c r="D45" s="52"/>
      <c r="E45" s="52"/>
      <c r="F45" s="53"/>
      <c r="G45" s="26">
        <f>SUM(G35:G44)</f>
        <v>12602667.555626666</v>
      </c>
    </row>
    <row r="46" spans="1:7" ht="19.5" thickBot="1" x14ac:dyDescent="0.35">
      <c r="E46" s="49" t="s">
        <v>70</v>
      </c>
      <c r="F46" s="50"/>
      <c r="G46" s="43">
        <f>+G45+G31+G17</f>
        <v>45003004.138519332</v>
      </c>
    </row>
    <row r="49" spans="7:7" ht="21" x14ac:dyDescent="0.35">
      <c r="G49" s="44"/>
    </row>
    <row r="50" spans="7:7" x14ac:dyDescent="0.25">
      <c r="G50" s="45"/>
    </row>
  </sheetData>
  <mergeCells count="8">
    <mergeCell ref="A1:G1"/>
    <mergeCell ref="B2:G2"/>
    <mergeCell ref="B18:G18"/>
    <mergeCell ref="E46:F46"/>
    <mergeCell ref="B32:G32"/>
    <mergeCell ref="B17:F17"/>
    <mergeCell ref="B31:F31"/>
    <mergeCell ref="B45:F4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INT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Isis Mar Aponte Ruiz</dc:creator>
  <cp:lastModifiedBy>Isis Mar Aponte Ruiz</cp:lastModifiedBy>
  <dcterms:created xsi:type="dcterms:W3CDTF">2023-05-12T16:12:52Z</dcterms:created>
  <dcterms:modified xsi:type="dcterms:W3CDTF">2023-12-04T21:46:13Z</dcterms:modified>
</cp:coreProperties>
</file>