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03"/>
  <workbookPr/>
  <mc:AlternateContent xmlns:mc="http://schemas.openxmlformats.org/markup-compatibility/2006">
    <mc:Choice Requires="x15">
      <x15ac:absPath xmlns:x15ac="http://schemas.microsoft.com/office/spreadsheetml/2010/11/ac" url="C:\Users\AOCHOAPL\Downloads\"/>
    </mc:Choice>
  </mc:AlternateContent>
  <xr:revisionPtr revIDLastSave="32" documentId="11_61FA89EF167AA7B467786BA7343D83AB7030238B" xr6:coauthVersionLast="47" xr6:coauthVersionMax="47" xr10:uidLastSave="{1F83DEDA-6DC3-4BFA-8B5A-497AFFEF69BB}"/>
  <bookViews>
    <workbookView xWindow="0" yWindow="0" windowWidth="28800" windowHeight="12435" xr2:uid="{00000000-000D-0000-FFFF-FFFF00000000}"/>
  </bookViews>
  <sheets>
    <sheet name="PRESUPUESTO" sheetId="3" r:id="rId1"/>
    <sheet name="ESTUDIO DE MERCADO" sheetId="1" state="hidden" r:id="rId2"/>
  </sheets>
  <definedNames>
    <definedName name="_xlnm.Print_Area" localSheetId="1">'ESTUDIO DE MERCADO'!$A$1:$G$38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3" l="1"/>
  <c r="C22" i="3"/>
  <c r="F16" i="3" l="1"/>
  <c r="F16" i="1"/>
  <c r="F15" i="1"/>
  <c r="F14" i="1"/>
  <c r="F14" i="3"/>
  <c r="F15" i="3"/>
  <c r="F11" i="1"/>
  <c r="F12" i="1"/>
  <c r="F13" i="1"/>
  <c r="F12" i="3"/>
  <c r="F13" i="3"/>
  <c r="F10" i="3" l="1"/>
  <c r="F11" i="3"/>
  <c r="F17" i="3"/>
  <c r="C23" i="3" l="1"/>
  <c r="F17" i="1"/>
  <c r="F10" i="1"/>
  <c r="C21" i="1" l="1"/>
  <c r="C22" i="1" s="1"/>
  <c r="C23" i="1" s="1"/>
</calcChain>
</file>

<file path=xl/sharedStrings.xml><?xml version="1.0" encoding="utf-8"?>
<sst xmlns="http://schemas.openxmlformats.org/spreadsheetml/2006/main" count="66" uniqueCount="36">
  <si>
    <t>PRESUPUESTO CONTRATACIÓN MÍNIMA CUANTÍA</t>
  </si>
  <si>
    <t>OBJETO DEL PROCESO:</t>
  </si>
  <si>
    <t xml:space="preserve">Adquisición de bonos de carbono para la compensación de la huella de carbón de la gobernación de Antioquia-CAD. Vigencia 2022 </t>
  </si>
  <si>
    <t>1. COTIZACIONES EN COP</t>
  </si>
  <si>
    <t>Entidad</t>
  </si>
  <si>
    <t>Proyecto</t>
  </si>
  <si>
    <t>Cantidad de Bonos (Unidad)</t>
  </si>
  <si>
    <t>Valor Ton (COP)</t>
  </si>
  <si>
    <t>Total (COP)</t>
  </si>
  <si>
    <t>Co2Cero</t>
  </si>
  <si>
    <t>Proyecto Forestal IG FARMS</t>
  </si>
  <si>
    <t>Proyecto Forestal CO2CERO CARIBE</t>
  </si>
  <si>
    <t>Proyecto Forestal REED+ Envira Amazonia</t>
  </si>
  <si>
    <t>Proyecto REDD+ PAZcífico</t>
  </si>
  <si>
    <t>Biofix</t>
  </si>
  <si>
    <t>YAAWI IIPANA REDD+</t>
  </si>
  <si>
    <t>DELFINES CUPICA REDD+</t>
  </si>
  <si>
    <t>Mediamos F&amp;M S.A.S.</t>
  </si>
  <si>
    <t>Proyecto REDD+ Matavén</t>
  </si>
  <si>
    <t>BanCo2 Plus 
MASBOSQUES</t>
  </si>
  <si>
    <t>Manejo Sostenible de los Bosques Aplicado al Oriente Antioqueño bajo el esquema BancO2</t>
  </si>
  <si>
    <t>Número de bonos (Unidad)</t>
  </si>
  <si>
    <t>Valor antes de impuestos</t>
  </si>
  <si>
    <t>Valor impuestos de carácter territorial (5,8%)</t>
  </si>
  <si>
    <t>Total presupuesto</t>
  </si>
  <si>
    <t>**Valor obtenido de Certificación 2022020036616</t>
  </si>
  <si>
    <r>
      <t xml:space="preserve">Elaboró:  
</t>
    </r>
    <r>
      <rPr>
        <b/>
        <sz val="11"/>
        <color theme="1"/>
        <rFont val="Calibri"/>
        <family val="2"/>
        <scheme val="minor"/>
      </rPr>
      <t>WILFRED ARISTIZÁBAL URIBE</t>
    </r>
    <r>
      <rPr>
        <sz val="11"/>
        <color theme="1"/>
        <rFont val="Calibri"/>
        <family val="2"/>
        <scheme val="minor"/>
      </rPr>
      <t xml:space="preserve">
P.U Dirección de Sostenibilidad y Cambio Climático
Rol Técnico</t>
    </r>
  </si>
  <si>
    <r>
      <t xml:space="preserve">Elaboró:  
</t>
    </r>
    <r>
      <rPr>
        <b/>
        <sz val="11"/>
        <color theme="1"/>
        <rFont val="Calibri"/>
        <family val="2"/>
        <scheme val="minor"/>
      </rPr>
      <t>CÉSAR AUGUSTO MORA ARIAS</t>
    </r>
    <r>
      <rPr>
        <sz val="11"/>
        <color theme="1"/>
        <rFont val="Calibri"/>
        <family val="2"/>
        <scheme val="minor"/>
      </rPr>
      <t xml:space="preserve">
Director de Sostenibilidad y Cambio Climático 
Rol Financiero</t>
    </r>
  </si>
  <si>
    <r>
      <t xml:space="preserve">Aprobó: 
</t>
    </r>
    <r>
      <rPr>
        <b/>
        <sz val="11"/>
        <color theme="1"/>
        <rFont val="Calibri"/>
        <family val="2"/>
        <scheme val="minor"/>
      </rPr>
      <t>SILVIA ELENA GOMEZ GARCIA</t>
    </r>
    <r>
      <rPr>
        <sz val="11"/>
        <color theme="1"/>
        <rFont val="Calibri"/>
        <family val="2"/>
        <scheme val="minor"/>
      </rPr>
      <t xml:space="preserve">
Secretaria de Ambiente y Sostenibilidad
Ordenador del Gasto</t>
    </r>
  </si>
  <si>
    <t>ESTUDIO DE MERCADO CONTRATACIÓN MÍNIMA CUANTÍA</t>
  </si>
  <si>
    <t>Adquisición de bonos de carbono para la compensación de la huella de carbón de la gobernación de Antioquia-CAD. Vigencia 2022</t>
  </si>
  <si>
    <t>Número de bonos</t>
  </si>
  <si>
    <t>Valor mediana teniendo en cuenta cotizaciones</t>
  </si>
  <si>
    <t>Valor impuestos de carácter territorial (5,4%)</t>
  </si>
  <si>
    <r>
      <t xml:space="preserve">Revisó:
</t>
    </r>
    <r>
      <rPr>
        <b/>
        <sz val="11"/>
        <color theme="1"/>
        <rFont val="Calibri"/>
        <family val="2"/>
        <scheme val="minor"/>
      </rPr>
      <t>CÉSAR AUGUSTO MORA ARIAS</t>
    </r>
    <r>
      <rPr>
        <sz val="11"/>
        <color theme="1"/>
        <rFont val="Calibri"/>
        <family val="2"/>
        <scheme val="minor"/>
      </rPr>
      <t xml:space="preserve">
Director de Sostenibilidad y Cambio Climático </t>
    </r>
  </si>
  <si>
    <r>
      <t xml:space="preserve">Aprobó: 
</t>
    </r>
    <r>
      <rPr>
        <b/>
        <sz val="11"/>
        <color theme="1"/>
        <rFont val="Calibri"/>
        <family val="2"/>
        <scheme val="minor"/>
      </rPr>
      <t>SILVIA ELENA GOMEZ GARCÍA</t>
    </r>
    <r>
      <rPr>
        <sz val="11"/>
        <color theme="1"/>
        <rFont val="Calibri"/>
        <family val="2"/>
        <scheme val="minor"/>
      </rPr>
      <t xml:space="preserve">
Secretaría de Ambiente y Sostenibilidad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</si>
</sst>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2" fillId="0" borderId="0" xfId="0" applyFont="1"/>
    <xf numFmtId="0" fontId="2" fillId="0" borderId="1" xfId="0" applyFont="1" applyBorder="1"/>
    <xf numFmtId="164" fontId="2" fillId="0" borderId="1" xfId="1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164" fontId="2" fillId="0" borderId="0" xfId="0" applyNumberFormat="1" applyFont="1"/>
    <xf numFmtId="165" fontId="2" fillId="0" borderId="1" xfId="0" applyNumberFormat="1" applyFont="1" applyBorder="1"/>
    <xf numFmtId="0" fontId="3" fillId="0" borderId="1" xfId="0" applyFont="1" applyBorder="1" applyAlignment="1">
      <alignment wrapText="1"/>
    </xf>
    <xf numFmtId="165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wrapText="1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11907</xdr:colOff>
      <xdr:row>0</xdr:row>
      <xdr:rowOff>95250</xdr:rowOff>
    </xdr:from>
    <xdr:to>
      <xdr:col>2</xdr:col>
      <xdr:colOff>71439</xdr:colOff>
      <xdr:row>3</xdr:row>
      <xdr:rowOff>105452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907" y="95250"/>
          <a:ext cx="1955007" cy="7341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11907</xdr:colOff>
      <xdr:row>0</xdr:row>
      <xdr:rowOff>95250</xdr:rowOff>
    </xdr:from>
    <xdr:to>
      <xdr:col>2</xdr:col>
      <xdr:colOff>71439</xdr:colOff>
      <xdr:row>3</xdr:row>
      <xdr:rowOff>105452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907" y="95250"/>
          <a:ext cx="1952626" cy="7364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7"/>
  <sheetViews>
    <sheetView tabSelected="1" zoomScale="70" zoomScaleNormal="70" zoomScaleSheetLayoutView="80" workbookViewId="0">
      <selection activeCell="H7" sqref="H7"/>
    </sheetView>
  </sheetViews>
  <sheetFormatPr defaultColWidth="11.42578125" defaultRowHeight="15"/>
  <cols>
    <col min="2" max="2" width="28.42578125" customWidth="1"/>
    <col min="3" max="3" width="37" customWidth="1"/>
    <col min="4" max="4" width="19.28515625" customWidth="1"/>
    <col min="5" max="5" width="22.28515625" customWidth="1"/>
    <col min="6" max="6" width="19.85546875" customWidth="1"/>
    <col min="7" max="7" width="20.42578125" customWidth="1"/>
    <col min="8" max="8" width="15.5703125" bestFit="1" customWidth="1"/>
  </cols>
  <sheetData>
    <row r="1" spans="2:9">
      <c r="B1" s="1"/>
      <c r="C1" s="1"/>
      <c r="D1" s="1"/>
      <c r="E1" s="1"/>
      <c r="F1" s="1"/>
      <c r="G1" s="1"/>
      <c r="H1" s="1"/>
    </row>
    <row r="2" spans="2:9" ht="18.75" customHeight="1">
      <c r="B2" s="21"/>
      <c r="C2" s="22" t="s">
        <v>0</v>
      </c>
      <c r="D2" s="22"/>
      <c r="E2" s="22"/>
      <c r="F2" s="22"/>
      <c r="G2" s="22"/>
      <c r="H2" s="1"/>
    </row>
    <row r="3" spans="2:9" ht="23.25" customHeight="1">
      <c r="B3" s="21"/>
      <c r="C3" s="22"/>
      <c r="D3" s="22"/>
      <c r="E3" s="22"/>
      <c r="F3" s="22"/>
      <c r="G3" s="22"/>
      <c r="H3" s="1"/>
    </row>
    <row r="4" spans="2:9">
      <c r="B4" s="1"/>
      <c r="C4" s="1"/>
      <c r="D4" s="1"/>
      <c r="E4" s="1"/>
      <c r="F4" s="1"/>
      <c r="G4" s="1"/>
      <c r="H4" s="1"/>
    </row>
    <row r="5" spans="2:9" ht="30" customHeight="1">
      <c r="B5" s="5" t="s">
        <v>1</v>
      </c>
      <c r="C5" s="23" t="s">
        <v>2</v>
      </c>
      <c r="D5" s="23"/>
      <c r="E5" s="23"/>
      <c r="F5" s="23"/>
      <c r="G5" s="23"/>
      <c r="H5" s="1"/>
    </row>
    <row r="6" spans="2:9" ht="19.5" customHeight="1">
      <c r="B6" s="1"/>
      <c r="C6" s="1"/>
      <c r="D6" s="1"/>
      <c r="E6" s="1"/>
      <c r="F6" s="1"/>
      <c r="G6" s="1"/>
      <c r="H6" s="1"/>
    </row>
    <row r="7" spans="2:9" ht="24" customHeight="1">
      <c r="B7" s="24" t="s">
        <v>3</v>
      </c>
      <c r="C7" s="24"/>
      <c r="D7" s="24"/>
      <c r="E7" s="24"/>
      <c r="F7" s="24"/>
      <c r="G7" s="24"/>
      <c r="H7" s="1"/>
    </row>
    <row r="8" spans="2:9" ht="25.5" customHeight="1">
      <c r="B8" s="1"/>
      <c r="C8" s="1"/>
      <c r="D8" s="1"/>
      <c r="E8" s="1"/>
      <c r="F8" s="1"/>
      <c r="G8" s="1"/>
      <c r="H8" s="1"/>
    </row>
    <row r="9" spans="2:9" ht="83.25" customHeight="1">
      <c r="B9" s="6" t="s">
        <v>4</v>
      </c>
      <c r="C9" s="6" t="s">
        <v>5</v>
      </c>
      <c r="D9" s="6" t="s">
        <v>6</v>
      </c>
      <c r="E9" s="6" t="s">
        <v>7</v>
      </c>
      <c r="F9" s="6" t="s">
        <v>8</v>
      </c>
      <c r="G9" s="1"/>
      <c r="H9" s="1"/>
    </row>
    <row r="10" spans="2:9" ht="85.5" customHeight="1">
      <c r="B10" s="12" t="s">
        <v>9</v>
      </c>
      <c r="C10" s="13" t="s">
        <v>10</v>
      </c>
      <c r="D10" s="13">
        <v>2500</v>
      </c>
      <c r="E10" s="14">
        <v>15100</v>
      </c>
      <c r="F10" s="14">
        <f>+E10*D10</f>
        <v>37750000</v>
      </c>
      <c r="G10" s="1"/>
      <c r="H10" s="1"/>
    </row>
    <row r="11" spans="2:9" ht="81" customHeight="1">
      <c r="B11" s="12" t="s">
        <v>9</v>
      </c>
      <c r="C11" s="13" t="s">
        <v>11</v>
      </c>
      <c r="D11" s="13">
        <v>2500</v>
      </c>
      <c r="E11" s="14">
        <v>13500</v>
      </c>
      <c r="F11" s="14">
        <f t="shared" ref="F11:F17" si="0">+E11*D11</f>
        <v>33750000</v>
      </c>
      <c r="G11" s="1"/>
      <c r="H11" s="1"/>
    </row>
    <row r="12" spans="2:9" ht="81" customHeight="1">
      <c r="B12" s="12" t="s">
        <v>9</v>
      </c>
      <c r="C12" s="13" t="s">
        <v>12</v>
      </c>
      <c r="D12" s="13">
        <v>2500</v>
      </c>
      <c r="E12" s="14">
        <v>10000</v>
      </c>
      <c r="F12" s="14">
        <f t="shared" si="0"/>
        <v>25000000</v>
      </c>
      <c r="G12" s="1"/>
      <c r="H12" s="8"/>
    </row>
    <row r="13" spans="2:9" ht="81" customHeight="1">
      <c r="B13" s="12" t="s">
        <v>9</v>
      </c>
      <c r="C13" s="13" t="s">
        <v>13</v>
      </c>
      <c r="D13" s="13">
        <v>2500</v>
      </c>
      <c r="E13" s="14">
        <v>20000</v>
      </c>
      <c r="F13" s="14">
        <f t="shared" si="0"/>
        <v>50000000</v>
      </c>
      <c r="G13" s="1"/>
      <c r="H13" s="1"/>
    </row>
    <row r="14" spans="2:9" ht="81" customHeight="1">
      <c r="B14" s="12" t="s">
        <v>14</v>
      </c>
      <c r="C14" s="13" t="s">
        <v>15</v>
      </c>
      <c r="D14" s="13">
        <v>2500</v>
      </c>
      <c r="E14" s="14">
        <v>17000</v>
      </c>
      <c r="F14" s="14">
        <f t="shared" si="0"/>
        <v>42500000</v>
      </c>
      <c r="G14" s="1"/>
      <c r="H14" s="1"/>
    </row>
    <row r="15" spans="2:9" ht="81" customHeight="1">
      <c r="B15" s="12" t="s">
        <v>14</v>
      </c>
      <c r="C15" s="13" t="s">
        <v>16</v>
      </c>
      <c r="D15" s="13">
        <v>2500</v>
      </c>
      <c r="E15" s="14">
        <v>17000</v>
      </c>
      <c r="F15" s="14">
        <f t="shared" si="0"/>
        <v>42500000</v>
      </c>
      <c r="G15" s="1"/>
      <c r="H15" s="1"/>
    </row>
    <row r="16" spans="2:9" ht="81" customHeight="1">
      <c r="B16" s="12" t="s">
        <v>17</v>
      </c>
      <c r="C16" s="13" t="s">
        <v>18</v>
      </c>
      <c r="D16" s="13">
        <v>2500</v>
      </c>
      <c r="E16" s="14">
        <v>23000</v>
      </c>
      <c r="F16" s="14">
        <f t="shared" si="0"/>
        <v>57500000</v>
      </c>
      <c r="G16" s="8"/>
      <c r="H16" s="1"/>
      <c r="I16" s="16"/>
    </row>
    <row r="17" spans="2:8" ht="96" customHeight="1">
      <c r="B17" s="6" t="s">
        <v>19</v>
      </c>
      <c r="C17" s="13" t="s">
        <v>20</v>
      </c>
      <c r="D17" s="13">
        <v>2500</v>
      </c>
      <c r="E17" s="14">
        <v>21000</v>
      </c>
      <c r="F17" s="14">
        <f t="shared" si="0"/>
        <v>52500000</v>
      </c>
      <c r="G17" s="1"/>
      <c r="H17" s="1"/>
    </row>
    <row r="18" spans="2:8" ht="50.25" customHeight="1">
      <c r="B18" s="1"/>
      <c r="C18" s="1"/>
      <c r="D18" s="1"/>
      <c r="E18" s="1"/>
      <c r="F18" s="8"/>
      <c r="G18" s="1"/>
      <c r="H18" s="1"/>
    </row>
    <row r="19" spans="2:8">
      <c r="B19" s="1"/>
      <c r="C19" s="1"/>
      <c r="D19" s="1"/>
      <c r="E19" s="1"/>
      <c r="F19" s="1"/>
      <c r="G19" s="1"/>
      <c r="H19" s="1"/>
    </row>
    <row r="20" spans="2:8">
      <c r="B20" s="2" t="s">
        <v>21</v>
      </c>
      <c r="C20" s="2">
        <v>2155</v>
      </c>
      <c r="D20" s="1"/>
      <c r="E20" s="1"/>
      <c r="F20" s="1"/>
      <c r="G20" s="1"/>
      <c r="H20" s="1"/>
    </row>
    <row r="21" spans="2:8">
      <c r="B21" s="4" t="s">
        <v>22</v>
      </c>
      <c r="C21" s="9">
        <f>+MEDIAN(E13,E14,E16,E17)*C20</f>
        <v>44177500</v>
      </c>
      <c r="D21" s="1"/>
      <c r="E21" s="8"/>
      <c r="F21" s="1"/>
      <c r="G21" s="1"/>
      <c r="H21" s="1"/>
    </row>
    <row r="22" spans="2:8" ht="29.25">
      <c r="B22" s="4" t="s">
        <v>23</v>
      </c>
      <c r="C22" s="9">
        <f>+C21/94.2%-C21</f>
        <v>2720058.3864118829</v>
      </c>
      <c r="D22" s="1"/>
      <c r="E22" s="8"/>
      <c r="F22" s="1"/>
      <c r="G22" s="1"/>
      <c r="H22" s="1"/>
    </row>
    <row r="23" spans="2:8" ht="20.25" customHeight="1">
      <c r="B23" s="10" t="s">
        <v>24</v>
      </c>
      <c r="C23" s="11">
        <f>+C22+C21</f>
        <v>46897558.386411883</v>
      </c>
      <c r="D23" s="1"/>
      <c r="E23" s="8"/>
      <c r="F23" s="1"/>
      <c r="G23" s="1"/>
      <c r="H23" s="1"/>
    </row>
    <row r="24" spans="2:8">
      <c r="B24" s="1"/>
      <c r="C24" s="1"/>
      <c r="D24" s="1"/>
      <c r="E24" s="1"/>
      <c r="F24" s="1"/>
      <c r="G24" s="1"/>
      <c r="H24" s="1"/>
    </row>
    <row r="25" spans="2:8">
      <c r="B25" s="25" t="s">
        <v>25</v>
      </c>
      <c r="C25" s="25"/>
      <c r="D25" s="25"/>
      <c r="E25" s="25"/>
      <c r="F25" s="25"/>
      <c r="G25" s="25"/>
      <c r="H25" s="1"/>
    </row>
    <row r="26" spans="2:8">
      <c r="B26" s="1"/>
      <c r="C26" s="1"/>
      <c r="D26" s="1"/>
      <c r="E26" s="1"/>
      <c r="F26" s="1"/>
      <c r="G26" s="1"/>
      <c r="H26" s="1"/>
    </row>
    <row r="27" spans="2:8" ht="8.25" customHeight="1"/>
    <row r="30" spans="2:8" ht="60" customHeight="1">
      <c r="B30" s="17" t="s">
        <v>26</v>
      </c>
      <c r="C30" s="17"/>
      <c r="E30" s="18"/>
      <c r="F30" s="18"/>
      <c r="G30" s="18"/>
    </row>
    <row r="37" spans="2:7" ht="64.5" customHeight="1">
      <c r="B37" s="19" t="s">
        <v>27</v>
      </c>
      <c r="C37" s="19"/>
      <c r="E37" s="20" t="s">
        <v>28</v>
      </c>
      <c r="F37" s="20"/>
      <c r="G37" s="20"/>
    </row>
  </sheetData>
  <mergeCells count="9">
    <mergeCell ref="B30:C30"/>
    <mergeCell ref="E30:G30"/>
    <mergeCell ref="B37:C37"/>
    <mergeCell ref="E37:G37"/>
    <mergeCell ref="B2:B3"/>
    <mergeCell ref="C2:G3"/>
    <mergeCell ref="C5:G5"/>
    <mergeCell ref="B7:G7"/>
    <mergeCell ref="B25:G25"/>
  </mergeCells>
  <printOptions horizontalCentered="1"/>
  <pageMargins left="0.70866141732283472" right="0.70866141732283472" top="0.74803149606299213" bottom="0.74803149606299213" header="0.31496062992125984" footer="0.31496062992125984"/>
  <pageSetup scale="59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37"/>
  <sheetViews>
    <sheetView view="pageBreakPreview" zoomScale="80" zoomScaleNormal="100" zoomScaleSheetLayoutView="80" workbookViewId="0">
      <selection activeCell="E17" sqref="E17"/>
    </sheetView>
  </sheetViews>
  <sheetFormatPr defaultColWidth="11.42578125" defaultRowHeight="15"/>
  <cols>
    <col min="2" max="2" width="28.42578125" customWidth="1"/>
    <col min="3" max="3" width="37" customWidth="1"/>
    <col min="4" max="4" width="19.28515625" customWidth="1"/>
    <col min="5" max="5" width="22.28515625" customWidth="1"/>
    <col min="6" max="6" width="19.85546875" customWidth="1"/>
    <col min="7" max="7" width="20.42578125" customWidth="1"/>
    <col min="8" max="8" width="15.5703125" bestFit="1" customWidth="1"/>
  </cols>
  <sheetData>
    <row r="1" spans="2:8">
      <c r="B1" s="1"/>
      <c r="C1" s="1"/>
      <c r="D1" s="1"/>
      <c r="E1" s="1"/>
      <c r="F1" s="1"/>
      <c r="G1" s="1"/>
      <c r="H1" s="1"/>
    </row>
    <row r="2" spans="2:8" ht="18.75" customHeight="1">
      <c r="B2" s="21"/>
      <c r="C2" s="22" t="s">
        <v>29</v>
      </c>
      <c r="D2" s="22"/>
      <c r="E2" s="22"/>
      <c r="F2" s="22"/>
      <c r="G2" s="22"/>
      <c r="H2" s="1"/>
    </row>
    <row r="3" spans="2:8" ht="23.25" customHeight="1">
      <c r="B3" s="21"/>
      <c r="C3" s="22"/>
      <c r="D3" s="22"/>
      <c r="E3" s="22"/>
      <c r="F3" s="22"/>
      <c r="G3" s="22"/>
      <c r="H3" s="1"/>
    </row>
    <row r="4" spans="2:8">
      <c r="B4" s="1"/>
      <c r="C4" s="1"/>
      <c r="D4" s="1"/>
      <c r="E4" s="1"/>
      <c r="F4" s="1"/>
      <c r="G4" s="1"/>
      <c r="H4" s="1"/>
    </row>
    <row r="5" spans="2:8" ht="30" customHeight="1">
      <c r="B5" s="5" t="s">
        <v>1</v>
      </c>
      <c r="C5" s="23" t="s">
        <v>30</v>
      </c>
      <c r="D5" s="23"/>
      <c r="E5" s="23"/>
      <c r="F5" s="23"/>
      <c r="G5" s="23"/>
      <c r="H5" s="1"/>
    </row>
    <row r="6" spans="2:8">
      <c r="B6" s="1"/>
      <c r="C6" s="1"/>
      <c r="D6" s="1"/>
      <c r="E6" s="1"/>
      <c r="F6" s="1"/>
      <c r="G6" s="1"/>
      <c r="H6" s="1"/>
    </row>
    <row r="7" spans="2:8">
      <c r="B7" s="24" t="s">
        <v>3</v>
      </c>
      <c r="C7" s="24"/>
      <c r="D7" s="24"/>
      <c r="E7" s="24"/>
      <c r="F7" s="24"/>
      <c r="G7" s="24"/>
      <c r="H7" s="1"/>
    </row>
    <row r="8" spans="2:8">
      <c r="B8" s="1"/>
      <c r="C8" s="1"/>
      <c r="D8" s="1"/>
      <c r="E8" s="1"/>
      <c r="F8" s="1"/>
      <c r="G8" s="1"/>
      <c r="H8" s="1"/>
    </row>
    <row r="9" spans="2:8" ht="45">
      <c r="B9" s="6" t="s">
        <v>4</v>
      </c>
      <c r="C9" s="6" t="s">
        <v>5</v>
      </c>
      <c r="D9" s="6" t="s">
        <v>6</v>
      </c>
      <c r="E9" s="6" t="s">
        <v>7</v>
      </c>
      <c r="F9" s="6" t="s">
        <v>8</v>
      </c>
      <c r="G9" s="1"/>
      <c r="H9" s="1"/>
    </row>
    <row r="10" spans="2:8">
      <c r="B10" s="7" t="s">
        <v>9</v>
      </c>
      <c r="C10" s="13" t="s">
        <v>10</v>
      </c>
      <c r="D10" s="4">
        <v>2500</v>
      </c>
      <c r="E10" s="3">
        <v>15100</v>
      </c>
      <c r="F10" s="3">
        <f>+E10*D10</f>
        <v>37750000</v>
      </c>
      <c r="G10" s="1"/>
      <c r="H10" s="1"/>
    </row>
    <row r="11" spans="2:8" ht="28.5">
      <c r="B11" s="7" t="s">
        <v>9</v>
      </c>
      <c r="C11" s="13" t="s">
        <v>11</v>
      </c>
      <c r="D11" s="4">
        <v>2500</v>
      </c>
      <c r="E11" s="3">
        <v>13500</v>
      </c>
      <c r="F11" s="3">
        <f t="shared" ref="F11:F16" si="0">+E11*D11</f>
        <v>33750000</v>
      </c>
      <c r="G11" s="1"/>
      <c r="H11" s="1"/>
    </row>
    <row r="12" spans="2:8" ht="28.5">
      <c r="B12" s="7" t="s">
        <v>9</v>
      </c>
      <c r="C12" s="13" t="s">
        <v>12</v>
      </c>
      <c r="D12" s="4">
        <v>2500</v>
      </c>
      <c r="E12" s="3">
        <v>10000</v>
      </c>
      <c r="F12" s="3">
        <f t="shared" si="0"/>
        <v>25000000</v>
      </c>
      <c r="G12" s="1"/>
      <c r="H12" s="1"/>
    </row>
    <row r="13" spans="2:8">
      <c r="B13" s="7" t="s">
        <v>9</v>
      </c>
      <c r="C13" s="13" t="s">
        <v>13</v>
      </c>
      <c r="D13" s="4">
        <v>2500</v>
      </c>
      <c r="E13" s="3">
        <v>20000</v>
      </c>
      <c r="F13" s="3">
        <f t="shared" si="0"/>
        <v>50000000</v>
      </c>
      <c r="G13" s="1"/>
      <c r="H13" s="1"/>
    </row>
    <row r="14" spans="2:8">
      <c r="B14" s="7" t="s">
        <v>14</v>
      </c>
      <c r="C14" s="13" t="s">
        <v>15</v>
      </c>
      <c r="D14" s="4">
        <v>2500</v>
      </c>
      <c r="E14" s="3">
        <v>17000</v>
      </c>
      <c r="F14" s="3">
        <f t="shared" si="0"/>
        <v>42500000</v>
      </c>
      <c r="G14" s="1"/>
      <c r="H14" s="1"/>
    </row>
    <row r="15" spans="2:8">
      <c r="B15" s="7" t="s">
        <v>14</v>
      </c>
      <c r="C15" s="13" t="s">
        <v>16</v>
      </c>
      <c r="D15" s="4">
        <v>2500</v>
      </c>
      <c r="E15" s="3">
        <v>17000</v>
      </c>
      <c r="F15" s="3">
        <f t="shared" si="0"/>
        <v>42500000</v>
      </c>
      <c r="G15" s="1"/>
      <c r="H15" s="1"/>
    </row>
    <row r="16" spans="2:8">
      <c r="B16" s="7" t="s">
        <v>17</v>
      </c>
      <c r="C16" s="13" t="s">
        <v>18</v>
      </c>
      <c r="D16" s="4">
        <v>2500</v>
      </c>
      <c r="E16" s="3">
        <v>23000</v>
      </c>
      <c r="F16" s="3">
        <f t="shared" si="0"/>
        <v>57500000</v>
      </c>
      <c r="G16" s="1"/>
      <c r="H16" s="1"/>
    </row>
    <row r="17" spans="2:8" ht="43.5">
      <c r="B17" s="15" t="s">
        <v>19</v>
      </c>
      <c r="C17" s="4" t="s">
        <v>20</v>
      </c>
      <c r="D17" s="4">
        <v>2500</v>
      </c>
      <c r="E17" s="3">
        <v>21000</v>
      </c>
      <c r="F17" s="3">
        <f t="shared" ref="F17" si="1">+E17*D17</f>
        <v>52500000</v>
      </c>
      <c r="G17" s="1"/>
      <c r="H17" s="1"/>
    </row>
    <row r="18" spans="2:8">
      <c r="B18" s="1"/>
      <c r="C18" s="1"/>
      <c r="D18" s="1"/>
      <c r="E18" s="1"/>
      <c r="F18" s="1"/>
      <c r="G18" s="1"/>
      <c r="H18" s="1"/>
    </row>
    <row r="19" spans="2:8">
      <c r="B19" s="1"/>
      <c r="C19" s="1"/>
      <c r="D19" s="1"/>
      <c r="E19" s="1"/>
      <c r="F19" s="1"/>
      <c r="G19" s="1"/>
      <c r="H19" s="1"/>
    </row>
    <row r="20" spans="2:8">
      <c r="B20" s="2" t="s">
        <v>31</v>
      </c>
      <c r="C20" s="2">
        <v>2500</v>
      </c>
      <c r="D20" s="1"/>
      <c r="E20" s="1"/>
      <c r="F20" s="1"/>
      <c r="G20" s="1"/>
      <c r="H20" s="1"/>
    </row>
    <row r="21" spans="2:8" ht="29.25">
      <c r="B21" s="4" t="s">
        <v>32</v>
      </c>
      <c r="C21" s="9">
        <f>+MEDIAN(F10:F17)</f>
        <v>42500000</v>
      </c>
      <c r="D21" s="1"/>
      <c r="E21" s="8"/>
      <c r="F21" s="1"/>
      <c r="G21" s="1"/>
      <c r="H21" s="1"/>
    </row>
    <row r="22" spans="2:8" ht="29.25">
      <c r="B22" s="4" t="s">
        <v>33</v>
      </c>
      <c r="C22" s="9">
        <f>+C21/94.6%-C21</f>
        <v>2426004.228329815</v>
      </c>
      <c r="D22" s="1"/>
      <c r="E22" s="8"/>
      <c r="F22" s="1"/>
      <c r="G22" s="1"/>
      <c r="H22" s="1"/>
    </row>
    <row r="23" spans="2:8" ht="20.25" customHeight="1">
      <c r="B23" s="10" t="s">
        <v>24</v>
      </c>
      <c r="C23" s="11">
        <f>+C22+C21</f>
        <v>44926004.228329815</v>
      </c>
      <c r="D23" s="1"/>
      <c r="E23" s="8"/>
      <c r="F23" s="1"/>
      <c r="G23" s="1"/>
      <c r="H23" s="1"/>
    </row>
    <row r="24" spans="2:8">
      <c r="B24" s="1"/>
      <c r="C24" s="1"/>
      <c r="D24" s="1"/>
      <c r="E24" s="1"/>
      <c r="F24" s="1"/>
      <c r="G24" s="1"/>
      <c r="H24" s="1"/>
    </row>
    <row r="25" spans="2:8">
      <c r="B25" s="25"/>
      <c r="C25" s="25"/>
      <c r="D25" s="25"/>
      <c r="E25" s="25"/>
      <c r="F25" s="25"/>
      <c r="G25" s="25"/>
      <c r="H25" s="1"/>
    </row>
    <row r="26" spans="2:8" ht="64.5" customHeight="1">
      <c r="B26" s="19" t="s">
        <v>26</v>
      </c>
      <c r="C26" s="19"/>
      <c r="E26" s="20" t="s">
        <v>34</v>
      </c>
      <c r="F26" s="20"/>
      <c r="G26" s="20"/>
      <c r="H26" s="1"/>
    </row>
    <row r="27" spans="2:8" ht="43.5" customHeight="1"/>
    <row r="28" spans="2:8" ht="65.25" customHeight="1">
      <c r="B28" s="19" t="s">
        <v>27</v>
      </c>
      <c r="C28" s="19"/>
      <c r="E28" s="20" t="s">
        <v>35</v>
      </c>
      <c r="F28" s="20"/>
      <c r="G28" s="20"/>
    </row>
    <row r="37" ht="64.5" customHeight="1"/>
  </sheetData>
  <mergeCells count="9">
    <mergeCell ref="B28:C28"/>
    <mergeCell ref="E28:G28"/>
    <mergeCell ref="B25:G25"/>
    <mergeCell ref="B2:B3"/>
    <mergeCell ref="C2:G3"/>
    <mergeCell ref="C5:G5"/>
    <mergeCell ref="B7:G7"/>
    <mergeCell ref="B26:C26"/>
    <mergeCell ref="E26:G26"/>
  </mergeCells>
  <printOptions horizontalCentered="1"/>
  <pageMargins left="0.70866141732283472" right="0.70866141732283472" top="0.74803149606299213" bottom="0.74803149606299213" header="0.31496062992125984" footer="0.31496062992125984"/>
  <pageSetup scale="59" orientation="landscape" horizontalDpi="4294967295" verticalDpi="4294967295" r:id="rId1"/>
  <rowBreaks count="1" manualBreakCount="1">
    <brk id="32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C6C538A577B1448DCE20727CBDE60F" ma:contentTypeVersion="14" ma:contentTypeDescription="Create a new document." ma:contentTypeScope="" ma:versionID="cd72b5f781abfdeeed4f947b3619a964">
  <xsd:schema xmlns:xsd="http://www.w3.org/2001/XMLSchema" xmlns:xs="http://www.w3.org/2001/XMLSchema" xmlns:p="http://schemas.microsoft.com/office/2006/metadata/properties" xmlns:ns2="bf2f65d3-ef8f-476e-b591-d07645c88b82" xmlns:ns3="9ad118f3-f9ae-4bed-80e8-bb5665d62123" targetNamespace="http://schemas.microsoft.com/office/2006/metadata/properties" ma:root="true" ma:fieldsID="4383a70445a09dff57f60d65008451c0" ns2:_="" ns3:_="">
    <xsd:import namespace="bf2f65d3-ef8f-476e-b591-d07645c88b82"/>
    <xsd:import namespace="9ad118f3-f9ae-4bed-80e8-bb5665d621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2f65d3-ef8f-476e-b591-d07645c88b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d118f3-f9ae-4bed-80e8-bb5665d6212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14f4b27-5f52-42b9-be4d-1ebba93fddb8}" ma:internalName="TaxCatchAll" ma:showField="CatchAllData" ma:web="9ad118f3-f9ae-4bed-80e8-bb5665d621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2f65d3-ef8f-476e-b591-d07645c88b82">
      <Terms xmlns="http://schemas.microsoft.com/office/infopath/2007/PartnerControls"/>
    </lcf76f155ced4ddcb4097134ff3c332f>
    <TaxCatchAll xmlns="9ad118f3-f9ae-4bed-80e8-bb5665d62123" xsi:nil="true"/>
  </documentManagement>
</p:properties>
</file>

<file path=customXml/itemProps1.xml><?xml version="1.0" encoding="utf-8"?>
<ds:datastoreItem xmlns:ds="http://schemas.openxmlformats.org/officeDocument/2006/customXml" ds:itemID="{3F0785D3-896F-4197-9405-26232D2C3ADE}"/>
</file>

<file path=customXml/itemProps2.xml><?xml version="1.0" encoding="utf-8"?>
<ds:datastoreItem xmlns:ds="http://schemas.openxmlformats.org/officeDocument/2006/customXml" ds:itemID="{4DCE1B0B-6282-44FC-BEE2-CE2A226235C2}"/>
</file>

<file path=customXml/itemProps3.xml><?xml version="1.0" encoding="utf-8"?>
<ds:datastoreItem xmlns:ds="http://schemas.openxmlformats.org/officeDocument/2006/customXml" ds:itemID="{A516B926-0E57-4E75-850D-4FE1C10C8A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FERNANDA ORTEGA HURTADO</dc:creator>
  <cp:keywords/>
  <dc:description/>
  <cp:lastModifiedBy>WILFRED ARISTIZABAL URIBE</cp:lastModifiedBy>
  <cp:revision/>
  <dcterms:created xsi:type="dcterms:W3CDTF">2022-11-18T14:28:33Z</dcterms:created>
  <dcterms:modified xsi:type="dcterms:W3CDTF">2023-12-07T21:04:42Z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0x01010063C6C538A577B1448DCE20727CBDE60F</vt:lpwstr>
  </property>
  <property fmtid="{D5CDD505-2E9C-101B-9397-08002B2CF9AE}" pid="3" name="MediaServiceImageTags">
    <vt:lpwstr/>
  </property>
</Properties>
</file>