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SANCHEZV\Desktop\Richard CVP\CVP-SAMC-009-2023\EVALUACIÓN DEFINITIVA Y RECOMENDACIÓN\"/>
    </mc:Choice>
  </mc:AlternateContent>
  <bookViews>
    <workbookView xWindow="0" yWindow="0" windowWidth="28800" windowHeight="12330"/>
  </bookViews>
  <sheets>
    <sheet name="Ev. Técnico (2)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2" l="1"/>
  <c r="E38" i="2"/>
  <c r="F38" i="2"/>
  <c r="G38" i="2"/>
  <c r="G36" i="2"/>
  <c r="F36" i="2"/>
  <c r="E36" i="2"/>
  <c r="D36" i="2"/>
  <c r="C36" i="2"/>
  <c r="G33" i="2"/>
  <c r="G32" i="2"/>
  <c r="G30" i="2"/>
  <c r="F30" i="2"/>
  <c r="F33" i="2" s="1"/>
  <c r="E30" i="2"/>
  <c r="E33" i="2" s="1"/>
  <c r="D30" i="2"/>
  <c r="D32" i="2" s="1"/>
  <c r="C30" i="2"/>
  <c r="C33" i="2" s="1"/>
  <c r="C38" i="2" s="1"/>
  <c r="G21" i="2"/>
  <c r="F21" i="2"/>
  <c r="E21" i="2"/>
  <c r="D21" i="2"/>
  <c r="C21" i="2"/>
  <c r="C32" i="2" l="1"/>
  <c r="E32" i="2"/>
  <c r="F32" i="2"/>
</calcChain>
</file>

<file path=xl/sharedStrings.xml><?xml version="1.0" encoding="utf-8"?>
<sst xmlns="http://schemas.openxmlformats.org/spreadsheetml/2006/main" count="60" uniqueCount="39">
  <si>
    <t>PROPONENTE</t>
  </si>
  <si>
    <t>El proponente mediante declaración juramentada garantizará que, durante el año siguiente a la instalación del material para la impermeabilización, realiza visitas de inspección y mantenimiento al mismo.</t>
  </si>
  <si>
    <t>4 o más</t>
  </si>
  <si>
    <t>CUMPLE</t>
  </si>
  <si>
    <t>Certifica 100% mano de obra Colombiana</t>
  </si>
  <si>
    <t>FACTOR TÉCNICO DE CALIDAD PUNTAJE MÁXIMO 19,5 PUNTOS</t>
  </si>
  <si>
    <t>APOYO A LA INDUSTRIA NACIONAL PUNTAJE MÁXIMO 10 PUNTOS</t>
  </si>
  <si>
    <t>EMPRENDIMIENTOS Y EMPRESA DE MUJERES PUNTAJE 0,25 PUNTOS</t>
  </si>
  <si>
    <t>MIPYMES PUNTAJE 0,25 PUNTOS</t>
  </si>
  <si>
    <t>CALIFICACIÓN POR FACTOR ECONÓMICO</t>
  </si>
  <si>
    <t>PUNTAJE OTORGADO</t>
  </si>
  <si>
    <t>VALOR OFERTADO</t>
  </si>
  <si>
    <t>Nombre</t>
  </si>
  <si>
    <t>Número</t>
  </si>
  <si>
    <t>DIFERENCIA (Valor absoluto)</t>
  </si>
  <si>
    <t>Sumatoria puntajes</t>
  </si>
  <si>
    <t>Reducción de puntaje (2%)</t>
  </si>
  <si>
    <t>No aplica</t>
  </si>
  <si>
    <t>ADRIANA MARCELA RODRIGUEZ MORA</t>
  </si>
  <si>
    <t xml:space="preserve">SUB TOTAL </t>
  </si>
  <si>
    <t xml:space="preserve">PROPONENTES  HABILITADOS </t>
  </si>
  <si>
    <t>TOTAL ASPECTOS PONDERABLES</t>
  </si>
  <si>
    <t>MEDIA GEOMETRICA</t>
  </si>
  <si>
    <t xml:space="preserve">CALIFICACIÓN </t>
  </si>
  <si>
    <t xml:space="preserve">Puntaje </t>
  </si>
  <si>
    <t>LESATH SAS</t>
  </si>
  <si>
    <t>CONSORCIO DISCAM</t>
  </si>
  <si>
    <t>CONSORCIO PLACA</t>
  </si>
  <si>
    <t>4 o mas</t>
  </si>
  <si>
    <t xml:space="preserve">certificado  mano de obra colombiana </t>
  </si>
  <si>
    <t>NO CUMPLE</t>
  </si>
  <si>
    <t>EPC ENERGY SAS</t>
  </si>
  <si>
    <t>Se tendrá en cuenta lo establecido en el artículo 2.2.1.2.4.2.15 del Decreto 1082 de 2015</t>
  </si>
  <si>
    <t>Siendo que culminado el término para presentar subsanaciones, de acuerdo al estadigrafo seleccionado por el metodo de la TRM,  se encontró que hay 5 proponentes habiitados desde el componente finaciero, juridico y tecnico por lo cual se genera la evaluación bajo la media geometrica.</t>
  </si>
  <si>
    <r>
      <rPr>
        <b/>
        <sz val="11"/>
        <color theme="1"/>
        <rFont val="Calibri"/>
        <family val="2"/>
        <scheme val="minor"/>
      </rPr>
      <t>CONCLUSION</t>
    </r>
    <r>
      <rPr>
        <sz val="11"/>
        <color theme="1"/>
        <rFont val="Calibri"/>
        <family val="2"/>
        <scheme val="minor"/>
      </rPr>
      <t>: De los oferetes presentados el proponente  correspondiente a CONSORCIO PLACA, representado legalmente por JUAN DAVID CARDENAS con C.C. 1.013.602.760, oferente plural, presenta la mejor propuesta con una calificacion de 99.75 puntos</t>
    </r>
  </si>
  <si>
    <t>Elaboró:  COMITÉ EVALUADOR TÉCNICO (Se suscribe en el informe consolidado)</t>
  </si>
  <si>
    <t>El proponente deberá informar acerca de la nacionalidad del personal</t>
  </si>
  <si>
    <t>Se tendrá en cuenta lo establecido en el artículo 2.2.1.2.4.2.18 del Decreto 1082 de 2015</t>
  </si>
  <si>
    <t xml:space="preserve">MEDIA GEOMETRICA   
De acuerdo con la TRM tomada para el día 24 de noviembre de 2023, corresponde aplicar como  medida de ponderacion  la MEDIA GEOMETRICA  cuyo desarrollo matemático se muestra a continuación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</si>
</sst>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#,##0;[Red]\-&quot;$&quot;#,##0"/>
    <numFmt numFmtId="164" formatCode="&quot;$&quot;\ #,##0.00;[Red]\-&quot;$&quot;\ #,##0.00"/>
    <numFmt numFmtId="165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 Narrow"/>
      <family val="2"/>
    </font>
    <font>
      <b/>
      <sz val="8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5" borderId="1" xfId="0" applyFill="1" applyBorder="1"/>
    <xf numFmtId="0" fontId="8" fillId="3" borderId="4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0" borderId="0" xfId="0" applyFont="1" applyAlignment="1">
      <alignment vertical="justify" wrapText="1"/>
    </xf>
    <xf numFmtId="0" fontId="6" fillId="3" borderId="1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6" fontId="4" fillId="0" borderId="1" xfId="0" applyNumberFormat="1" applyFont="1" applyBorder="1" applyAlignment="1">
      <alignment horizontal="center"/>
    </xf>
    <xf numFmtId="165" fontId="4" fillId="0" borderId="1" xfId="1" applyFont="1" applyBorder="1" applyAlignment="1">
      <alignment horizontal="center"/>
    </xf>
    <xf numFmtId="0" fontId="8" fillId="3" borderId="3" xfId="0" applyFont="1" applyFill="1" applyBorder="1" applyAlignment="1">
      <alignment horizontal="center" wrapText="1"/>
    </xf>
    <xf numFmtId="164" fontId="4" fillId="0" borderId="1" xfId="0" applyNumberFormat="1" applyFont="1" applyBorder="1" applyAlignment="1">
      <alignment horizontal="center"/>
    </xf>
    <xf numFmtId="2" fontId="0" fillId="0" borderId="1" xfId="0" applyNumberFormat="1" applyBorder="1"/>
    <xf numFmtId="0" fontId="4" fillId="3" borderId="5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 vertical="justify" wrapText="1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5" fillId="2" borderId="7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4" fillId="0" borderId="12" xfId="0" applyFont="1" applyBorder="1" applyAlignment="1">
      <alignment horizontal="center"/>
    </xf>
    <xf numFmtId="0" fontId="5" fillId="3" borderId="2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</cellXfs>
  <cellStyles count="4">
    <cellStyle name="Moneda" xfId="1" builtinId="4"/>
    <cellStyle name="Moneda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23</xdr:row>
      <xdr:rowOff>762000</xdr:rowOff>
    </xdr:from>
    <xdr:to>
      <xdr:col>6</xdr:col>
      <xdr:colOff>427237</xdr:colOff>
      <xdr:row>23</xdr:row>
      <xdr:rowOff>3209924</xdr:rowOff>
    </xdr:to>
    <xdr:pic>
      <xdr:nvPicPr>
        <xdr:cNvPr id="2" name="Imagen 1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56A21CEB-9880-41CA-BCC9-88023C9AE7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7450" t="22270" r="16136" b="27856"/>
        <a:stretch/>
      </xdr:blipFill>
      <xdr:spPr>
        <a:xfrm>
          <a:off x="323850" y="6648450"/>
          <a:ext cx="5818387" cy="24479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421822</xdr:rowOff>
    </xdr:from>
    <xdr:to>
      <xdr:col>6</xdr:col>
      <xdr:colOff>436554</xdr:colOff>
      <xdr:row>25</xdr:row>
      <xdr:rowOff>2217964</xdr:rowOff>
    </xdr:to>
    <xdr:pic>
      <xdr:nvPicPr>
        <xdr:cNvPr id="3" name="Imagen 2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2D99BE28-90E8-4BAC-91F6-EFDB32E1C8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5273" t="50472" r="15511" b="23963"/>
        <a:stretch/>
      </xdr:blipFill>
      <xdr:spPr>
        <a:xfrm>
          <a:off x="0" y="10889797"/>
          <a:ext cx="6151554" cy="179614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2143125</xdr:rowOff>
    </xdr:from>
    <xdr:to>
      <xdr:col>5</xdr:col>
      <xdr:colOff>910325</xdr:colOff>
      <xdr:row>25</xdr:row>
      <xdr:rowOff>3571875</xdr:rowOff>
    </xdr:to>
    <xdr:pic>
      <xdr:nvPicPr>
        <xdr:cNvPr id="4" name="Imagen 3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390AC651-FCD3-4874-832C-2F2E894F8F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9228" t="48882" r="18413" b="27544"/>
        <a:stretch/>
      </xdr:blipFill>
      <xdr:spPr>
        <a:xfrm>
          <a:off x="0" y="12611100"/>
          <a:ext cx="5672825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132521</xdr:rowOff>
    </xdr:from>
    <xdr:to>
      <xdr:col>6</xdr:col>
      <xdr:colOff>1103586</xdr:colOff>
      <xdr:row>22</xdr:row>
      <xdr:rowOff>5194566</xdr:rowOff>
    </xdr:to>
    <xdr:pic>
      <xdr:nvPicPr>
        <xdr:cNvPr id="5" name="Imagen 4"/>
        <xdr:cNvPicPr/>
      </xdr:nvPicPr>
      <xdr:blipFill rotWithShape="1">
        <a:blip xmlns:r="http://schemas.openxmlformats.org/officeDocument/2006/relationships" r:embed="rId4"/>
        <a:srcRect l="31033" t="22927" r="30293" b="9821"/>
        <a:stretch/>
      </xdr:blipFill>
      <xdr:spPr bwMode="auto">
        <a:xfrm>
          <a:off x="0" y="6038021"/>
          <a:ext cx="6818586" cy="506204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view="pageBreakPreview" topLeftCell="A27" zoomScale="130" zoomScaleNormal="85" zoomScaleSheetLayoutView="130" workbookViewId="0">
      <selection activeCell="J38" sqref="J38"/>
    </sheetView>
  </sheetViews>
  <sheetFormatPr baseColWidth="10" defaultRowHeight="15" x14ac:dyDescent="0.25"/>
  <cols>
    <col min="1" max="6" width="14.28515625" customWidth="1"/>
    <col min="7" max="7" width="19.85546875" customWidth="1"/>
  </cols>
  <sheetData>
    <row r="1" spans="1:7" x14ac:dyDescent="0.25">
      <c r="A1" s="39" t="s">
        <v>20</v>
      </c>
      <c r="B1" s="39"/>
      <c r="C1" s="39"/>
      <c r="D1" s="39"/>
      <c r="E1" s="39"/>
      <c r="F1" s="39"/>
      <c r="G1" s="39"/>
    </row>
    <row r="2" spans="1:7" x14ac:dyDescent="0.25">
      <c r="A2" s="40" t="s">
        <v>13</v>
      </c>
      <c r="B2" s="40"/>
      <c r="C2" s="6">
        <v>1</v>
      </c>
      <c r="D2" s="6">
        <v>2</v>
      </c>
      <c r="E2" s="6">
        <v>3</v>
      </c>
      <c r="F2" s="6">
        <v>4</v>
      </c>
      <c r="G2" s="6">
        <v>5</v>
      </c>
    </row>
    <row r="3" spans="1:7" ht="48" x14ac:dyDescent="0.25">
      <c r="A3" s="40" t="s">
        <v>12</v>
      </c>
      <c r="B3" s="40"/>
      <c r="C3" s="9" t="s">
        <v>18</v>
      </c>
      <c r="D3" s="7" t="s">
        <v>27</v>
      </c>
      <c r="E3" s="7" t="s">
        <v>25</v>
      </c>
      <c r="F3" s="15" t="s">
        <v>26</v>
      </c>
      <c r="G3" s="7" t="s">
        <v>31</v>
      </c>
    </row>
    <row r="4" spans="1:7" ht="9" customHeight="1" x14ac:dyDescent="0.25">
      <c r="A4" s="3"/>
      <c r="B4" s="3"/>
      <c r="C4" s="4"/>
      <c r="D4" s="4"/>
      <c r="E4" s="4"/>
      <c r="F4" s="4"/>
      <c r="G4" s="4"/>
    </row>
    <row r="5" spans="1:7" x14ac:dyDescent="0.25">
      <c r="A5" s="42" t="s">
        <v>5</v>
      </c>
      <c r="B5" s="43"/>
      <c r="C5" s="43"/>
      <c r="D5" s="43"/>
      <c r="E5" s="43"/>
      <c r="F5" s="43"/>
      <c r="G5" s="43"/>
    </row>
    <row r="6" spans="1:7" ht="38.25" customHeight="1" x14ac:dyDescent="0.25">
      <c r="A6" s="44" t="s">
        <v>1</v>
      </c>
      <c r="B6" s="45"/>
      <c r="C6" s="12" t="s">
        <v>2</v>
      </c>
      <c r="D6" s="12" t="s">
        <v>28</v>
      </c>
      <c r="E6" s="12">
        <v>4</v>
      </c>
      <c r="F6" s="12" t="s">
        <v>2</v>
      </c>
      <c r="G6" s="12" t="s">
        <v>2</v>
      </c>
    </row>
    <row r="7" spans="1:7" ht="39.75" customHeight="1" x14ac:dyDescent="0.25">
      <c r="A7" s="46"/>
      <c r="B7" s="47"/>
      <c r="C7" s="18">
        <v>19.5</v>
      </c>
      <c r="D7" s="12">
        <v>19.5</v>
      </c>
      <c r="E7" s="20">
        <v>19.5</v>
      </c>
      <c r="F7" s="11">
        <v>19.5</v>
      </c>
      <c r="G7" s="1">
        <v>19.5</v>
      </c>
    </row>
    <row r="8" spans="1:7" x14ac:dyDescent="0.25">
      <c r="A8" s="41" t="s">
        <v>19</v>
      </c>
      <c r="B8" s="41"/>
      <c r="C8" s="4">
        <v>19.5</v>
      </c>
      <c r="D8" s="12">
        <v>19.5</v>
      </c>
      <c r="E8" s="21">
        <v>19.5</v>
      </c>
      <c r="F8" s="21">
        <v>19.5</v>
      </c>
      <c r="G8" s="4">
        <v>19.5</v>
      </c>
    </row>
    <row r="9" spans="1:7" ht="18" customHeight="1" x14ac:dyDescent="0.25">
      <c r="A9" s="28" t="s">
        <v>6</v>
      </c>
      <c r="B9" s="29"/>
      <c r="C9" s="29"/>
      <c r="D9" s="29"/>
      <c r="E9" s="29"/>
      <c r="F9" s="29"/>
      <c r="G9" s="30"/>
    </row>
    <row r="10" spans="1:7" ht="28.5" customHeight="1" x14ac:dyDescent="0.25">
      <c r="A10" s="44" t="s">
        <v>36</v>
      </c>
      <c r="B10" s="45"/>
      <c r="C10" s="10" t="s">
        <v>4</v>
      </c>
      <c r="D10" s="10" t="s">
        <v>29</v>
      </c>
      <c r="E10" s="10" t="s">
        <v>4</v>
      </c>
      <c r="F10" s="10" t="s">
        <v>4</v>
      </c>
      <c r="G10" s="10" t="s">
        <v>4</v>
      </c>
    </row>
    <row r="11" spans="1:7" ht="28.5" customHeight="1" x14ac:dyDescent="0.25">
      <c r="A11" s="48"/>
      <c r="B11" s="49"/>
      <c r="C11" s="12">
        <v>10</v>
      </c>
      <c r="D11" s="12">
        <v>10</v>
      </c>
      <c r="E11" s="12">
        <v>10</v>
      </c>
      <c r="F11" s="12">
        <v>10</v>
      </c>
      <c r="G11" s="19">
        <v>10</v>
      </c>
    </row>
    <row r="12" spans="1:7" x14ac:dyDescent="0.25">
      <c r="A12" s="50" t="s">
        <v>19</v>
      </c>
      <c r="B12" s="50"/>
      <c r="C12" s="2">
        <v>10</v>
      </c>
      <c r="D12" s="12">
        <v>10</v>
      </c>
      <c r="E12" s="12">
        <v>10</v>
      </c>
      <c r="F12" s="12">
        <v>10</v>
      </c>
      <c r="G12" s="4">
        <v>10</v>
      </c>
    </row>
    <row r="13" spans="1:7" ht="18.75" customHeight="1" x14ac:dyDescent="0.25">
      <c r="A13" s="28" t="s">
        <v>7</v>
      </c>
      <c r="B13" s="29"/>
      <c r="C13" s="29"/>
      <c r="D13" s="29"/>
      <c r="E13" s="29"/>
      <c r="F13" s="29"/>
      <c r="G13" s="30"/>
    </row>
    <row r="14" spans="1:7" ht="26.25" customHeight="1" x14ac:dyDescent="0.25">
      <c r="A14" s="25" t="s">
        <v>32</v>
      </c>
      <c r="B14" s="25"/>
      <c r="C14" s="12" t="s">
        <v>3</v>
      </c>
      <c r="D14" s="12" t="s">
        <v>3</v>
      </c>
      <c r="E14" s="12" t="s">
        <v>3</v>
      </c>
      <c r="F14" s="12" t="s">
        <v>3</v>
      </c>
      <c r="G14" s="12" t="s">
        <v>3</v>
      </c>
    </row>
    <row r="15" spans="1:7" x14ac:dyDescent="0.25">
      <c r="A15" s="25"/>
      <c r="B15" s="25"/>
      <c r="C15" s="11">
        <v>0.25</v>
      </c>
      <c r="D15" s="12">
        <v>0.25</v>
      </c>
      <c r="E15" s="11">
        <v>0.25</v>
      </c>
      <c r="F15" s="11">
        <v>0.25</v>
      </c>
      <c r="G15" s="1">
        <v>0.25</v>
      </c>
    </row>
    <row r="16" spans="1:7" x14ac:dyDescent="0.25">
      <c r="A16" s="41" t="s">
        <v>19</v>
      </c>
      <c r="B16" s="41"/>
      <c r="C16" s="4">
        <v>0.25</v>
      </c>
      <c r="D16" s="4">
        <v>0.25</v>
      </c>
      <c r="E16" s="4">
        <v>0.25</v>
      </c>
      <c r="F16" s="4">
        <v>0.25</v>
      </c>
      <c r="G16" s="4">
        <v>0.25</v>
      </c>
    </row>
    <row r="17" spans="1:7" ht="15" customHeight="1" x14ac:dyDescent="0.25">
      <c r="A17" s="28" t="s">
        <v>8</v>
      </c>
      <c r="B17" s="29"/>
      <c r="C17" s="29"/>
      <c r="D17" s="29"/>
      <c r="E17" s="29"/>
      <c r="F17" s="29"/>
      <c r="G17" s="30"/>
    </row>
    <row r="18" spans="1:7" ht="28.5" customHeight="1" x14ac:dyDescent="0.25">
      <c r="A18" s="25" t="s">
        <v>37</v>
      </c>
      <c r="B18" s="25"/>
      <c r="C18" s="12" t="s">
        <v>3</v>
      </c>
      <c r="D18" s="2" t="s">
        <v>30</v>
      </c>
      <c r="E18" s="12" t="s">
        <v>3</v>
      </c>
      <c r="F18" s="12" t="s">
        <v>3</v>
      </c>
      <c r="G18" s="12" t="s">
        <v>3</v>
      </c>
    </row>
    <row r="19" spans="1:7" x14ac:dyDescent="0.25">
      <c r="A19" s="25"/>
      <c r="B19" s="25"/>
      <c r="C19" s="11">
        <v>0.25</v>
      </c>
      <c r="D19" s="2">
        <v>0</v>
      </c>
      <c r="E19" s="11">
        <v>0.25</v>
      </c>
      <c r="F19" s="11">
        <v>0.25</v>
      </c>
      <c r="G19" s="1">
        <v>0.25</v>
      </c>
    </row>
    <row r="20" spans="1:7" x14ac:dyDescent="0.25">
      <c r="A20" s="31" t="s">
        <v>19</v>
      </c>
      <c r="B20" s="31"/>
      <c r="C20" s="3">
        <v>0.25</v>
      </c>
      <c r="D20" s="3">
        <v>0</v>
      </c>
      <c r="E20" s="3">
        <v>0.25</v>
      </c>
      <c r="F20" s="3">
        <v>0.25</v>
      </c>
      <c r="G20" s="3">
        <v>0.25</v>
      </c>
    </row>
    <row r="21" spans="1:7" x14ac:dyDescent="0.25">
      <c r="A21" s="31" t="s">
        <v>21</v>
      </c>
      <c r="B21" s="31"/>
      <c r="C21" s="3">
        <f>C20+C16+C12+C8</f>
        <v>30</v>
      </c>
      <c r="D21" s="3">
        <f>D20+D16+D12+D8</f>
        <v>29.75</v>
      </c>
      <c r="E21" s="3">
        <f>E20+E16+E12+E8</f>
        <v>30</v>
      </c>
      <c r="F21" s="3">
        <f>F20+F16+F12+F8</f>
        <v>30</v>
      </c>
      <c r="G21" s="3">
        <f>G20+G16+G12+G8</f>
        <v>30</v>
      </c>
    </row>
    <row r="22" spans="1:7" x14ac:dyDescent="0.25">
      <c r="A22" s="26" t="s">
        <v>9</v>
      </c>
      <c r="B22" s="26"/>
      <c r="C22" s="26"/>
      <c r="D22" s="26"/>
      <c r="E22" s="26"/>
      <c r="F22" s="26"/>
      <c r="G22" s="26"/>
    </row>
    <row r="23" spans="1:7" ht="409.5" customHeight="1" x14ac:dyDescent="0.25">
      <c r="A23" s="32"/>
      <c r="B23" s="51"/>
      <c r="C23" s="51"/>
      <c r="D23" s="51"/>
      <c r="E23" s="51"/>
      <c r="F23" s="51"/>
      <c r="G23" s="52"/>
    </row>
    <row r="24" spans="1:7" ht="320.25" customHeight="1" x14ac:dyDescent="0.25">
      <c r="A24" s="32"/>
      <c r="B24" s="33"/>
      <c r="C24" s="33"/>
      <c r="D24" s="33"/>
      <c r="E24" s="33"/>
      <c r="F24" s="33"/>
      <c r="G24" s="34"/>
    </row>
    <row r="25" spans="1:7" ht="40.5" customHeight="1" x14ac:dyDescent="0.25">
      <c r="A25" s="35" t="s">
        <v>38</v>
      </c>
      <c r="B25" s="35"/>
      <c r="C25" s="35"/>
      <c r="D25" s="35"/>
      <c r="E25" s="35"/>
      <c r="F25" s="35"/>
      <c r="G25" s="35"/>
    </row>
    <row r="26" spans="1:7" ht="341.25" customHeight="1" x14ac:dyDescent="0.25">
      <c r="A26" s="25"/>
      <c r="B26" s="25"/>
      <c r="C26" s="25"/>
      <c r="D26" s="25"/>
      <c r="E26" s="25"/>
      <c r="F26" s="25"/>
      <c r="G26" s="25"/>
    </row>
    <row r="27" spans="1:7" ht="39.75" customHeight="1" x14ac:dyDescent="0.25">
      <c r="A27" s="36" t="s">
        <v>33</v>
      </c>
      <c r="B27" s="37"/>
      <c r="C27" s="37"/>
      <c r="D27" s="37"/>
      <c r="E27" s="37"/>
      <c r="F27" s="37"/>
      <c r="G27" s="38"/>
    </row>
    <row r="28" spans="1:7" x14ac:dyDescent="0.25">
      <c r="A28" s="39" t="s">
        <v>0</v>
      </c>
      <c r="B28" s="39"/>
      <c r="C28" s="39"/>
      <c r="D28" s="39"/>
      <c r="E28" s="39"/>
      <c r="F28" s="39"/>
      <c r="G28" s="39"/>
    </row>
    <row r="29" spans="1:7" x14ac:dyDescent="0.25">
      <c r="A29" s="40" t="s">
        <v>13</v>
      </c>
      <c r="B29" s="40"/>
      <c r="C29" s="8">
        <v>1</v>
      </c>
      <c r="D29" s="8">
        <v>2</v>
      </c>
      <c r="E29" s="8">
        <v>3</v>
      </c>
      <c r="F29" s="8">
        <v>4</v>
      </c>
      <c r="G29" s="8">
        <v>5</v>
      </c>
    </row>
    <row r="30" spans="1:7" ht="19.5" customHeight="1" x14ac:dyDescent="0.25">
      <c r="A30" s="25" t="s">
        <v>22</v>
      </c>
      <c r="B30" s="25"/>
      <c r="C30" s="13">
        <f>GEOMEAN($C$31:$G$31)</f>
        <v>250196726.77165067</v>
      </c>
      <c r="D30" s="13">
        <f>GEOMEAN($C$31:$G$31)</f>
        <v>250196726.77165067</v>
      </c>
      <c r="E30" s="13">
        <f>GEOMEAN($C$31:$G$31)</f>
        <v>250196726.77165067</v>
      </c>
      <c r="F30" s="13">
        <f>GEOMEAN($C$31:$G$31)</f>
        <v>250196726.77165067</v>
      </c>
      <c r="G30" s="13">
        <f>GEOMEAN($C$31:$G$31)</f>
        <v>250196726.77165067</v>
      </c>
    </row>
    <row r="31" spans="1:7" ht="19.5" customHeight="1" x14ac:dyDescent="0.25">
      <c r="A31" s="25" t="s">
        <v>11</v>
      </c>
      <c r="B31" s="25"/>
      <c r="C31" s="14">
        <v>256209963</v>
      </c>
      <c r="D31" s="16">
        <v>254451078</v>
      </c>
      <c r="E31" s="13">
        <v>247074173</v>
      </c>
      <c r="F31" s="16">
        <v>256089858</v>
      </c>
      <c r="G31" s="14">
        <v>237677505</v>
      </c>
    </row>
    <row r="32" spans="1:7" ht="19.5" customHeight="1" x14ac:dyDescent="0.25">
      <c r="A32" s="25" t="s">
        <v>14</v>
      </c>
      <c r="B32" s="25"/>
      <c r="C32" s="13">
        <f>ABS(C30-C31)</f>
        <v>6013236.228349328</v>
      </c>
      <c r="D32" s="13">
        <f>ABS(D30-D31)</f>
        <v>4254351.228349328</v>
      </c>
      <c r="E32" s="13">
        <f>ABS(E30-E31)</f>
        <v>3122553.771650672</v>
      </c>
      <c r="F32" s="13">
        <f>ABS(F30-F31)</f>
        <v>5893131.228349328</v>
      </c>
      <c r="G32" s="13">
        <f>ABS(G30-G31)</f>
        <v>12519221.771650672</v>
      </c>
    </row>
    <row r="33" spans="1:7" ht="39" customHeight="1" x14ac:dyDescent="0.25">
      <c r="A33" s="25" t="s">
        <v>10</v>
      </c>
      <c r="B33" s="25"/>
      <c r="C33" s="53">
        <f>70*(1-((ABS(C30-C31))/C30))</f>
        <v>68.317617734589206</v>
      </c>
      <c r="D33" s="53">
        <v>70</v>
      </c>
      <c r="E33" s="53">
        <f>70*(1-((ABS(E30-E31))/E30))</f>
        <v>69.126372407681259</v>
      </c>
      <c r="F33" s="53">
        <f>70*(1-((ABS(F30-F31))/F30))</f>
        <v>68.351220692183745</v>
      </c>
      <c r="G33" s="53">
        <f>70*(1-((ABS(G30-G31))/G30))</f>
        <v>66.497374145044787</v>
      </c>
    </row>
    <row r="35" spans="1:7" x14ac:dyDescent="0.25">
      <c r="A35" s="26" t="s">
        <v>23</v>
      </c>
      <c r="B35" s="26"/>
      <c r="C35" s="26"/>
      <c r="D35" s="26"/>
      <c r="E35" s="26"/>
      <c r="F35" s="26"/>
      <c r="G35" s="26"/>
    </row>
    <row r="36" spans="1:7" x14ac:dyDescent="0.25">
      <c r="A36" s="22" t="s">
        <v>15</v>
      </c>
      <c r="B36" s="22"/>
      <c r="C36" s="17">
        <f>C33+C21</f>
        <v>98.317617734589206</v>
      </c>
      <c r="D36" s="17">
        <f>D33+D21</f>
        <v>99.75</v>
      </c>
      <c r="E36" s="17">
        <f>E33+E21</f>
        <v>99.126372407681259</v>
      </c>
      <c r="F36" s="17">
        <f>F33+F21</f>
        <v>98.351220692183745</v>
      </c>
      <c r="G36" s="17">
        <f>G33+G21</f>
        <v>96.497374145044787</v>
      </c>
    </row>
    <row r="37" spans="1:7" x14ac:dyDescent="0.25">
      <c r="A37" s="27" t="s">
        <v>16</v>
      </c>
      <c r="B37" s="27"/>
      <c r="C37" s="5" t="s">
        <v>17</v>
      </c>
      <c r="D37" s="5" t="s">
        <v>17</v>
      </c>
      <c r="E37" s="5" t="s">
        <v>17</v>
      </c>
      <c r="F37" s="5" t="s">
        <v>17</v>
      </c>
      <c r="G37" s="5" t="s">
        <v>17</v>
      </c>
    </row>
    <row r="38" spans="1:7" x14ac:dyDescent="0.25">
      <c r="A38" s="22" t="s">
        <v>24</v>
      </c>
      <c r="B38" s="22"/>
      <c r="C38" s="17">
        <f>C36</f>
        <v>98.317617734589206</v>
      </c>
      <c r="D38" s="17">
        <f>D36</f>
        <v>99.75</v>
      </c>
      <c r="E38" s="17">
        <f>E36</f>
        <v>99.126372407681259</v>
      </c>
      <c r="F38" s="17">
        <f>F36</f>
        <v>98.351220692183745</v>
      </c>
      <c r="G38" s="17">
        <f>G36</f>
        <v>96.497374145044787</v>
      </c>
    </row>
    <row r="39" spans="1:7" ht="42" customHeight="1" x14ac:dyDescent="0.25">
      <c r="A39" s="23" t="s">
        <v>34</v>
      </c>
      <c r="B39" s="23"/>
      <c r="C39" s="23"/>
      <c r="D39" s="23"/>
      <c r="E39" s="23"/>
      <c r="F39" s="23"/>
      <c r="G39" s="23"/>
    </row>
    <row r="40" spans="1:7" x14ac:dyDescent="0.25">
      <c r="A40" s="24" t="s">
        <v>35</v>
      </c>
      <c r="B40" s="24"/>
      <c r="C40" s="24"/>
      <c r="D40" s="24"/>
      <c r="E40" s="24"/>
      <c r="F40" s="24"/>
      <c r="G40" s="24"/>
    </row>
    <row r="41" spans="1:7" x14ac:dyDescent="0.25">
      <c r="A41" s="24"/>
      <c r="B41" s="24"/>
      <c r="C41" s="24"/>
      <c r="D41" s="24"/>
      <c r="E41" s="24"/>
      <c r="F41" s="24"/>
      <c r="G41" s="24"/>
    </row>
    <row r="42" spans="1:7" x14ac:dyDescent="0.25">
      <c r="A42" s="24"/>
      <c r="B42" s="24"/>
      <c r="C42" s="24"/>
      <c r="D42" s="24"/>
      <c r="E42" s="24"/>
      <c r="F42" s="24"/>
      <c r="G42" s="24"/>
    </row>
  </sheetData>
  <mergeCells count="34">
    <mergeCell ref="A16:B16"/>
    <mergeCell ref="A1:G1"/>
    <mergeCell ref="A2:B2"/>
    <mergeCell ref="A3:B3"/>
    <mergeCell ref="A5:G5"/>
    <mergeCell ref="A6:B7"/>
    <mergeCell ref="A8:B8"/>
    <mergeCell ref="A9:G9"/>
    <mergeCell ref="A10:B11"/>
    <mergeCell ref="A12:B12"/>
    <mergeCell ref="A13:G13"/>
    <mergeCell ref="A14:B15"/>
    <mergeCell ref="A30:B30"/>
    <mergeCell ref="A17:G17"/>
    <mergeCell ref="A18:B19"/>
    <mergeCell ref="A20:B20"/>
    <mergeCell ref="A21:B21"/>
    <mergeCell ref="A22:G22"/>
    <mergeCell ref="A24:G24"/>
    <mergeCell ref="A25:G25"/>
    <mergeCell ref="A26:G26"/>
    <mergeCell ref="A27:G27"/>
    <mergeCell ref="A28:G28"/>
    <mergeCell ref="A29:B29"/>
    <mergeCell ref="A23:G23"/>
    <mergeCell ref="A38:B38"/>
    <mergeCell ref="A39:G39"/>
    <mergeCell ref="A40:G42"/>
    <mergeCell ref="A31:B31"/>
    <mergeCell ref="A32:B32"/>
    <mergeCell ref="A33:B33"/>
    <mergeCell ref="A35:G35"/>
    <mergeCell ref="A36:B36"/>
    <mergeCell ref="A37:B37"/>
  </mergeCells>
  <pageMargins left="0.7" right="0.7" top="0.75" bottom="0.75" header="0.3" footer="0.3"/>
  <pageSetup scale="85" orientation="portrait" r:id="rId1"/>
  <rowBreaks count="1" manualBreakCount="1">
    <brk id="2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Ev. Técnico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Andres Fonseca Torres</dc:creator>
  <cp:lastModifiedBy>Richard Alexis Sanchez Valero</cp:lastModifiedBy>
  <cp:lastPrinted>2023-11-30T22:11:56Z</cp:lastPrinted>
  <dcterms:created xsi:type="dcterms:W3CDTF">2023-11-27T14:29:31Z</dcterms:created>
  <dcterms:modified xsi:type="dcterms:W3CDTF">2023-12-07T21:13:09Z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2023-12-06T21:34:21Z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56701137-bf60-4066-9915-3c3e835bad58</vt:lpwstr>
  </property>
  <property fmtid="{D5CDD505-2E9C-101B-9397-08002B2CF9AE}" pid="7" name="MSIP_Label_defa4170-0d19-0005-0004-bc88714345d2_ActionId">
    <vt:lpwstr>204623f0-d9b8-4744-aef1-fa7e123b249b</vt:lpwstr>
  </property>
  <property fmtid="{D5CDD505-2E9C-101B-9397-08002B2CF9AE}" pid="8" name="MSIP_Label_defa4170-0d19-0005-0004-bc88714345d2_ContentBits">
    <vt:lpwstr>0</vt:lpwstr>
  </property>
</Properties>
</file>