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ustomProperty1.bin" ContentType="application/vnd.openxmlformats-officedocument.spreadsheetml.customProperty"/>
  <Override PartName="/xl/drawings/drawing2.xml" ContentType="application/vnd.openxmlformats-officedocument.drawing+xml"/>
  <Override PartName="/xl/customProperty2.bin" ContentType="application/vnd.openxmlformats-officedocument.spreadsheetml.customProperty"/>
  <Override PartName="/xl/drawings/drawing3.xml" ContentType="application/vnd.openxmlformats-officedocument.drawing+xml"/>
  <Override PartName="/xl/customProperty3.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maflorez\Desktop\MAFV 2023\9. OCTUBRE 2023\1. PROCESOS CONTRACTUALES\6. SEGURIDAD PERIMETRAL\EVALUACION PRELIMINAR HABILITANTE\"/>
    </mc:Choice>
  </mc:AlternateContent>
  <bookViews>
    <workbookView xWindow="0" yWindow="0" windowWidth="12615" windowHeight="4695"/>
  </bookViews>
  <sheets>
    <sheet name="Proponentes" sheetId="25" r:id="rId1"/>
    <sheet name="Evaluación Financiera" sheetId="23" r:id="rId2"/>
    <sheet name="OFERTA ECONOMICA" sheetId="18" state="hidden" r:id="rId3"/>
    <sheet name="MedGeom" sheetId="13" state="hidden" r:id="rId4"/>
  </sheets>
  <externalReferences>
    <externalReference r:id="rId5"/>
    <externalReference r:id="rId6"/>
  </externalReferences>
  <definedNames>
    <definedName name="_xlnm.Print_Area" localSheetId="1">'Evaluación Financiera'!$A$1:$X$40</definedName>
    <definedName name="frmMainForm_tblFormContainer_trContentRow_tdLeftColumn_divViewProfilePerspective_tblProfileDetails_trIsGroupContentRow_tdTitleCell_rptIsGroupRepeater_rpteIsGroupConditionalElements_lnkIsGroupConditionalSpan_0" localSheetId="1">'Evaluación Financiera'!$B$15</definedName>
    <definedName name="frmMainForm_tblFormContainer_trContentRow_tdLeftColumn_divViewProfilePerspective_tblProfileDetails_trIsGroupContentRow_tdTitleCell_rptIsGroupRepeater_rpteIsGroupConditionalElements_lnkIsGroupConditionalSpan_1" localSheetId="1">'Evaluación Financiera'!#REF!</definedName>
    <definedName name="PROP1">'[1]1,LISTA PROPONENTES'!$C$13</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5" i="23" l="1"/>
  <c r="K15" i="23"/>
  <c r="J15" i="23"/>
  <c r="I15" i="23"/>
  <c r="G15" i="23"/>
  <c r="H15" i="23"/>
  <c r="M15" i="23" s="1"/>
  <c r="F15" i="23"/>
  <c r="E15" i="23"/>
  <c r="N15" i="23" l="1"/>
  <c r="O15" i="23"/>
  <c r="P15" i="23"/>
  <c r="Q15" i="23"/>
  <c r="A2" i="23"/>
  <c r="A4" i="23" l="1"/>
  <c r="B15" i="23"/>
  <c r="C26" i="23"/>
  <c r="R16" i="23"/>
  <c r="Q16" i="23"/>
  <c r="W16" i="23" s="1"/>
  <c r="P16" i="23"/>
  <c r="V16" i="23" s="1"/>
  <c r="O16" i="23"/>
  <c r="U16" i="23" s="1"/>
  <c r="N16" i="23"/>
  <c r="T16" i="23" s="1"/>
  <c r="M16" i="23"/>
  <c r="S16" i="23" s="1"/>
  <c r="B16" i="23"/>
  <c r="R15" i="23"/>
  <c r="W15" i="23"/>
  <c r="V15" i="23"/>
  <c r="U15" i="23"/>
  <c r="T15" i="23"/>
  <c r="S15" i="23"/>
  <c r="R14" i="23"/>
  <c r="J11" i="23"/>
  <c r="J10" i="23"/>
  <c r="L8" i="23" s="1"/>
  <c r="I10" i="23"/>
  <c r="X15" i="23" l="1"/>
  <c r="X16" i="23"/>
  <c r="I267" i="18"/>
  <c r="J267" i="18" s="1"/>
  <c r="L267" i="18"/>
  <c r="M267" i="18" s="1"/>
  <c r="P266" i="18"/>
  <c r="P265" i="18"/>
  <c r="P264" i="18"/>
  <c r="P263" i="18"/>
  <c r="M266" i="18"/>
  <c r="M265" i="18"/>
  <c r="M264" i="18"/>
  <c r="M263" i="18"/>
  <c r="J266" i="18"/>
  <c r="J265" i="18"/>
  <c r="J264" i="18"/>
  <c r="J263" i="18"/>
  <c r="J261" i="18"/>
  <c r="AW263" i="18"/>
  <c r="BO12" i="18"/>
  <c r="BO13" i="18"/>
  <c r="BO14" i="18"/>
  <c r="BO15" i="18"/>
  <c r="BO16" i="18"/>
  <c r="BO17" i="18"/>
  <c r="BO18" i="18"/>
  <c r="BO19" i="18"/>
  <c r="BO20" i="18"/>
  <c r="BO21" i="18"/>
  <c r="BO22" i="18"/>
  <c r="BO23" i="18"/>
  <c r="BO24" i="18"/>
  <c r="BO25" i="18"/>
  <c r="BO26" i="18"/>
  <c r="BO27" i="18"/>
  <c r="BO28" i="18"/>
  <c r="BO29" i="18"/>
  <c r="BO30" i="18"/>
  <c r="BO31" i="18"/>
  <c r="BO32" i="18"/>
  <c r="BO33" i="18"/>
  <c r="BO34" i="18"/>
  <c r="BO35" i="18"/>
  <c r="BO36" i="18"/>
  <c r="BO37" i="18"/>
  <c r="BO38" i="18"/>
  <c r="BO39" i="18"/>
  <c r="BO40" i="18"/>
  <c r="BO41" i="18"/>
  <c r="BO42" i="18"/>
  <c r="BO43" i="18"/>
  <c r="BO44" i="18"/>
  <c r="BO45" i="18"/>
  <c r="BO46" i="18"/>
  <c r="BO47" i="18"/>
  <c r="BO48" i="18"/>
  <c r="BO49" i="18"/>
  <c r="BO50" i="18"/>
  <c r="BO51" i="18"/>
  <c r="BO52" i="18"/>
  <c r="BO53" i="18"/>
  <c r="BO54" i="18"/>
  <c r="BO55" i="18"/>
  <c r="BO56" i="18"/>
  <c r="BO57" i="18"/>
  <c r="BO58" i="18"/>
  <c r="BO59" i="18"/>
  <c r="BO60" i="18"/>
  <c r="BO61" i="18"/>
  <c r="BO62" i="18"/>
  <c r="BO63" i="18"/>
  <c r="BO64" i="18"/>
  <c r="BO65" i="18"/>
  <c r="BO66" i="18"/>
  <c r="BO67" i="18"/>
  <c r="BO68" i="18"/>
  <c r="BO69" i="18"/>
  <c r="BO70" i="18"/>
  <c r="BO71" i="18"/>
  <c r="BO72" i="18"/>
  <c r="BO73" i="18"/>
  <c r="BO74" i="18"/>
  <c r="BO75" i="18"/>
  <c r="BO76" i="18"/>
  <c r="BO77" i="18"/>
  <c r="BO78" i="18"/>
  <c r="BO79" i="18"/>
  <c r="BO80" i="18"/>
  <c r="BO81" i="18"/>
  <c r="BO82" i="18"/>
  <c r="BO83" i="18"/>
  <c r="BO84" i="18"/>
  <c r="BO85" i="18"/>
  <c r="BO86" i="18"/>
  <c r="BO87" i="18"/>
  <c r="BO88" i="18"/>
  <c r="BO89" i="18"/>
  <c r="BO90" i="18"/>
  <c r="BO91" i="18"/>
  <c r="BO92" i="18"/>
  <c r="BO93" i="18"/>
  <c r="BO94" i="18"/>
  <c r="BO95" i="18"/>
  <c r="BO96" i="18"/>
  <c r="BO97" i="18"/>
  <c r="BO98" i="18"/>
  <c r="BO99" i="18"/>
  <c r="BO100" i="18"/>
  <c r="BO101" i="18"/>
  <c r="BO102" i="18"/>
  <c r="BO103" i="18"/>
  <c r="BO104" i="18"/>
  <c r="BO105" i="18"/>
  <c r="BO106" i="18"/>
  <c r="BO107" i="18"/>
  <c r="BO108" i="18"/>
  <c r="BO109" i="18"/>
  <c r="BO110" i="18"/>
  <c r="BO111" i="18"/>
  <c r="BO112" i="18"/>
  <c r="BO113" i="18"/>
  <c r="BO114" i="18"/>
  <c r="BO115" i="18"/>
  <c r="BO116" i="18"/>
  <c r="BO117" i="18"/>
  <c r="BO118" i="18"/>
  <c r="BO119" i="18"/>
  <c r="BO120" i="18"/>
  <c r="BO121" i="18"/>
  <c r="BO122" i="18"/>
  <c r="BO123" i="18"/>
  <c r="BO124" i="18"/>
  <c r="BO125" i="18"/>
  <c r="BO126" i="18"/>
  <c r="BO127" i="18"/>
  <c r="BO128" i="18"/>
  <c r="BO129" i="18"/>
  <c r="BO130" i="18"/>
  <c r="BO131" i="18"/>
  <c r="BO132" i="18"/>
  <c r="BO133" i="18"/>
  <c r="BO134" i="18"/>
  <c r="BO135" i="18"/>
  <c r="BO136" i="18"/>
  <c r="BO137" i="18"/>
  <c r="BO138" i="18"/>
  <c r="BO139" i="18"/>
  <c r="BO140" i="18"/>
  <c r="BO141" i="18"/>
  <c r="BO142" i="18"/>
  <c r="BO143" i="18"/>
  <c r="BO144" i="18"/>
  <c r="BO145" i="18"/>
  <c r="BO146" i="18"/>
  <c r="BO147" i="18"/>
  <c r="BO148" i="18"/>
  <c r="BO149" i="18"/>
  <c r="BO150" i="18"/>
  <c r="BO151" i="18"/>
  <c r="BO152" i="18"/>
  <c r="BO153" i="18"/>
  <c r="BO154" i="18"/>
  <c r="BO155" i="18"/>
  <c r="BO156" i="18"/>
  <c r="BO157" i="18"/>
  <c r="BO158" i="18"/>
  <c r="BO159" i="18"/>
  <c r="BO160" i="18"/>
  <c r="BO161" i="18"/>
  <c r="BO162" i="18"/>
  <c r="BO163" i="18"/>
  <c r="BO164" i="18"/>
  <c r="BO165" i="18"/>
  <c r="BO166" i="18"/>
  <c r="BO167" i="18"/>
  <c r="BO168" i="18"/>
  <c r="BO169" i="18"/>
  <c r="BO170" i="18"/>
  <c r="BO171" i="18"/>
  <c r="BO172" i="18"/>
  <c r="BO173" i="18"/>
  <c r="BO174" i="18"/>
  <c r="BO175" i="18"/>
  <c r="BO176" i="18"/>
  <c r="BO177" i="18"/>
  <c r="BO178" i="18"/>
  <c r="BO179" i="18"/>
  <c r="BO180" i="18"/>
  <c r="BO181" i="18"/>
  <c r="BO182" i="18"/>
  <c r="BO183" i="18"/>
  <c r="BO184" i="18"/>
  <c r="BO185" i="18"/>
  <c r="BO186" i="18"/>
  <c r="BO187" i="18"/>
  <c r="BO188" i="18"/>
  <c r="BO189" i="18"/>
  <c r="BO190" i="18"/>
  <c r="BO191" i="18"/>
  <c r="BO192" i="18"/>
  <c r="BO193" i="18"/>
  <c r="BO194" i="18"/>
  <c r="BO195" i="18"/>
  <c r="BO196" i="18"/>
  <c r="BO197" i="18"/>
  <c r="BO198" i="18"/>
  <c r="BO199" i="18"/>
  <c r="BO200" i="18"/>
  <c r="BO201" i="18"/>
  <c r="BO202" i="18"/>
  <c r="BO203" i="18"/>
  <c r="BO204" i="18"/>
  <c r="BO205" i="18"/>
  <c r="BO206" i="18"/>
  <c r="BO207" i="18"/>
  <c r="BO208" i="18"/>
  <c r="BO209" i="18"/>
  <c r="BO210" i="18"/>
  <c r="BO211" i="18"/>
  <c r="BO212" i="18"/>
  <c r="BO213" i="18"/>
  <c r="BO214" i="18"/>
  <c r="BO215" i="18"/>
  <c r="BO216" i="18"/>
  <c r="BO217" i="18"/>
  <c r="BO218" i="18"/>
  <c r="BO219" i="18"/>
  <c r="BO220" i="18"/>
  <c r="BO221" i="18"/>
  <c r="BO222" i="18"/>
  <c r="BO223" i="18"/>
  <c r="BO224" i="18"/>
  <c r="BO225" i="18"/>
  <c r="BO226" i="18"/>
  <c r="BO227" i="18"/>
  <c r="BO228" i="18"/>
  <c r="BO229" i="18"/>
  <c r="BO230" i="18"/>
  <c r="BO231" i="18"/>
  <c r="BO232" i="18"/>
  <c r="BO233" i="18"/>
  <c r="BO234" i="18"/>
  <c r="BO235" i="18"/>
  <c r="BO236" i="18"/>
  <c r="BO237" i="18"/>
  <c r="BO238" i="18"/>
  <c r="BO239" i="18"/>
  <c r="BO240" i="18"/>
  <c r="BO241" i="18"/>
  <c r="BO242" i="18"/>
  <c r="BO243" i="18"/>
  <c r="BO244" i="18"/>
  <c r="BO245" i="18"/>
  <c r="BO246" i="18"/>
  <c r="BO247" i="18"/>
  <c r="BO248" i="18"/>
  <c r="BO249" i="18"/>
  <c r="BO250" i="18"/>
  <c r="BO251" i="18"/>
  <c r="BO252" i="18"/>
  <c r="BO253" i="18"/>
  <c r="BO254" i="18"/>
  <c r="BO255" i="18"/>
  <c r="BO256" i="18"/>
  <c r="BO257" i="18"/>
  <c r="BO258" i="18"/>
  <c r="BO259" i="18"/>
  <c r="BO260" i="18"/>
  <c r="BO261" i="18"/>
  <c r="BO263" i="18"/>
  <c r="BO264" i="18"/>
  <c r="BO265" i="18"/>
  <c r="BO266" i="18"/>
  <c r="BO11" i="18"/>
  <c r="BL12" i="18"/>
  <c r="BL13" i="18"/>
  <c r="BL14" i="18"/>
  <c r="BL15" i="18"/>
  <c r="BL16" i="18"/>
  <c r="BL17" i="18"/>
  <c r="BL18" i="18"/>
  <c r="BL19" i="18"/>
  <c r="BL20" i="18"/>
  <c r="BL21" i="18"/>
  <c r="BL22" i="18"/>
  <c r="BL23" i="18"/>
  <c r="BL24" i="18"/>
  <c r="BL25" i="18"/>
  <c r="BL26" i="18"/>
  <c r="BL27" i="18"/>
  <c r="BL28" i="18"/>
  <c r="BL29" i="18"/>
  <c r="BL30" i="18"/>
  <c r="BL31" i="18"/>
  <c r="BL32" i="18"/>
  <c r="BL33" i="18"/>
  <c r="BL34" i="18"/>
  <c r="BL35" i="18"/>
  <c r="BL36" i="18"/>
  <c r="BL37" i="18"/>
  <c r="BL38" i="18"/>
  <c r="BL39" i="18"/>
  <c r="BL40" i="18"/>
  <c r="BL41" i="18"/>
  <c r="BL42" i="18"/>
  <c r="BL43" i="18"/>
  <c r="BL44" i="18"/>
  <c r="BL45" i="18"/>
  <c r="BL46" i="18"/>
  <c r="BL47" i="18"/>
  <c r="BL48" i="18"/>
  <c r="BL49" i="18"/>
  <c r="BL50" i="18"/>
  <c r="BL51" i="18"/>
  <c r="BL52" i="18"/>
  <c r="BL53" i="18"/>
  <c r="BL54" i="18"/>
  <c r="BL55" i="18"/>
  <c r="BL56" i="18"/>
  <c r="BL57" i="18"/>
  <c r="BL58" i="18"/>
  <c r="BL59" i="18"/>
  <c r="BL60" i="18"/>
  <c r="BL61" i="18"/>
  <c r="BL62" i="18"/>
  <c r="BL63" i="18"/>
  <c r="BL64" i="18"/>
  <c r="BL65" i="18"/>
  <c r="BL66" i="18"/>
  <c r="BL67" i="18"/>
  <c r="BL68" i="18"/>
  <c r="BL69" i="18"/>
  <c r="BL70" i="18"/>
  <c r="BL71" i="18"/>
  <c r="BL72" i="18"/>
  <c r="BL73" i="18"/>
  <c r="BL74" i="18"/>
  <c r="BL75" i="18"/>
  <c r="BL76" i="18"/>
  <c r="BL77" i="18"/>
  <c r="BL78" i="18"/>
  <c r="BL79" i="18"/>
  <c r="BL80" i="18"/>
  <c r="BL81" i="18"/>
  <c r="BL82" i="18"/>
  <c r="BL83" i="18"/>
  <c r="BL84" i="18"/>
  <c r="BL85" i="18"/>
  <c r="BL86" i="18"/>
  <c r="BL87" i="18"/>
  <c r="BL88" i="18"/>
  <c r="BL89" i="18"/>
  <c r="BL90" i="18"/>
  <c r="BL91" i="18"/>
  <c r="BL92" i="18"/>
  <c r="BL93" i="18"/>
  <c r="BL94" i="18"/>
  <c r="BL95" i="18"/>
  <c r="BL96" i="18"/>
  <c r="BL97" i="18"/>
  <c r="BL98" i="18"/>
  <c r="BL99" i="18"/>
  <c r="BL100" i="18"/>
  <c r="BL101" i="18"/>
  <c r="BL102" i="18"/>
  <c r="BL103" i="18"/>
  <c r="BL104" i="18"/>
  <c r="BL105" i="18"/>
  <c r="BL106" i="18"/>
  <c r="BL107" i="18"/>
  <c r="BL108" i="18"/>
  <c r="BL109" i="18"/>
  <c r="BL110" i="18"/>
  <c r="BL111" i="18"/>
  <c r="BL112" i="18"/>
  <c r="BL113" i="18"/>
  <c r="BL114" i="18"/>
  <c r="BL115" i="18"/>
  <c r="BL116" i="18"/>
  <c r="BL117" i="18"/>
  <c r="BL118" i="18"/>
  <c r="BL119" i="18"/>
  <c r="BL120" i="18"/>
  <c r="BL121" i="18"/>
  <c r="BL122" i="18"/>
  <c r="BL123" i="18"/>
  <c r="BL124" i="18"/>
  <c r="BL125" i="18"/>
  <c r="BL126" i="18"/>
  <c r="BL127" i="18"/>
  <c r="BL128" i="18"/>
  <c r="BL129" i="18"/>
  <c r="BL130" i="18"/>
  <c r="BL131" i="18"/>
  <c r="BL132" i="18"/>
  <c r="BL133" i="18"/>
  <c r="BL134" i="18"/>
  <c r="BL135" i="18"/>
  <c r="BL136" i="18"/>
  <c r="BL137" i="18"/>
  <c r="BL138" i="18"/>
  <c r="BL139" i="18"/>
  <c r="BL140" i="18"/>
  <c r="BL141" i="18"/>
  <c r="BL142" i="18"/>
  <c r="BL143" i="18"/>
  <c r="BL144" i="18"/>
  <c r="BL145" i="18"/>
  <c r="BL146" i="18"/>
  <c r="BL147" i="18"/>
  <c r="BL148" i="18"/>
  <c r="BL149" i="18"/>
  <c r="BL150" i="18"/>
  <c r="BL151" i="18"/>
  <c r="BL152" i="18"/>
  <c r="BL153" i="18"/>
  <c r="BL154" i="18"/>
  <c r="BL155" i="18"/>
  <c r="BL156" i="18"/>
  <c r="BL157" i="18"/>
  <c r="BL158" i="18"/>
  <c r="BL159" i="18"/>
  <c r="BL160" i="18"/>
  <c r="BL161" i="18"/>
  <c r="BL162" i="18"/>
  <c r="BL163" i="18"/>
  <c r="BL164" i="18"/>
  <c r="BL165" i="18"/>
  <c r="BL166" i="18"/>
  <c r="BL167" i="18"/>
  <c r="BL168" i="18"/>
  <c r="BL169" i="18"/>
  <c r="BL170" i="18"/>
  <c r="BL171" i="18"/>
  <c r="BL172" i="18"/>
  <c r="BL173" i="18"/>
  <c r="BL174" i="18"/>
  <c r="BL175" i="18"/>
  <c r="BL176" i="18"/>
  <c r="BL177" i="18"/>
  <c r="BL178" i="18"/>
  <c r="BL179" i="18"/>
  <c r="BL180" i="18"/>
  <c r="BL181" i="18"/>
  <c r="BL182" i="18"/>
  <c r="BL183" i="18"/>
  <c r="BL184" i="18"/>
  <c r="BL185" i="18"/>
  <c r="BL186" i="18"/>
  <c r="BL187" i="18"/>
  <c r="BL188" i="18"/>
  <c r="BL189" i="18"/>
  <c r="BL190" i="18"/>
  <c r="BL191" i="18"/>
  <c r="BL192" i="18"/>
  <c r="BL193" i="18"/>
  <c r="BL194" i="18"/>
  <c r="BL195" i="18"/>
  <c r="BL196" i="18"/>
  <c r="BL197" i="18"/>
  <c r="BL198" i="18"/>
  <c r="BL199" i="18"/>
  <c r="BL200" i="18"/>
  <c r="BL201" i="18"/>
  <c r="BL202" i="18"/>
  <c r="BL203" i="18"/>
  <c r="BL204" i="18"/>
  <c r="BL205" i="18"/>
  <c r="BL206" i="18"/>
  <c r="BL207" i="18"/>
  <c r="BL208" i="18"/>
  <c r="BL209" i="18"/>
  <c r="BL210" i="18"/>
  <c r="BL211" i="18"/>
  <c r="BL212" i="18"/>
  <c r="BL213" i="18"/>
  <c r="BL214" i="18"/>
  <c r="BL215" i="18"/>
  <c r="BL216" i="18"/>
  <c r="BL217" i="18"/>
  <c r="BL218" i="18"/>
  <c r="BL219" i="18"/>
  <c r="BL220" i="18"/>
  <c r="BL221" i="18"/>
  <c r="BL222" i="18"/>
  <c r="BL223" i="18"/>
  <c r="BL224" i="18"/>
  <c r="BL225" i="18"/>
  <c r="BL226" i="18"/>
  <c r="BL227" i="18"/>
  <c r="BL228" i="18"/>
  <c r="BL229" i="18"/>
  <c r="BL230" i="18"/>
  <c r="BL231" i="18"/>
  <c r="BL232" i="18"/>
  <c r="BL233" i="18"/>
  <c r="BL234" i="18"/>
  <c r="BL235" i="18"/>
  <c r="BL236" i="18"/>
  <c r="BL237" i="18"/>
  <c r="BL238" i="18"/>
  <c r="BL239" i="18"/>
  <c r="BL240" i="18"/>
  <c r="BL241" i="18"/>
  <c r="BL242" i="18"/>
  <c r="BL243" i="18"/>
  <c r="BL244" i="18"/>
  <c r="BL245" i="18"/>
  <c r="BL246" i="18"/>
  <c r="BL247" i="18"/>
  <c r="BL248" i="18"/>
  <c r="BL249" i="18"/>
  <c r="BL250" i="18"/>
  <c r="BL251" i="18"/>
  <c r="BL252" i="18"/>
  <c r="BL253" i="18"/>
  <c r="BL254" i="18"/>
  <c r="BL255" i="18"/>
  <c r="BL256" i="18"/>
  <c r="BL257" i="18"/>
  <c r="BL258" i="18"/>
  <c r="BL259" i="18"/>
  <c r="BL260" i="18"/>
  <c r="BL261" i="18"/>
  <c r="BL263" i="18"/>
  <c r="BL264" i="18"/>
  <c r="BL265" i="18"/>
  <c r="BL266" i="18"/>
  <c r="BL11" i="18"/>
  <c r="BI11" i="18"/>
  <c r="BN267" i="18"/>
  <c r="BO267" i="18" s="1"/>
  <c r="BK267" i="18"/>
  <c r="BL267" i="18" s="1"/>
  <c r="BH267" i="18"/>
  <c r="BI267" i="18" s="1"/>
  <c r="BE267" i="18"/>
  <c r="BB267" i="18"/>
  <c r="AY267" i="18"/>
  <c r="AZ267" i="18" s="1"/>
  <c r="AV267" i="18"/>
  <c r="AS267" i="18"/>
  <c r="AT267" i="18" s="1"/>
  <c r="AP267" i="18"/>
  <c r="AQ267" i="18" s="1"/>
  <c r="AM267" i="18"/>
  <c r="AJ267" i="18"/>
  <c r="AG267" i="18"/>
  <c r="AD267" i="18"/>
  <c r="AA267" i="18"/>
  <c r="AB267" i="18" s="1"/>
  <c r="X267" i="18"/>
  <c r="U267" i="18"/>
  <c r="V267" i="18" s="1"/>
  <c r="R267" i="18"/>
  <c r="S267" i="18" s="1"/>
  <c r="O267" i="18"/>
  <c r="C267" i="18"/>
  <c r="BN6" i="18"/>
  <c r="BK6" i="18"/>
  <c r="BN262" i="18"/>
  <c r="BK262" i="18"/>
  <c r="L262" i="18"/>
  <c r="BH262" i="18"/>
  <c r="BE262" i="18"/>
  <c r="BB262" i="18"/>
  <c r="AY262" i="18"/>
  <c r="AV262" i="18"/>
  <c r="AS262" i="18"/>
  <c r="AP262" i="18"/>
  <c r="AM262" i="18"/>
  <c r="AJ262" i="18"/>
  <c r="AG262" i="18"/>
  <c r="AD262" i="18"/>
  <c r="AA262" i="18"/>
  <c r="X262" i="18"/>
  <c r="U262" i="18"/>
  <c r="R262" i="18"/>
  <c r="O262" i="18"/>
  <c r="I262" i="18"/>
  <c r="BH6" i="18"/>
  <c r="BE6" i="18"/>
  <c r="BB6" i="18"/>
  <c r="AY6" i="18"/>
  <c r="AV6" i="18"/>
  <c r="AS6" i="18"/>
  <c r="AP6" i="18"/>
  <c r="AM6" i="18"/>
  <c r="AJ6" i="18"/>
  <c r="AG6" i="18"/>
  <c r="AD6" i="18"/>
  <c r="AA6" i="18"/>
  <c r="X6" i="18"/>
  <c r="U6" i="18"/>
  <c r="R6" i="18"/>
  <c r="J12" i="18"/>
  <c r="M12" i="18"/>
  <c r="P12" i="18"/>
  <c r="S12" i="18"/>
  <c r="V12" i="18"/>
  <c r="Y12" i="18"/>
  <c r="AB12" i="18"/>
  <c r="AE12" i="18"/>
  <c r="AH12" i="18"/>
  <c r="AK12" i="18"/>
  <c r="AN12" i="18"/>
  <c r="AQ12" i="18"/>
  <c r="AT12" i="18"/>
  <c r="AW12" i="18"/>
  <c r="AZ12" i="18"/>
  <c r="BC12" i="18"/>
  <c r="BF12" i="18"/>
  <c r="BI12" i="18"/>
  <c r="J13" i="18"/>
  <c r="M13" i="18"/>
  <c r="P13" i="18"/>
  <c r="S13" i="18"/>
  <c r="V13" i="18"/>
  <c r="Y13" i="18"/>
  <c r="AB13" i="18"/>
  <c r="AE13" i="18"/>
  <c r="AH13" i="18"/>
  <c r="AK13" i="18"/>
  <c r="AN13" i="18"/>
  <c r="AQ13" i="18"/>
  <c r="AT13" i="18"/>
  <c r="AW13" i="18"/>
  <c r="AZ13" i="18"/>
  <c r="BC13" i="18"/>
  <c r="BF13" i="18"/>
  <c r="BI13" i="18"/>
  <c r="J14" i="18"/>
  <c r="M14" i="18"/>
  <c r="P14" i="18"/>
  <c r="S14" i="18"/>
  <c r="V14" i="18"/>
  <c r="Y14" i="18"/>
  <c r="AB14" i="18"/>
  <c r="AE14" i="18"/>
  <c r="AH14" i="18"/>
  <c r="AK14" i="18"/>
  <c r="AN14" i="18"/>
  <c r="AQ14" i="18"/>
  <c r="AT14" i="18"/>
  <c r="AW14" i="18"/>
  <c r="AZ14" i="18"/>
  <c r="BC14" i="18"/>
  <c r="BF14" i="18"/>
  <c r="BI14" i="18"/>
  <c r="J15" i="18"/>
  <c r="M15" i="18"/>
  <c r="P15" i="18"/>
  <c r="S15" i="18"/>
  <c r="V15" i="18"/>
  <c r="Y15" i="18"/>
  <c r="AB15" i="18"/>
  <c r="AE15" i="18"/>
  <c r="AH15" i="18"/>
  <c r="AK15" i="18"/>
  <c r="AN15" i="18"/>
  <c r="AQ15" i="18"/>
  <c r="AT15" i="18"/>
  <c r="AW15" i="18"/>
  <c r="AZ15" i="18"/>
  <c r="BC15" i="18"/>
  <c r="BF15" i="18"/>
  <c r="BI15" i="18"/>
  <c r="J16" i="18"/>
  <c r="M16" i="18"/>
  <c r="P16" i="18"/>
  <c r="S16" i="18"/>
  <c r="V16" i="18"/>
  <c r="Y16" i="18"/>
  <c r="AB16" i="18"/>
  <c r="AE16" i="18"/>
  <c r="AH16" i="18"/>
  <c r="AK16" i="18"/>
  <c r="AN16" i="18"/>
  <c r="AQ16" i="18"/>
  <c r="AT16" i="18"/>
  <c r="AW16" i="18"/>
  <c r="AZ16" i="18"/>
  <c r="BC16" i="18"/>
  <c r="BF16" i="18"/>
  <c r="BI16" i="18"/>
  <c r="J17" i="18"/>
  <c r="M17" i="18"/>
  <c r="P17" i="18"/>
  <c r="S17" i="18"/>
  <c r="V17" i="18"/>
  <c r="Y17" i="18"/>
  <c r="AB17" i="18"/>
  <c r="AE17" i="18"/>
  <c r="AH17" i="18"/>
  <c r="AK17" i="18"/>
  <c r="AN17" i="18"/>
  <c r="AQ17" i="18"/>
  <c r="AT17" i="18"/>
  <c r="AW17" i="18"/>
  <c r="AZ17" i="18"/>
  <c r="BC17" i="18"/>
  <c r="BF17" i="18"/>
  <c r="BI17" i="18"/>
  <c r="J18" i="18"/>
  <c r="M18" i="18"/>
  <c r="P18" i="18"/>
  <c r="S18" i="18"/>
  <c r="V18" i="18"/>
  <c r="Y18" i="18"/>
  <c r="AB18" i="18"/>
  <c r="AE18" i="18"/>
  <c r="AH18" i="18"/>
  <c r="AK18" i="18"/>
  <c r="AN18" i="18"/>
  <c r="AQ18" i="18"/>
  <c r="AT18" i="18"/>
  <c r="AW18" i="18"/>
  <c r="AZ18" i="18"/>
  <c r="BC18" i="18"/>
  <c r="BF18" i="18"/>
  <c r="BI18" i="18"/>
  <c r="J19" i="18"/>
  <c r="M19" i="18"/>
  <c r="P19" i="18"/>
  <c r="S19" i="18"/>
  <c r="V19" i="18"/>
  <c r="Y19" i="18"/>
  <c r="AB19" i="18"/>
  <c r="AE19" i="18"/>
  <c r="AH19" i="18"/>
  <c r="AK19" i="18"/>
  <c r="AN19" i="18"/>
  <c r="AQ19" i="18"/>
  <c r="AT19" i="18"/>
  <c r="AW19" i="18"/>
  <c r="AZ19" i="18"/>
  <c r="BC19" i="18"/>
  <c r="BF19" i="18"/>
  <c r="BI19" i="18"/>
  <c r="J20" i="18"/>
  <c r="M20" i="18"/>
  <c r="P20" i="18"/>
  <c r="S20" i="18"/>
  <c r="V20" i="18"/>
  <c r="Y20" i="18"/>
  <c r="AB20" i="18"/>
  <c r="AE20" i="18"/>
  <c r="AH20" i="18"/>
  <c r="AK20" i="18"/>
  <c r="AN20" i="18"/>
  <c r="AQ20" i="18"/>
  <c r="AT20" i="18"/>
  <c r="AW20" i="18"/>
  <c r="AZ20" i="18"/>
  <c r="BC20" i="18"/>
  <c r="BF20" i="18"/>
  <c r="BI20" i="18"/>
  <c r="J21" i="18"/>
  <c r="M21" i="18"/>
  <c r="P21" i="18"/>
  <c r="S21" i="18"/>
  <c r="V21" i="18"/>
  <c r="Y21" i="18"/>
  <c r="AB21" i="18"/>
  <c r="AE21" i="18"/>
  <c r="AH21" i="18"/>
  <c r="AK21" i="18"/>
  <c r="AN21" i="18"/>
  <c r="AQ21" i="18"/>
  <c r="AT21" i="18"/>
  <c r="AW21" i="18"/>
  <c r="AZ21" i="18"/>
  <c r="BC21" i="18"/>
  <c r="BF21" i="18"/>
  <c r="BI21" i="18"/>
  <c r="J22" i="18"/>
  <c r="M22" i="18"/>
  <c r="P22" i="18"/>
  <c r="S22" i="18"/>
  <c r="V22" i="18"/>
  <c r="Y22" i="18"/>
  <c r="AB22" i="18"/>
  <c r="AE22" i="18"/>
  <c r="AH22" i="18"/>
  <c r="AK22" i="18"/>
  <c r="AN22" i="18"/>
  <c r="AQ22" i="18"/>
  <c r="AT22" i="18"/>
  <c r="AW22" i="18"/>
  <c r="AZ22" i="18"/>
  <c r="BC22" i="18"/>
  <c r="BF22" i="18"/>
  <c r="BI22" i="18"/>
  <c r="J23" i="18"/>
  <c r="M23" i="18"/>
  <c r="P23" i="18"/>
  <c r="S23" i="18"/>
  <c r="V23" i="18"/>
  <c r="Y23" i="18"/>
  <c r="AB23" i="18"/>
  <c r="AE23" i="18"/>
  <c r="AH23" i="18"/>
  <c r="AK23" i="18"/>
  <c r="AN23" i="18"/>
  <c r="AQ23" i="18"/>
  <c r="AT23" i="18"/>
  <c r="AW23" i="18"/>
  <c r="AZ23" i="18"/>
  <c r="BC23" i="18"/>
  <c r="BF23" i="18"/>
  <c r="BI23" i="18"/>
  <c r="J24" i="18"/>
  <c r="M24" i="18"/>
  <c r="P24" i="18"/>
  <c r="S24" i="18"/>
  <c r="V24" i="18"/>
  <c r="Y24" i="18"/>
  <c r="AB24" i="18"/>
  <c r="AE24" i="18"/>
  <c r="AH24" i="18"/>
  <c r="AK24" i="18"/>
  <c r="AN24" i="18"/>
  <c r="AQ24" i="18"/>
  <c r="AT24" i="18"/>
  <c r="AW24" i="18"/>
  <c r="AZ24" i="18"/>
  <c r="BC24" i="18"/>
  <c r="BF24" i="18"/>
  <c r="BI24" i="18"/>
  <c r="J25" i="18"/>
  <c r="M25" i="18"/>
  <c r="P25" i="18"/>
  <c r="S25" i="18"/>
  <c r="V25" i="18"/>
  <c r="Y25" i="18"/>
  <c r="AB25" i="18"/>
  <c r="AE25" i="18"/>
  <c r="AH25" i="18"/>
  <c r="AK25" i="18"/>
  <c r="AN25" i="18"/>
  <c r="AQ25" i="18"/>
  <c r="AT25" i="18"/>
  <c r="AW25" i="18"/>
  <c r="AZ25" i="18"/>
  <c r="BC25" i="18"/>
  <c r="BF25" i="18"/>
  <c r="BI25" i="18"/>
  <c r="J26" i="18"/>
  <c r="M26" i="18"/>
  <c r="P26" i="18"/>
  <c r="S26" i="18"/>
  <c r="V26" i="18"/>
  <c r="Y26" i="18"/>
  <c r="AB26" i="18"/>
  <c r="AE26" i="18"/>
  <c r="AH26" i="18"/>
  <c r="AK26" i="18"/>
  <c r="AN26" i="18"/>
  <c r="AQ26" i="18"/>
  <c r="AT26" i="18"/>
  <c r="AW26" i="18"/>
  <c r="AZ26" i="18"/>
  <c r="BC26" i="18"/>
  <c r="BF26" i="18"/>
  <c r="BI26" i="18"/>
  <c r="J27" i="18"/>
  <c r="M27" i="18"/>
  <c r="P27" i="18"/>
  <c r="S27" i="18"/>
  <c r="V27" i="18"/>
  <c r="Y27" i="18"/>
  <c r="AB27" i="18"/>
  <c r="AE27" i="18"/>
  <c r="AH27" i="18"/>
  <c r="AK27" i="18"/>
  <c r="AN27" i="18"/>
  <c r="AQ27" i="18"/>
  <c r="AT27" i="18"/>
  <c r="AW27" i="18"/>
  <c r="AZ27" i="18"/>
  <c r="BC27" i="18"/>
  <c r="BF27" i="18"/>
  <c r="BI27" i="18"/>
  <c r="J28" i="18"/>
  <c r="M28" i="18"/>
  <c r="P28" i="18"/>
  <c r="S28" i="18"/>
  <c r="V28" i="18"/>
  <c r="Y28" i="18"/>
  <c r="AB28" i="18"/>
  <c r="AE28" i="18"/>
  <c r="AH28" i="18"/>
  <c r="AK28" i="18"/>
  <c r="AN28" i="18"/>
  <c r="AQ28" i="18"/>
  <c r="AT28" i="18"/>
  <c r="AW28" i="18"/>
  <c r="AZ28" i="18"/>
  <c r="BC28" i="18"/>
  <c r="BF28" i="18"/>
  <c r="BI28" i="18"/>
  <c r="J29" i="18"/>
  <c r="M29" i="18"/>
  <c r="P29" i="18"/>
  <c r="S29" i="18"/>
  <c r="V29" i="18"/>
  <c r="Y29" i="18"/>
  <c r="AB29" i="18"/>
  <c r="AE29" i="18"/>
  <c r="AH29" i="18"/>
  <c r="AK29" i="18"/>
  <c r="AN29" i="18"/>
  <c r="AQ29" i="18"/>
  <c r="AT29" i="18"/>
  <c r="AW29" i="18"/>
  <c r="AZ29" i="18"/>
  <c r="BC29" i="18"/>
  <c r="BF29" i="18"/>
  <c r="BI29" i="18"/>
  <c r="J30" i="18"/>
  <c r="M30" i="18"/>
  <c r="P30" i="18"/>
  <c r="S30" i="18"/>
  <c r="V30" i="18"/>
  <c r="Y30" i="18"/>
  <c r="AB30" i="18"/>
  <c r="AE30" i="18"/>
  <c r="AH30" i="18"/>
  <c r="AK30" i="18"/>
  <c r="AN30" i="18"/>
  <c r="AQ30" i="18"/>
  <c r="AT30" i="18"/>
  <c r="AW30" i="18"/>
  <c r="AZ30" i="18"/>
  <c r="BC30" i="18"/>
  <c r="BF30" i="18"/>
  <c r="BI30" i="18"/>
  <c r="J31" i="18"/>
  <c r="M31" i="18"/>
  <c r="P31" i="18"/>
  <c r="S31" i="18"/>
  <c r="V31" i="18"/>
  <c r="Y31" i="18"/>
  <c r="AB31" i="18"/>
  <c r="AE31" i="18"/>
  <c r="AH31" i="18"/>
  <c r="AK31" i="18"/>
  <c r="AN31" i="18"/>
  <c r="AQ31" i="18"/>
  <c r="AT31" i="18"/>
  <c r="AW31" i="18"/>
  <c r="AZ31" i="18"/>
  <c r="BC31" i="18"/>
  <c r="BF31" i="18"/>
  <c r="BI31" i="18"/>
  <c r="J32" i="18"/>
  <c r="M32" i="18"/>
  <c r="P32" i="18"/>
  <c r="S32" i="18"/>
  <c r="V32" i="18"/>
  <c r="Y32" i="18"/>
  <c r="AB32" i="18"/>
  <c r="AE32" i="18"/>
  <c r="AH32" i="18"/>
  <c r="AK32" i="18"/>
  <c r="AN32" i="18"/>
  <c r="AQ32" i="18"/>
  <c r="AT32" i="18"/>
  <c r="AW32" i="18"/>
  <c r="AZ32" i="18"/>
  <c r="BC32" i="18"/>
  <c r="BF32" i="18"/>
  <c r="BI32" i="18"/>
  <c r="J33" i="18"/>
  <c r="M33" i="18"/>
  <c r="P33" i="18"/>
  <c r="S33" i="18"/>
  <c r="V33" i="18"/>
  <c r="Y33" i="18"/>
  <c r="AB33" i="18"/>
  <c r="AE33" i="18"/>
  <c r="AH33" i="18"/>
  <c r="AK33" i="18"/>
  <c r="AN33" i="18"/>
  <c r="AQ33" i="18"/>
  <c r="AT33" i="18"/>
  <c r="AW33" i="18"/>
  <c r="AZ33" i="18"/>
  <c r="BC33" i="18"/>
  <c r="BF33" i="18"/>
  <c r="BI33" i="18"/>
  <c r="J34" i="18"/>
  <c r="M34" i="18"/>
  <c r="P34" i="18"/>
  <c r="S34" i="18"/>
  <c r="V34" i="18"/>
  <c r="Y34" i="18"/>
  <c r="AB34" i="18"/>
  <c r="AE34" i="18"/>
  <c r="AH34" i="18"/>
  <c r="AK34" i="18"/>
  <c r="AN34" i="18"/>
  <c r="AQ34" i="18"/>
  <c r="AT34" i="18"/>
  <c r="AW34" i="18"/>
  <c r="AZ34" i="18"/>
  <c r="BC34" i="18"/>
  <c r="BF34" i="18"/>
  <c r="BI34" i="18"/>
  <c r="J35" i="18"/>
  <c r="M35" i="18"/>
  <c r="P35" i="18"/>
  <c r="S35" i="18"/>
  <c r="V35" i="18"/>
  <c r="Y35" i="18"/>
  <c r="AB35" i="18"/>
  <c r="AE35" i="18"/>
  <c r="AH35" i="18"/>
  <c r="AK35" i="18"/>
  <c r="AN35" i="18"/>
  <c r="AQ35" i="18"/>
  <c r="AT35" i="18"/>
  <c r="AW35" i="18"/>
  <c r="AZ35" i="18"/>
  <c r="BC35" i="18"/>
  <c r="BF35" i="18"/>
  <c r="BI35" i="18"/>
  <c r="J36" i="18"/>
  <c r="M36" i="18"/>
  <c r="P36" i="18"/>
  <c r="S36" i="18"/>
  <c r="V36" i="18"/>
  <c r="Y36" i="18"/>
  <c r="AB36" i="18"/>
  <c r="AE36" i="18"/>
  <c r="AH36" i="18"/>
  <c r="AK36" i="18"/>
  <c r="AN36" i="18"/>
  <c r="AQ36" i="18"/>
  <c r="AT36" i="18"/>
  <c r="AW36" i="18"/>
  <c r="AZ36" i="18"/>
  <c r="BC36" i="18"/>
  <c r="BF36" i="18"/>
  <c r="BI36" i="18"/>
  <c r="J37" i="18"/>
  <c r="M37" i="18"/>
  <c r="P37" i="18"/>
  <c r="S37" i="18"/>
  <c r="V37" i="18"/>
  <c r="Y37" i="18"/>
  <c r="AB37" i="18"/>
  <c r="AE37" i="18"/>
  <c r="AH37" i="18"/>
  <c r="AK37" i="18"/>
  <c r="AN37" i="18"/>
  <c r="AQ37" i="18"/>
  <c r="AT37" i="18"/>
  <c r="AW37" i="18"/>
  <c r="AZ37" i="18"/>
  <c r="BC37" i="18"/>
  <c r="BF37" i="18"/>
  <c r="BI37" i="18"/>
  <c r="J38" i="18"/>
  <c r="M38" i="18"/>
  <c r="P38" i="18"/>
  <c r="S38" i="18"/>
  <c r="V38" i="18"/>
  <c r="Y38" i="18"/>
  <c r="AB38" i="18"/>
  <c r="AE38" i="18"/>
  <c r="AH38" i="18"/>
  <c r="AK38" i="18"/>
  <c r="AN38" i="18"/>
  <c r="AQ38" i="18"/>
  <c r="AT38" i="18"/>
  <c r="AW38" i="18"/>
  <c r="AZ38" i="18"/>
  <c r="BC38" i="18"/>
  <c r="BF38" i="18"/>
  <c r="BI38" i="18"/>
  <c r="J39" i="18"/>
  <c r="M39" i="18"/>
  <c r="P39" i="18"/>
  <c r="S39" i="18"/>
  <c r="V39" i="18"/>
  <c r="Y39" i="18"/>
  <c r="AB39" i="18"/>
  <c r="AE39" i="18"/>
  <c r="AH39" i="18"/>
  <c r="AK39" i="18"/>
  <c r="AN39" i="18"/>
  <c r="AQ39" i="18"/>
  <c r="AT39" i="18"/>
  <c r="AW39" i="18"/>
  <c r="AZ39" i="18"/>
  <c r="BC39" i="18"/>
  <c r="BF39" i="18"/>
  <c r="BI39" i="18"/>
  <c r="J40" i="18"/>
  <c r="M40" i="18"/>
  <c r="P40" i="18"/>
  <c r="S40" i="18"/>
  <c r="V40" i="18"/>
  <c r="Y40" i="18"/>
  <c r="AB40" i="18"/>
  <c r="AE40" i="18"/>
  <c r="AH40" i="18"/>
  <c r="AK40" i="18"/>
  <c r="AN40" i="18"/>
  <c r="AQ40" i="18"/>
  <c r="AT40" i="18"/>
  <c r="AW40" i="18"/>
  <c r="AZ40" i="18"/>
  <c r="BC40" i="18"/>
  <c r="BF40" i="18"/>
  <c r="BI40" i="18"/>
  <c r="J41" i="18"/>
  <c r="M41" i="18"/>
  <c r="P41" i="18"/>
  <c r="S41" i="18"/>
  <c r="V41" i="18"/>
  <c r="Y41" i="18"/>
  <c r="AB41" i="18"/>
  <c r="AE41" i="18"/>
  <c r="AH41" i="18"/>
  <c r="AK41" i="18"/>
  <c r="AN41" i="18"/>
  <c r="AQ41" i="18"/>
  <c r="AT41" i="18"/>
  <c r="AW41" i="18"/>
  <c r="AZ41" i="18"/>
  <c r="BC41" i="18"/>
  <c r="BF41" i="18"/>
  <c r="BI41" i="18"/>
  <c r="J42" i="18"/>
  <c r="M42" i="18"/>
  <c r="P42" i="18"/>
  <c r="S42" i="18"/>
  <c r="V42" i="18"/>
  <c r="Y42" i="18"/>
  <c r="AB42" i="18"/>
  <c r="AE42" i="18"/>
  <c r="AH42" i="18"/>
  <c r="AK42" i="18"/>
  <c r="AN42" i="18"/>
  <c r="AQ42" i="18"/>
  <c r="AT42" i="18"/>
  <c r="AW42" i="18"/>
  <c r="AZ42" i="18"/>
  <c r="BC42" i="18"/>
  <c r="BF42" i="18"/>
  <c r="BI42" i="18"/>
  <c r="J43" i="18"/>
  <c r="M43" i="18"/>
  <c r="P43" i="18"/>
  <c r="S43" i="18"/>
  <c r="V43" i="18"/>
  <c r="Y43" i="18"/>
  <c r="AB43" i="18"/>
  <c r="AE43" i="18"/>
  <c r="AH43" i="18"/>
  <c r="AK43" i="18"/>
  <c r="AN43" i="18"/>
  <c r="AQ43" i="18"/>
  <c r="AT43" i="18"/>
  <c r="AW43" i="18"/>
  <c r="AZ43" i="18"/>
  <c r="BC43" i="18"/>
  <c r="BF43" i="18"/>
  <c r="BI43" i="18"/>
  <c r="J44" i="18"/>
  <c r="M44" i="18"/>
  <c r="P44" i="18"/>
  <c r="S44" i="18"/>
  <c r="V44" i="18"/>
  <c r="Y44" i="18"/>
  <c r="AB44" i="18"/>
  <c r="AE44" i="18"/>
  <c r="AH44" i="18"/>
  <c r="AK44" i="18"/>
  <c r="AN44" i="18"/>
  <c r="AQ44" i="18"/>
  <c r="AT44" i="18"/>
  <c r="AW44" i="18"/>
  <c r="AZ44" i="18"/>
  <c r="BC44" i="18"/>
  <c r="BF44" i="18"/>
  <c r="BI44" i="18"/>
  <c r="J45" i="18"/>
  <c r="M45" i="18"/>
  <c r="P45" i="18"/>
  <c r="S45" i="18"/>
  <c r="V45" i="18"/>
  <c r="Y45" i="18"/>
  <c r="AB45" i="18"/>
  <c r="AE45" i="18"/>
  <c r="AH45" i="18"/>
  <c r="AK45" i="18"/>
  <c r="AN45" i="18"/>
  <c r="AQ45" i="18"/>
  <c r="AT45" i="18"/>
  <c r="AW45" i="18"/>
  <c r="AZ45" i="18"/>
  <c r="BC45" i="18"/>
  <c r="BF45" i="18"/>
  <c r="BI45" i="18"/>
  <c r="J46" i="18"/>
  <c r="M46" i="18"/>
  <c r="P46" i="18"/>
  <c r="S46" i="18"/>
  <c r="V46" i="18"/>
  <c r="Y46" i="18"/>
  <c r="AB46" i="18"/>
  <c r="AE46" i="18"/>
  <c r="AH46" i="18"/>
  <c r="AK46" i="18"/>
  <c r="AN46" i="18"/>
  <c r="AQ46" i="18"/>
  <c r="AT46" i="18"/>
  <c r="AW46" i="18"/>
  <c r="AZ46" i="18"/>
  <c r="BC46" i="18"/>
  <c r="BF46" i="18"/>
  <c r="BI46" i="18"/>
  <c r="J47" i="18"/>
  <c r="M47" i="18"/>
  <c r="P47" i="18"/>
  <c r="S47" i="18"/>
  <c r="V47" i="18"/>
  <c r="Y47" i="18"/>
  <c r="AB47" i="18"/>
  <c r="AE47" i="18"/>
  <c r="AH47" i="18"/>
  <c r="AK47" i="18"/>
  <c r="AN47" i="18"/>
  <c r="AQ47" i="18"/>
  <c r="AT47" i="18"/>
  <c r="AW47" i="18"/>
  <c r="AZ47" i="18"/>
  <c r="BC47" i="18"/>
  <c r="BF47" i="18"/>
  <c r="BI47" i="18"/>
  <c r="J48" i="18"/>
  <c r="M48" i="18"/>
  <c r="P48" i="18"/>
  <c r="S48" i="18"/>
  <c r="V48" i="18"/>
  <c r="Y48" i="18"/>
  <c r="AB48" i="18"/>
  <c r="AE48" i="18"/>
  <c r="AH48" i="18"/>
  <c r="AK48" i="18"/>
  <c r="AN48" i="18"/>
  <c r="AQ48" i="18"/>
  <c r="AT48" i="18"/>
  <c r="AW48" i="18"/>
  <c r="AZ48" i="18"/>
  <c r="BC48" i="18"/>
  <c r="BF48" i="18"/>
  <c r="BI48" i="18"/>
  <c r="J49" i="18"/>
  <c r="M49" i="18"/>
  <c r="P49" i="18"/>
  <c r="S49" i="18"/>
  <c r="V49" i="18"/>
  <c r="Y49" i="18"/>
  <c r="AB49" i="18"/>
  <c r="AE49" i="18"/>
  <c r="AH49" i="18"/>
  <c r="AK49" i="18"/>
  <c r="AN49" i="18"/>
  <c r="AQ49" i="18"/>
  <c r="AT49" i="18"/>
  <c r="AW49" i="18"/>
  <c r="AZ49" i="18"/>
  <c r="BC49" i="18"/>
  <c r="BF49" i="18"/>
  <c r="BI49" i="18"/>
  <c r="J50" i="18"/>
  <c r="M50" i="18"/>
  <c r="P50" i="18"/>
  <c r="S50" i="18"/>
  <c r="V50" i="18"/>
  <c r="Y50" i="18"/>
  <c r="AB50" i="18"/>
  <c r="AE50" i="18"/>
  <c r="AH50" i="18"/>
  <c r="AK50" i="18"/>
  <c r="AN50" i="18"/>
  <c r="AQ50" i="18"/>
  <c r="AT50" i="18"/>
  <c r="AW50" i="18"/>
  <c r="AZ50" i="18"/>
  <c r="BC50" i="18"/>
  <c r="BF50" i="18"/>
  <c r="BI50" i="18"/>
  <c r="J51" i="18"/>
  <c r="M51" i="18"/>
  <c r="P51" i="18"/>
  <c r="S51" i="18"/>
  <c r="V51" i="18"/>
  <c r="Y51" i="18"/>
  <c r="AB51" i="18"/>
  <c r="AE51" i="18"/>
  <c r="AH51" i="18"/>
  <c r="AK51" i="18"/>
  <c r="AN51" i="18"/>
  <c r="AQ51" i="18"/>
  <c r="AT51" i="18"/>
  <c r="AW51" i="18"/>
  <c r="AZ51" i="18"/>
  <c r="BC51" i="18"/>
  <c r="BF51" i="18"/>
  <c r="BI51" i="18"/>
  <c r="J52" i="18"/>
  <c r="M52" i="18"/>
  <c r="P52" i="18"/>
  <c r="S52" i="18"/>
  <c r="V52" i="18"/>
  <c r="Y52" i="18"/>
  <c r="AB52" i="18"/>
  <c r="AE52" i="18"/>
  <c r="AH52" i="18"/>
  <c r="AK52" i="18"/>
  <c r="AN52" i="18"/>
  <c r="AQ52" i="18"/>
  <c r="AT52" i="18"/>
  <c r="AW52" i="18"/>
  <c r="AZ52" i="18"/>
  <c r="BC52" i="18"/>
  <c r="BF52" i="18"/>
  <c r="BI52" i="18"/>
  <c r="J53" i="18"/>
  <c r="M53" i="18"/>
  <c r="P53" i="18"/>
  <c r="S53" i="18"/>
  <c r="V53" i="18"/>
  <c r="Y53" i="18"/>
  <c r="AB53" i="18"/>
  <c r="AE53" i="18"/>
  <c r="AH53" i="18"/>
  <c r="AK53" i="18"/>
  <c r="AN53" i="18"/>
  <c r="AQ53" i="18"/>
  <c r="AT53" i="18"/>
  <c r="AW53" i="18"/>
  <c r="AZ53" i="18"/>
  <c r="BC53" i="18"/>
  <c r="BF53" i="18"/>
  <c r="BI53" i="18"/>
  <c r="J54" i="18"/>
  <c r="M54" i="18"/>
  <c r="P54" i="18"/>
  <c r="S54" i="18"/>
  <c r="V54" i="18"/>
  <c r="Y54" i="18"/>
  <c r="AB54" i="18"/>
  <c r="AE54" i="18"/>
  <c r="AH54" i="18"/>
  <c r="AK54" i="18"/>
  <c r="AN54" i="18"/>
  <c r="AQ54" i="18"/>
  <c r="AT54" i="18"/>
  <c r="AW54" i="18"/>
  <c r="AZ54" i="18"/>
  <c r="BC54" i="18"/>
  <c r="BF54" i="18"/>
  <c r="BI54" i="18"/>
  <c r="J55" i="18"/>
  <c r="M55" i="18"/>
  <c r="P55" i="18"/>
  <c r="S55" i="18"/>
  <c r="V55" i="18"/>
  <c r="Y55" i="18"/>
  <c r="AB55" i="18"/>
  <c r="AE55" i="18"/>
  <c r="AH55" i="18"/>
  <c r="AK55" i="18"/>
  <c r="AN55" i="18"/>
  <c r="AQ55" i="18"/>
  <c r="AT55" i="18"/>
  <c r="AW55" i="18"/>
  <c r="AZ55" i="18"/>
  <c r="BC55" i="18"/>
  <c r="BF55" i="18"/>
  <c r="BI55" i="18"/>
  <c r="J56" i="18"/>
  <c r="M56" i="18"/>
  <c r="P56" i="18"/>
  <c r="S56" i="18"/>
  <c r="V56" i="18"/>
  <c r="Y56" i="18"/>
  <c r="AB56" i="18"/>
  <c r="AE56" i="18"/>
  <c r="AH56" i="18"/>
  <c r="AK56" i="18"/>
  <c r="AN56" i="18"/>
  <c r="AQ56" i="18"/>
  <c r="AT56" i="18"/>
  <c r="AW56" i="18"/>
  <c r="AZ56" i="18"/>
  <c r="BC56" i="18"/>
  <c r="BF56" i="18"/>
  <c r="BI56" i="18"/>
  <c r="J57" i="18"/>
  <c r="M57" i="18"/>
  <c r="P57" i="18"/>
  <c r="S57" i="18"/>
  <c r="V57" i="18"/>
  <c r="Y57" i="18"/>
  <c r="AB57" i="18"/>
  <c r="AE57" i="18"/>
  <c r="AH57" i="18"/>
  <c r="AK57" i="18"/>
  <c r="AN57" i="18"/>
  <c r="AQ57" i="18"/>
  <c r="AT57" i="18"/>
  <c r="AW57" i="18"/>
  <c r="AZ57" i="18"/>
  <c r="BC57" i="18"/>
  <c r="BF57" i="18"/>
  <c r="BI57" i="18"/>
  <c r="J58" i="18"/>
  <c r="M58" i="18"/>
  <c r="P58" i="18"/>
  <c r="S58" i="18"/>
  <c r="V58" i="18"/>
  <c r="Y58" i="18"/>
  <c r="AB58" i="18"/>
  <c r="AE58" i="18"/>
  <c r="AH58" i="18"/>
  <c r="AK58" i="18"/>
  <c r="AN58" i="18"/>
  <c r="AQ58" i="18"/>
  <c r="AT58" i="18"/>
  <c r="AW58" i="18"/>
  <c r="AZ58" i="18"/>
  <c r="BC58" i="18"/>
  <c r="BF58" i="18"/>
  <c r="BI58" i="18"/>
  <c r="J59" i="18"/>
  <c r="M59" i="18"/>
  <c r="P59" i="18"/>
  <c r="S59" i="18"/>
  <c r="V59" i="18"/>
  <c r="Y59" i="18"/>
  <c r="AB59" i="18"/>
  <c r="AE59" i="18"/>
  <c r="AH59" i="18"/>
  <c r="AK59" i="18"/>
  <c r="AN59" i="18"/>
  <c r="AQ59" i="18"/>
  <c r="AT59" i="18"/>
  <c r="AW59" i="18"/>
  <c r="AZ59" i="18"/>
  <c r="BC59" i="18"/>
  <c r="BF59" i="18"/>
  <c r="BI59" i="18"/>
  <c r="J60" i="18"/>
  <c r="M60" i="18"/>
  <c r="P60" i="18"/>
  <c r="S60" i="18"/>
  <c r="V60" i="18"/>
  <c r="Y60" i="18"/>
  <c r="AB60" i="18"/>
  <c r="AE60" i="18"/>
  <c r="AH60" i="18"/>
  <c r="AK60" i="18"/>
  <c r="AN60" i="18"/>
  <c r="AQ60" i="18"/>
  <c r="AT60" i="18"/>
  <c r="AW60" i="18"/>
  <c r="AZ60" i="18"/>
  <c r="BC60" i="18"/>
  <c r="BF60" i="18"/>
  <c r="BI60" i="18"/>
  <c r="J61" i="18"/>
  <c r="M61" i="18"/>
  <c r="P61" i="18"/>
  <c r="S61" i="18"/>
  <c r="V61" i="18"/>
  <c r="Y61" i="18"/>
  <c r="AB61" i="18"/>
  <c r="AE61" i="18"/>
  <c r="AH61" i="18"/>
  <c r="AK61" i="18"/>
  <c r="AN61" i="18"/>
  <c r="AQ61" i="18"/>
  <c r="AT61" i="18"/>
  <c r="AW61" i="18"/>
  <c r="AZ61" i="18"/>
  <c r="BC61" i="18"/>
  <c r="BF61" i="18"/>
  <c r="BI61" i="18"/>
  <c r="J62" i="18"/>
  <c r="M62" i="18"/>
  <c r="P62" i="18"/>
  <c r="S62" i="18"/>
  <c r="V62" i="18"/>
  <c r="Y62" i="18"/>
  <c r="AB62" i="18"/>
  <c r="AE62" i="18"/>
  <c r="AH62" i="18"/>
  <c r="AK62" i="18"/>
  <c r="AN62" i="18"/>
  <c r="AQ62" i="18"/>
  <c r="AT62" i="18"/>
  <c r="AW62" i="18"/>
  <c r="AZ62" i="18"/>
  <c r="BC62" i="18"/>
  <c r="BF62" i="18"/>
  <c r="BI62" i="18"/>
  <c r="J63" i="18"/>
  <c r="M63" i="18"/>
  <c r="P63" i="18"/>
  <c r="S63" i="18"/>
  <c r="V63" i="18"/>
  <c r="Y63" i="18"/>
  <c r="AB63" i="18"/>
  <c r="AE63" i="18"/>
  <c r="AH63" i="18"/>
  <c r="AK63" i="18"/>
  <c r="AN63" i="18"/>
  <c r="AQ63" i="18"/>
  <c r="AT63" i="18"/>
  <c r="AW63" i="18"/>
  <c r="AZ63" i="18"/>
  <c r="BC63" i="18"/>
  <c r="BF63" i="18"/>
  <c r="BI63" i="18"/>
  <c r="J64" i="18"/>
  <c r="M64" i="18"/>
  <c r="P64" i="18"/>
  <c r="S64" i="18"/>
  <c r="V64" i="18"/>
  <c r="Y64" i="18"/>
  <c r="AB64" i="18"/>
  <c r="AE64" i="18"/>
  <c r="AH64" i="18"/>
  <c r="AK64" i="18"/>
  <c r="AN64" i="18"/>
  <c r="AQ64" i="18"/>
  <c r="AT64" i="18"/>
  <c r="AW64" i="18"/>
  <c r="AZ64" i="18"/>
  <c r="BC64" i="18"/>
  <c r="BF64" i="18"/>
  <c r="BI64" i="18"/>
  <c r="J65" i="18"/>
  <c r="M65" i="18"/>
  <c r="P65" i="18"/>
  <c r="S65" i="18"/>
  <c r="V65" i="18"/>
  <c r="Y65" i="18"/>
  <c r="AB65" i="18"/>
  <c r="AE65" i="18"/>
  <c r="AH65" i="18"/>
  <c r="AK65" i="18"/>
  <c r="AN65" i="18"/>
  <c r="AQ65" i="18"/>
  <c r="AT65" i="18"/>
  <c r="AW65" i="18"/>
  <c r="AZ65" i="18"/>
  <c r="BC65" i="18"/>
  <c r="BF65" i="18"/>
  <c r="BI65" i="18"/>
  <c r="J66" i="18"/>
  <c r="M66" i="18"/>
  <c r="P66" i="18"/>
  <c r="S66" i="18"/>
  <c r="V66" i="18"/>
  <c r="Y66" i="18"/>
  <c r="AB66" i="18"/>
  <c r="AE66" i="18"/>
  <c r="AH66" i="18"/>
  <c r="AK66" i="18"/>
  <c r="AN66" i="18"/>
  <c r="AQ66" i="18"/>
  <c r="AT66" i="18"/>
  <c r="AW66" i="18"/>
  <c r="AZ66" i="18"/>
  <c r="BC66" i="18"/>
  <c r="BF66" i="18"/>
  <c r="BI66" i="18"/>
  <c r="J67" i="18"/>
  <c r="M67" i="18"/>
  <c r="P67" i="18"/>
  <c r="S67" i="18"/>
  <c r="V67" i="18"/>
  <c r="Y67" i="18"/>
  <c r="AB67" i="18"/>
  <c r="AE67" i="18"/>
  <c r="AH67" i="18"/>
  <c r="AK67" i="18"/>
  <c r="AN67" i="18"/>
  <c r="AQ67" i="18"/>
  <c r="AT67" i="18"/>
  <c r="AW67" i="18"/>
  <c r="AZ67" i="18"/>
  <c r="BC67" i="18"/>
  <c r="BF67" i="18"/>
  <c r="BI67" i="18"/>
  <c r="J68" i="18"/>
  <c r="M68" i="18"/>
  <c r="P68" i="18"/>
  <c r="S68" i="18"/>
  <c r="V68" i="18"/>
  <c r="Y68" i="18"/>
  <c r="AB68" i="18"/>
  <c r="AE68" i="18"/>
  <c r="AH68" i="18"/>
  <c r="AK68" i="18"/>
  <c r="AN68" i="18"/>
  <c r="AQ68" i="18"/>
  <c r="AT68" i="18"/>
  <c r="AW68" i="18"/>
  <c r="AZ68" i="18"/>
  <c r="BC68" i="18"/>
  <c r="BF68" i="18"/>
  <c r="BI68" i="18"/>
  <c r="J69" i="18"/>
  <c r="M69" i="18"/>
  <c r="P69" i="18"/>
  <c r="S69" i="18"/>
  <c r="V69" i="18"/>
  <c r="Y69" i="18"/>
  <c r="AB69" i="18"/>
  <c r="AE69" i="18"/>
  <c r="AH69" i="18"/>
  <c r="AK69" i="18"/>
  <c r="AN69" i="18"/>
  <c r="AQ69" i="18"/>
  <c r="AT69" i="18"/>
  <c r="AW69" i="18"/>
  <c r="AZ69" i="18"/>
  <c r="BC69" i="18"/>
  <c r="BF69" i="18"/>
  <c r="BI69" i="18"/>
  <c r="J70" i="18"/>
  <c r="M70" i="18"/>
  <c r="P70" i="18"/>
  <c r="S70" i="18"/>
  <c r="V70" i="18"/>
  <c r="Y70" i="18"/>
  <c r="AB70" i="18"/>
  <c r="AE70" i="18"/>
  <c r="AH70" i="18"/>
  <c r="AK70" i="18"/>
  <c r="AN70" i="18"/>
  <c r="AQ70" i="18"/>
  <c r="AT70" i="18"/>
  <c r="AW70" i="18"/>
  <c r="AZ70" i="18"/>
  <c r="BC70" i="18"/>
  <c r="BF70" i="18"/>
  <c r="BI70" i="18"/>
  <c r="J71" i="18"/>
  <c r="M71" i="18"/>
  <c r="P71" i="18"/>
  <c r="S71" i="18"/>
  <c r="V71" i="18"/>
  <c r="Y71" i="18"/>
  <c r="AB71" i="18"/>
  <c r="AE71" i="18"/>
  <c r="AH71" i="18"/>
  <c r="AK71" i="18"/>
  <c r="AN71" i="18"/>
  <c r="AQ71" i="18"/>
  <c r="AT71" i="18"/>
  <c r="AW71" i="18"/>
  <c r="AZ71" i="18"/>
  <c r="BC71" i="18"/>
  <c r="BF71" i="18"/>
  <c r="BI71" i="18"/>
  <c r="J72" i="18"/>
  <c r="M72" i="18"/>
  <c r="P72" i="18"/>
  <c r="S72" i="18"/>
  <c r="V72" i="18"/>
  <c r="Y72" i="18"/>
  <c r="AB72" i="18"/>
  <c r="AE72" i="18"/>
  <c r="AH72" i="18"/>
  <c r="AK72" i="18"/>
  <c r="AN72" i="18"/>
  <c r="AQ72" i="18"/>
  <c r="AT72" i="18"/>
  <c r="AW72" i="18"/>
  <c r="AZ72" i="18"/>
  <c r="BC72" i="18"/>
  <c r="BF72" i="18"/>
  <c r="BI72" i="18"/>
  <c r="J73" i="18"/>
  <c r="M73" i="18"/>
  <c r="P73" i="18"/>
  <c r="S73" i="18"/>
  <c r="V73" i="18"/>
  <c r="Y73" i="18"/>
  <c r="AB73" i="18"/>
  <c r="AE73" i="18"/>
  <c r="AH73" i="18"/>
  <c r="AK73" i="18"/>
  <c r="AN73" i="18"/>
  <c r="AQ73" i="18"/>
  <c r="AT73" i="18"/>
  <c r="AW73" i="18"/>
  <c r="AZ73" i="18"/>
  <c r="BC73" i="18"/>
  <c r="BF73" i="18"/>
  <c r="BI73" i="18"/>
  <c r="J74" i="18"/>
  <c r="M74" i="18"/>
  <c r="P74" i="18"/>
  <c r="S74" i="18"/>
  <c r="V74" i="18"/>
  <c r="Y74" i="18"/>
  <c r="AB74" i="18"/>
  <c r="AE74" i="18"/>
  <c r="AH74" i="18"/>
  <c r="AK74" i="18"/>
  <c r="AN74" i="18"/>
  <c r="AQ74" i="18"/>
  <c r="AT74" i="18"/>
  <c r="AW74" i="18"/>
  <c r="AZ74" i="18"/>
  <c r="BC74" i="18"/>
  <c r="BF74" i="18"/>
  <c r="BI74" i="18"/>
  <c r="J75" i="18"/>
  <c r="M75" i="18"/>
  <c r="P75" i="18"/>
  <c r="S75" i="18"/>
  <c r="V75" i="18"/>
  <c r="Y75" i="18"/>
  <c r="AB75" i="18"/>
  <c r="AE75" i="18"/>
  <c r="AH75" i="18"/>
  <c r="AK75" i="18"/>
  <c r="AN75" i="18"/>
  <c r="AQ75" i="18"/>
  <c r="AT75" i="18"/>
  <c r="AW75" i="18"/>
  <c r="AZ75" i="18"/>
  <c r="BC75" i="18"/>
  <c r="BF75" i="18"/>
  <c r="BI75" i="18"/>
  <c r="J76" i="18"/>
  <c r="M76" i="18"/>
  <c r="P76" i="18"/>
  <c r="S76" i="18"/>
  <c r="V76" i="18"/>
  <c r="Y76" i="18"/>
  <c r="AB76" i="18"/>
  <c r="AE76" i="18"/>
  <c r="AH76" i="18"/>
  <c r="AK76" i="18"/>
  <c r="AN76" i="18"/>
  <c r="AQ76" i="18"/>
  <c r="AT76" i="18"/>
  <c r="AW76" i="18"/>
  <c r="AZ76" i="18"/>
  <c r="BC76" i="18"/>
  <c r="BF76" i="18"/>
  <c r="BI76" i="18"/>
  <c r="J77" i="18"/>
  <c r="M77" i="18"/>
  <c r="P77" i="18"/>
  <c r="S77" i="18"/>
  <c r="V77" i="18"/>
  <c r="Y77" i="18"/>
  <c r="AB77" i="18"/>
  <c r="AE77" i="18"/>
  <c r="AH77" i="18"/>
  <c r="AK77" i="18"/>
  <c r="AN77" i="18"/>
  <c r="AQ77" i="18"/>
  <c r="AT77" i="18"/>
  <c r="AW77" i="18"/>
  <c r="AZ77" i="18"/>
  <c r="BC77" i="18"/>
  <c r="BF77" i="18"/>
  <c r="BI77" i="18"/>
  <c r="J78" i="18"/>
  <c r="M78" i="18"/>
  <c r="P78" i="18"/>
  <c r="S78" i="18"/>
  <c r="V78" i="18"/>
  <c r="Y78" i="18"/>
  <c r="AB78" i="18"/>
  <c r="AE78" i="18"/>
  <c r="AH78" i="18"/>
  <c r="AK78" i="18"/>
  <c r="AN78" i="18"/>
  <c r="AQ78" i="18"/>
  <c r="AT78" i="18"/>
  <c r="AW78" i="18"/>
  <c r="AZ78" i="18"/>
  <c r="BC78" i="18"/>
  <c r="BF78" i="18"/>
  <c r="BI78" i="18"/>
  <c r="J79" i="18"/>
  <c r="M79" i="18"/>
  <c r="P79" i="18"/>
  <c r="S79" i="18"/>
  <c r="V79" i="18"/>
  <c r="Y79" i="18"/>
  <c r="AB79" i="18"/>
  <c r="AE79" i="18"/>
  <c r="AH79" i="18"/>
  <c r="AK79" i="18"/>
  <c r="AN79" i="18"/>
  <c r="AQ79" i="18"/>
  <c r="AT79" i="18"/>
  <c r="AW79" i="18"/>
  <c r="AZ79" i="18"/>
  <c r="BC79" i="18"/>
  <c r="BF79" i="18"/>
  <c r="BI79" i="18"/>
  <c r="J80" i="18"/>
  <c r="M80" i="18"/>
  <c r="P80" i="18"/>
  <c r="S80" i="18"/>
  <c r="V80" i="18"/>
  <c r="Y80" i="18"/>
  <c r="AB80" i="18"/>
  <c r="AE80" i="18"/>
  <c r="AH80" i="18"/>
  <c r="AK80" i="18"/>
  <c r="AN80" i="18"/>
  <c r="AQ80" i="18"/>
  <c r="AT80" i="18"/>
  <c r="AW80" i="18"/>
  <c r="AZ80" i="18"/>
  <c r="BC80" i="18"/>
  <c r="BF80" i="18"/>
  <c r="BI80" i="18"/>
  <c r="J81" i="18"/>
  <c r="M81" i="18"/>
  <c r="P81" i="18"/>
  <c r="S81" i="18"/>
  <c r="V81" i="18"/>
  <c r="Y81" i="18"/>
  <c r="AB81" i="18"/>
  <c r="AE81" i="18"/>
  <c r="AH81" i="18"/>
  <c r="AK81" i="18"/>
  <c r="AN81" i="18"/>
  <c r="AQ81" i="18"/>
  <c r="AT81" i="18"/>
  <c r="AW81" i="18"/>
  <c r="AZ81" i="18"/>
  <c r="BC81" i="18"/>
  <c r="BF81" i="18"/>
  <c r="BI81" i="18"/>
  <c r="J82" i="18"/>
  <c r="M82" i="18"/>
  <c r="P82" i="18"/>
  <c r="S82" i="18"/>
  <c r="V82" i="18"/>
  <c r="Y82" i="18"/>
  <c r="AB82" i="18"/>
  <c r="AE82" i="18"/>
  <c r="AH82" i="18"/>
  <c r="AK82" i="18"/>
  <c r="AN82" i="18"/>
  <c r="AQ82" i="18"/>
  <c r="AT82" i="18"/>
  <c r="AW82" i="18"/>
  <c r="AZ82" i="18"/>
  <c r="BC82" i="18"/>
  <c r="BF82" i="18"/>
  <c r="BI82" i="18"/>
  <c r="J83" i="18"/>
  <c r="M83" i="18"/>
  <c r="P83" i="18"/>
  <c r="S83" i="18"/>
  <c r="V83" i="18"/>
  <c r="Y83" i="18"/>
  <c r="AB83" i="18"/>
  <c r="AE83" i="18"/>
  <c r="AH83" i="18"/>
  <c r="AK83" i="18"/>
  <c r="AN83" i="18"/>
  <c r="AQ83" i="18"/>
  <c r="AT83" i="18"/>
  <c r="AW83" i="18"/>
  <c r="AZ83" i="18"/>
  <c r="BC83" i="18"/>
  <c r="BF83" i="18"/>
  <c r="BI83" i="18"/>
  <c r="J84" i="18"/>
  <c r="M84" i="18"/>
  <c r="P84" i="18"/>
  <c r="S84" i="18"/>
  <c r="V84" i="18"/>
  <c r="Y84" i="18"/>
  <c r="AB84" i="18"/>
  <c r="AE84" i="18"/>
  <c r="AH84" i="18"/>
  <c r="AK84" i="18"/>
  <c r="AN84" i="18"/>
  <c r="AQ84" i="18"/>
  <c r="AT84" i="18"/>
  <c r="AW84" i="18"/>
  <c r="AZ84" i="18"/>
  <c r="BC84" i="18"/>
  <c r="BF84" i="18"/>
  <c r="BI84" i="18"/>
  <c r="J85" i="18"/>
  <c r="M85" i="18"/>
  <c r="P85" i="18"/>
  <c r="S85" i="18"/>
  <c r="V85" i="18"/>
  <c r="Y85" i="18"/>
  <c r="AB85" i="18"/>
  <c r="AE85" i="18"/>
  <c r="AH85" i="18"/>
  <c r="AK85" i="18"/>
  <c r="AN85" i="18"/>
  <c r="AQ85" i="18"/>
  <c r="AT85" i="18"/>
  <c r="AW85" i="18"/>
  <c r="AZ85" i="18"/>
  <c r="BC85" i="18"/>
  <c r="BF85" i="18"/>
  <c r="BI85" i="18"/>
  <c r="J86" i="18"/>
  <c r="M86" i="18"/>
  <c r="P86" i="18"/>
  <c r="S86" i="18"/>
  <c r="V86" i="18"/>
  <c r="Y86" i="18"/>
  <c r="AB86" i="18"/>
  <c r="AE86" i="18"/>
  <c r="AH86" i="18"/>
  <c r="AK86" i="18"/>
  <c r="AN86" i="18"/>
  <c r="AQ86" i="18"/>
  <c r="AT86" i="18"/>
  <c r="AW86" i="18"/>
  <c r="AZ86" i="18"/>
  <c r="BC86" i="18"/>
  <c r="BF86" i="18"/>
  <c r="BI86" i="18"/>
  <c r="J87" i="18"/>
  <c r="M87" i="18"/>
  <c r="P87" i="18"/>
  <c r="S87" i="18"/>
  <c r="V87" i="18"/>
  <c r="Y87" i="18"/>
  <c r="AB87" i="18"/>
  <c r="AE87" i="18"/>
  <c r="AH87" i="18"/>
  <c r="AK87" i="18"/>
  <c r="AN87" i="18"/>
  <c r="AQ87" i="18"/>
  <c r="AT87" i="18"/>
  <c r="AW87" i="18"/>
  <c r="AZ87" i="18"/>
  <c r="BC87" i="18"/>
  <c r="BF87" i="18"/>
  <c r="BI87" i="18"/>
  <c r="J88" i="18"/>
  <c r="M88" i="18"/>
  <c r="P88" i="18"/>
  <c r="S88" i="18"/>
  <c r="V88" i="18"/>
  <c r="Y88" i="18"/>
  <c r="AB88" i="18"/>
  <c r="AE88" i="18"/>
  <c r="AH88" i="18"/>
  <c r="AK88" i="18"/>
  <c r="AN88" i="18"/>
  <c r="AQ88" i="18"/>
  <c r="AT88" i="18"/>
  <c r="AW88" i="18"/>
  <c r="AZ88" i="18"/>
  <c r="BC88" i="18"/>
  <c r="BF88" i="18"/>
  <c r="BI88" i="18"/>
  <c r="J89" i="18"/>
  <c r="M89" i="18"/>
  <c r="P89" i="18"/>
  <c r="S89" i="18"/>
  <c r="V89" i="18"/>
  <c r="Y89" i="18"/>
  <c r="AB89" i="18"/>
  <c r="AE89" i="18"/>
  <c r="AH89" i="18"/>
  <c r="AK89" i="18"/>
  <c r="AN89" i="18"/>
  <c r="AQ89" i="18"/>
  <c r="AT89" i="18"/>
  <c r="AW89" i="18"/>
  <c r="AZ89" i="18"/>
  <c r="BC89" i="18"/>
  <c r="BF89" i="18"/>
  <c r="BI89" i="18"/>
  <c r="J90" i="18"/>
  <c r="M90" i="18"/>
  <c r="P90" i="18"/>
  <c r="S90" i="18"/>
  <c r="V90" i="18"/>
  <c r="Y90" i="18"/>
  <c r="AB90" i="18"/>
  <c r="AE90" i="18"/>
  <c r="AH90" i="18"/>
  <c r="AK90" i="18"/>
  <c r="AN90" i="18"/>
  <c r="AQ90" i="18"/>
  <c r="AT90" i="18"/>
  <c r="AW90" i="18"/>
  <c r="AZ90" i="18"/>
  <c r="BC90" i="18"/>
  <c r="BF90" i="18"/>
  <c r="BI90" i="18"/>
  <c r="J91" i="18"/>
  <c r="M91" i="18"/>
  <c r="P91" i="18"/>
  <c r="S91" i="18"/>
  <c r="V91" i="18"/>
  <c r="Y91" i="18"/>
  <c r="AB91" i="18"/>
  <c r="AE91" i="18"/>
  <c r="AH91" i="18"/>
  <c r="AK91" i="18"/>
  <c r="AN91" i="18"/>
  <c r="AQ91" i="18"/>
  <c r="AT91" i="18"/>
  <c r="AW91" i="18"/>
  <c r="AZ91" i="18"/>
  <c r="BC91" i="18"/>
  <c r="BF91" i="18"/>
  <c r="BI91" i="18"/>
  <c r="J92" i="18"/>
  <c r="M92" i="18"/>
  <c r="P92" i="18"/>
  <c r="S92" i="18"/>
  <c r="V92" i="18"/>
  <c r="Y92" i="18"/>
  <c r="AB92" i="18"/>
  <c r="AE92" i="18"/>
  <c r="AH92" i="18"/>
  <c r="AK92" i="18"/>
  <c r="AN92" i="18"/>
  <c r="AQ92" i="18"/>
  <c r="AT92" i="18"/>
  <c r="AW92" i="18"/>
  <c r="AZ92" i="18"/>
  <c r="BC92" i="18"/>
  <c r="BF92" i="18"/>
  <c r="BI92" i="18"/>
  <c r="J93" i="18"/>
  <c r="M93" i="18"/>
  <c r="P93" i="18"/>
  <c r="S93" i="18"/>
  <c r="V93" i="18"/>
  <c r="Y93" i="18"/>
  <c r="AB93" i="18"/>
  <c r="AE93" i="18"/>
  <c r="AH93" i="18"/>
  <c r="AK93" i="18"/>
  <c r="AN93" i="18"/>
  <c r="AQ93" i="18"/>
  <c r="AT93" i="18"/>
  <c r="AW93" i="18"/>
  <c r="AZ93" i="18"/>
  <c r="BC93" i="18"/>
  <c r="BF93" i="18"/>
  <c r="BI93" i="18"/>
  <c r="J94" i="18"/>
  <c r="M94" i="18"/>
  <c r="P94" i="18"/>
  <c r="S94" i="18"/>
  <c r="V94" i="18"/>
  <c r="Y94" i="18"/>
  <c r="AB94" i="18"/>
  <c r="AE94" i="18"/>
  <c r="AH94" i="18"/>
  <c r="AK94" i="18"/>
  <c r="AN94" i="18"/>
  <c r="AQ94" i="18"/>
  <c r="AT94" i="18"/>
  <c r="AW94" i="18"/>
  <c r="AZ94" i="18"/>
  <c r="BC94" i="18"/>
  <c r="BF94" i="18"/>
  <c r="BI94" i="18"/>
  <c r="J95" i="18"/>
  <c r="M95" i="18"/>
  <c r="P95" i="18"/>
  <c r="S95" i="18"/>
  <c r="V95" i="18"/>
  <c r="Y95" i="18"/>
  <c r="AB95" i="18"/>
  <c r="AE95" i="18"/>
  <c r="AH95" i="18"/>
  <c r="AK95" i="18"/>
  <c r="AN95" i="18"/>
  <c r="AQ95" i="18"/>
  <c r="AT95" i="18"/>
  <c r="AW95" i="18"/>
  <c r="AZ95" i="18"/>
  <c r="BC95" i="18"/>
  <c r="BF95" i="18"/>
  <c r="BI95" i="18"/>
  <c r="J96" i="18"/>
  <c r="M96" i="18"/>
  <c r="P96" i="18"/>
  <c r="S96" i="18"/>
  <c r="V96" i="18"/>
  <c r="Y96" i="18"/>
  <c r="AB96" i="18"/>
  <c r="AE96" i="18"/>
  <c r="AH96" i="18"/>
  <c r="AK96" i="18"/>
  <c r="AN96" i="18"/>
  <c r="AQ96" i="18"/>
  <c r="AT96" i="18"/>
  <c r="AW96" i="18"/>
  <c r="AZ96" i="18"/>
  <c r="BC96" i="18"/>
  <c r="BF96" i="18"/>
  <c r="BI96" i="18"/>
  <c r="J97" i="18"/>
  <c r="M97" i="18"/>
  <c r="P97" i="18"/>
  <c r="S97" i="18"/>
  <c r="V97" i="18"/>
  <c r="Y97" i="18"/>
  <c r="AB97" i="18"/>
  <c r="AE97" i="18"/>
  <c r="AH97" i="18"/>
  <c r="AK97" i="18"/>
  <c r="AN97" i="18"/>
  <c r="AQ97" i="18"/>
  <c r="AT97" i="18"/>
  <c r="AW97" i="18"/>
  <c r="AZ97" i="18"/>
  <c r="BC97" i="18"/>
  <c r="BF97" i="18"/>
  <c r="BI97" i="18"/>
  <c r="J98" i="18"/>
  <c r="M98" i="18"/>
  <c r="P98" i="18"/>
  <c r="S98" i="18"/>
  <c r="V98" i="18"/>
  <c r="Y98" i="18"/>
  <c r="AB98" i="18"/>
  <c r="AE98" i="18"/>
  <c r="AH98" i="18"/>
  <c r="AK98" i="18"/>
  <c r="AN98" i="18"/>
  <c r="AQ98" i="18"/>
  <c r="AT98" i="18"/>
  <c r="AW98" i="18"/>
  <c r="AZ98" i="18"/>
  <c r="BC98" i="18"/>
  <c r="BF98" i="18"/>
  <c r="BI98" i="18"/>
  <c r="J99" i="18"/>
  <c r="M99" i="18"/>
  <c r="P99" i="18"/>
  <c r="S99" i="18"/>
  <c r="V99" i="18"/>
  <c r="Y99" i="18"/>
  <c r="AB99" i="18"/>
  <c r="AE99" i="18"/>
  <c r="AH99" i="18"/>
  <c r="AK99" i="18"/>
  <c r="AN99" i="18"/>
  <c r="AQ99" i="18"/>
  <c r="AT99" i="18"/>
  <c r="AW99" i="18"/>
  <c r="AZ99" i="18"/>
  <c r="BC99" i="18"/>
  <c r="BF99" i="18"/>
  <c r="BI99" i="18"/>
  <c r="J100" i="18"/>
  <c r="M100" i="18"/>
  <c r="P100" i="18"/>
  <c r="S100" i="18"/>
  <c r="V100" i="18"/>
  <c r="Y100" i="18"/>
  <c r="AB100" i="18"/>
  <c r="AE100" i="18"/>
  <c r="AH100" i="18"/>
  <c r="AK100" i="18"/>
  <c r="AN100" i="18"/>
  <c r="AQ100" i="18"/>
  <c r="AT100" i="18"/>
  <c r="AW100" i="18"/>
  <c r="AZ100" i="18"/>
  <c r="BC100" i="18"/>
  <c r="BF100" i="18"/>
  <c r="BI100" i="18"/>
  <c r="J101" i="18"/>
  <c r="M101" i="18"/>
  <c r="P101" i="18"/>
  <c r="S101" i="18"/>
  <c r="V101" i="18"/>
  <c r="Y101" i="18"/>
  <c r="AB101" i="18"/>
  <c r="AE101" i="18"/>
  <c r="AH101" i="18"/>
  <c r="AK101" i="18"/>
  <c r="AN101" i="18"/>
  <c r="AQ101" i="18"/>
  <c r="AT101" i="18"/>
  <c r="AW101" i="18"/>
  <c r="AZ101" i="18"/>
  <c r="BC101" i="18"/>
  <c r="BF101" i="18"/>
  <c r="BI101" i="18"/>
  <c r="J102" i="18"/>
  <c r="M102" i="18"/>
  <c r="P102" i="18"/>
  <c r="S102" i="18"/>
  <c r="V102" i="18"/>
  <c r="Y102" i="18"/>
  <c r="AB102" i="18"/>
  <c r="AE102" i="18"/>
  <c r="AH102" i="18"/>
  <c r="AK102" i="18"/>
  <c r="AN102" i="18"/>
  <c r="AQ102" i="18"/>
  <c r="AT102" i="18"/>
  <c r="AW102" i="18"/>
  <c r="AZ102" i="18"/>
  <c r="BC102" i="18"/>
  <c r="BF102" i="18"/>
  <c r="BI102" i="18"/>
  <c r="J103" i="18"/>
  <c r="M103" i="18"/>
  <c r="P103" i="18"/>
  <c r="S103" i="18"/>
  <c r="V103" i="18"/>
  <c r="Y103" i="18"/>
  <c r="AB103" i="18"/>
  <c r="AE103" i="18"/>
  <c r="AH103" i="18"/>
  <c r="AK103" i="18"/>
  <c r="AN103" i="18"/>
  <c r="AQ103" i="18"/>
  <c r="AT103" i="18"/>
  <c r="AW103" i="18"/>
  <c r="AZ103" i="18"/>
  <c r="BC103" i="18"/>
  <c r="BF103" i="18"/>
  <c r="BI103" i="18"/>
  <c r="J104" i="18"/>
  <c r="M104" i="18"/>
  <c r="P104" i="18"/>
  <c r="S104" i="18"/>
  <c r="V104" i="18"/>
  <c r="Y104" i="18"/>
  <c r="AB104" i="18"/>
  <c r="AE104" i="18"/>
  <c r="AH104" i="18"/>
  <c r="AK104" i="18"/>
  <c r="AN104" i="18"/>
  <c r="AQ104" i="18"/>
  <c r="AT104" i="18"/>
  <c r="AW104" i="18"/>
  <c r="AZ104" i="18"/>
  <c r="BC104" i="18"/>
  <c r="BF104" i="18"/>
  <c r="BI104" i="18"/>
  <c r="J105" i="18"/>
  <c r="M105" i="18"/>
  <c r="P105" i="18"/>
  <c r="S105" i="18"/>
  <c r="V105" i="18"/>
  <c r="Y105" i="18"/>
  <c r="AB105" i="18"/>
  <c r="AE105" i="18"/>
  <c r="AH105" i="18"/>
  <c r="AK105" i="18"/>
  <c r="AN105" i="18"/>
  <c r="AQ105" i="18"/>
  <c r="AT105" i="18"/>
  <c r="AW105" i="18"/>
  <c r="AZ105" i="18"/>
  <c r="BC105" i="18"/>
  <c r="BF105" i="18"/>
  <c r="BI105" i="18"/>
  <c r="J106" i="18"/>
  <c r="M106" i="18"/>
  <c r="P106" i="18"/>
  <c r="S106" i="18"/>
  <c r="V106" i="18"/>
  <c r="Y106" i="18"/>
  <c r="AB106" i="18"/>
  <c r="AE106" i="18"/>
  <c r="AH106" i="18"/>
  <c r="AK106" i="18"/>
  <c r="AN106" i="18"/>
  <c r="AQ106" i="18"/>
  <c r="AT106" i="18"/>
  <c r="AW106" i="18"/>
  <c r="AZ106" i="18"/>
  <c r="BC106" i="18"/>
  <c r="BF106" i="18"/>
  <c r="BI106" i="18"/>
  <c r="J107" i="18"/>
  <c r="M107" i="18"/>
  <c r="P107" i="18"/>
  <c r="S107" i="18"/>
  <c r="V107" i="18"/>
  <c r="Y107" i="18"/>
  <c r="AB107" i="18"/>
  <c r="AE107" i="18"/>
  <c r="AH107" i="18"/>
  <c r="AK107" i="18"/>
  <c r="AN107" i="18"/>
  <c r="AQ107" i="18"/>
  <c r="AT107" i="18"/>
  <c r="AW107" i="18"/>
  <c r="AZ107" i="18"/>
  <c r="BC107" i="18"/>
  <c r="BF107" i="18"/>
  <c r="BI107" i="18"/>
  <c r="J108" i="18"/>
  <c r="M108" i="18"/>
  <c r="P108" i="18"/>
  <c r="S108" i="18"/>
  <c r="V108" i="18"/>
  <c r="Y108" i="18"/>
  <c r="AB108" i="18"/>
  <c r="AE108" i="18"/>
  <c r="AH108" i="18"/>
  <c r="AK108" i="18"/>
  <c r="AN108" i="18"/>
  <c r="AQ108" i="18"/>
  <c r="AT108" i="18"/>
  <c r="AW108" i="18"/>
  <c r="AZ108" i="18"/>
  <c r="BC108" i="18"/>
  <c r="BF108" i="18"/>
  <c r="BI108" i="18"/>
  <c r="J109" i="18"/>
  <c r="M109" i="18"/>
  <c r="P109" i="18"/>
  <c r="S109" i="18"/>
  <c r="V109" i="18"/>
  <c r="Y109" i="18"/>
  <c r="AB109" i="18"/>
  <c r="AE109" i="18"/>
  <c r="AH109" i="18"/>
  <c r="AK109" i="18"/>
  <c r="AN109" i="18"/>
  <c r="AQ109" i="18"/>
  <c r="AT109" i="18"/>
  <c r="AW109" i="18"/>
  <c r="AZ109" i="18"/>
  <c r="BC109" i="18"/>
  <c r="BF109" i="18"/>
  <c r="BI109" i="18"/>
  <c r="J110" i="18"/>
  <c r="M110" i="18"/>
  <c r="P110" i="18"/>
  <c r="S110" i="18"/>
  <c r="V110" i="18"/>
  <c r="Y110" i="18"/>
  <c r="AB110" i="18"/>
  <c r="AE110" i="18"/>
  <c r="AH110" i="18"/>
  <c r="AK110" i="18"/>
  <c r="AN110" i="18"/>
  <c r="AQ110" i="18"/>
  <c r="AT110" i="18"/>
  <c r="AW110" i="18"/>
  <c r="AZ110" i="18"/>
  <c r="BC110" i="18"/>
  <c r="BF110" i="18"/>
  <c r="BI110" i="18"/>
  <c r="J111" i="18"/>
  <c r="M111" i="18"/>
  <c r="P111" i="18"/>
  <c r="S111" i="18"/>
  <c r="V111" i="18"/>
  <c r="Y111" i="18"/>
  <c r="AB111" i="18"/>
  <c r="AE111" i="18"/>
  <c r="AH111" i="18"/>
  <c r="AK111" i="18"/>
  <c r="AN111" i="18"/>
  <c r="AQ111" i="18"/>
  <c r="AT111" i="18"/>
  <c r="AW111" i="18"/>
  <c r="AZ111" i="18"/>
  <c r="BC111" i="18"/>
  <c r="BF111" i="18"/>
  <c r="BI111" i="18"/>
  <c r="J112" i="18"/>
  <c r="M112" i="18"/>
  <c r="P112" i="18"/>
  <c r="S112" i="18"/>
  <c r="V112" i="18"/>
  <c r="Y112" i="18"/>
  <c r="AB112" i="18"/>
  <c r="AE112" i="18"/>
  <c r="AH112" i="18"/>
  <c r="AK112" i="18"/>
  <c r="AN112" i="18"/>
  <c r="AQ112" i="18"/>
  <c r="AT112" i="18"/>
  <c r="AW112" i="18"/>
  <c r="AZ112" i="18"/>
  <c r="BC112" i="18"/>
  <c r="BF112" i="18"/>
  <c r="BI112" i="18"/>
  <c r="J113" i="18"/>
  <c r="M113" i="18"/>
  <c r="P113" i="18"/>
  <c r="S113" i="18"/>
  <c r="V113" i="18"/>
  <c r="Y113" i="18"/>
  <c r="AB113" i="18"/>
  <c r="AE113" i="18"/>
  <c r="AH113" i="18"/>
  <c r="AK113" i="18"/>
  <c r="AN113" i="18"/>
  <c r="AQ113" i="18"/>
  <c r="AT113" i="18"/>
  <c r="AW113" i="18"/>
  <c r="AZ113" i="18"/>
  <c r="BC113" i="18"/>
  <c r="BF113" i="18"/>
  <c r="BI113" i="18"/>
  <c r="J114" i="18"/>
  <c r="M114" i="18"/>
  <c r="P114" i="18"/>
  <c r="S114" i="18"/>
  <c r="V114" i="18"/>
  <c r="Y114" i="18"/>
  <c r="AB114" i="18"/>
  <c r="AE114" i="18"/>
  <c r="AH114" i="18"/>
  <c r="AK114" i="18"/>
  <c r="AN114" i="18"/>
  <c r="AQ114" i="18"/>
  <c r="AT114" i="18"/>
  <c r="AW114" i="18"/>
  <c r="AZ114" i="18"/>
  <c r="BC114" i="18"/>
  <c r="BF114" i="18"/>
  <c r="BI114" i="18"/>
  <c r="J115" i="18"/>
  <c r="M115" i="18"/>
  <c r="P115" i="18"/>
  <c r="S115" i="18"/>
  <c r="V115" i="18"/>
  <c r="Y115" i="18"/>
  <c r="AB115" i="18"/>
  <c r="AE115" i="18"/>
  <c r="AH115" i="18"/>
  <c r="AK115" i="18"/>
  <c r="AN115" i="18"/>
  <c r="AQ115" i="18"/>
  <c r="AT115" i="18"/>
  <c r="AW115" i="18"/>
  <c r="AZ115" i="18"/>
  <c r="BC115" i="18"/>
  <c r="BF115" i="18"/>
  <c r="BI115" i="18"/>
  <c r="J116" i="18"/>
  <c r="M116" i="18"/>
  <c r="P116" i="18"/>
  <c r="S116" i="18"/>
  <c r="V116" i="18"/>
  <c r="Y116" i="18"/>
  <c r="AB116" i="18"/>
  <c r="AE116" i="18"/>
  <c r="AH116" i="18"/>
  <c r="AK116" i="18"/>
  <c r="AN116" i="18"/>
  <c r="AQ116" i="18"/>
  <c r="AT116" i="18"/>
  <c r="AW116" i="18"/>
  <c r="AZ116" i="18"/>
  <c r="BC116" i="18"/>
  <c r="BF116" i="18"/>
  <c r="BI116" i="18"/>
  <c r="J117" i="18"/>
  <c r="M117" i="18"/>
  <c r="P117" i="18"/>
  <c r="S117" i="18"/>
  <c r="V117" i="18"/>
  <c r="Y117" i="18"/>
  <c r="AB117" i="18"/>
  <c r="AE117" i="18"/>
  <c r="AH117" i="18"/>
  <c r="AK117" i="18"/>
  <c r="AN117" i="18"/>
  <c r="AQ117" i="18"/>
  <c r="AT117" i="18"/>
  <c r="AW117" i="18"/>
  <c r="AZ117" i="18"/>
  <c r="BC117" i="18"/>
  <c r="BF117" i="18"/>
  <c r="BI117" i="18"/>
  <c r="J118" i="18"/>
  <c r="M118" i="18"/>
  <c r="P118" i="18"/>
  <c r="S118" i="18"/>
  <c r="V118" i="18"/>
  <c r="Y118" i="18"/>
  <c r="AB118" i="18"/>
  <c r="AE118" i="18"/>
  <c r="AH118" i="18"/>
  <c r="AK118" i="18"/>
  <c r="AN118" i="18"/>
  <c r="AQ118" i="18"/>
  <c r="AT118" i="18"/>
  <c r="AW118" i="18"/>
  <c r="AZ118" i="18"/>
  <c r="BC118" i="18"/>
  <c r="BF118" i="18"/>
  <c r="BI118" i="18"/>
  <c r="J119" i="18"/>
  <c r="M119" i="18"/>
  <c r="P119" i="18"/>
  <c r="S119" i="18"/>
  <c r="V119" i="18"/>
  <c r="Y119" i="18"/>
  <c r="AB119" i="18"/>
  <c r="AE119" i="18"/>
  <c r="AH119" i="18"/>
  <c r="AK119" i="18"/>
  <c r="AN119" i="18"/>
  <c r="AQ119" i="18"/>
  <c r="AT119" i="18"/>
  <c r="AW119" i="18"/>
  <c r="AZ119" i="18"/>
  <c r="BC119" i="18"/>
  <c r="BF119" i="18"/>
  <c r="BI119" i="18"/>
  <c r="J120" i="18"/>
  <c r="M120" i="18"/>
  <c r="P120" i="18"/>
  <c r="S120" i="18"/>
  <c r="V120" i="18"/>
  <c r="Y120" i="18"/>
  <c r="AB120" i="18"/>
  <c r="AE120" i="18"/>
  <c r="AH120" i="18"/>
  <c r="AK120" i="18"/>
  <c r="AN120" i="18"/>
  <c r="AQ120" i="18"/>
  <c r="AT120" i="18"/>
  <c r="AW120" i="18"/>
  <c r="AZ120" i="18"/>
  <c r="BC120" i="18"/>
  <c r="BF120" i="18"/>
  <c r="BI120" i="18"/>
  <c r="J121" i="18"/>
  <c r="M121" i="18"/>
  <c r="P121" i="18"/>
  <c r="S121" i="18"/>
  <c r="V121" i="18"/>
  <c r="Y121" i="18"/>
  <c r="AB121" i="18"/>
  <c r="AE121" i="18"/>
  <c r="AH121" i="18"/>
  <c r="AK121" i="18"/>
  <c r="AN121" i="18"/>
  <c r="AQ121" i="18"/>
  <c r="AT121" i="18"/>
  <c r="AW121" i="18"/>
  <c r="AZ121" i="18"/>
  <c r="BC121" i="18"/>
  <c r="BF121" i="18"/>
  <c r="BI121" i="18"/>
  <c r="J122" i="18"/>
  <c r="M122" i="18"/>
  <c r="P122" i="18"/>
  <c r="S122" i="18"/>
  <c r="V122" i="18"/>
  <c r="Y122" i="18"/>
  <c r="AB122" i="18"/>
  <c r="AE122" i="18"/>
  <c r="AH122" i="18"/>
  <c r="AK122" i="18"/>
  <c r="AN122" i="18"/>
  <c r="AQ122" i="18"/>
  <c r="AT122" i="18"/>
  <c r="AW122" i="18"/>
  <c r="AZ122" i="18"/>
  <c r="BC122" i="18"/>
  <c r="BF122" i="18"/>
  <c r="BI122" i="18"/>
  <c r="J123" i="18"/>
  <c r="M123" i="18"/>
  <c r="P123" i="18"/>
  <c r="S123" i="18"/>
  <c r="V123" i="18"/>
  <c r="Y123" i="18"/>
  <c r="AB123" i="18"/>
  <c r="AE123" i="18"/>
  <c r="AH123" i="18"/>
  <c r="AK123" i="18"/>
  <c r="AN123" i="18"/>
  <c r="AQ123" i="18"/>
  <c r="AT123" i="18"/>
  <c r="AW123" i="18"/>
  <c r="AZ123" i="18"/>
  <c r="BC123" i="18"/>
  <c r="BF123" i="18"/>
  <c r="BI123" i="18"/>
  <c r="J124" i="18"/>
  <c r="M124" i="18"/>
  <c r="P124" i="18"/>
  <c r="S124" i="18"/>
  <c r="V124" i="18"/>
  <c r="Y124" i="18"/>
  <c r="AB124" i="18"/>
  <c r="AE124" i="18"/>
  <c r="AH124" i="18"/>
  <c r="AK124" i="18"/>
  <c r="AN124" i="18"/>
  <c r="AQ124" i="18"/>
  <c r="AT124" i="18"/>
  <c r="AW124" i="18"/>
  <c r="AZ124" i="18"/>
  <c r="BC124" i="18"/>
  <c r="BF124" i="18"/>
  <c r="BI124" i="18"/>
  <c r="J125" i="18"/>
  <c r="M125" i="18"/>
  <c r="P125" i="18"/>
  <c r="S125" i="18"/>
  <c r="V125" i="18"/>
  <c r="Y125" i="18"/>
  <c r="AB125" i="18"/>
  <c r="AE125" i="18"/>
  <c r="AH125" i="18"/>
  <c r="AK125" i="18"/>
  <c r="AN125" i="18"/>
  <c r="AQ125" i="18"/>
  <c r="AT125" i="18"/>
  <c r="AW125" i="18"/>
  <c r="AZ125" i="18"/>
  <c r="BC125" i="18"/>
  <c r="BF125" i="18"/>
  <c r="BI125" i="18"/>
  <c r="J126" i="18"/>
  <c r="M126" i="18"/>
  <c r="P126" i="18"/>
  <c r="S126" i="18"/>
  <c r="V126" i="18"/>
  <c r="Y126" i="18"/>
  <c r="AB126" i="18"/>
  <c r="AE126" i="18"/>
  <c r="AH126" i="18"/>
  <c r="AK126" i="18"/>
  <c r="AN126" i="18"/>
  <c r="AQ126" i="18"/>
  <c r="AT126" i="18"/>
  <c r="AW126" i="18"/>
  <c r="AZ126" i="18"/>
  <c r="BC126" i="18"/>
  <c r="BF126" i="18"/>
  <c r="BI126" i="18"/>
  <c r="J127" i="18"/>
  <c r="M127" i="18"/>
  <c r="P127" i="18"/>
  <c r="S127" i="18"/>
  <c r="V127" i="18"/>
  <c r="Y127" i="18"/>
  <c r="AB127" i="18"/>
  <c r="AE127" i="18"/>
  <c r="AH127" i="18"/>
  <c r="AK127" i="18"/>
  <c r="AN127" i="18"/>
  <c r="AQ127" i="18"/>
  <c r="AT127" i="18"/>
  <c r="AW127" i="18"/>
  <c r="AZ127" i="18"/>
  <c r="BC127" i="18"/>
  <c r="BF127" i="18"/>
  <c r="BI127" i="18"/>
  <c r="J128" i="18"/>
  <c r="M128" i="18"/>
  <c r="P128" i="18"/>
  <c r="S128" i="18"/>
  <c r="V128" i="18"/>
  <c r="Y128" i="18"/>
  <c r="AB128" i="18"/>
  <c r="AE128" i="18"/>
  <c r="AH128" i="18"/>
  <c r="AK128" i="18"/>
  <c r="AN128" i="18"/>
  <c r="AQ128" i="18"/>
  <c r="AT128" i="18"/>
  <c r="AW128" i="18"/>
  <c r="AZ128" i="18"/>
  <c r="BC128" i="18"/>
  <c r="BF128" i="18"/>
  <c r="BI128" i="18"/>
  <c r="J129" i="18"/>
  <c r="M129" i="18"/>
  <c r="P129" i="18"/>
  <c r="S129" i="18"/>
  <c r="V129" i="18"/>
  <c r="Y129" i="18"/>
  <c r="AB129" i="18"/>
  <c r="AE129" i="18"/>
  <c r="AH129" i="18"/>
  <c r="AK129" i="18"/>
  <c r="AN129" i="18"/>
  <c r="AQ129" i="18"/>
  <c r="AT129" i="18"/>
  <c r="AW129" i="18"/>
  <c r="AZ129" i="18"/>
  <c r="BC129" i="18"/>
  <c r="BF129" i="18"/>
  <c r="BI129" i="18"/>
  <c r="J130" i="18"/>
  <c r="M130" i="18"/>
  <c r="P130" i="18"/>
  <c r="S130" i="18"/>
  <c r="V130" i="18"/>
  <c r="Y130" i="18"/>
  <c r="AB130" i="18"/>
  <c r="AE130" i="18"/>
  <c r="AH130" i="18"/>
  <c r="AK130" i="18"/>
  <c r="AN130" i="18"/>
  <c r="AQ130" i="18"/>
  <c r="AT130" i="18"/>
  <c r="AW130" i="18"/>
  <c r="AZ130" i="18"/>
  <c r="BC130" i="18"/>
  <c r="BF130" i="18"/>
  <c r="BI130" i="18"/>
  <c r="J131" i="18"/>
  <c r="M131" i="18"/>
  <c r="P131" i="18"/>
  <c r="S131" i="18"/>
  <c r="V131" i="18"/>
  <c r="Y131" i="18"/>
  <c r="AB131" i="18"/>
  <c r="AE131" i="18"/>
  <c r="AH131" i="18"/>
  <c r="AK131" i="18"/>
  <c r="AN131" i="18"/>
  <c r="AQ131" i="18"/>
  <c r="AT131" i="18"/>
  <c r="AW131" i="18"/>
  <c r="AZ131" i="18"/>
  <c r="BC131" i="18"/>
  <c r="BF131" i="18"/>
  <c r="BI131" i="18"/>
  <c r="J132" i="18"/>
  <c r="M132" i="18"/>
  <c r="P132" i="18"/>
  <c r="S132" i="18"/>
  <c r="V132" i="18"/>
  <c r="Y132" i="18"/>
  <c r="AB132" i="18"/>
  <c r="AE132" i="18"/>
  <c r="AH132" i="18"/>
  <c r="AK132" i="18"/>
  <c r="AN132" i="18"/>
  <c r="AQ132" i="18"/>
  <c r="AT132" i="18"/>
  <c r="AW132" i="18"/>
  <c r="AZ132" i="18"/>
  <c r="BC132" i="18"/>
  <c r="BF132" i="18"/>
  <c r="BI132" i="18"/>
  <c r="J133" i="18"/>
  <c r="M133" i="18"/>
  <c r="P133" i="18"/>
  <c r="S133" i="18"/>
  <c r="V133" i="18"/>
  <c r="Y133" i="18"/>
  <c r="AB133" i="18"/>
  <c r="AE133" i="18"/>
  <c r="AH133" i="18"/>
  <c r="AK133" i="18"/>
  <c r="AN133" i="18"/>
  <c r="AQ133" i="18"/>
  <c r="AT133" i="18"/>
  <c r="AW133" i="18"/>
  <c r="AZ133" i="18"/>
  <c r="BC133" i="18"/>
  <c r="BF133" i="18"/>
  <c r="BI133" i="18"/>
  <c r="J134" i="18"/>
  <c r="M134" i="18"/>
  <c r="P134" i="18"/>
  <c r="S134" i="18"/>
  <c r="V134" i="18"/>
  <c r="Y134" i="18"/>
  <c r="AB134" i="18"/>
  <c r="AE134" i="18"/>
  <c r="AH134" i="18"/>
  <c r="AK134" i="18"/>
  <c r="AN134" i="18"/>
  <c r="AQ134" i="18"/>
  <c r="AT134" i="18"/>
  <c r="AW134" i="18"/>
  <c r="AZ134" i="18"/>
  <c r="BC134" i="18"/>
  <c r="BF134" i="18"/>
  <c r="BI134" i="18"/>
  <c r="J135" i="18"/>
  <c r="M135" i="18"/>
  <c r="P135" i="18"/>
  <c r="S135" i="18"/>
  <c r="V135" i="18"/>
  <c r="Y135" i="18"/>
  <c r="AB135" i="18"/>
  <c r="AE135" i="18"/>
  <c r="AH135" i="18"/>
  <c r="AK135" i="18"/>
  <c r="AN135" i="18"/>
  <c r="AQ135" i="18"/>
  <c r="AT135" i="18"/>
  <c r="AW135" i="18"/>
  <c r="AZ135" i="18"/>
  <c r="BC135" i="18"/>
  <c r="BF135" i="18"/>
  <c r="BI135" i="18"/>
  <c r="J136" i="18"/>
  <c r="M136" i="18"/>
  <c r="P136" i="18"/>
  <c r="S136" i="18"/>
  <c r="V136" i="18"/>
  <c r="Y136" i="18"/>
  <c r="AB136" i="18"/>
  <c r="AE136" i="18"/>
  <c r="AH136" i="18"/>
  <c r="AK136" i="18"/>
  <c r="AN136" i="18"/>
  <c r="AQ136" i="18"/>
  <c r="AT136" i="18"/>
  <c r="AW136" i="18"/>
  <c r="AZ136" i="18"/>
  <c r="BC136" i="18"/>
  <c r="BF136" i="18"/>
  <c r="BI136" i="18"/>
  <c r="J137" i="18"/>
  <c r="M137" i="18"/>
  <c r="P137" i="18"/>
  <c r="S137" i="18"/>
  <c r="V137" i="18"/>
  <c r="Y137" i="18"/>
  <c r="AB137" i="18"/>
  <c r="AE137" i="18"/>
  <c r="AH137" i="18"/>
  <c r="AK137" i="18"/>
  <c r="AN137" i="18"/>
  <c r="AQ137" i="18"/>
  <c r="AT137" i="18"/>
  <c r="AW137" i="18"/>
  <c r="AZ137" i="18"/>
  <c r="BC137" i="18"/>
  <c r="BF137" i="18"/>
  <c r="BI137" i="18"/>
  <c r="J138" i="18"/>
  <c r="M138" i="18"/>
  <c r="P138" i="18"/>
  <c r="S138" i="18"/>
  <c r="V138" i="18"/>
  <c r="Y138" i="18"/>
  <c r="AB138" i="18"/>
  <c r="AE138" i="18"/>
  <c r="AH138" i="18"/>
  <c r="AK138" i="18"/>
  <c r="AN138" i="18"/>
  <c r="AQ138" i="18"/>
  <c r="AT138" i="18"/>
  <c r="AW138" i="18"/>
  <c r="AZ138" i="18"/>
  <c r="BC138" i="18"/>
  <c r="BF138" i="18"/>
  <c r="BI138" i="18"/>
  <c r="J139" i="18"/>
  <c r="M139" i="18"/>
  <c r="P139" i="18"/>
  <c r="S139" i="18"/>
  <c r="V139" i="18"/>
  <c r="Y139" i="18"/>
  <c r="AB139" i="18"/>
  <c r="AE139" i="18"/>
  <c r="AH139" i="18"/>
  <c r="AK139" i="18"/>
  <c r="AN139" i="18"/>
  <c r="AQ139" i="18"/>
  <c r="AT139" i="18"/>
  <c r="AW139" i="18"/>
  <c r="AZ139" i="18"/>
  <c r="BC139" i="18"/>
  <c r="BF139" i="18"/>
  <c r="BI139" i="18"/>
  <c r="J140" i="18"/>
  <c r="M140" i="18"/>
  <c r="P140" i="18"/>
  <c r="S140" i="18"/>
  <c r="V140" i="18"/>
  <c r="Y140" i="18"/>
  <c r="AB140" i="18"/>
  <c r="AE140" i="18"/>
  <c r="AH140" i="18"/>
  <c r="AK140" i="18"/>
  <c r="AN140" i="18"/>
  <c r="AQ140" i="18"/>
  <c r="AT140" i="18"/>
  <c r="AW140" i="18"/>
  <c r="AZ140" i="18"/>
  <c r="BC140" i="18"/>
  <c r="BF140" i="18"/>
  <c r="BI140" i="18"/>
  <c r="J141" i="18"/>
  <c r="M141" i="18"/>
  <c r="P141" i="18"/>
  <c r="S141" i="18"/>
  <c r="V141" i="18"/>
  <c r="Y141" i="18"/>
  <c r="AB141" i="18"/>
  <c r="AE141" i="18"/>
  <c r="AH141" i="18"/>
  <c r="AK141" i="18"/>
  <c r="AN141" i="18"/>
  <c r="AQ141" i="18"/>
  <c r="AT141" i="18"/>
  <c r="AW141" i="18"/>
  <c r="AZ141" i="18"/>
  <c r="BC141" i="18"/>
  <c r="BF141" i="18"/>
  <c r="BI141" i="18"/>
  <c r="J142" i="18"/>
  <c r="M142" i="18"/>
  <c r="P142" i="18"/>
  <c r="S142" i="18"/>
  <c r="V142" i="18"/>
  <c r="Y142" i="18"/>
  <c r="AB142" i="18"/>
  <c r="AE142" i="18"/>
  <c r="AH142" i="18"/>
  <c r="AK142" i="18"/>
  <c r="AN142" i="18"/>
  <c r="AQ142" i="18"/>
  <c r="AT142" i="18"/>
  <c r="AW142" i="18"/>
  <c r="AZ142" i="18"/>
  <c r="BC142" i="18"/>
  <c r="BF142" i="18"/>
  <c r="BI142" i="18"/>
  <c r="J143" i="18"/>
  <c r="M143" i="18"/>
  <c r="P143" i="18"/>
  <c r="S143" i="18"/>
  <c r="V143" i="18"/>
  <c r="Y143" i="18"/>
  <c r="AB143" i="18"/>
  <c r="AE143" i="18"/>
  <c r="AH143" i="18"/>
  <c r="AK143" i="18"/>
  <c r="AN143" i="18"/>
  <c r="AQ143" i="18"/>
  <c r="AT143" i="18"/>
  <c r="AW143" i="18"/>
  <c r="AZ143" i="18"/>
  <c r="BC143" i="18"/>
  <c r="BF143" i="18"/>
  <c r="BI143" i="18"/>
  <c r="J144" i="18"/>
  <c r="M144" i="18"/>
  <c r="P144" i="18"/>
  <c r="S144" i="18"/>
  <c r="V144" i="18"/>
  <c r="Y144" i="18"/>
  <c r="AB144" i="18"/>
  <c r="AE144" i="18"/>
  <c r="AH144" i="18"/>
  <c r="AK144" i="18"/>
  <c r="AN144" i="18"/>
  <c r="AQ144" i="18"/>
  <c r="AT144" i="18"/>
  <c r="AW144" i="18"/>
  <c r="AZ144" i="18"/>
  <c r="BC144" i="18"/>
  <c r="BF144" i="18"/>
  <c r="BI144" i="18"/>
  <c r="J145" i="18"/>
  <c r="M145" i="18"/>
  <c r="P145" i="18"/>
  <c r="S145" i="18"/>
  <c r="V145" i="18"/>
  <c r="Y145" i="18"/>
  <c r="AB145" i="18"/>
  <c r="AE145" i="18"/>
  <c r="AH145" i="18"/>
  <c r="AK145" i="18"/>
  <c r="AN145" i="18"/>
  <c r="AQ145" i="18"/>
  <c r="AT145" i="18"/>
  <c r="AW145" i="18"/>
  <c r="AZ145" i="18"/>
  <c r="BC145" i="18"/>
  <c r="BF145" i="18"/>
  <c r="BI145" i="18"/>
  <c r="J146" i="18"/>
  <c r="M146" i="18"/>
  <c r="P146" i="18"/>
  <c r="S146" i="18"/>
  <c r="V146" i="18"/>
  <c r="Y146" i="18"/>
  <c r="AB146" i="18"/>
  <c r="AE146" i="18"/>
  <c r="AH146" i="18"/>
  <c r="AK146" i="18"/>
  <c r="AN146" i="18"/>
  <c r="AQ146" i="18"/>
  <c r="AT146" i="18"/>
  <c r="AW146" i="18"/>
  <c r="AZ146" i="18"/>
  <c r="BC146" i="18"/>
  <c r="BF146" i="18"/>
  <c r="BI146" i="18"/>
  <c r="J147" i="18"/>
  <c r="M147" i="18"/>
  <c r="P147" i="18"/>
  <c r="S147" i="18"/>
  <c r="V147" i="18"/>
  <c r="Y147" i="18"/>
  <c r="AB147" i="18"/>
  <c r="AE147" i="18"/>
  <c r="AH147" i="18"/>
  <c r="AK147" i="18"/>
  <c r="AN147" i="18"/>
  <c r="AQ147" i="18"/>
  <c r="AT147" i="18"/>
  <c r="AW147" i="18"/>
  <c r="AZ147" i="18"/>
  <c r="BC147" i="18"/>
  <c r="BF147" i="18"/>
  <c r="BI147" i="18"/>
  <c r="J148" i="18"/>
  <c r="M148" i="18"/>
  <c r="P148" i="18"/>
  <c r="S148" i="18"/>
  <c r="V148" i="18"/>
  <c r="Y148" i="18"/>
  <c r="AB148" i="18"/>
  <c r="AE148" i="18"/>
  <c r="AH148" i="18"/>
  <c r="AK148" i="18"/>
  <c r="AN148" i="18"/>
  <c r="AQ148" i="18"/>
  <c r="AT148" i="18"/>
  <c r="AW148" i="18"/>
  <c r="AZ148" i="18"/>
  <c r="BC148" i="18"/>
  <c r="BF148" i="18"/>
  <c r="BI148" i="18"/>
  <c r="J149" i="18"/>
  <c r="M149" i="18"/>
  <c r="P149" i="18"/>
  <c r="S149" i="18"/>
  <c r="V149" i="18"/>
  <c r="Y149" i="18"/>
  <c r="AB149" i="18"/>
  <c r="AE149" i="18"/>
  <c r="AH149" i="18"/>
  <c r="AK149" i="18"/>
  <c r="AN149" i="18"/>
  <c r="AQ149" i="18"/>
  <c r="AT149" i="18"/>
  <c r="AW149" i="18"/>
  <c r="AZ149" i="18"/>
  <c r="BC149" i="18"/>
  <c r="BF149" i="18"/>
  <c r="BI149" i="18"/>
  <c r="J150" i="18"/>
  <c r="M150" i="18"/>
  <c r="P150" i="18"/>
  <c r="S150" i="18"/>
  <c r="V150" i="18"/>
  <c r="Y150" i="18"/>
  <c r="AB150" i="18"/>
  <c r="AE150" i="18"/>
  <c r="AH150" i="18"/>
  <c r="AK150" i="18"/>
  <c r="AN150" i="18"/>
  <c r="AQ150" i="18"/>
  <c r="AT150" i="18"/>
  <c r="AW150" i="18"/>
  <c r="AZ150" i="18"/>
  <c r="BC150" i="18"/>
  <c r="BF150" i="18"/>
  <c r="BI150" i="18"/>
  <c r="J151" i="18"/>
  <c r="M151" i="18"/>
  <c r="P151" i="18"/>
  <c r="S151" i="18"/>
  <c r="V151" i="18"/>
  <c r="Y151" i="18"/>
  <c r="AB151" i="18"/>
  <c r="AE151" i="18"/>
  <c r="AH151" i="18"/>
  <c r="AK151" i="18"/>
  <c r="AN151" i="18"/>
  <c r="AQ151" i="18"/>
  <c r="AT151" i="18"/>
  <c r="AW151" i="18"/>
  <c r="AZ151" i="18"/>
  <c r="BC151" i="18"/>
  <c r="BF151" i="18"/>
  <c r="BI151" i="18"/>
  <c r="J152" i="18"/>
  <c r="M152" i="18"/>
  <c r="P152" i="18"/>
  <c r="S152" i="18"/>
  <c r="V152" i="18"/>
  <c r="Y152" i="18"/>
  <c r="AB152" i="18"/>
  <c r="AE152" i="18"/>
  <c r="AH152" i="18"/>
  <c r="AK152" i="18"/>
  <c r="AN152" i="18"/>
  <c r="AQ152" i="18"/>
  <c r="AT152" i="18"/>
  <c r="AW152" i="18"/>
  <c r="AZ152" i="18"/>
  <c r="BC152" i="18"/>
  <c r="BF152" i="18"/>
  <c r="BI152" i="18"/>
  <c r="J153" i="18"/>
  <c r="M153" i="18"/>
  <c r="P153" i="18"/>
  <c r="S153" i="18"/>
  <c r="V153" i="18"/>
  <c r="Y153" i="18"/>
  <c r="AB153" i="18"/>
  <c r="AE153" i="18"/>
  <c r="AH153" i="18"/>
  <c r="AK153" i="18"/>
  <c r="AN153" i="18"/>
  <c r="AQ153" i="18"/>
  <c r="AT153" i="18"/>
  <c r="AW153" i="18"/>
  <c r="AZ153" i="18"/>
  <c r="BC153" i="18"/>
  <c r="BF153" i="18"/>
  <c r="BI153" i="18"/>
  <c r="J154" i="18"/>
  <c r="M154" i="18"/>
  <c r="P154" i="18"/>
  <c r="S154" i="18"/>
  <c r="V154" i="18"/>
  <c r="Y154" i="18"/>
  <c r="AB154" i="18"/>
  <c r="AE154" i="18"/>
  <c r="AH154" i="18"/>
  <c r="AK154" i="18"/>
  <c r="AN154" i="18"/>
  <c r="AQ154" i="18"/>
  <c r="AT154" i="18"/>
  <c r="AW154" i="18"/>
  <c r="AZ154" i="18"/>
  <c r="BC154" i="18"/>
  <c r="BF154" i="18"/>
  <c r="BI154" i="18"/>
  <c r="J155" i="18"/>
  <c r="M155" i="18"/>
  <c r="P155" i="18"/>
  <c r="S155" i="18"/>
  <c r="V155" i="18"/>
  <c r="Y155" i="18"/>
  <c r="AB155" i="18"/>
  <c r="AE155" i="18"/>
  <c r="AH155" i="18"/>
  <c r="AK155" i="18"/>
  <c r="AN155" i="18"/>
  <c r="AQ155" i="18"/>
  <c r="AT155" i="18"/>
  <c r="AW155" i="18"/>
  <c r="AZ155" i="18"/>
  <c r="BC155" i="18"/>
  <c r="BF155" i="18"/>
  <c r="BI155" i="18"/>
  <c r="J156" i="18"/>
  <c r="M156" i="18"/>
  <c r="P156" i="18"/>
  <c r="S156" i="18"/>
  <c r="V156" i="18"/>
  <c r="Y156" i="18"/>
  <c r="AB156" i="18"/>
  <c r="AE156" i="18"/>
  <c r="AH156" i="18"/>
  <c r="AK156" i="18"/>
  <c r="AN156" i="18"/>
  <c r="AQ156" i="18"/>
  <c r="AT156" i="18"/>
  <c r="AW156" i="18"/>
  <c r="AZ156" i="18"/>
  <c r="BC156" i="18"/>
  <c r="BF156" i="18"/>
  <c r="BI156" i="18"/>
  <c r="J157" i="18"/>
  <c r="M157" i="18"/>
  <c r="P157" i="18"/>
  <c r="S157" i="18"/>
  <c r="V157" i="18"/>
  <c r="Y157" i="18"/>
  <c r="AB157" i="18"/>
  <c r="AE157" i="18"/>
  <c r="AH157" i="18"/>
  <c r="AK157" i="18"/>
  <c r="AN157" i="18"/>
  <c r="AQ157" i="18"/>
  <c r="AT157" i="18"/>
  <c r="AW157" i="18"/>
  <c r="AZ157" i="18"/>
  <c r="BC157" i="18"/>
  <c r="BF157" i="18"/>
  <c r="BI157" i="18"/>
  <c r="J158" i="18"/>
  <c r="M158" i="18"/>
  <c r="P158" i="18"/>
  <c r="S158" i="18"/>
  <c r="V158" i="18"/>
  <c r="Y158" i="18"/>
  <c r="AB158" i="18"/>
  <c r="AE158" i="18"/>
  <c r="AH158" i="18"/>
  <c r="AK158" i="18"/>
  <c r="AN158" i="18"/>
  <c r="AQ158" i="18"/>
  <c r="AT158" i="18"/>
  <c r="AW158" i="18"/>
  <c r="AZ158" i="18"/>
  <c r="BC158" i="18"/>
  <c r="BF158" i="18"/>
  <c r="BI158" i="18"/>
  <c r="J159" i="18"/>
  <c r="M159" i="18"/>
  <c r="P159" i="18"/>
  <c r="S159" i="18"/>
  <c r="V159" i="18"/>
  <c r="Y159" i="18"/>
  <c r="AB159" i="18"/>
  <c r="AE159" i="18"/>
  <c r="AH159" i="18"/>
  <c r="AK159" i="18"/>
  <c r="AN159" i="18"/>
  <c r="AQ159" i="18"/>
  <c r="AT159" i="18"/>
  <c r="AW159" i="18"/>
  <c r="AZ159" i="18"/>
  <c r="BC159" i="18"/>
  <c r="BF159" i="18"/>
  <c r="BI159" i="18"/>
  <c r="J160" i="18"/>
  <c r="M160" i="18"/>
  <c r="P160" i="18"/>
  <c r="S160" i="18"/>
  <c r="V160" i="18"/>
  <c r="Y160" i="18"/>
  <c r="AB160" i="18"/>
  <c r="AE160" i="18"/>
  <c r="AH160" i="18"/>
  <c r="AK160" i="18"/>
  <c r="AN160" i="18"/>
  <c r="AQ160" i="18"/>
  <c r="AT160" i="18"/>
  <c r="AW160" i="18"/>
  <c r="AZ160" i="18"/>
  <c r="BC160" i="18"/>
  <c r="BF160" i="18"/>
  <c r="BI160" i="18"/>
  <c r="J161" i="18"/>
  <c r="M161" i="18"/>
  <c r="P161" i="18"/>
  <c r="S161" i="18"/>
  <c r="V161" i="18"/>
  <c r="Y161" i="18"/>
  <c r="AB161" i="18"/>
  <c r="AE161" i="18"/>
  <c r="AH161" i="18"/>
  <c r="AK161" i="18"/>
  <c r="AN161" i="18"/>
  <c r="AQ161" i="18"/>
  <c r="AT161" i="18"/>
  <c r="AW161" i="18"/>
  <c r="AZ161" i="18"/>
  <c r="BC161" i="18"/>
  <c r="BF161" i="18"/>
  <c r="BI161" i="18"/>
  <c r="J162" i="18"/>
  <c r="M162" i="18"/>
  <c r="P162" i="18"/>
  <c r="S162" i="18"/>
  <c r="V162" i="18"/>
  <c r="Y162" i="18"/>
  <c r="AB162" i="18"/>
  <c r="AE162" i="18"/>
  <c r="AH162" i="18"/>
  <c r="AK162" i="18"/>
  <c r="AN162" i="18"/>
  <c r="AQ162" i="18"/>
  <c r="AT162" i="18"/>
  <c r="AW162" i="18"/>
  <c r="AZ162" i="18"/>
  <c r="BC162" i="18"/>
  <c r="BF162" i="18"/>
  <c r="BI162" i="18"/>
  <c r="J163" i="18"/>
  <c r="M163" i="18"/>
  <c r="P163" i="18"/>
  <c r="S163" i="18"/>
  <c r="V163" i="18"/>
  <c r="Y163" i="18"/>
  <c r="AB163" i="18"/>
  <c r="AE163" i="18"/>
  <c r="AH163" i="18"/>
  <c r="AK163" i="18"/>
  <c r="AN163" i="18"/>
  <c r="AQ163" i="18"/>
  <c r="AT163" i="18"/>
  <c r="AW163" i="18"/>
  <c r="AZ163" i="18"/>
  <c r="BC163" i="18"/>
  <c r="BF163" i="18"/>
  <c r="BI163" i="18"/>
  <c r="J164" i="18"/>
  <c r="M164" i="18"/>
  <c r="P164" i="18"/>
  <c r="S164" i="18"/>
  <c r="V164" i="18"/>
  <c r="Y164" i="18"/>
  <c r="AB164" i="18"/>
  <c r="AE164" i="18"/>
  <c r="AH164" i="18"/>
  <c r="AK164" i="18"/>
  <c r="AN164" i="18"/>
  <c r="AQ164" i="18"/>
  <c r="AT164" i="18"/>
  <c r="AW164" i="18"/>
  <c r="AZ164" i="18"/>
  <c r="BC164" i="18"/>
  <c r="BF164" i="18"/>
  <c r="BI164" i="18"/>
  <c r="J165" i="18"/>
  <c r="M165" i="18"/>
  <c r="P165" i="18"/>
  <c r="S165" i="18"/>
  <c r="V165" i="18"/>
  <c r="Y165" i="18"/>
  <c r="AB165" i="18"/>
  <c r="AE165" i="18"/>
  <c r="AH165" i="18"/>
  <c r="AK165" i="18"/>
  <c r="AN165" i="18"/>
  <c r="AQ165" i="18"/>
  <c r="AT165" i="18"/>
  <c r="AW165" i="18"/>
  <c r="AZ165" i="18"/>
  <c r="BC165" i="18"/>
  <c r="BF165" i="18"/>
  <c r="BI165" i="18"/>
  <c r="J166" i="18"/>
  <c r="M166" i="18"/>
  <c r="P166" i="18"/>
  <c r="S166" i="18"/>
  <c r="V166" i="18"/>
  <c r="Y166" i="18"/>
  <c r="AB166" i="18"/>
  <c r="AE166" i="18"/>
  <c r="AH166" i="18"/>
  <c r="AK166" i="18"/>
  <c r="AN166" i="18"/>
  <c r="AQ166" i="18"/>
  <c r="AT166" i="18"/>
  <c r="AW166" i="18"/>
  <c r="AZ166" i="18"/>
  <c r="BC166" i="18"/>
  <c r="BF166" i="18"/>
  <c r="BI166" i="18"/>
  <c r="J167" i="18"/>
  <c r="M167" i="18"/>
  <c r="P167" i="18"/>
  <c r="S167" i="18"/>
  <c r="V167" i="18"/>
  <c r="Y167" i="18"/>
  <c r="AB167" i="18"/>
  <c r="AE167" i="18"/>
  <c r="AH167" i="18"/>
  <c r="AK167" i="18"/>
  <c r="AN167" i="18"/>
  <c r="AQ167" i="18"/>
  <c r="AT167" i="18"/>
  <c r="AW167" i="18"/>
  <c r="AZ167" i="18"/>
  <c r="BC167" i="18"/>
  <c r="BF167" i="18"/>
  <c r="BI167" i="18"/>
  <c r="J168" i="18"/>
  <c r="M168" i="18"/>
  <c r="P168" i="18"/>
  <c r="S168" i="18"/>
  <c r="V168" i="18"/>
  <c r="Y168" i="18"/>
  <c r="AB168" i="18"/>
  <c r="AE168" i="18"/>
  <c r="AH168" i="18"/>
  <c r="AK168" i="18"/>
  <c r="AN168" i="18"/>
  <c r="AQ168" i="18"/>
  <c r="AT168" i="18"/>
  <c r="AW168" i="18"/>
  <c r="AZ168" i="18"/>
  <c r="BC168" i="18"/>
  <c r="BF168" i="18"/>
  <c r="BI168" i="18"/>
  <c r="J169" i="18"/>
  <c r="M169" i="18"/>
  <c r="P169" i="18"/>
  <c r="S169" i="18"/>
  <c r="V169" i="18"/>
  <c r="Y169" i="18"/>
  <c r="AB169" i="18"/>
  <c r="AE169" i="18"/>
  <c r="AH169" i="18"/>
  <c r="AK169" i="18"/>
  <c r="AN169" i="18"/>
  <c r="AQ169" i="18"/>
  <c r="AT169" i="18"/>
  <c r="AW169" i="18"/>
  <c r="AZ169" i="18"/>
  <c r="BC169" i="18"/>
  <c r="BF169" i="18"/>
  <c r="BI169" i="18"/>
  <c r="J170" i="18"/>
  <c r="M170" i="18"/>
  <c r="P170" i="18"/>
  <c r="S170" i="18"/>
  <c r="V170" i="18"/>
  <c r="Y170" i="18"/>
  <c r="AB170" i="18"/>
  <c r="AE170" i="18"/>
  <c r="AH170" i="18"/>
  <c r="AK170" i="18"/>
  <c r="AN170" i="18"/>
  <c r="AQ170" i="18"/>
  <c r="AT170" i="18"/>
  <c r="AW170" i="18"/>
  <c r="AZ170" i="18"/>
  <c r="BC170" i="18"/>
  <c r="BF170" i="18"/>
  <c r="BI170" i="18"/>
  <c r="J171" i="18"/>
  <c r="M171" i="18"/>
  <c r="P171" i="18"/>
  <c r="S171" i="18"/>
  <c r="V171" i="18"/>
  <c r="Y171" i="18"/>
  <c r="AB171" i="18"/>
  <c r="AE171" i="18"/>
  <c r="AH171" i="18"/>
  <c r="AK171" i="18"/>
  <c r="AN171" i="18"/>
  <c r="AQ171" i="18"/>
  <c r="AT171" i="18"/>
  <c r="AW171" i="18"/>
  <c r="AZ171" i="18"/>
  <c r="BC171" i="18"/>
  <c r="BF171" i="18"/>
  <c r="BI171" i="18"/>
  <c r="J172" i="18"/>
  <c r="M172" i="18"/>
  <c r="P172" i="18"/>
  <c r="S172" i="18"/>
  <c r="V172" i="18"/>
  <c r="Y172" i="18"/>
  <c r="AB172" i="18"/>
  <c r="AE172" i="18"/>
  <c r="AH172" i="18"/>
  <c r="AK172" i="18"/>
  <c r="AN172" i="18"/>
  <c r="AQ172" i="18"/>
  <c r="AT172" i="18"/>
  <c r="AW172" i="18"/>
  <c r="AZ172" i="18"/>
  <c r="BC172" i="18"/>
  <c r="BF172" i="18"/>
  <c r="BI172" i="18"/>
  <c r="J173" i="18"/>
  <c r="M173" i="18"/>
  <c r="P173" i="18"/>
  <c r="S173" i="18"/>
  <c r="V173" i="18"/>
  <c r="Y173" i="18"/>
  <c r="AB173" i="18"/>
  <c r="AE173" i="18"/>
  <c r="AH173" i="18"/>
  <c r="AK173" i="18"/>
  <c r="AN173" i="18"/>
  <c r="AQ173" i="18"/>
  <c r="AT173" i="18"/>
  <c r="AW173" i="18"/>
  <c r="AZ173" i="18"/>
  <c r="BC173" i="18"/>
  <c r="BF173" i="18"/>
  <c r="BI173" i="18"/>
  <c r="J174" i="18"/>
  <c r="M174" i="18"/>
  <c r="P174" i="18"/>
  <c r="S174" i="18"/>
  <c r="V174" i="18"/>
  <c r="Y174" i="18"/>
  <c r="AB174" i="18"/>
  <c r="AE174" i="18"/>
  <c r="AH174" i="18"/>
  <c r="AK174" i="18"/>
  <c r="AN174" i="18"/>
  <c r="AQ174" i="18"/>
  <c r="AT174" i="18"/>
  <c r="AW174" i="18"/>
  <c r="AZ174" i="18"/>
  <c r="BC174" i="18"/>
  <c r="BF174" i="18"/>
  <c r="BI174" i="18"/>
  <c r="J175" i="18"/>
  <c r="M175" i="18"/>
  <c r="P175" i="18"/>
  <c r="S175" i="18"/>
  <c r="V175" i="18"/>
  <c r="Y175" i="18"/>
  <c r="AB175" i="18"/>
  <c r="AE175" i="18"/>
  <c r="AH175" i="18"/>
  <c r="AK175" i="18"/>
  <c r="AN175" i="18"/>
  <c r="AQ175" i="18"/>
  <c r="AT175" i="18"/>
  <c r="AW175" i="18"/>
  <c r="AZ175" i="18"/>
  <c r="BC175" i="18"/>
  <c r="BF175" i="18"/>
  <c r="BI175" i="18"/>
  <c r="J176" i="18"/>
  <c r="M176" i="18"/>
  <c r="P176" i="18"/>
  <c r="S176" i="18"/>
  <c r="V176" i="18"/>
  <c r="Y176" i="18"/>
  <c r="AB176" i="18"/>
  <c r="AE176" i="18"/>
  <c r="AH176" i="18"/>
  <c r="AK176" i="18"/>
  <c r="AN176" i="18"/>
  <c r="AQ176" i="18"/>
  <c r="AT176" i="18"/>
  <c r="AW176" i="18"/>
  <c r="AZ176" i="18"/>
  <c r="BC176" i="18"/>
  <c r="BF176" i="18"/>
  <c r="BI176" i="18"/>
  <c r="J177" i="18"/>
  <c r="M177" i="18"/>
  <c r="P177" i="18"/>
  <c r="S177" i="18"/>
  <c r="V177" i="18"/>
  <c r="Y177" i="18"/>
  <c r="AB177" i="18"/>
  <c r="AE177" i="18"/>
  <c r="AH177" i="18"/>
  <c r="AK177" i="18"/>
  <c r="AN177" i="18"/>
  <c r="AQ177" i="18"/>
  <c r="AT177" i="18"/>
  <c r="AW177" i="18"/>
  <c r="AZ177" i="18"/>
  <c r="BC177" i="18"/>
  <c r="BF177" i="18"/>
  <c r="BI177" i="18"/>
  <c r="J178" i="18"/>
  <c r="M178" i="18"/>
  <c r="P178" i="18"/>
  <c r="S178" i="18"/>
  <c r="V178" i="18"/>
  <c r="Y178" i="18"/>
  <c r="AB178" i="18"/>
  <c r="AE178" i="18"/>
  <c r="AH178" i="18"/>
  <c r="AK178" i="18"/>
  <c r="AN178" i="18"/>
  <c r="AQ178" i="18"/>
  <c r="AT178" i="18"/>
  <c r="AW178" i="18"/>
  <c r="AZ178" i="18"/>
  <c r="BC178" i="18"/>
  <c r="BF178" i="18"/>
  <c r="BI178" i="18"/>
  <c r="J179" i="18"/>
  <c r="M179" i="18"/>
  <c r="P179" i="18"/>
  <c r="S179" i="18"/>
  <c r="V179" i="18"/>
  <c r="Y179" i="18"/>
  <c r="AB179" i="18"/>
  <c r="AE179" i="18"/>
  <c r="AH179" i="18"/>
  <c r="AK179" i="18"/>
  <c r="AN179" i="18"/>
  <c r="AQ179" i="18"/>
  <c r="AT179" i="18"/>
  <c r="AW179" i="18"/>
  <c r="AZ179" i="18"/>
  <c r="BC179" i="18"/>
  <c r="BF179" i="18"/>
  <c r="BI179" i="18"/>
  <c r="J180" i="18"/>
  <c r="M180" i="18"/>
  <c r="P180" i="18"/>
  <c r="S180" i="18"/>
  <c r="V180" i="18"/>
  <c r="Y180" i="18"/>
  <c r="AB180" i="18"/>
  <c r="AE180" i="18"/>
  <c r="AH180" i="18"/>
  <c r="AK180" i="18"/>
  <c r="AN180" i="18"/>
  <c r="AQ180" i="18"/>
  <c r="AT180" i="18"/>
  <c r="AW180" i="18"/>
  <c r="AZ180" i="18"/>
  <c r="BC180" i="18"/>
  <c r="BF180" i="18"/>
  <c r="BI180" i="18"/>
  <c r="J181" i="18"/>
  <c r="M181" i="18"/>
  <c r="P181" i="18"/>
  <c r="S181" i="18"/>
  <c r="V181" i="18"/>
  <c r="Y181" i="18"/>
  <c r="AB181" i="18"/>
  <c r="AE181" i="18"/>
  <c r="AH181" i="18"/>
  <c r="AK181" i="18"/>
  <c r="AN181" i="18"/>
  <c r="AQ181" i="18"/>
  <c r="AT181" i="18"/>
  <c r="AW181" i="18"/>
  <c r="AZ181" i="18"/>
  <c r="BC181" i="18"/>
  <c r="BF181" i="18"/>
  <c r="BI181" i="18"/>
  <c r="J182" i="18"/>
  <c r="M182" i="18"/>
  <c r="P182" i="18"/>
  <c r="S182" i="18"/>
  <c r="V182" i="18"/>
  <c r="Y182" i="18"/>
  <c r="AB182" i="18"/>
  <c r="AE182" i="18"/>
  <c r="AH182" i="18"/>
  <c r="AK182" i="18"/>
  <c r="AN182" i="18"/>
  <c r="AQ182" i="18"/>
  <c r="AT182" i="18"/>
  <c r="AW182" i="18"/>
  <c r="AZ182" i="18"/>
  <c r="BC182" i="18"/>
  <c r="BF182" i="18"/>
  <c r="BI182" i="18"/>
  <c r="J183" i="18"/>
  <c r="M183" i="18"/>
  <c r="P183" i="18"/>
  <c r="S183" i="18"/>
  <c r="V183" i="18"/>
  <c r="Y183" i="18"/>
  <c r="AB183" i="18"/>
  <c r="AE183" i="18"/>
  <c r="AH183" i="18"/>
  <c r="AK183" i="18"/>
  <c r="AN183" i="18"/>
  <c r="AQ183" i="18"/>
  <c r="AT183" i="18"/>
  <c r="AW183" i="18"/>
  <c r="AZ183" i="18"/>
  <c r="BC183" i="18"/>
  <c r="BF183" i="18"/>
  <c r="BI183" i="18"/>
  <c r="J184" i="18"/>
  <c r="M184" i="18"/>
  <c r="P184" i="18"/>
  <c r="S184" i="18"/>
  <c r="V184" i="18"/>
  <c r="Y184" i="18"/>
  <c r="AB184" i="18"/>
  <c r="AE184" i="18"/>
  <c r="AH184" i="18"/>
  <c r="AK184" i="18"/>
  <c r="AN184" i="18"/>
  <c r="AQ184" i="18"/>
  <c r="AT184" i="18"/>
  <c r="AW184" i="18"/>
  <c r="AZ184" i="18"/>
  <c r="BC184" i="18"/>
  <c r="BF184" i="18"/>
  <c r="BI184" i="18"/>
  <c r="J185" i="18"/>
  <c r="M185" i="18"/>
  <c r="P185" i="18"/>
  <c r="S185" i="18"/>
  <c r="V185" i="18"/>
  <c r="Y185" i="18"/>
  <c r="AB185" i="18"/>
  <c r="AE185" i="18"/>
  <c r="AH185" i="18"/>
  <c r="AK185" i="18"/>
  <c r="AN185" i="18"/>
  <c r="AQ185" i="18"/>
  <c r="AT185" i="18"/>
  <c r="AW185" i="18"/>
  <c r="AZ185" i="18"/>
  <c r="BC185" i="18"/>
  <c r="BF185" i="18"/>
  <c r="BI185" i="18"/>
  <c r="J186" i="18"/>
  <c r="M186" i="18"/>
  <c r="P186" i="18"/>
  <c r="S186" i="18"/>
  <c r="V186" i="18"/>
  <c r="Y186" i="18"/>
  <c r="AB186" i="18"/>
  <c r="AE186" i="18"/>
  <c r="AH186" i="18"/>
  <c r="AK186" i="18"/>
  <c r="AN186" i="18"/>
  <c r="AQ186" i="18"/>
  <c r="AT186" i="18"/>
  <c r="AW186" i="18"/>
  <c r="AZ186" i="18"/>
  <c r="BC186" i="18"/>
  <c r="BF186" i="18"/>
  <c r="BI186" i="18"/>
  <c r="J187" i="18"/>
  <c r="M187" i="18"/>
  <c r="P187" i="18"/>
  <c r="S187" i="18"/>
  <c r="V187" i="18"/>
  <c r="Y187" i="18"/>
  <c r="AB187" i="18"/>
  <c r="AE187" i="18"/>
  <c r="AH187" i="18"/>
  <c r="AK187" i="18"/>
  <c r="AN187" i="18"/>
  <c r="AQ187" i="18"/>
  <c r="AT187" i="18"/>
  <c r="AW187" i="18"/>
  <c r="AZ187" i="18"/>
  <c r="BC187" i="18"/>
  <c r="BF187" i="18"/>
  <c r="BI187" i="18"/>
  <c r="J188" i="18"/>
  <c r="M188" i="18"/>
  <c r="P188" i="18"/>
  <c r="S188" i="18"/>
  <c r="V188" i="18"/>
  <c r="Y188" i="18"/>
  <c r="AB188" i="18"/>
  <c r="AE188" i="18"/>
  <c r="AH188" i="18"/>
  <c r="AK188" i="18"/>
  <c r="AN188" i="18"/>
  <c r="AQ188" i="18"/>
  <c r="AT188" i="18"/>
  <c r="AW188" i="18"/>
  <c r="AZ188" i="18"/>
  <c r="BC188" i="18"/>
  <c r="BF188" i="18"/>
  <c r="BI188" i="18"/>
  <c r="J189" i="18"/>
  <c r="M189" i="18"/>
  <c r="P189" i="18"/>
  <c r="S189" i="18"/>
  <c r="V189" i="18"/>
  <c r="Y189" i="18"/>
  <c r="AB189" i="18"/>
  <c r="AE189" i="18"/>
  <c r="AH189" i="18"/>
  <c r="AK189" i="18"/>
  <c r="AN189" i="18"/>
  <c r="AQ189" i="18"/>
  <c r="AT189" i="18"/>
  <c r="AW189" i="18"/>
  <c r="AZ189" i="18"/>
  <c r="BC189" i="18"/>
  <c r="BF189" i="18"/>
  <c r="BI189" i="18"/>
  <c r="J190" i="18"/>
  <c r="M190" i="18"/>
  <c r="P190" i="18"/>
  <c r="S190" i="18"/>
  <c r="V190" i="18"/>
  <c r="Y190" i="18"/>
  <c r="AB190" i="18"/>
  <c r="AE190" i="18"/>
  <c r="AH190" i="18"/>
  <c r="AK190" i="18"/>
  <c r="AN190" i="18"/>
  <c r="AQ190" i="18"/>
  <c r="AT190" i="18"/>
  <c r="AW190" i="18"/>
  <c r="AZ190" i="18"/>
  <c r="BC190" i="18"/>
  <c r="BF190" i="18"/>
  <c r="BI190" i="18"/>
  <c r="J191" i="18"/>
  <c r="M191" i="18"/>
  <c r="P191" i="18"/>
  <c r="S191" i="18"/>
  <c r="V191" i="18"/>
  <c r="Y191" i="18"/>
  <c r="AB191" i="18"/>
  <c r="AE191" i="18"/>
  <c r="AH191" i="18"/>
  <c r="AK191" i="18"/>
  <c r="AN191" i="18"/>
  <c r="AQ191" i="18"/>
  <c r="AT191" i="18"/>
  <c r="AW191" i="18"/>
  <c r="AZ191" i="18"/>
  <c r="BC191" i="18"/>
  <c r="BF191" i="18"/>
  <c r="BI191" i="18"/>
  <c r="J192" i="18"/>
  <c r="M192" i="18"/>
  <c r="P192" i="18"/>
  <c r="S192" i="18"/>
  <c r="V192" i="18"/>
  <c r="Y192" i="18"/>
  <c r="AB192" i="18"/>
  <c r="AE192" i="18"/>
  <c r="AH192" i="18"/>
  <c r="AK192" i="18"/>
  <c r="AN192" i="18"/>
  <c r="AQ192" i="18"/>
  <c r="AT192" i="18"/>
  <c r="AW192" i="18"/>
  <c r="AZ192" i="18"/>
  <c r="BC192" i="18"/>
  <c r="BF192" i="18"/>
  <c r="BI192" i="18"/>
  <c r="J193" i="18"/>
  <c r="M193" i="18"/>
  <c r="P193" i="18"/>
  <c r="S193" i="18"/>
  <c r="V193" i="18"/>
  <c r="Y193" i="18"/>
  <c r="AB193" i="18"/>
  <c r="AE193" i="18"/>
  <c r="AH193" i="18"/>
  <c r="AK193" i="18"/>
  <c r="AN193" i="18"/>
  <c r="AQ193" i="18"/>
  <c r="AT193" i="18"/>
  <c r="AW193" i="18"/>
  <c r="AZ193" i="18"/>
  <c r="BC193" i="18"/>
  <c r="BF193" i="18"/>
  <c r="BI193" i="18"/>
  <c r="J194" i="18"/>
  <c r="M194" i="18"/>
  <c r="P194" i="18"/>
  <c r="S194" i="18"/>
  <c r="V194" i="18"/>
  <c r="Y194" i="18"/>
  <c r="AB194" i="18"/>
  <c r="AE194" i="18"/>
  <c r="AH194" i="18"/>
  <c r="AK194" i="18"/>
  <c r="AN194" i="18"/>
  <c r="AQ194" i="18"/>
  <c r="AT194" i="18"/>
  <c r="AW194" i="18"/>
  <c r="AZ194" i="18"/>
  <c r="BC194" i="18"/>
  <c r="BF194" i="18"/>
  <c r="BI194" i="18"/>
  <c r="J195" i="18"/>
  <c r="M195" i="18"/>
  <c r="P195" i="18"/>
  <c r="S195" i="18"/>
  <c r="V195" i="18"/>
  <c r="Y195" i="18"/>
  <c r="AB195" i="18"/>
  <c r="AE195" i="18"/>
  <c r="AH195" i="18"/>
  <c r="AK195" i="18"/>
  <c r="AN195" i="18"/>
  <c r="AQ195" i="18"/>
  <c r="AT195" i="18"/>
  <c r="AW195" i="18"/>
  <c r="AZ195" i="18"/>
  <c r="BC195" i="18"/>
  <c r="BF195" i="18"/>
  <c r="BI195" i="18"/>
  <c r="J196" i="18"/>
  <c r="M196" i="18"/>
  <c r="P196" i="18"/>
  <c r="S196" i="18"/>
  <c r="V196" i="18"/>
  <c r="Y196" i="18"/>
  <c r="AB196" i="18"/>
  <c r="AE196" i="18"/>
  <c r="AH196" i="18"/>
  <c r="AK196" i="18"/>
  <c r="AN196" i="18"/>
  <c r="AQ196" i="18"/>
  <c r="AT196" i="18"/>
  <c r="AW196" i="18"/>
  <c r="AZ196" i="18"/>
  <c r="BC196" i="18"/>
  <c r="BF196" i="18"/>
  <c r="BI196" i="18"/>
  <c r="J197" i="18"/>
  <c r="M197" i="18"/>
  <c r="P197" i="18"/>
  <c r="S197" i="18"/>
  <c r="V197" i="18"/>
  <c r="Y197" i="18"/>
  <c r="AB197" i="18"/>
  <c r="AE197" i="18"/>
  <c r="AH197" i="18"/>
  <c r="AK197" i="18"/>
  <c r="AN197" i="18"/>
  <c r="AQ197" i="18"/>
  <c r="AT197" i="18"/>
  <c r="AW197" i="18"/>
  <c r="AZ197" i="18"/>
  <c r="BC197" i="18"/>
  <c r="BF197" i="18"/>
  <c r="BI197" i="18"/>
  <c r="J198" i="18"/>
  <c r="M198" i="18"/>
  <c r="P198" i="18"/>
  <c r="S198" i="18"/>
  <c r="V198" i="18"/>
  <c r="Y198" i="18"/>
  <c r="AB198" i="18"/>
  <c r="AE198" i="18"/>
  <c r="AH198" i="18"/>
  <c r="AK198" i="18"/>
  <c r="AN198" i="18"/>
  <c r="AQ198" i="18"/>
  <c r="AT198" i="18"/>
  <c r="AW198" i="18"/>
  <c r="AZ198" i="18"/>
  <c r="BC198" i="18"/>
  <c r="BF198" i="18"/>
  <c r="BI198" i="18"/>
  <c r="J199" i="18"/>
  <c r="M199" i="18"/>
  <c r="P199" i="18"/>
  <c r="S199" i="18"/>
  <c r="V199" i="18"/>
  <c r="Y199" i="18"/>
  <c r="AB199" i="18"/>
  <c r="AE199" i="18"/>
  <c r="AH199" i="18"/>
  <c r="AK199" i="18"/>
  <c r="AN199" i="18"/>
  <c r="AQ199" i="18"/>
  <c r="AT199" i="18"/>
  <c r="AW199" i="18"/>
  <c r="AZ199" i="18"/>
  <c r="BC199" i="18"/>
  <c r="BF199" i="18"/>
  <c r="BI199" i="18"/>
  <c r="J200" i="18"/>
  <c r="M200" i="18"/>
  <c r="P200" i="18"/>
  <c r="S200" i="18"/>
  <c r="V200" i="18"/>
  <c r="Y200" i="18"/>
  <c r="AB200" i="18"/>
  <c r="AE200" i="18"/>
  <c r="AH200" i="18"/>
  <c r="AK200" i="18"/>
  <c r="AN200" i="18"/>
  <c r="AQ200" i="18"/>
  <c r="AT200" i="18"/>
  <c r="AW200" i="18"/>
  <c r="AZ200" i="18"/>
  <c r="BC200" i="18"/>
  <c r="BF200" i="18"/>
  <c r="BI200" i="18"/>
  <c r="J201" i="18"/>
  <c r="M201" i="18"/>
  <c r="P201" i="18"/>
  <c r="S201" i="18"/>
  <c r="V201" i="18"/>
  <c r="Y201" i="18"/>
  <c r="AB201" i="18"/>
  <c r="AE201" i="18"/>
  <c r="AH201" i="18"/>
  <c r="AK201" i="18"/>
  <c r="AN201" i="18"/>
  <c r="AQ201" i="18"/>
  <c r="AT201" i="18"/>
  <c r="AW201" i="18"/>
  <c r="AZ201" i="18"/>
  <c r="BC201" i="18"/>
  <c r="BF201" i="18"/>
  <c r="BI201" i="18"/>
  <c r="J202" i="18"/>
  <c r="M202" i="18"/>
  <c r="P202" i="18"/>
  <c r="S202" i="18"/>
  <c r="V202" i="18"/>
  <c r="Y202" i="18"/>
  <c r="AB202" i="18"/>
  <c r="AE202" i="18"/>
  <c r="AH202" i="18"/>
  <c r="AK202" i="18"/>
  <c r="AN202" i="18"/>
  <c r="AQ202" i="18"/>
  <c r="AT202" i="18"/>
  <c r="AW202" i="18"/>
  <c r="AZ202" i="18"/>
  <c r="BC202" i="18"/>
  <c r="BF202" i="18"/>
  <c r="BI202" i="18"/>
  <c r="J203" i="18"/>
  <c r="M203" i="18"/>
  <c r="P203" i="18"/>
  <c r="S203" i="18"/>
  <c r="V203" i="18"/>
  <c r="Y203" i="18"/>
  <c r="AB203" i="18"/>
  <c r="AE203" i="18"/>
  <c r="AH203" i="18"/>
  <c r="AK203" i="18"/>
  <c r="AN203" i="18"/>
  <c r="AQ203" i="18"/>
  <c r="AT203" i="18"/>
  <c r="AW203" i="18"/>
  <c r="AZ203" i="18"/>
  <c r="BC203" i="18"/>
  <c r="BF203" i="18"/>
  <c r="BI203" i="18"/>
  <c r="J204" i="18"/>
  <c r="M204" i="18"/>
  <c r="P204" i="18"/>
  <c r="S204" i="18"/>
  <c r="V204" i="18"/>
  <c r="Y204" i="18"/>
  <c r="AB204" i="18"/>
  <c r="AE204" i="18"/>
  <c r="AH204" i="18"/>
  <c r="AK204" i="18"/>
  <c r="AN204" i="18"/>
  <c r="AQ204" i="18"/>
  <c r="AT204" i="18"/>
  <c r="AW204" i="18"/>
  <c r="AZ204" i="18"/>
  <c r="BC204" i="18"/>
  <c r="BF204" i="18"/>
  <c r="BI204" i="18"/>
  <c r="J205" i="18"/>
  <c r="M205" i="18"/>
  <c r="P205" i="18"/>
  <c r="S205" i="18"/>
  <c r="V205" i="18"/>
  <c r="Y205" i="18"/>
  <c r="AB205" i="18"/>
  <c r="AE205" i="18"/>
  <c r="AH205" i="18"/>
  <c r="AK205" i="18"/>
  <c r="AN205" i="18"/>
  <c r="AQ205" i="18"/>
  <c r="AT205" i="18"/>
  <c r="AW205" i="18"/>
  <c r="AZ205" i="18"/>
  <c r="BC205" i="18"/>
  <c r="BF205" i="18"/>
  <c r="BI205" i="18"/>
  <c r="J206" i="18"/>
  <c r="M206" i="18"/>
  <c r="P206" i="18"/>
  <c r="S206" i="18"/>
  <c r="V206" i="18"/>
  <c r="Y206" i="18"/>
  <c r="AB206" i="18"/>
  <c r="AE206" i="18"/>
  <c r="AH206" i="18"/>
  <c r="AK206" i="18"/>
  <c r="AN206" i="18"/>
  <c r="AQ206" i="18"/>
  <c r="AT206" i="18"/>
  <c r="AW206" i="18"/>
  <c r="AZ206" i="18"/>
  <c r="BC206" i="18"/>
  <c r="BF206" i="18"/>
  <c r="BI206" i="18"/>
  <c r="J207" i="18"/>
  <c r="M207" i="18"/>
  <c r="P207" i="18"/>
  <c r="S207" i="18"/>
  <c r="V207" i="18"/>
  <c r="Y207" i="18"/>
  <c r="AB207" i="18"/>
  <c r="AE207" i="18"/>
  <c r="AH207" i="18"/>
  <c r="AK207" i="18"/>
  <c r="AN207" i="18"/>
  <c r="AQ207" i="18"/>
  <c r="AT207" i="18"/>
  <c r="AW207" i="18"/>
  <c r="AZ207" i="18"/>
  <c r="BC207" i="18"/>
  <c r="BF207" i="18"/>
  <c r="BI207" i="18"/>
  <c r="J208" i="18"/>
  <c r="M208" i="18"/>
  <c r="P208" i="18"/>
  <c r="S208" i="18"/>
  <c r="V208" i="18"/>
  <c r="Y208" i="18"/>
  <c r="AB208" i="18"/>
  <c r="AE208" i="18"/>
  <c r="AH208" i="18"/>
  <c r="AK208" i="18"/>
  <c r="AN208" i="18"/>
  <c r="AQ208" i="18"/>
  <c r="AT208" i="18"/>
  <c r="AW208" i="18"/>
  <c r="AZ208" i="18"/>
  <c r="BC208" i="18"/>
  <c r="BF208" i="18"/>
  <c r="BI208" i="18"/>
  <c r="J209" i="18"/>
  <c r="M209" i="18"/>
  <c r="P209" i="18"/>
  <c r="S209" i="18"/>
  <c r="V209" i="18"/>
  <c r="Y209" i="18"/>
  <c r="AB209" i="18"/>
  <c r="AE209" i="18"/>
  <c r="AH209" i="18"/>
  <c r="AK209" i="18"/>
  <c r="AN209" i="18"/>
  <c r="AQ209" i="18"/>
  <c r="AT209" i="18"/>
  <c r="AW209" i="18"/>
  <c r="AZ209" i="18"/>
  <c r="BC209" i="18"/>
  <c r="BF209" i="18"/>
  <c r="BI209" i="18"/>
  <c r="J210" i="18"/>
  <c r="M210" i="18"/>
  <c r="P210" i="18"/>
  <c r="S210" i="18"/>
  <c r="V210" i="18"/>
  <c r="Y210" i="18"/>
  <c r="AB210" i="18"/>
  <c r="AE210" i="18"/>
  <c r="AH210" i="18"/>
  <c r="AK210" i="18"/>
  <c r="AN210" i="18"/>
  <c r="AQ210" i="18"/>
  <c r="AT210" i="18"/>
  <c r="AW210" i="18"/>
  <c r="AZ210" i="18"/>
  <c r="BC210" i="18"/>
  <c r="BF210" i="18"/>
  <c r="BI210" i="18"/>
  <c r="J211" i="18"/>
  <c r="M211" i="18"/>
  <c r="P211" i="18"/>
  <c r="S211" i="18"/>
  <c r="V211" i="18"/>
  <c r="Y211" i="18"/>
  <c r="AB211" i="18"/>
  <c r="AE211" i="18"/>
  <c r="AH211" i="18"/>
  <c r="AK211" i="18"/>
  <c r="AN211" i="18"/>
  <c r="AQ211" i="18"/>
  <c r="AT211" i="18"/>
  <c r="AW211" i="18"/>
  <c r="AZ211" i="18"/>
  <c r="BC211" i="18"/>
  <c r="BF211" i="18"/>
  <c r="BI211" i="18"/>
  <c r="J212" i="18"/>
  <c r="M212" i="18"/>
  <c r="P212" i="18"/>
  <c r="S212" i="18"/>
  <c r="V212" i="18"/>
  <c r="Y212" i="18"/>
  <c r="AB212" i="18"/>
  <c r="AE212" i="18"/>
  <c r="AH212" i="18"/>
  <c r="AK212" i="18"/>
  <c r="AN212" i="18"/>
  <c r="AQ212" i="18"/>
  <c r="AT212" i="18"/>
  <c r="AW212" i="18"/>
  <c r="AZ212" i="18"/>
  <c r="BC212" i="18"/>
  <c r="BF212" i="18"/>
  <c r="BI212" i="18"/>
  <c r="J213" i="18"/>
  <c r="M213" i="18"/>
  <c r="P213" i="18"/>
  <c r="S213" i="18"/>
  <c r="V213" i="18"/>
  <c r="Y213" i="18"/>
  <c r="AB213" i="18"/>
  <c r="AE213" i="18"/>
  <c r="AH213" i="18"/>
  <c r="AK213" i="18"/>
  <c r="AN213" i="18"/>
  <c r="AQ213" i="18"/>
  <c r="AT213" i="18"/>
  <c r="AW213" i="18"/>
  <c r="AZ213" i="18"/>
  <c r="BC213" i="18"/>
  <c r="BF213" i="18"/>
  <c r="BI213" i="18"/>
  <c r="J214" i="18"/>
  <c r="M214" i="18"/>
  <c r="P214" i="18"/>
  <c r="S214" i="18"/>
  <c r="V214" i="18"/>
  <c r="Y214" i="18"/>
  <c r="AB214" i="18"/>
  <c r="AE214" i="18"/>
  <c r="AH214" i="18"/>
  <c r="AK214" i="18"/>
  <c r="AN214" i="18"/>
  <c r="AQ214" i="18"/>
  <c r="AT214" i="18"/>
  <c r="AW214" i="18"/>
  <c r="AZ214" i="18"/>
  <c r="BC214" i="18"/>
  <c r="BF214" i="18"/>
  <c r="BI214" i="18"/>
  <c r="J215" i="18"/>
  <c r="M215" i="18"/>
  <c r="P215" i="18"/>
  <c r="S215" i="18"/>
  <c r="V215" i="18"/>
  <c r="Y215" i="18"/>
  <c r="AB215" i="18"/>
  <c r="AE215" i="18"/>
  <c r="AH215" i="18"/>
  <c r="AK215" i="18"/>
  <c r="AN215" i="18"/>
  <c r="AQ215" i="18"/>
  <c r="AT215" i="18"/>
  <c r="AW215" i="18"/>
  <c r="AZ215" i="18"/>
  <c r="BC215" i="18"/>
  <c r="BF215" i="18"/>
  <c r="BI215" i="18"/>
  <c r="J216" i="18"/>
  <c r="M216" i="18"/>
  <c r="P216" i="18"/>
  <c r="S216" i="18"/>
  <c r="V216" i="18"/>
  <c r="Y216" i="18"/>
  <c r="AB216" i="18"/>
  <c r="AE216" i="18"/>
  <c r="AH216" i="18"/>
  <c r="AK216" i="18"/>
  <c r="AN216" i="18"/>
  <c r="AQ216" i="18"/>
  <c r="AT216" i="18"/>
  <c r="AW216" i="18"/>
  <c r="AZ216" i="18"/>
  <c r="BC216" i="18"/>
  <c r="BF216" i="18"/>
  <c r="BI216" i="18"/>
  <c r="J217" i="18"/>
  <c r="M217" i="18"/>
  <c r="P217" i="18"/>
  <c r="S217" i="18"/>
  <c r="V217" i="18"/>
  <c r="Y217" i="18"/>
  <c r="AB217" i="18"/>
  <c r="AE217" i="18"/>
  <c r="AH217" i="18"/>
  <c r="AK217" i="18"/>
  <c r="AN217" i="18"/>
  <c r="AQ217" i="18"/>
  <c r="AT217" i="18"/>
  <c r="AW217" i="18"/>
  <c r="AZ217" i="18"/>
  <c r="BC217" i="18"/>
  <c r="BF217" i="18"/>
  <c r="BI217" i="18"/>
  <c r="J218" i="18"/>
  <c r="M218" i="18"/>
  <c r="P218" i="18"/>
  <c r="S218" i="18"/>
  <c r="V218" i="18"/>
  <c r="Y218" i="18"/>
  <c r="AB218" i="18"/>
  <c r="AE218" i="18"/>
  <c r="AH218" i="18"/>
  <c r="AK218" i="18"/>
  <c r="AN218" i="18"/>
  <c r="AQ218" i="18"/>
  <c r="AT218" i="18"/>
  <c r="AW218" i="18"/>
  <c r="AZ218" i="18"/>
  <c r="BC218" i="18"/>
  <c r="BF218" i="18"/>
  <c r="BI218" i="18"/>
  <c r="J219" i="18"/>
  <c r="M219" i="18"/>
  <c r="P219" i="18"/>
  <c r="S219" i="18"/>
  <c r="V219" i="18"/>
  <c r="Y219" i="18"/>
  <c r="AB219" i="18"/>
  <c r="AE219" i="18"/>
  <c r="AH219" i="18"/>
  <c r="AK219" i="18"/>
  <c r="AN219" i="18"/>
  <c r="AQ219" i="18"/>
  <c r="AT219" i="18"/>
  <c r="AW219" i="18"/>
  <c r="AZ219" i="18"/>
  <c r="BC219" i="18"/>
  <c r="BF219" i="18"/>
  <c r="BI219" i="18"/>
  <c r="J220" i="18"/>
  <c r="M220" i="18"/>
  <c r="P220" i="18"/>
  <c r="S220" i="18"/>
  <c r="V220" i="18"/>
  <c r="Y220" i="18"/>
  <c r="AB220" i="18"/>
  <c r="AE220" i="18"/>
  <c r="AH220" i="18"/>
  <c r="AK220" i="18"/>
  <c r="AN220" i="18"/>
  <c r="AQ220" i="18"/>
  <c r="AT220" i="18"/>
  <c r="AW220" i="18"/>
  <c r="AZ220" i="18"/>
  <c r="BC220" i="18"/>
  <c r="BF220" i="18"/>
  <c r="BI220" i="18"/>
  <c r="J221" i="18"/>
  <c r="M221" i="18"/>
  <c r="P221" i="18"/>
  <c r="S221" i="18"/>
  <c r="V221" i="18"/>
  <c r="Y221" i="18"/>
  <c r="AB221" i="18"/>
  <c r="AE221" i="18"/>
  <c r="AH221" i="18"/>
  <c r="AK221" i="18"/>
  <c r="AN221" i="18"/>
  <c r="AQ221" i="18"/>
  <c r="AT221" i="18"/>
  <c r="AW221" i="18"/>
  <c r="AZ221" i="18"/>
  <c r="BC221" i="18"/>
  <c r="BF221" i="18"/>
  <c r="BI221" i="18"/>
  <c r="J222" i="18"/>
  <c r="M222" i="18"/>
  <c r="P222" i="18"/>
  <c r="S222" i="18"/>
  <c r="V222" i="18"/>
  <c r="Y222" i="18"/>
  <c r="AB222" i="18"/>
  <c r="AE222" i="18"/>
  <c r="AH222" i="18"/>
  <c r="AK222" i="18"/>
  <c r="AN222" i="18"/>
  <c r="AQ222" i="18"/>
  <c r="AT222" i="18"/>
  <c r="AW222" i="18"/>
  <c r="AZ222" i="18"/>
  <c r="BC222" i="18"/>
  <c r="BF222" i="18"/>
  <c r="BI222" i="18"/>
  <c r="J223" i="18"/>
  <c r="M223" i="18"/>
  <c r="P223" i="18"/>
  <c r="S223" i="18"/>
  <c r="V223" i="18"/>
  <c r="Y223" i="18"/>
  <c r="AB223" i="18"/>
  <c r="AE223" i="18"/>
  <c r="AH223" i="18"/>
  <c r="AK223" i="18"/>
  <c r="AN223" i="18"/>
  <c r="AQ223" i="18"/>
  <c r="AT223" i="18"/>
  <c r="AW223" i="18"/>
  <c r="AZ223" i="18"/>
  <c r="BC223" i="18"/>
  <c r="BF223" i="18"/>
  <c r="BI223" i="18"/>
  <c r="J224" i="18"/>
  <c r="M224" i="18"/>
  <c r="P224" i="18"/>
  <c r="S224" i="18"/>
  <c r="V224" i="18"/>
  <c r="Y224" i="18"/>
  <c r="AB224" i="18"/>
  <c r="AE224" i="18"/>
  <c r="AH224" i="18"/>
  <c r="AK224" i="18"/>
  <c r="AN224" i="18"/>
  <c r="AQ224" i="18"/>
  <c r="AT224" i="18"/>
  <c r="AW224" i="18"/>
  <c r="AZ224" i="18"/>
  <c r="BC224" i="18"/>
  <c r="BF224" i="18"/>
  <c r="BI224" i="18"/>
  <c r="J225" i="18"/>
  <c r="M225" i="18"/>
  <c r="P225" i="18"/>
  <c r="S225" i="18"/>
  <c r="V225" i="18"/>
  <c r="Y225" i="18"/>
  <c r="AB225" i="18"/>
  <c r="AE225" i="18"/>
  <c r="AH225" i="18"/>
  <c r="AK225" i="18"/>
  <c r="AN225" i="18"/>
  <c r="AQ225" i="18"/>
  <c r="AT225" i="18"/>
  <c r="AW225" i="18"/>
  <c r="AZ225" i="18"/>
  <c r="BC225" i="18"/>
  <c r="BF225" i="18"/>
  <c r="BI225" i="18"/>
  <c r="J226" i="18"/>
  <c r="M226" i="18"/>
  <c r="P226" i="18"/>
  <c r="S226" i="18"/>
  <c r="V226" i="18"/>
  <c r="Y226" i="18"/>
  <c r="AB226" i="18"/>
  <c r="AE226" i="18"/>
  <c r="AH226" i="18"/>
  <c r="AK226" i="18"/>
  <c r="AN226" i="18"/>
  <c r="AQ226" i="18"/>
  <c r="AT226" i="18"/>
  <c r="AW226" i="18"/>
  <c r="AZ226" i="18"/>
  <c r="BC226" i="18"/>
  <c r="BF226" i="18"/>
  <c r="BI226" i="18"/>
  <c r="J227" i="18"/>
  <c r="M227" i="18"/>
  <c r="P227" i="18"/>
  <c r="S227" i="18"/>
  <c r="V227" i="18"/>
  <c r="Y227" i="18"/>
  <c r="AB227" i="18"/>
  <c r="AE227" i="18"/>
  <c r="AH227" i="18"/>
  <c r="AK227" i="18"/>
  <c r="AN227" i="18"/>
  <c r="AQ227" i="18"/>
  <c r="AT227" i="18"/>
  <c r="AW227" i="18"/>
  <c r="AZ227" i="18"/>
  <c r="BC227" i="18"/>
  <c r="BF227" i="18"/>
  <c r="BI227" i="18"/>
  <c r="J228" i="18"/>
  <c r="M228" i="18"/>
  <c r="P228" i="18"/>
  <c r="S228" i="18"/>
  <c r="V228" i="18"/>
  <c r="Y228" i="18"/>
  <c r="AB228" i="18"/>
  <c r="AE228" i="18"/>
  <c r="AH228" i="18"/>
  <c r="AK228" i="18"/>
  <c r="AN228" i="18"/>
  <c r="AQ228" i="18"/>
  <c r="AT228" i="18"/>
  <c r="AW228" i="18"/>
  <c r="AZ228" i="18"/>
  <c r="BC228" i="18"/>
  <c r="BF228" i="18"/>
  <c r="BI228" i="18"/>
  <c r="J229" i="18"/>
  <c r="M229" i="18"/>
  <c r="P229" i="18"/>
  <c r="S229" i="18"/>
  <c r="V229" i="18"/>
  <c r="Y229" i="18"/>
  <c r="AB229" i="18"/>
  <c r="AE229" i="18"/>
  <c r="AH229" i="18"/>
  <c r="AK229" i="18"/>
  <c r="AN229" i="18"/>
  <c r="AQ229" i="18"/>
  <c r="AT229" i="18"/>
  <c r="AW229" i="18"/>
  <c r="AZ229" i="18"/>
  <c r="BC229" i="18"/>
  <c r="BF229" i="18"/>
  <c r="BI229" i="18"/>
  <c r="J230" i="18"/>
  <c r="M230" i="18"/>
  <c r="P230" i="18"/>
  <c r="S230" i="18"/>
  <c r="V230" i="18"/>
  <c r="Y230" i="18"/>
  <c r="AB230" i="18"/>
  <c r="AE230" i="18"/>
  <c r="AH230" i="18"/>
  <c r="AK230" i="18"/>
  <c r="AN230" i="18"/>
  <c r="AQ230" i="18"/>
  <c r="AT230" i="18"/>
  <c r="AW230" i="18"/>
  <c r="AZ230" i="18"/>
  <c r="BC230" i="18"/>
  <c r="BF230" i="18"/>
  <c r="BI230" i="18"/>
  <c r="J231" i="18"/>
  <c r="M231" i="18"/>
  <c r="P231" i="18"/>
  <c r="S231" i="18"/>
  <c r="V231" i="18"/>
  <c r="Y231" i="18"/>
  <c r="AB231" i="18"/>
  <c r="AE231" i="18"/>
  <c r="AH231" i="18"/>
  <c r="AK231" i="18"/>
  <c r="AN231" i="18"/>
  <c r="AQ231" i="18"/>
  <c r="AT231" i="18"/>
  <c r="AW231" i="18"/>
  <c r="AZ231" i="18"/>
  <c r="BC231" i="18"/>
  <c r="BF231" i="18"/>
  <c r="BI231" i="18"/>
  <c r="J232" i="18"/>
  <c r="M232" i="18"/>
  <c r="P232" i="18"/>
  <c r="S232" i="18"/>
  <c r="V232" i="18"/>
  <c r="Y232" i="18"/>
  <c r="AB232" i="18"/>
  <c r="AE232" i="18"/>
  <c r="AH232" i="18"/>
  <c r="AK232" i="18"/>
  <c r="AN232" i="18"/>
  <c r="AQ232" i="18"/>
  <c r="AT232" i="18"/>
  <c r="AW232" i="18"/>
  <c r="AZ232" i="18"/>
  <c r="BC232" i="18"/>
  <c r="BF232" i="18"/>
  <c r="BI232" i="18"/>
  <c r="J233" i="18"/>
  <c r="M233" i="18"/>
  <c r="P233" i="18"/>
  <c r="S233" i="18"/>
  <c r="V233" i="18"/>
  <c r="Y233" i="18"/>
  <c r="AB233" i="18"/>
  <c r="AE233" i="18"/>
  <c r="AH233" i="18"/>
  <c r="AK233" i="18"/>
  <c r="AN233" i="18"/>
  <c r="AQ233" i="18"/>
  <c r="AT233" i="18"/>
  <c r="AW233" i="18"/>
  <c r="AZ233" i="18"/>
  <c r="BC233" i="18"/>
  <c r="BF233" i="18"/>
  <c r="BI233" i="18"/>
  <c r="J234" i="18"/>
  <c r="M234" i="18"/>
  <c r="P234" i="18"/>
  <c r="S234" i="18"/>
  <c r="V234" i="18"/>
  <c r="Y234" i="18"/>
  <c r="AB234" i="18"/>
  <c r="AE234" i="18"/>
  <c r="AH234" i="18"/>
  <c r="AK234" i="18"/>
  <c r="AN234" i="18"/>
  <c r="AQ234" i="18"/>
  <c r="AT234" i="18"/>
  <c r="AW234" i="18"/>
  <c r="AZ234" i="18"/>
  <c r="BC234" i="18"/>
  <c r="BF234" i="18"/>
  <c r="BI234" i="18"/>
  <c r="J235" i="18"/>
  <c r="M235" i="18"/>
  <c r="P235" i="18"/>
  <c r="S235" i="18"/>
  <c r="V235" i="18"/>
  <c r="Y235" i="18"/>
  <c r="AB235" i="18"/>
  <c r="AE235" i="18"/>
  <c r="AH235" i="18"/>
  <c r="AK235" i="18"/>
  <c r="AN235" i="18"/>
  <c r="AQ235" i="18"/>
  <c r="AT235" i="18"/>
  <c r="AW235" i="18"/>
  <c r="AZ235" i="18"/>
  <c r="BC235" i="18"/>
  <c r="BF235" i="18"/>
  <c r="BI235" i="18"/>
  <c r="J236" i="18"/>
  <c r="M236" i="18"/>
  <c r="P236" i="18"/>
  <c r="S236" i="18"/>
  <c r="V236" i="18"/>
  <c r="Y236" i="18"/>
  <c r="AB236" i="18"/>
  <c r="AE236" i="18"/>
  <c r="AH236" i="18"/>
  <c r="AK236" i="18"/>
  <c r="AN236" i="18"/>
  <c r="AQ236" i="18"/>
  <c r="AT236" i="18"/>
  <c r="AW236" i="18"/>
  <c r="AZ236" i="18"/>
  <c r="BC236" i="18"/>
  <c r="BF236" i="18"/>
  <c r="BI236" i="18"/>
  <c r="J237" i="18"/>
  <c r="M237" i="18"/>
  <c r="P237" i="18"/>
  <c r="S237" i="18"/>
  <c r="V237" i="18"/>
  <c r="Y237" i="18"/>
  <c r="AB237" i="18"/>
  <c r="AE237" i="18"/>
  <c r="AH237" i="18"/>
  <c r="AK237" i="18"/>
  <c r="AN237" i="18"/>
  <c r="AQ237" i="18"/>
  <c r="AT237" i="18"/>
  <c r="AW237" i="18"/>
  <c r="AZ237" i="18"/>
  <c r="BC237" i="18"/>
  <c r="BF237" i="18"/>
  <c r="BI237" i="18"/>
  <c r="J238" i="18"/>
  <c r="M238" i="18"/>
  <c r="P238" i="18"/>
  <c r="S238" i="18"/>
  <c r="V238" i="18"/>
  <c r="Y238" i="18"/>
  <c r="AB238" i="18"/>
  <c r="AE238" i="18"/>
  <c r="AH238" i="18"/>
  <c r="AK238" i="18"/>
  <c r="AN238" i="18"/>
  <c r="AQ238" i="18"/>
  <c r="AT238" i="18"/>
  <c r="AW238" i="18"/>
  <c r="AZ238" i="18"/>
  <c r="BC238" i="18"/>
  <c r="BF238" i="18"/>
  <c r="BI238" i="18"/>
  <c r="J239" i="18"/>
  <c r="M239" i="18"/>
  <c r="P239" i="18"/>
  <c r="S239" i="18"/>
  <c r="V239" i="18"/>
  <c r="Y239" i="18"/>
  <c r="AB239" i="18"/>
  <c r="AE239" i="18"/>
  <c r="AH239" i="18"/>
  <c r="AK239" i="18"/>
  <c r="AN239" i="18"/>
  <c r="AQ239" i="18"/>
  <c r="AT239" i="18"/>
  <c r="AW239" i="18"/>
  <c r="AZ239" i="18"/>
  <c r="BC239" i="18"/>
  <c r="BF239" i="18"/>
  <c r="BI239" i="18"/>
  <c r="J240" i="18"/>
  <c r="M240" i="18"/>
  <c r="P240" i="18"/>
  <c r="S240" i="18"/>
  <c r="V240" i="18"/>
  <c r="Y240" i="18"/>
  <c r="AB240" i="18"/>
  <c r="AE240" i="18"/>
  <c r="AH240" i="18"/>
  <c r="AK240" i="18"/>
  <c r="AN240" i="18"/>
  <c r="AQ240" i="18"/>
  <c r="AT240" i="18"/>
  <c r="AW240" i="18"/>
  <c r="AZ240" i="18"/>
  <c r="BC240" i="18"/>
  <c r="BF240" i="18"/>
  <c r="BI240" i="18"/>
  <c r="J241" i="18"/>
  <c r="M241" i="18"/>
  <c r="P241" i="18"/>
  <c r="S241" i="18"/>
  <c r="V241" i="18"/>
  <c r="Y241" i="18"/>
  <c r="AB241" i="18"/>
  <c r="AE241" i="18"/>
  <c r="AH241" i="18"/>
  <c r="AK241" i="18"/>
  <c r="AN241" i="18"/>
  <c r="AQ241" i="18"/>
  <c r="AT241" i="18"/>
  <c r="AW241" i="18"/>
  <c r="AZ241" i="18"/>
  <c r="BC241" i="18"/>
  <c r="BF241" i="18"/>
  <c r="BI241" i="18"/>
  <c r="J242" i="18"/>
  <c r="M242" i="18"/>
  <c r="P242" i="18"/>
  <c r="S242" i="18"/>
  <c r="V242" i="18"/>
  <c r="Y242" i="18"/>
  <c r="AB242" i="18"/>
  <c r="AE242" i="18"/>
  <c r="AH242" i="18"/>
  <c r="AK242" i="18"/>
  <c r="AN242" i="18"/>
  <c r="AQ242" i="18"/>
  <c r="AT242" i="18"/>
  <c r="AW242" i="18"/>
  <c r="AZ242" i="18"/>
  <c r="BC242" i="18"/>
  <c r="BF242" i="18"/>
  <c r="BI242" i="18"/>
  <c r="J243" i="18"/>
  <c r="M243" i="18"/>
  <c r="P243" i="18"/>
  <c r="S243" i="18"/>
  <c r="V243" i="18"/>
  <c r="Y243" i="18"/>
  <c r="AB243" i="18"/>
  <c r="AE243" i="18"/>
  <c r="AH243" i="18"/>
  <c r="AK243" i="18"/>
  <c r="AN243" i="18"/>
  <c r="AQ243" i="18"/>
  <c r="AT243" i="18"/>
  <c r="AW243" i="18"/>
  <c r="AZ243" i="18"/>
  <c r="BC243" i="18"/>
  <c r="BF243" i="18"/>
  <c r="BI243" i="18"/>
  <c r="J244" i="18"/>
  <c r="M244" i="18"/>
  <c r="P244" i="18"/>
  <c r="S244" i="18"/>
  <c r="V244" i="18"/>
  <c r="Y244" i="18"/>
  <c r="AB244" i="18"/>
  <c r="AE244" i="18"/>
  <c r="AH244" i="18"/>
  <c r="AK244" i="18"/>
  <c r="AN244" i="18"/>
  <c r="AQ244" i="18"/>
  <c r="AT244" i="18"/>
  <c r="AW244" i="18"/>
  <c r="AZ244" i="18"/>
  <c r="BC244" i="18"/>
  <c r="BF244" i="18"/>
  <c r="BI244" i="18"/>
  <c r="J245" i="18"/>
  <c r="M245" i="18"/>
  <c r="P245" i="18"/>
  <c r="S245" i="18"/>
  <c r="V245" i="18"/>
  <c r="Y245" i="18"/>
  <c r="AB245" i="18"/>
  <c r="AE245" i="18"/>
  <c r="AH245" i="18"/>
  <c r="AK245" i="18"/>
  <c r="AN245" i="18"/>
  <c r="AQ245" i="18"/>
  <c r="AT245" i="18"/>
  <c r="AW245" i="18"/>
  <c r="AZ245" i="18"/>
  <c r="BC245" i="18"/>
  <c r="BF245" i="18"/>
  <c r="BI245" i="18"/>
  <c r="J246" i="18"/>
  <c r="M246" i="18"/>
  <c r="P246" i="18"/>
  <c r="S246" i="18"/>
  <c r="V246" i="18"/>
  <c r="Y246" i="18"/>
  <c r="AB246" i="18"/>
  <c r="AE246" i="18"/>
  <c r="AH246" i="18"/>
  <c r="AK246" i="18"/>
  <c r="AN246" i="18"/>
  <c r="AQ246" i="18"/>
  <c r="AT246" i="18"/>
  <c r="AW246" i="18"/>
  <c r="AZ246" i="18"/>
  <c r="BC246" i="18"/>
  <c r="BF246" i="18"/>
  <c r="BI246" i="18"/>
  <c r="J247" i="18"/>
  <c r="M247" i="18"/>
  <c r="P247" i="18"/>
  <c r="S247" i="18"/>
  <c r="V247" i="18"/>
  <c r="Y247" i="18"/>
  <c r="AB247" i="18"/>
  <c r="AE247" i="18"/>
  <c r="AH247" i="18"/>
  <c r="AK247" i="18"/>
  <c r="AN247" i="18"/>
  <c r="AQ247" i="18"/>
  <c r="AT247" i="18"/>
  <c r="AW247" i="18"/>
  <c r="AZ247" i="18"/>
  <c r="BC247" i="18"/>
  <c r="BF247" i="18"/>
  <c r="BI247" i="18"/>
  <c r="J248" i="18"/>
  <c r="M248" i="18"/>
  <c r="P248" i="18"/>
  <c r="S248" i="18"/>
  <c r="V248" i="18"/>
  <c r="Y248" i="18"/>
  <c r="AB248" i="18"/>
  <c r="AE248" i="18"/>
  <c r="AH248" i="18"/>
  <c r="AK248" i="18"/>
  <c r="AN248" i="18"/>
  <c r="AQ248" i="18"/>
  <c r="AT248" i="18"/>
  <c r="AW248" i="18"/>
  <c r="AZ248" i="18"/>
  <c r="BC248" i="18"/>
  <c r="BF248" i="18"/>
  <c r="BI248" i="18"/>
  <c r="J249" i="18"/>
  <c r="M249" i="18"/>
  <c r="P249" i="18"/>
  <c r="S249" i="18"/>
  <c r="V249" i="18"/>
  <c r="Y249" i="18"/>
  <c r="AB249" i="18"/>
  <c r="AE249" i="18"/>
  <c r="AH249" i="18"/>
  <c r="AK249" i="18"/>
  <c r="AN249" i="18"/>
  <c r="AQ249" i="18"/>
  <c r="AT249" i="18"/>
  <c r="AW249" i="18"/>
  <c r="AZ249" i="18"/>
  <c r="BC249" i="18"/>
  <c r="BF249" i="18"/>
  <c r="BI249" i="18"/>
  <c r="J250" i="18"/>
  <c r="M250" i="18"/>
  <c r="P250" i="18"/>
  <c r="S250" i="18"/>
  <c r="V250" i="18"/>
  <c r="Y250" i="18"/>
  <c r="AB250" i="18"/>
  <c r="AE250" i="18"/>
  <c r="AH250" i="18"/>
  <c r="AK250" i="18"/>
  <c r="AN250" i="18"/>
  <c r="AQ250" i="18"/>
  <c r="AT250" i="18"/>
  <c r="AW250" i="18"/>
  <c r="AZ250" i="18"/>
  <c r="BC250" i="18"/>
  <c r="BF250" i="18"/>
  <c r="BI250" i="18"/>
  <c r="J251" i="18"/>
  <c r="M251" i="18"/>
  <c r="P251" i="18"/>
  <c r="S251" i="18"/>
  <c r="V251" i="18"/>
  <c r="Y251" i="18"/>
  <c r="AB251" i="18"/>
  <c r="AE251" i="18"/>
  <c r="AH251" i="18"/>
  <c r="AK251" i="18"/>
  <c r="AN251" i="18"/>
  <c r="AQ251" i="18"/>
  <c r="AT251" i="18"/>
  <c r="AW251" i="18"/>
  <c r="AZ251" i="18"/>
  <c r="BC251" i="18"/>
  <c r="BF251" i="18"/>
  <c r="BI251" i="18"/>
  <c r="J252" i="18"/>
  <c r="M252" i="18"/>
  <c r="P252" i="18"/>
  <c r="S252" i="18"/>
  <c r="V252" i="18"/>
  <c r="Y252" i="18"/>
  <c r="AB252" i="18"/>
  <c r="AE252" i="18"/>
  <c r="AH252" i="18"/>
  <c r="AK252" i="18"/>
  <c r="AN252" i="18"/>
  <c r="AQ252" i="18"/>
  <c r="AT252" i="18"/>
  <c r="AW252" i="18"/>
  <c r="AZ252" i="18"/>
  <c r="BC252" i="18"/>
  <c r="BF252" i="18"/>
  <c r="BI252" i="18"/>
  <c r="J253" i="18"/>
  <c r="M253" i="18"/>
  <c r="P253" i="18"/>
  <c r="S253" i="18"/>
  <c r="V253" i="18"/>
  <c r="Y253" i="18"/>
  <c r="AB253" i="18"/>
  <c r="AE253" i="18"/>
  <c r="AH253" i="18"/>
  <c r="AK253" i="18"/>
  <c r="AN253" i="18"/>
  <c r="AQ253" i="18"/>
  <c r="AT253" i="18"/>
  <c r="AW253" i="18"/>
  <c r="AZ253" i="18"/>
  <c r="BC253" i="18"/>
  <c r="BF253" i="18"/>
  <c r="BI253" i="18"/>
  <c r="J254" i="18"/>
  <c r="M254" i="18"/>
  <c r="P254" i="18"/>
  <c r="S254" i="18"/>
  <c r="V254" i="18"/>
  <c r="Y254" i="18"/>
  <c r="AB254" i="18"/>
  <c r="AE254" i="18"/>
  <c r="AH254" i="18"/>
  <c r="AK254" i="18"/>
  <c r="AN254" i="18"/>
  <c r="AQ254" i="18"/>
  <c r="AT254" i="18"/>
  <c r="AW254" i="18"/>
  <c r="AZ254" i="18"/>
  <c r="BC254" i="18"/>
  <c r="BF254" i="18"/>
  <c r="BI254" i="18"/>
  <c r="J255" i="18"/>
  <c r="M255" i="18"/>
  <c r="P255" i="18"/>
  <c r="S255" i="18"/>
  <c r="V255" i="18"/>
  <c r="Y255" i="18"/>
  <c r="AB255" i="18"/>
  <c r="AE255" i="18"/>
  <c r="AH255" i="18"/>
  <c r="AK255" i="18"/>
  <c r="AN255" i="18"/>
  <c r="AQ255" i="18"/>
  <c r="AT255" i="18"/>
  <c r="AW255" i="18"/>
  <c r="AZ255" i="18"/>
  <c r="BC255" i="18"/>
  <c r="BF255" i="18"/>
  <c r="BI255" i="18"/>
  <c r="J256" i="18"/>
  <c r="M256" i="18"/>
  <c r="P256" i="18"/>
  <c r="S256" i="18"/>
  <c r="V256" i="18"/>
  <c r="Y256" i="18"/>
  <c r="AB256" i="18"/>
  <c r="AE256" i="18"/>
  <c r="AH256" i="18"/>
  <c r="AK256" i="18"/>
  <c r="AN256" i="18"/>
  <c r="AQ256" i="18"/>
  <c r="AT256" i="18"/>
  <c r="AW256" i="18"/>
  <c r="AZ256" i="18"/>
  <c r="BC256" i="18"/>
  <c r="BF256" i="18"/>
  <c r="BI256" i="18"/>
  <c r="J257" i="18"/>
  <c r="M257" i="18"/>
  <c r="P257" i="18"/>
  <c r="S257" i="18"/>
  <c r="V257" i="18"/>
  <c r="Y257" i="18"/>
  <c r="AB257" i="18"/>
  <c r="AE257" i="18"/>
  <c r="AH257" i="18"/>
  <c r="AK257" i="18"/>
  <c r="AN257" i="18"/>
  <c r="AQ257" i="18"/>
  <c r="AT257" i="18"/>
  <c r="AW257" i="18"/>
  <c r="AZ257" i="18"/>
  <c r="BC257" i="18"/>
  <c r="BF257" i="18"/>
  <c r="BI257" i="18"/>
  <c r="J258" i="18"/>
  <c r="M258" i="18"/>
  <c r="P258" i="18"/>
  <c r="S258" i="18"/>
  <c r="V258" i="18"/>
  <c r="Y258" i="18"/>
  <c r="AB258" i="18"/>
  <c r="AE258" i="18"/>
  <c r="AH258" i="18"/>
  <c r="AK258" i="18"/>
  <c r="AN258" i="18"/>
  <c r="AQ258" i="18"/>
  <c r="AT258" i="18"/>
  <c r="AW258" i="18"/>
  <c r="AZ258" i="18"/>
  <c r="BC258" i="18"/>
  <c r="BF258" i="18"/>
  <c r="BI258" i="18"/>
  <c r="J259" i="18"/>
  <c r="M259" i="18"/>
  <c r="P259" i="18"/>
  <c r="S259" i="18"/>
  <c r="V259" i="18"/>
  <c r="Y259" i="18"/>
  <c r="AB259" i="18"/>
  <c r="AE259" i="18"/>
  <c r="AH259" i="18"/>
  <c r="AK259" i="18"/>
  <c r="AN259" i="18"/>
  <c r="AQ259" i="18"/>
  <c r="AT259" i="18"/>
  <c r="AW259" i="18"/>
  <c r="AZ259" i="18"/>
  <c r="BC259" i="18"/>
  <c r="BF259" i="18"/>
  <c r="BI259" i="18"/>
  <c r="J260" i="18"/>
  <c r="M260" i="18"/>
  <c r="P260" i="18"/>
  <c r="S260" i="18"/>
  <c r="V260" i="18"/>
  <c r="Y260" i="18"/>
  <c r="AB260" i="18"/>
  <c r="AE260" i="18"/>
  <c r="AH260" i="18"/>
  <c r="AK260" i="18"/>
  <c r="AN260" i="18"/>
  <c r="AQ260" i="18"/>
  <c r="AT260" i="18"/>
  <c r="AW260" i="18"/>
  <c r="AZ260" i="18"/>
  <c r="BC260" i="18"/>
  <c r="BF260" i="18"/>
  <c r="BI260" i="18"/>
  <c r="M261" i="18"/>
  <c r="P261" i="18"/>
  <c r="S261" i="18"/>
  <c r="V261" i="18"/>
  <c r="Y261" i="18"/>
  <c r="AB261" i="18"/>
  <c r="AE261" i="18"/>
  <c r="AH261" i="18"/>
  <c r="AK261" i="18"/>
  <c r="AN261" i="18"/>
  <c r="AQ261" i="18"/>
  <c r="AT261" i="18"/>
  <c r="AW261" i="18"/>
  <c r="AZ261" i="18"/>
  <c r="BC261" i="18"/>
  <c r="BF261" i="18"/>
  <c r="BI261" i="18"/>
  <c r="BC262" i="18"/>
  <c r="S263" i="18"/>
  <c r="V263" i="18"/>
  <c r="Y263" i="18"/>
  <c r="AB263" i="18"/>
  <c r="AE263" i="18"/>
  <c r="AH263" i="18"/>
  <c r="AK263" i="18"/>
  <c r="AN263" i="18"/>
  <c r="AQ263" i="18"/>
  <c r="AT263" i="18"/>
  <c r="AZ263" i="18"/>
  <c r="BC263" i="18"/>
  <c r="BF263" i="18"/>
  <c r="BI263" i="18"/>
  <c r="S264" i="18"/>
  <c r="V264" i="18"/>
  <c r="Y264" i="18"/>
  <c r="AB264" i="18"/>
  <c r="AE264" i="18"/>
  <c r="AH264" i="18"/>
  <c r="AK264" i="18"/>
  <c r="AN264" i="18"/>
  <c r="AQ264" i="18"/>
  <c r="AT264" i="18"/>
  <c r="AW264" i="18"/>
  <c r="AZ264" i="18"/>
  <c r="BC264" i="18"/>
  <c r="BF264" i="18"/>
  <c r="BI264" i="18"/>
  <c r="S265" i="18"/>
  <c r="V265" i="18"/>
  <c r="Y265" i="18"/>
  <c r="AB265" i="18"/>
  <c r="AE265" i="18"/>
  <c r="AH265" i="18"/>
  <c r="AK265" i="18"/>
  <c r="AN265" i="18"/>
  <c r="AQ265" i="18"/>
  <c r="AT265" i="18"/>
  <c r="AW265" i="18"/>
  <c r="AZ265" i="18"/>
  <c r="BC265" i="18"/>
  <c r="BF265" i="18"/>
  <c r="BI265" i="18"/>
  <c r="S266" i="18"/>
  <c r="V266" i="18"/>
  <c r="Y266" i="18"/>
  <c r="AB266" i="18"/>
  <c r="AE266" i="18"/>
  <c r="AH266" i="18"/>
  <c r="AK266" i="18"/>
  <c r="AN266" i="18"/>
  <c r="AQ266" i="18"/>
  <c r="AT266" i="18"/>
  <c r="AW266" i="18"/>
  <c r="AZ266" i="18"/>
  <c r="BC266" i="18"/>
  <c r="BF266" i="18"/>
  <c r="BI266" i="18"/>
  <c r="AE267" i="18"/>
  <c r="AH267" i="18"/>
  <c r="AN267" i="18"/>
  <c r="BC267" i="18"/>
  <c r="BF267" i="18"/>
  <c r="BF11" i="18"/>
  <c r="BC11" i="18"/>
  <c r="AZ11" i="18"/>
  <c r="AW11" i="18"/>
  <c r="AT11" i="18"/>
  <c r="AQ11" i="18"/>
  <c r="AN11" i="18"/>
  <c r="AK11" i="18"/>
  <c r="AH11" i="18"/>
  <c r="AE11" i="18"/>
  <c r="AB11" i="18"/>
  <c r="Y11" i="18"/>
  <c r="V11" i="18"/>
  <c r="S11" i="18"/>
  <c r="P11" i="18"/>
  <c r="M11" i="18"/>
  <c r="J11" i="18"/>
  <c r="G11" i="18"/>
  <c r="O6" i="18"/>
  <c r="L6" i="18"/>
  <c r="I6" i="18"/>
  <c r="G267" i="18"/>
  <c r="G266" i="18"/>
  <c r="G265" i="18"/>
  <c r="G264" i="18"/>
  <c r="G263" i="18"/>
  <c r="E262" i="18"/>
  <c r="G261" i="18"/>
  <c r="G260" i="18"/>
  <c r="G259" i="18"/>
  <c r="G258" i="18"/>
  <c r="G257" i="18"/>
  <c r="G256" i="18"/>
  <c r="G255" i="18"/>
  <c r="G254" i="18"/>
  <c r="G253" i="18"/>
  <c r="G252" i="18"/>
  <c r="G251" i="18"/>
  <c r="G250" i="18"/>
  <c r="G249" i="18"/>
  <c r="G248" i="18"/>
  <c r="G247" i="18"/>
  <c r="G246" i="18"/>
  <c r="G245" i="18"/>
  <c r="G244" i="18"/>
  <c r="G243" i="18"/>
  <c r="G242" i="18"/>
  <c r="G241" i="18"/>
  <c r="G240" i="18"/>
  <c r="G239" i="18"/>
  <c r="G238" i="18"/>
  <c r="G237" i="18"/>
  <c r="G236" i="18"/>
  <c r="G235" i="18"/>
  <c r="G234" i="18"/>
  <c r="G233" i="18"/>
  <c r="G232" i="18"/>
  <c r="G231" i="18"/>
  <c r="G230" i="18"/>
  <c r="G229" i="18"/>
  <c r="G228" i="18"/>
  <c r="G227" i="18"/>
  <c r="G226" i="18"/>
  <c r="G225" i="18"/>
  <c r="G224" i="18"/>
  <c r="G223" i="18"/>
  <c r="G222" i="18"/>
  <c r="G221" i="18"/>
  <c r="G220" i="18"/>
  <c r="G219" i="18"/>
  <c r="G218" i="18"/>
  <c r="G217" i="18"/>
  <c r="G216" i="18"/>
  <c r="G215" i="18"/>
  <c r="G214" i="18"/>
  <c r="G213" i="18"/>
  <c r="G212" i="18"/>
  <c r="G211" i="18"/>
  <c r="G210" i="18"/>
  <c r="G209" i="18"/>
  <c r="G208" i="18"/>
  <c r="G207" i="18"/>
  <c r="G206" i="18"/>
  <c r="G205" i="18"/>
  <c r="G204" i="18"/>
  <c r="G203" i="18"/>
  <c r="G202" i="18"/>
  <c r="G201" i="18"/>
  <c r="G200" i="18"/>
  <c r="G199" i="18"/>
  <c r="G198" i="18"/>
  <c r="G197" i="18"/>
  <c r="G196" i="18"/>
  <c r="G195" i="18"/>
  <c r="G194" i="18"/>
  <c r="G193" i="18"/>
  <c r="G192" i="18"/>
  <c r="G191" i="18"/>
  <c r="G190" i="18"/>
  <c r="G189" i="18"/>
  <c r="G188" i="18"/>
  <c r="G187" i="18"/>
  <c r="G186" i="18"/>
  <c r="G185" i="18"/>
  <c r="G184" i="18"/>
  <c r="G183" i="18"/>
  <c r="G182" i="18"/>
  <c r="G181" i="18"/>
  <c r="G180" i="18"/>
  <c r="G179" i="18"/>
  <c r="G178" i="18"/>
  <c r="G177" i="18"/>
  <c r="G176" i="18"/>
  <c r="G175" i="18"/>
  <c r="G174" i="18"/>
  <c r="G173" i="18"/>
  <c r="G172" i="18"/>
  <c r="G171" i="18"/>
  <c r="G170" i="18"/>
  <c r="G169" i="18"/>
  <c r="G168" i="18"/>
  <c r="G167" i="18"/>
  <c r="G166" i="18"/>
  <c r="G165" i="18"/>
  <c r="G164" i="18"/>
  <c r="G163" i="18"/>
  <c r="G162" i="18"/>
  <c r="G161" i="18"/>
  <c r="G160" i="18"/>
  <c r="G159" i="18"/>
  <c r="G158" i="18"/>
  <c r="G157" i="18"/>
  <c r="G156" i="18"/>
  <c r="G155" i="18"/>
  <c r="G154" i="18"/>
  <c r="G153" i="18"/>
  <c r="G152" i="18"/>
  <c r="G151" i="18"/>
  <c r="G150" i="18"/>
  <c r="G149" i="18"/>
  <c r="G148" i="18"/>
  <c r="G147" i="18"/>
  <c r="G146" i="18"/>
  <c r="G145" i="18"/>
  <c r="G144" i="18"/>
  <c r="G143" i="18"/>
  <c r="G142" i="18"/>
  <c r="G141" i="18"/>
  <c r="G140" i="18"/>
  <c r="G139" i="18"/>
  <c r="G138" i="18"/>
  <c r="G137" i="18"/>
  <c r="G136" i="18"/>
  <c r="G135" i="18"/>
  <c r="G134" i="18"/>
  <c r="G133" i="18"/>
  <c r="G132" i="18"/>
  <c r="G131" i="18"/>
  <c r="G130" i="18"/>
  <c r="G129" i="18"/>
  <c r="G128" i="18"/>
  <c r="G127" i="18"/>
  <c r="G126" i="18"/>
  <c r="G125" i="18"/>
  <c r="G124" i="18"/>
  <c r="G123" i="18"/>
  <c r="G122" i="18"/>
  <c r="G121" i="18"/>
  <c r="G120" i="18"/>
  <c r="G119" i="18"/>
  <c r="G118" i="18"/>
  <c r="G117" i="18"/>
  <c r="G116" i="18"/>
  <c r="G115" i="18"/>
  <c r="G114" i="18"/>
  <c r="G113" i="18"/>
  <c r="G112" i="18"/>
  <c r="G111" i="18"/>
  <c r="G110" i="18"/>
  <c r="G109" i="18"/>
  <c r="G108" i="18"/>
  <c r="G107" i="18"/>
  <c r="G106" i="18"/>
  <c r="G105" i="18"/>
  <c r="G104" i="18"/>
  <c r="G103" i="18"/>
  <c r="G102" i="18"/>
  <c r="G101" i="18"/>
  <c r="G100" i="18"/>
  <c r="G99" i="18"/>
  <c r="G98" i="18"/>
  <c r="G97" i="18"/>
  <c r="G96" i="18"/>
  <c r="G95" i="18"/>
  <c r="G94" i="18"/>
  <c r="G93" i="18"/>
  <c r="G92" i="18"/>
  <c r="G91" i="18"/>
  <c r="G90" i="18"/>
  <c r="G89" i="18"/>
  <c r="G88" i="18"/>
  <c r="G87" i="18"/>
  <c r="G86" i="18"/>
  <c r="G85" i="18"/>
  <c r="G84" i="18"/>
  <c r="G83" i="18"/>
  <c r="G82" i="18"/>
  <c r="G81" i="18"/>
  <c r="G80" i="18"/>
  <c r="G79" i="18"/>
  <c r="G78" i="18"/>
  <c r="G77" i="18"/>
  <c r="G76" i="18"/>
  <c r="G75" i="18"/>
  <c r="G74" i="18"/>
  <c r="G73" i="18"/>
  <c r="G72" i="18"/>
  <c r="G71" i="18"/>
  <c r="G70" i="18"/>
  <c r="G69" i="18"/>
  <c r="G68" i="18"/>
  <c r="G67" i="18"/>
  <c r="G66" i="18"/>
  <c r="G65" i="18"/>
  <c r="G64" i="18"/>
  <c r="G63" i="18"/>
  <c r="G62" i="18"/>
  <c r="G61" i="18"/>
  <c r="G60" i="18"/>
  <c r="G59" i="18"/>
  <c r="G58" i="18"/>
  <c r="G57" i="18"/>
  <c r="G56" i="18"/>
  <c r="G55" i="18"/>
  <c r="G54" i="18"/>
  <c r="G53" i="18"/>
  <c r="G52" i="18"/>
  <c r="G51" i="18"/>
  <c r="G50" i="18"/>
  <c r="G49" i="18"/>
  <c r="G48" i="18"/>
  <c r="G47" i="18"/>
  <c r="G46" i="18"/>
  <c r="G45" i="18"/>
  <c r="G44" i="18"/>
  <c r="G43" i="18"/>
  <c r="G42" i="18"/>
  <c r="G41" i="18"/>
  <c r="G40" i="18"/>
  <c r="G39" i="18"/>
  <c r="G38" i="18"/>
  <c r="G37" i="18"/>
  <c r="G36" i="18"/>
  <c r="G35" i="18"/>
  <c r="G34" i="18"/>
  <c r="G33" i="18"/>
  <c r="G32" i="18"/>
  <c r="G31" i="18"/>
  <c r="G30" i="18"/>
  <c r="G29" i="18"/>
  <c r="G28" i="18"/>
  <c r="G27" i="18"/>
  <c r="G25" i="18"/>
  <c r="G24" i="18"/>
  <c r="G23" i="18"/>
  <c r="G22" i="18"/>
  <c r="G21" i="18"/>
  <c r="G20" i="18"/>
  <c r="G19" i="18"/>
  <c r="G18" i="18"/>
  <c r="G17" i="18"/>
  <c r="G16" i="18"/>
  <c r="G15" i="18"/>
  <c r="G14" i="18"/>
  <c r="G13" i="18"/>
  <c r="G12" i="18"/>
  <c r="Y262" i="18" l="1"/>
  <c r="M262" i="18"/>
  <c r="AE262" i="18"/>
  <c r="BL262" i="18"/>
  <c r="AT262" i="18"/>
  <c r="V262" i="18"/>
  <c r="G262" i="18"/>
  <c r="BO262" i="18"/>
  <c r="J262" i="18"/>
  <c r="AQ262" i="18"/>
  <c r="S262" i="18"/>
  <c r="BF262" i="18"/>
  <c r="AH262" i="18"/>
  <c r="P262" i="18"/>
  <c r="AW267" i="18"/>
  <c r="AK267" i="18"/>
  <c r="Y267" i="18"/>
  <c r="AZ262" i="18"/>
  <c r="AN262" i="18"/>
  <c r="AB262" i="18"/>
  <c r="BI262" i="18"/>
  <c r="AW262" i="18"/>
  <c r="AK262" i="18"/>
  <c r="P267" i="18"/>
</calcChain>
</file>

<file path=xl/sharedStrings.xml><?xml version="1.0" encoding="utf-8"?>
<sst xmlns="http://schemas.openxmlformats.org/spreadsheetml/2006/main" count="761" uniqueCount="517">
  <si>
    <t>OBJETO</t>
  </si>
  <si>
    <t>PRESUPUESTO OFICIAL</t>
  </si>
  <si>
    <t>PROPONENTE</t>
  </si>
  <si>
    <t>No.</t>
  </si>
  <si>
    <t>CONTRALORIA DE BOGOTA</t>
  </si>
  <si>
    <t>NIT</t>
  </si>
  <si>
    <t>Número de Ofertas</t>
  </si>
  <si>
    <t>Número de veces que se incluye el presupuesto oficial</t>
  </si>
  <si>
    <t>13-15</t>
  </si>
  <si>
    <t>1-3</t>
  </si>
  <si>
    <t>4-6</t>
  </si>
  <si>
    <t>7-9</t>
  </si>
  <si>
    <t>10-12</t>
  </si>
  <si>
    <t xml:space="preserve">CUADRO No. 1 </t>
  </si>
  <si>
    <t>LISTADO DE PROPONENTES</t>
  </si>
  <si>
    <t xml:space="preserve">CONTRALORIA DE BOGOTÁ, D.C.
</t>
  </si>
  <si>
    <t>ANEXO 5. OFERTA ECONÓMICA</t>
  </si>
  <si>
    <t>“Una Contraloria aliada con Bogotá”</t>
  </si>
  <si>
    <t>MANTENIMIENTO CORRECTIVO REPARACIONES LOCATIVAS Y LAS ADECUACIONES PARA LAS SEDES DE LA  CONTRALORIA DE BOGOTÁ D.C., Y DE LAS QUE FUERE LEGALMENTE RESPONSABLE</t>
  </si>
  <si>
    <t>ITEM</t>
  </si>
  <si>
    <t>ACTIVIDAD</t>
  </si>
  <si>
    <t>UNIDAD DE MEDIDA</t>
  </si>
  <si>
    <t>CANTIDAD</t>
  </si>
  <si>
    <t>VR. UNITARIO</t>
  </si>
  <si>
    <t>PROPONENETE VR. TOTAL (antes de AIU)</t>
  </si>
  <si>
    <t>VERIFICACIÓN</t>
  </si>
  <si>
    <t>CAPITULO 1</t>
  </si>
  <si>
    <t>1.1</t>
  </si>
  <si>
    <t>INSTALACIONES ELECTRICAS</t>
  </si>
  <si>
    <t>LUMINARIAS</t>
  </si>
  <si>
    <t>Suministro</t>
  </si>
  <si>
    <t>1.1.1</t>
  </si>
  <si>
    <t>Retiro, suministro e instalación de tubo T5</t>
  </si>
  <si>
    <t>UN</t>
  </si>
  <si>
    <t>1.1.2</t>
  </si>
  <si>
    <t>Retiro, suministro e instalación de tubo T8</t>
  </si>
  <si>
    <t>1.1.3</t>
  </si>
  <si>
    <t>Retiro, suministro e instalación de balastro electrónico para tubo fluorescente ref. T8 - 4x17 vatios</t>
  </si>
  <si>
    <t>1.1.4</t>
  </si>
  <si>
    <t>Retiro, suministro e instalación de balasto electrónico para tubo fluorescente ref. T5 - 4x14 vatios</t>
  </si>
  <si>
    <t>1.1.5</t>
  </si>
  <si>
    <t>Retiro, suministro e instalación de bombillo ahorrador en espiral de 15 vatios.</t>
  </si>
  <si>
    <t>1.1.6</t>
  </si>
  <si>
    <t>Retiro, suministro e instalación de bombillo ahorrador en espiral de 27 vatios.</t>
  </si>
  <si>
    <t>1.1.7</t>
  </si>
  <si>
    <t>Retiro, suministro e instalación de sockets</t>
  </si>
  <si>
    <t>1.1.8</t>
  </si>
  <si>
    <t>Suministro e instalación de Luminarias Herméticas. Luminaria para la iluminación industrial, hermética no corrosiva, apropiada para lámparas fluorescentes de 1x32W. Difusor prismático en policarbonato, ganchos de fijación, balastro electrónico integrado, grado de protección de IP 65. Sobrepuesta en placa, estructura o falso plafón. (FICHA TECNICA 1)</t>
  </si>
  <si>
    <t>1.1.9</t>
  </si>
  <si>
    <t>Suministro e instalación de Luminarias Herméticas. Luminaria para la iluminación industrial, hermética no corrosiva, apropiada para lámparas fluorescentes de 2x32W. Difusor prismático en policarbonato, ganchos de fijación, balastro electrónico integrado, grado de protección de IP 65. Sobrepuesta en placa, estructura o falso plafón. (FICHA TECNICA 2)</t>
  </si>
  <si>
    <t>1.1.10</t>
  </si>
  <si>
    <t>Retiro, suministro e instalación de lámparas de 60x 60 con especular igual a la existente (incluye chasis, tubos, balasto, sockets y todos los accesorios para su correcto funcionamiento). (FICHA TECNICA 3)</t>
  </si>
  <si>
    <t>1.1.11</t>
  </si>
  <si>
    <t>Suministro e instalación de Luminarias tipo LED.  Cuadrada de .60 x.60 de 50 W.</t>
  </si>
  <si>
    <t>1.1.12</t>
  </si>
  <si>
    <t>Suministro e instalación de Luminarias tipo LED.  redonda de 12 W.</t>
  </si>
  <si>
    <t>1.1.13</t>
  </si>
  <si>
    <t>Suministro e instalacion de luminaria panel LED de .60 X .60 36 W, con certificacion bajo RETILAP incluye todos los elementos necesarios para su correcta intalaciion (FICHA TECNICA 17)</t>
  </si>
  <si>
    <t>1.1.14</t>
  </si>
  <si>
    <t>Suministro e instalacion de lampara hermetica LED de 40 W, con certificacion bajo RETILAP incluye todos los elementos necesarios para su correcta intalaciion (FICHA TECNICA 18)</t>
  </si>
  <si>
    <t>1.1.15</t>
  </si>
  <si>
    <t>Suministro e instalacion de luminaria LED de 18 W, con certificacion bajo RETILAP incluye todos los elementos necesarios para su correcta intalaciion (FICHA TECNICA 19)</t>
  </si>
  <si>
    <t>Mantenimiento</t>
  </si>
  <si>
    <t>1.1.16</t>
  </si>
  <si>
    <t>Limpieza ajuste y mantenimiento de lámparas y/ o balas.</t>
  </si>
  <si>
    <t>1.2</t>
  </si>
  <si>
    <t>TOMAS ELECTRICAS</t>
  </si>
  <si>
    <t>1.2.1</t>
  </si>
  <si>
    <t>Retiro, suministro e instalación de toma regulada incluye todos sus accesorios para  su correcto funcionamiento</t>
  </si>
  <si>
    <t>1.2.2</t>
  </si>
  <si>
    <t>Retiro, suministro e instalación de toma normal  incluye todos sus accesorios para su correcto funcionamiento</t>
  </si>
  <si>
    <t>1.2.3</t>
  </si>
  <si>
    <t>Retiro, suministro e instalación de cableado eléctrico No. 12</t>
  </si>
  <si>
    <t>ML</t>
  </si>
  <si>
    <t>1.2.4</t>
  </si>
  <si>
    <t>Retiro, suministro e instalación de breaker de 20 a 50 amperios, según necesidad.</t>
  </si>
  <si>
    <t>1.2.5</t>
  </si>
  <si>
    <t>Retiro, suministro e instalación de canaleta metálica.</t>
  </si>
  <si>
    <t>1.2.6</t>
  </si>
  <si>
    <t>Revisión y diagnóstico de cableado de redes eléctricas identificando posibles daños.</t>
  </si>
  <si>
    <t>1.2.7</t>
  </si>
  <si>
    <t>Revisión de contactos, terminales, bornes, barrajes haciendo los respectivos ajustes.</t>
  </si>
  <si>
    <r>
      <t>Nota</t>
    </r>
    <r>
      <rPr>
        <sz val="9"/>
        <color rgb="FF000000"/>
        <rFont val="Arial"/>
        <family val="2"/>
      </rPr>
      <t>: De los  ítems 1.2.1 al 1.2.5 se debe brindar garantía del producto suministrado  por el termino de doce (12) meses, contados a partir del acta de recibo a satisfacción por parte de la Contraloría de Bogotá, D.C.</t>
    </r>
  </si>
  <si>
    <t>1.3</t>
  </si>
  <si>
    <t>INTERRUPTORES</t>
  </si>
  <si>
    <t>1.3.1</t>
  </si>
  <si>
    <t xml:space="preserve"> Retiro, suministro e instalación de interruptor doble</t>
  </si>
  <si>
    <t>1.3.2</t>
  </si>
  <si>
    <t>Retiro, suministro e instalación de interruptor sencillo</t>
  </si>
  <si>
    <t>1.3.3</t>
  </si>
  <si>
    <t>Revisión y mantenimiento  de contactos eléctricos realizando ajustes de las piezas y/o accesorios.</t>
  </si>
  <si>
    <r>
      <t>Nota</t>
    </r>
    <r>
      <rPr>
        <sz val="9"/>
        <color rgb="FF000000"/>
        <rFont val="Arial"/>
        <family val="2"/>
      </rPr>
      <t>: A los  ítems 1.3.1 y  1.3.2  se les debe brindar garantía del producto suministrado  por el termino de doce (12) meses, contados a partir del acta de recibo a satisfacción por parte de la Contraloría de Bogotá, D.C.</t>
    </r>
  </si>
  <si>
    <t>CAPITULO 2</t>
  </si>
  <si>
    <t>2.1</t>
  </si>
  <si>
    <t>INSTALACIONES HIDRAULICAS Y SANITARIAS</t>
  </si>
  <si>
    <t>2.1.1</t>
  </si>
  <si>
    <r>
      <t xml:space="preserve">Retiro, Suministro e instalación de fluxómetro tipo inodoro, diametro 1 ½”  fabricado en material resistente a la corrosión con todos los accesorios para su correcto funcionamiento, igual a los existentes. </t>
    </r>
    <r>
      <rPr>
        <sz val="9"/>
        <color theme="1"/>
        <rFont val="Arial"/>
        <family val="2"/>
      </rPr>
      <t>(FICHA TECNICA 4)</t>
    </r>
  </si>
  <si>
    <t>2.1.2</t>
  </si>
  <si>
    <r>
      <t xml:space="preserve">Retiro, suministro e instalación de grifería para lavaplatos en material resistente a la corrosión con válvula de ahorro y todos los accesorios de instalación igual a la existente </t>
    </r>
    <r>
      <rPr>
        <sz val="9"/>
        <color theme="1"/>
        <rFont val="Arial"/>
        <family val="2"/>
      </rPr>
      <t>(FICHA TECNICA 5)</t>
    </r>
  </si>
  <si>
    <t>2.1.3</t>
  </si>
  <si>
    <t>Retiro, suministro e instalación de sifón para lavamanos, lavaplatos y orinales con todos sus accesorios</t>
  </si>
  <si>
    <t>2.1.4</t>
  </si>
  <si>
    <r>
      <t xml:space="preserve">Suministro e instalación de sanitario de color blanco tipo institucional, ahorrador de agua con todos los elementos para su correcto funcionamiento, tanque, biscocho, válvula de descarga, igual a los existentes. </t>
    </r>
    <r>
      <rPr>
        <sz val="9"/>
        <color theme="1"/>
        <rFont val="Arial"/>
        <family val="2"/>
      </rPr>
      <t>(FICHA TECNICA 6)</t>
    </r>
  </si>
  <si>
    <t>2.1.5</t>
  </si>
  <si>
    <t>Suministro e instalación grifería tipo institucional para  sanitario,  desagües y demás elementos para su correcto funcionamiento, iguala a las existentes.</t>
  </si>
  <si>
    <t>2.1.6</t>
  </si>
  <si>
    <r>
      <t xml:space="preserve">Suministro e instalación de lavamanos de colgar tipo institucional color blanco con los accesorios de instalación y correcto funcionamiento, igual a los existentes </t>
    </r>
    <r>
      <rPr>
        <sz val="9"/>
        <color theme="1"/>
        <rFont val="Arial"/>
        <family val="2"/>
      </rPr>
      <t>(FICHA TECNICA 7)</t>
    </r>
  </si>
  <si>
    <t>2.1.7</t>
  </si>
  <si>
    <r>
      <t xml:space="preserve">Suministro e instalación de grifería tipo institucional para lavamanos tipo push incluye sifón, válvula regulación y demás accesorios para su correcto funcionamiento, igual alos existentes </t>
    </r>
    <r>
      <rPr>
        <sz val="9"/>
        <color theme="1"/>
        <rFont val="Arial"/>
        <family val="2"/>
      </rPr>
      <t>(FICHA TECNICA 8)</t>
    </r>
  </si>
  <si>
    <t>2.1.8</t>
  </si>
  <si>
    <r>
      <t xml:space="preserve">Suministro e instalación de orinal antibacterial de empotrar a muro con esmalte antibacterial Dimensión 34 cm por 62 cm por 36,7, igual a los existentes </t>
    </r>
    <r>
      <rPr>
        <sz val="9"/>
        <color theme="1"/>
        <rFont val="Arial"/>
        <family val="2"/>
      </rPr>
      <t>(FICHA TECNICA 9)</t>
    </r>
  </si>
  <si>
    <t>2.1.9</t>
  </si>
  <si>
    <r>
      <t>Suministro e instalación de grifería tipo push para orinal material resistente a la corrosión con todos los elementos necesarios para su correcta instalación, igual a los existentes</t>
    </r>
    <r>
      <rPr>
        <sz val="9"/>
        <color theme="1"/>
        <rFont val="Arial"/>
        <family val="2"/>
      </rPr>
      <t>(FICHA TECNICA 10)</t>
    </r>
  </si>
  <si>
    <t>2.1.10</t>
  </si>
  <si>
    <t>Suministro e instalación de tubería sanitaria de 2"</t>
  </si>
  <si>
    <t>2.1.11</t>
  </si>
  <si>
    <t>Suministro e instalación de tubería sanitaria de 3"</t>
  </si>
  <si>
    <t>2.1.12</t>
  </si>
  <si>
    <t>Suministro e instalación de tubería sanitaria de 4"</t>
  </si>
  <si>
    <t>2.1.13</t>
  </si>
  <si>
    <t>Suministro e instalación de tubería de aguas lluvias</t>
  </si>
  <si>
    <t>2.1.14</t>
  </si>
  <si>
    <t>Suministro e instalación de tubería hidráulica de 1/2 "</t>
  </si>
  <si>
    <t>2.1.15</t>
  </si>
  <si>
    <t>Suministro e instalación de tubería hidráulica de 1"</t>
  </si>
  <si>
    <t>2.1.16</t>
  </si>
  <si>
    <t>Suministro e instalación de tubería hidráulica de 1 1/2 "</t>
  </si>
  <si>
    <t>2.1.17</t>
  </si>
  <si>
    <t>Retiro, suministro e instalación de biscocho para sanitario igual alos existentes</t>
  </si>
  <si>
    <t>2.1.18</t>
  </si>
  <si>
    <t>Retiro, suministro e instalación de árbol para sanitario, igual los existentes</t>
  </si>
  <si>
    <t>2.1.19</t>
  </si>
  <si>
    <t>Retiro, suministro e instalación de registro de corte de 1"</t>
  </si>
  <si>
    <t>2.1.20</t>
  </si>
  <si>
    <t>Retiro, suministro e instalación de registro de corte de 1 1/2"</t>
  </si>
  <si>
    <t>2.1.21</t>
  </si>
  <si>
    <t>Retiro, suministro e instalación de registro de corte de 1/2"</t>
  </si>
  <si>
    <t>2.1.22</t>
  </si>
  <si>
    <t>Reparación y mantenimiento de registros de corte</t>
  </si>
  <si>
    <t>2.1.23</t>
  </si>
  <si>
    <t>Mantenimiento de todo tipo de rejillas y/o sifones de piso</t>
  </si>
  <si>
    <t>2.1.24</t>
  </si>
  <si>
    <t>Mantenimiento y/o reposición de bizcochos para sanitarios tipo institucional</t>
  </si>
  <si>
    <t>2.1.25</t>
  </si>
  <si>
    <t>Mantenimiento y/o reposición de flotadores para cisternas</t>
  </si>
  <si>
    <t>2.1.26</t>
  </si>
  <si>
    <t>Limpieza y mantenimiento de cajas de inspección</t>
  </si>
  <si>
    <t>2.1.27</t>
  </si>
  <si>
    <t>Desmonte y retiro de tubería sanitaria</t>
  </si>
  <si>
    <t>2.1.28</t>
  </si>
  <si>
    <t xml:space="preserve">Revisión, reparación  y limpieza de cisternas </t>
  </si>
  <si>
    <t xml:space="preserve">UN </t>
  </si>
  <si>
    <t>2.1.29</t>
  </si>
  <si>
    <t>Revisión, limpieza y reparación de acometidas hidráulicas y sanitarias</t>
  </si>
  <si>
    <t>2.1.30</t>
  </si>
  <si>
    <t>Revisión, limpieza y reparación de desagüe de lavamanos.</t>
  </si>
  <si>
    <t>2.1.31</t>
  </si>
  <si>
    <t>Revisión, mantenimiento y reparación de sanitario (incluye retiro y reinstalación si se requiere)</t>
  </si>
  <si>
    <t>2.1.32</t>
  </si>
  <si>
    <t xml:space="preserve">Reposición  de empaques y mangueras </t>
  </si>
  <si>
    <t>2.1.33</t>
  </si>
  <si>
    <t>Destape de sanitarios, orinales, lavamanos, pocetas y rejillas</t>
  </si>
  <si>
    <t>2.1.34</t>
  </si>
  <si>
    <t xml:space="preserve">Revisión y cambio de acoples </t>
  </si>
  <si>
    <t>2.1.35</t>
  </si>
  <si>
    <t xml:space="preserve">Ajuste de escapes </t>
  </si>
  <si>
    <t>2.1.36</t>
  </si>
  <si>
    <t>Mantenimiento equipos hidroneumáticos (incluye repuestos)</t>
  </si>
  <si>
    <t>2.1.37</t>
  </si>
  <si>
    <t>Revisión, graduación y reparación de registros de acometidas.</t>
  </si>
  <si>
    <t>2.1.38</t>
  </si>
  <si>
    <t xml:space="preserve">Sondeo y destape con equipo eléctrico de aparatos  sanitarios, tubería y sifones </t>
  </si>
  <si>
    <t>2.1.39</t>
  </si>
  <si>
    <t>Reparación de escapes en conexiones a la vista (incluye accesorios)</t>
  </si>
  <si>
    <t>2.1.40</t>
  </si>
  <si>
    <t>Revisión , reparación y limpieza de fluxómetros (incluye el desmonte y reinstalación de las carcasas protectoras, así como el sellamiento de la filtración, graduación de la cantidad de agua de salida por descarga, así como el suministro de las piezas que se requieren tales como, tapas, empaques y demás elementos que se requieran para su correcto funcionamiento.</t>
  </si>
  <si>
    <t>2.1.41</t>
  </si>
  <si>
    <t>Desmonte y retiro de tubería hidráulica</t>
  </si>
  <si>
    <r>
      <t>Nota</t>
    </r>
    <r>
      <rPr>
        <sz val="9"/>
        <color rgb="FF000000"/>
        <rFont val="Arial"/>
        <family val="2"/>
      </rPr>
      <t>: Para los  ítems 2.1.1, 2.1.2 - 2.1.4 a 2.1.9 y 2.1.19 a 2.1.21 se les debe brindar garantía del producto suministrado  por el termino de doce (12) meses, contados a partir del acta de recibo a satisfacción por parte de la Contraloría de Bogotá, D.C.</t>
    </r>
  </si>
  <si>
    <t>CAPITULO 3</t>
  </si>
  <si>
    <t>3.1</t>
  </si>
  <si>
    <t xml:space="preserve">CERRAJERÍA, VIDRIOS, CARPINTERÍA METÁLICA  Y EN MADERA </t>
  </si>
  <si>
    <t>3.1.1</t>
  </si>
  <si>
    <t>Modificación y suministro de perfileria metálica para divisiones de oficina, incluye marcos, pisa vidrios y accesorios para su correcto funcionamiento.</t>
  </si>
  <si>
    <r>
      <t>M</t>
    </r>
    <r>
      <rPr>
        <vertAlign val="superscript"/>
        <sz val="9"/>
        <color rgb="FF000000"/>
        <rFont val="Arial"/>
        <family val="2"/>
      </rPr>
      <t>2</t>
    </r>
  </si>
  <si>
    <t>3.1.2</t>
  </si>
  <si>
    <t>Suministro e instalación de Ventana metálica con vidrio crudo de 5 mm, incluye película frost, en perfileria similar a las existentes en las oficinas. Acabado en pintura epoxi poliéster aplicación electrostática y todos los accesorios requeridos para su correcto funcionamiento</t>
  </si>
  <si>
    <t>3.1.3</t>
  </si>
  <si>
    <t>Suministro e instalación de puerta corrediza en vidrio templado de 4mm con sanblasting incluye marco de aluminio  y chapa de seguridad y todos los accesorios necesarios para su funcionamiento</t>
  </si>
  <si>
    <t>3.1.4</t>
  </si>
  <si>
    <t>Suministro e instalación de puerta  en vidrio templado de seguridad de 8mm con sanblasting incluye marco de aluminio  y chapa de seguridad y todos los accesorios necesarios para su funcionamiento igual a los existentes</t>
  </si>
  <si>
    <t>3.1.5</t>
  </si>
  <si>
    <t>Suministro e instalación de vidrio templado de seguridad de 4mm, incluye sandblasting,  igual a los existentes</t>
  </si>
  <si>
    <t>3.1.6</t>
  </si>
  <si>
    <t xml:space="preserve">Suministro e instalación de vidrio templado de seguridad de 5mm, incluye sandblasting,  igual a los existentes </t>
  </si>
  <si>
    <t>3.1.7</t>
  </si>
  <si>
    <t>Suministro e instalación división en vidrio templado de seguridad 10mm, incluye sandblasting, soportes de fijación y todos los elementos necesarios para su funcionamiento.</t>
  </si>
  <si>
    <t>M2</t>
  </si>
  <si>
    <t>3.1.8</t>
  </si>
  <si>
    <t>Suministro e instalación de vidrio templado de seguridad de 8mm, incluye sandblasting,  igual a los existentes.</t>
  </si>
  <si>
    <t>3.1.9</t>
  </si>
  <si>
    <r>
      <t xml:space="preserve">Suministro e Instalación de barra solida de acero inoxidable con acabado pulido de 2" de diámetro a todo lo alto de la puerta con cuatro conectores cónicos, dos superiores y dos inferiores para puerta de vidrio existente </t>
    </r>
    <r>
      <rPr>
        <sz val="9"/>
        <color theme="1"/>
        <rFont val="Arial"/>
        <family val="2"/>
      </rPr>
      <t>(FICHA TECNICA 11)</t>
    </r>
  </si>
  <si>
    <t>3.1.10</t>
  </si>
  <si>
    <r>
      <t xml:space="preserve">Suministro e Instalación Bisagras Hidráulicas (para puertas en vidrio templado hasta 100 cm de ancho y 150 kgs de peso.), incluye placa de acero. </t>
    </r>
    <r>
      <rPr>
        <sz val="9"/>
        <color theme="1"/>
        <rFont val="Arial"/>
        <family val="2"/>
      </rPr>
      <t>(FICHA TECNICA 12)</t>
    </r>
  </si>
  <si>
    <t>3.1.11</t>
  </si>
  <si>
    <r>
      <t xml:space="preserve">Suministro e instalación Bisagra tipo Botella en acero inoxidable de 2 puntos diámetro 1 ½” y altura de 250 mm. </t>
    </r>
    <r>
      <rPr>
        <sz val="9"/>
        <color theme="1"/>
        <rFont val="Arial"/>
        <family val="2"/>
      </rPr>
      <t>(FICHA TECNICA 13)</t>
    </r>
  </si>
  <si>
    <t>3.1.12</t>
  </si>
  <si>
    <t>Suministro e instalación de vidrio crudo incoloro de 4mm</t>
  </si>
  <si>
    <t>3.1.13</t>
  </si>
  <si>
    <t>Suministro e instalación de vidrio crudo incoloro de 6mm</t>
  </si>
  <si>
    <t>3.1.14</t>
  </si>
  <si>
    <t>Suministro e instalación de película (sandblasting ) para puertas y ventanas</t>
  </si>
  <si>
    <t>3.1.15</t>
  </si>
  <si>
    <t>3.1.16</t>
  </si>
  <si>
    <t>Suministro e instalacion de archivos rodantes</t>
  </si>
  <si>
    <t>3.1.17</t>
  </si>
  <si>
    <t>Suministro e instalacion de campana extractora en acero inoxidable calibre 20 con filtros con motor de 12" y un codo de 30 x 30 cms. Medidas 4.95 x 0.60 x 0.30 mts (FICHA TECNICA 20)</t>
  </si>
  <si>
    <t>3.1.18</t>
  </si>
  <si>
    <t xml:space="preserve">Pintura en esmalte con compresor para  puertas y ventanas. </t>
  </si>
  <si>
    <t>3.1.19</t>
  </si>
  <si>
    <t>Pintura en esmalte con compresor para marcos puertas y ventanas</t>
  </si>
  <si>
    <t>3.1.20</t>
  </si>
  <si>
    <t xml:space="preserve">Mantenimiento y pintura general de rejas en forja de acero en pintura de esmalte color negro; cerramientos fachada frontal y patio interior. </t>
  </si>
  <si>
    <t>3.1.21</t>
  </si>
  <si>
    <t xml:space="preserve">Cambio de guardas y copia de llaves </t>
  </si>
  <si>
    <t>3.1.22</t>
  </si>
  <si>
    <t>Desmonte y reubicación de ventanería con marco en aluminio</t>
  </si>
  <si>
    <t>3.1.23</t>
  </si>
  <si>
    <t xml:space="preserve">Desmonte y reubicación de puerta en vidrio templado </t>
  </si>
  <si>
    <t>3.1.24</t>
  </si>
  <si>
    <t>Desmonte de película existente vidrio-ventana</t>
  </si>
  <si>
    <t>3.1.25</t>
  </si>
  <si>
    <t xml:space="preserve">Trabajos que requieran soldadura </t>
  </si>
  <si>
    <t>3.1.26</t>
  </si>
  <si>
    <t>Mantenimiento de perfileria metálica de divisiones de oficina, incluye marcos, pisa vidrios y accesorios.</t>
  </si>
  <si>
    <t>3.1.27</t>
  </si>
  <si>
    <t>Desmonte  y reubicación de division en vidrio templado de seguridad 10MM</t>
  </si>
  <si>
    <t>3.1.28</t>
  </si>
  <si>
    <t>Desmonte mantenimiento y reubicación de archivos rodantes</t>
  </si>
  <si>
    <r>
      <t>Nota</t>
    </r>
    <r>
      <rPr>
        <sz val="9"/>
        <color rgb="FF000000"/>
        <rFont val="Arial"/>
        <family val="2"/>
      </rPr>
      <t>: Para los  ítems 3.1.2, 3.1.3, 3.1.4, 3.1.8, 3.1.9, 3.1.10,  se les debe brindar garantía del producto suministrado por el termino de doce (12) meses, contados a partir del acta de recibo a satisfacción por parte de la Contraloría de Bogotá, D.C.</t>
    </r>
  </si>
  <si>
    <t>CAPITULO 4</t>
  </si>
  <si>
    <t>4.1</t>
  </si>
  <si>
    <t>MUROS Y MESONES</t>
  </si>
  <si>
    <t>4.1.1</t>
  </si>
  <si>
    <t xml:space="preserve">Suministro e instalación muro en drywall  doble cara, terminado con pintura Acrílica (Tres manos tipo 1). </t>
  </si>
  <si>
    <t>4.1.2</t>
  </si>
  <si>
    <t xml:space="preserve">Suministro e instalación muro en drywall 10 cm, dos caras terminado con pintura vinílica (Tres manos tipo 1). </t>
  </si>
  <si>
    <t>4.1.3</t>
  </si>
  <si>
    <t xml:space="preserve">Muro en drywall, una cara terminado con pintura vinílica (Tres manos tipo 1). </t>
  </si>
  <si>
    <t>4.1.4</t>
  </si>
  <si>
    <t xml:space="preserve">Muro en drywall, terminado con pintura vinílica (Tres manos tipo 1). </t>
  </si>
  <si>
    <t xml:space="preserve">ML </t>
  </si>
  <si>
    <t>4.1.5</t>
  </si>
  <si>
    <t xml:space="preserve">Construcción de dintel en Dry wall a doble cara </t>
  </si>
  <si>
    <t>4.1.6</t>
  </si>
  <si>
    <t>Muros en Bloque Hueco de Arcilla No.4, estriado de 33x23x9 cm, mortero de pega M. 1:4</t>
  </si>
  <si>
    <t>4.1.7</t>
  </si>
  <si>
    <t>Mesón en grano natural pulido, ancho 40 cm. Incluye soporte en tubo de 2", borde redondeado, faldón de 6 cm, y todos los elementos necesarios para su correcta instalación.</t>
  </si>
  <si>
    <t>4.1.8</t>
  </si>
  <si>
    <t xml:space="preserve">Construcción de mochetas en Dry wall a doble cara </t>
  </si>
  <si>
    <t>4.1.9</t>
  </si>
  <si>
    <t>Desmonte de muro en drywall</t>
  </si>
  <si>
    <t>4.1.10</t>
  </si>
  <si>
    <t xml:space="preserve">Desmonte antepecho en drywall   </t>
  </si>
  <si>
    <t>4.1.11</t>
  </si>
  <si>
    <t>Desmonte de dintel  en drywall</t>
  </si>
  <si>
    <t>4.1.12</t>
  </si>
  <si>
    <t>Desmonte de mochetas en drywall</t>
  </si>
  <si>
    <t>4.1.13</t>
  </si>
  <si>
    <t>Impermeabilizacion muro con material que permita un recubrimiento impermeable para fachadas y muros expuestos al agua de forma parcial o permanente</t>
  </si>
  <si>
    <t>4.1.14</t>
  </si>
  <si>
    <t>Demolicion maposteria</t>
  </si>
  <si>
    <t>CAPITULO 5</t>
  </si>
  <si>
    <t>5.1</t>
  </si>
  <si>
    <t>REGATAS, PAÑETE, ESTUCO Y PINTURA</t>
  </si>
  <si>
    <t>5.1.1</t>
  </si>
  <si>
    <t>Resanes de muros  incluye regatas, resanes, pañete y estuco</t>
  </si>
  <si>
    <t>5.1.2</t>
  </si>
  <si>
    <t>5.1.3</t>
  </si>
  <si>
    <t>Pintura Muros Acrilica ( Dos manos tipo 1) incluye resanes  de muros filos y dilataciones</t>
  </si>
  <si>
    <t>5.1.4</t>
  </si>
  <si>
    <t>5.1.5</t>
  </si>
  <si>
    <t>Pintura Muros vinilica ( Dos manos tipo 1) incluye resanes  de muros filos y dilataciones</t>
  </si>
  <si>
    <t>5.1.6</t>
  </si>
  <si>
    <t>5.1.7</t>
  </si>
  <si>
    <t xml:space="preserve">Estuco y pañete </t>
  </si>
  <si>
    <t>5.1.8</t>
  </si>
  <si>
    <t xml:space="preserve">Resanes de filos y  dilataciones </t>
  </si>
  <si>
    <t>CAPITULO 6</t>
  </si>
  <si>
    <t>6.1</t>
  </si>
  <si>
    <t>PISOS</t>
  </si>
  <si>
    <t>6.1.1</t>
  </si>
  <si>
    <t xml:space="preserve">Reposición guarda escobas en porcelanato (0,60mx 0,08m) color beige, </t>
  </si>
  <si>
    <t>6.1.2</t>
  </si>
  <si>
    <t>Reposición  de baldosas sueltas o rotas, incluye desmonte</t>
  </si>
  <si>
    <t>6.1.3</t>
  </si>
  <si>
    <t xml:space="preserve">Instalacion guarda escobas en porcelanato (0,60mx 0,08m) color beige, </t>
  </si>
  <si>
    <t>6.1.4</t>
  </si>
  <si>
    <t xml:space="preserve">Desmonte guarda escobas en porcelanato (0,60mx 0,08m) color beige, </t>
  </si>
  <si>
    <t>6.1.5</t>
  </si>
  <si>
    <t>Desmonte de piso laminado existente</t>
  </si>
  <si>
    <t>6.1.6</t>
  </si>
  <si>
    <t>Cesped en grama sintetica Revestimiento para el suelo de mechones insertados de tiras de materia textil sintética con anchura aparente de 2 cms, de color verde que están insertados sobre fondo pre-existente de tejido de trama y urdimbre, constituido por tiras de material textil y tela sin tejer, de fibras sintéticas de poliéster de color negro recubierto por el reverso con látex de caucho. (FICHA TECNICA 16)</t>
  </si>
  <si>
    <t>CAPITULO 7</t>
  </si>
  <si>
    <t>7.1</t>
  </si>
  <si>
    <t xml:space="preserve">CIELO RASO  </t>
  </si>
  <si>
    <t>7.1.1</t>
  </si>
  <si>
    <t>Pintura Vinilo Cielo Raso   (Dos manos tipo 1)</t>
  </si>
  <si>
    <t>7.1.2</t>
  </si>
  <si>
    <t>Pintura vinilo Cielo Rasos en fibra mineral (Dos manos tipo 1)</t>
  </si>
  <si>
    <t>7.1.3</t>
  </si>
  <si>
    <t xml:space="preserve">Reposición Lamina cielo raso fibra mineral (0,60*,060) </t>
  </si>
  <si>
    <t>7.1.4</t>
  </si>
  <si>
    <t>Desmonte y resinstalacion de cielo raso en fibra mineral y perfileria en aluminio incluye tensores y todos los elementos necesarios para su correcta instalacio y funcionamiemto</t>
  </si>
  <si>
    <t>CAPITULO 8</t>
  </si>
  <si>
    <t>8.1</t>
  </si>
  <si>
    <t>CUBIERTA DE LAS SEDES DE LA CONTRALORIA DE BOGOTA. D.C.-CASA GRAN AMERICA-DIRECCION DE PARTICIPACION CIUDADANA Y DESARROLLO LOCAL -SUDIRECCION DE CAPACITACION  COOPERACION  TECNICA - HOTEL CLUB Y CENTRO DE ESTUDIOS E INVESTIGACIONES FISCALES</t>
  </si>
  <si>
    <t>8.1.1</t>
  </si>
  <si>
    <t xml:space="preserve">Limpieza de Bajantes de aguas lluvias y canales </t>
  </si>
  <si>
    <t>8.1.2</t>
  </si>
  <si>
    <t xml:space="preserve">Impermeabilización y reposición de manto edil con pintura bituminosa </t>
  </si>
  <si>
    <t>8.1.3</t>
  </si>
  <si>
    <t>8.1.4</t>
  </si>
  <si>
    <t xml:space="preserve">Limpieza y siliconado de  domos </t>
  </si>
  <si>
    <t>8.1.5</t>
  </si>
  <si>
    <t xml:space="preserve">Taponamiento de goteras </t>
  </si>
  <si>
    <t>8.1.6</t>
  </si>
  <si>
    <t>Mantenimiento y reparación de cubierta en teja de barro tipo colonial.</t>
  </si>
  <si>
    <t>8.1.7</t>
  </si>
  <si>
    <t>Mantenimiento y reparación de bajantes de aguas lluvias (incluye accesorios)</t>
  </si>
  <si>
    <t>8.1.8</t>
  </si>
  <si>
    <t>Mantenimiento y reparación de canales de aguas lluvias (incluye accesorios)</t>
  </si>
  <si>
    <t>8.1.9</t>
  </si>
  <si>
    <t xml:space="preserve">Reposición de rejilla metálica con tragante incluye sosco </t>
  </si>
  <si>
    <t>8.1.10</t>
  </si>
  <si>
    <t xml:space="preserve">Cambio de cubierta suministro e instalación de tejas termo acústicas. </t>
  </si>
  <si>
    <t>8.1.11</t>
  </si>
  <si>
    <t>Suministro e Instalación Flanche  Remate Borde  desarrollo  35 cm en lámina galvanizada cal.18 con anticorrosivo y pintura.</t>
  </si>
  <si>
    <t>8.1.12</t>
  </si>
  <si>
    <t>Suministro e instalación teja ondulada Asbesto Cemento No 6</t>
  </si>
  <si>
    <r>
      <t>Nota</t>
    </r>
    <r>
      <rPr>
        <sz val="9"/>
        <color rgb="FF000000"/>
        <rFont val="Arial"/>
        <family val="2"/>
      </rPr>
      <t>: Para el  ítem 8.1.2, 8.1.3, 8.1.10, 8.1.11, 8.1.12  se debe brindar garantía del producto suministrado  por el termino de doce (12) meses, contados a partir del acta de recibo a satisfacción por parte de la Contraloría de Bogotá, D.C.</t>
    </r>
  </si>
  <si>
    <t>CAPITULO 9</t>
  </si>
  <si>
    <t>9.1</t>
  </si>
  <si>
    <t>FACHADA -CASA GRAN AMERICA-DIRECCION DE PARTICIPACION CIUDADANA Y DESARROLLO LOCAL -SUDIRECCION DE CAPACITACION Y COOPERACION  TECNICA - HOTEL CLUB Y CENTRO DE ESTUDIOS E INVESTIGACIONES FISCALES</t>
  </si>
  <si>
    <t>9.1.1</t>
  </si>
  <si>
    <t xml:space="preserve">Lavado de fachadas </t>
  </si>
  <si>
    <t>9.1.2</t>
  </si>
  <si>
    <t>Limpieza y lavado de ventaneria exterior</t>
  </si>
  <si>
    <t>9.1.3</t>
  </si>
  <si>
    <t>Siliconado de ventaneria externamente entre vidrio y marco y entre marco y muro.</t>
  </si>
  <si>
    <t>9.1.4</t>
  </si>
  <si>
    <t>Protección con hidrófugo de muros en ladrillo, fachaleta, bloque de concreto, piedra, mármol de fachadas, incluye protección de marcos.</t>
  </si>
  <si>
    <t>9.1.5</t>
  </si>
  <si>
    <t>CAPITULO 10</t>
  </si>
  <si>
    <t>10.1</t>
  </si>
  <si>
    <t>TANQUES -CASA GRAN AMERICA-DIRECCION DE PARTICIPACION CIUDADANA Y DESARROLLO LOCAL -SUDIRECCION DE CAPACITACION Y COOPERACION  TECNICA - HOTEL CLUB Y CENTRO DE ESTUDIOS E INVESTIGACIONES FISCALES</t>
  </si>
  <si>
    <t>10.1.1</t>
  </si>
  <si>
    <t>Mantenimiento  preventivo sistema de Bombeo incluye (ajustes selectores eléctricos, circuitos eléctricos, revisión de programador,  calibración acumulador y detección de fugas y las demás necesarias para su correcto funcionamiento)</t>
  </si>
  <si>
    <t>10.1.2</t>
  </si>
  <si>
    <t>Tanque de Agua potable plastico CAP 1.000 lts, tapa, mangera flexible y todos los accesorios necesarios para su correcto funcionamiento</t>
  </si>
  <si>
    <t>10.1.3</t>
  </si>
  <si>
    <t>Mantenimiento y/o reposición de flotadores y accesorios para tanque de almacenamiento de agua</t>
  </si>
  <si>
    <t>10.1.4</t>
  </si>
  <si>
    <t>Impermebilizacion tanque de almacenamiento de agua. 1.20 mts de profundidad. Area 5.00 x 2.00.Espesor placa de piso de 0.25 mts. Espesor placa tapa 0.15 mts y muros de 0.15 mts con revestimiento monocomponente flexible e impermeable apto para proteger e impermeabilizar el hormigon y mamposteria a presion directa e indirecta</t>
  </si>
  <si>
    <t>CAPITULO 11</t>
  </si>
  <si>
    <t>11.1</t>
  </si>
  <si>
    <t>CABLEADO ESTRUCTURADO, RED ELECTRICA PARA ADECUAR</t>
  </si>
  <si>
    <t>11.1.1</t>
  </si>
  <si>
    <t xml:space="preserve">Suministro e Instalación Canaleta metálica en Calibre 22 Cold Rolled Pintura electrostática blanca adosa a la pared </t>
  </si>
  <si>
    <t>11.1.2</t>
  </si>
  <si>
    <t xml:space="preserve">Suministro e instalación  tomas dobles energía normal a muro de conformidad  NTC 2050 ART. 210-21.2  210-23  aplicando el Art.3.1 del  RETIE , incluye  cableado </t>
  </si>
  <si>
    <t>11.1.3</t>
  </si>
  <si>
    <t>Suministro e instalación cable calibre 12AWG en cumplimiento con la norma RETIE</t>
  </si>
  <si>
    <t>11.1.4</t>
  </si>
  <si>
    <t>Suministro e instalación de salida de voz y datos en cable F/UTP, 4 pares, CAT 6A blindado, incluye modulo, faceplate, patch cord y jack para puesto de trabajo,  Punto de voz  categoría 6A certificados. Incluye 2 AP</t>
  </si>
  <si>
    <t>11.1.5</t>
  </si>
  <si>
    <t xml:space="preserve">Salida eléctrica regulada en cable pre trenzado 3x 12 AWG-THHN BVA, incluye toma eléctrica y tapa para Puesto de trabajo  Incluye 2 AP </t>
  </si>
  <si>
    <t>11.1.6</t>
  </si>
  <si>
    <t>salida eléctrica normal en cable pre trenzado 3x 12 AWG-THHN BVA, incluye toma eléctrica y tapa para puesto de trabajo  punto eléctrico normal 120v</t>
  </si>
  <si>
    <t>11.1.7</t>
  </si>
  <si>
    <t xml:space="preserve">Desmonte  y reubicación canaleta y  red (voz, datos y cableado eléctrico) </t>
  </si>
  <si>
    <t>11.1.8</t>
  </si>
  <si>
    <t>Traslado de puesto de trabajo, incluye punto eléctrico regulado y normal, voz y datos. Certificado</t>
  </si>
  <si>
    <r>
      <t>Nota</t>
    </r>
    <r>
      <rPr>
        <sz val="9"/>
        <color rgb="FF000000"/>
        <rFont val="Arial"/>
        <family val="2"/>
      </rPr>
      <t>: Para el ítem 11.1.1 a 11.1.6  se debe brindar garantía del producto suministrado por el termino de doce (12) meses, contados a partir del acta de recibo a satisfacción por parte de la Contraloría de Bogotá, D.C.</t>
    </r>
  </si>
  <si>
    <t>CAPITULO 12</t>
  </si>
  <si>
    <t>12.1</t>
  </si>
  <si>
    <t>ADECUACION CENTRO DE ATENCION AL CIUDADANO Y AREA CORRESPONDENCIA - PISO 1 - SEDE EDIFICIO LOTERIA DE BOGOTÁ, D.C.</t>
  </si>
  <si>
    <t>12.1.1</t>
  </si>
  <si>
    <t>Modulo de Recepcion Principal Elaborado en aglomerado con canto rigido termofundido en contorno enchapados en formica color a elegir, Dimensiones largo 3.51 X 1.10 Alto x 0,75 ancho, incluida terminacion en vidrio laminado de seguridad altura 0.80 mts x 1,80 mts de largo, el cual debe ser desmontable. (ficha tecnica 14)</t>
  </si>
  <si>
    <t>12.1.2</t>
  </si>
  <si>
    <t>Modulo complemento de Recepcion Principal Elaborado en aglomerado con canto rigido termofundido en contorno enchapados en formica color a elegir, Dimensiones largo 3.53 mts x 1.10 Alto por 0,68 mts de ancho, debe ser articulado para abrir en dos direcciones (ficha tecnica 14)</t>
  </si>
  <si>
    <t>12.1.3</t>
  </si>
  <si>
    <t>Logo en acrilico Dimensiones Alto 2.30 mts x 3.48 mts de Ancho, sobrepuesto en muro de aglomerado enchapado en formica color a elegir de 3.40 mts longitud y 2.80 mts de alto. (ficha tecnica 14)</t>
  </si>
  <si>
    <t>12.1.4</t>
  </si>
  <si>
    <t>Suministro e instalacion de pergola en madera,incluye anclajes, listones, durmientes y todos los accesorios para su correcta instalacion y funcionamiento (ficha tecnica 14)</t>
  </si>
  <si>
    <t>12.1.5</t>
  </si>
  <si>
    <t>Modulo de ventanilla de atencion de correspondencia Elaborado en aglomerado con canto rigido termofundido en contorno enchapados en formica  color a elegir Dimensiones Altura 2.30 x largo 3.78 en la terminacion   lamina, meson 1.10 Ancho, incluye vidrios perforados para atencion (ficha tecnica 14)</t>
  </si>
  <si>
    <t>12.1,6</t>
  </si>
  <si>
    <t>Modulo de  Atencion al cuidadano y recepcion Dimensiones  95 de Alto X 4.82 Ancho x 60 de Profundidad. Superficies elaboradas en aglomerado de 25 mm, con canto rigido termofundido en contorno, enchapado en formica blanca o color a elegir,</t>
  </si>
  <si>
    <r>
      <t>Nota</t>
    </r>
    <r>
      <rPr>
        <sz val="9"/>
        <color rgb="FF000000"/>
        <rFont val="Arial"/>
        <family val="2"/>
      </rPr>
      <t>: Para el ítem 12.1,1 a 12.1.6  se debe brindar garantía del producto suministrado por el termino de doce (12) meses, contados a partir del acta de recibo a satisfacción por parte de la Contraloría de Bogotá, D.C.</t>
    </r>
  </si>
  <si>
    <t>BAÑO DISCAPACITADOS - PISO 1 - SEDE EDIFICIO LOTERIA DE BOGOTÁ, D.C.</t>
  </si>
  <si>
    <t>12.1.6</t>
  </si>
  <si>
    <t xml:space="preserve">Cerramiento con lona o tela verde de cerramiento h=2.1m,
estructura en madera </t>
  </si>
  <si>
    <t>12.1.7</t>
  </si>
  <si>
    <t>Demolicion mamposteria</t>
  </si>
  <si>
    <t>12.1.8</t>
  </si>
  <si>
    <t>Desmonte marcos y puertas en madera y/o metálica (discriminadas por batiente), incluye cargue, retiro y
disposición final a un sitio donde apruebe la supervision del contrato</t>
  </si>
  <si>
    <t>12.1.9</t>
  </si>
  <si>
    <t>Demolición de pocetas lava traperos en mampostería, con enchape en baldosa, incluye cargue, retiro y disposición final</t>
  </si>
  <si>
    <t>12.1.10</t>
  </si>
  <si>
    <t xml:space="preserve">Demolición de enchape de muros, incluye cargue, retiro y disposición final 
</t>
  </si>
  <si>
    <t>12.1.11</t>
  </si>
  <si>
    <t>Demolición de pisos en cerámica y/o cemento, incluye
cargue, retiro y disposición final</t>
  </si>
  <si>
    <t>12.1.12</t>
  </si>
  <si>
    <t>Suspensión de puntos hidráulicos, incluye desmonte de tubería exterior</t>
  </si>
  <si>
    <t>12.1.13</t>
  </si>
  <si>
    <t>Suspensión de puntos sanitario, incluye desmonte de tubería exterior</t>
  </si>
  <si>
    <t>12.1.14</t>
  </si>
  <si>
    <t xml:space="preserve">Desmonte de aparatos sanitarios </t>
  </si>
  <si>
    <t>12.1.15</t>
  </si>
  <si>
    <t>12.1.16</t>
  </si>
  <si>
    <t>12.1.17</t>
  </si>
  <si>
    <t xml:space="preserve">Alistado piso mortero impermeabilizado 1:3 h=5 cm </t>
  </si>
  <si>
    <t>12.1.18</t>
  </si>
  <si>
    <t>12.1.19</t>
  </si>
  <si>
    <t>Suministro e instalación grifería tipo institucional para  sanitario,  desagües y demás elementos para su correcto funcionamiento, igua la a las existentes.</t>
  </si>
  <si>
    <t>12.1.20</t>
  </si>
  <si>
    <t>12.1.21</t>
  </si>
  <si>
    <t>12.1.22</t>
  </si>
  <si>
    <t>12.1.23</t>
  </si>
  <si>
    <t>12.1,24</t>
  </si>
  <si>
    <t>Suministro e instalación de enchape para pared color beige o similar formato 30 x 60 cm  similar al existente</t>
  </si>
  <si>
    <t>12.1.25</t>
  </si>
  <si>
    <t xml:space="preserve">Suministro e instalación de enchape para piso color Tabaco oxido corrugado o similar formato 60 x 60 cm  </t>
  </si>
  <si>
    <t>12.1.26</t>
  </si>
  <si>
    <t>Protector para papel higiénico de sobreponer en la pared,  en acero inoxidable 304 satinado, cierre con llave, capacidad 200-400m.  equivlente de igual o mejor calidad</t>
  </si>
  <si>
    <t>12.1.27</t>
  </si>
  <si>
    <t>Dispensador para jabón líquido para instalar en pared con tornillos escondidos, válvula anticorrosiva, cuerpo en acero inoxidable satinado, capacidad 1.2 litros, ventanilla de recarga superior con llave, nivel de jabón, push frontal,  equivlaente de igual o mejor calidad.</t>
  </si>
  <si>
    <t>12.1.28</t>
  </si>
  <si>
    <t>Gabinete para toallas de papel de sobreponer a la pared, en acero inoxidable satinado 304, capactidad  300 toallas  , cerradura con llave,  equivlaente de igual o mejor calidad</t>
  </si>
  <si>
    <t>12.1.29</t>
  </si>
  <si>
    <t>suministro e instalación de espejo biselado</t>
  </si>
  <si>
    <t>12.1.30</t>
  </si>
  <si>
    <t>Cielo raso en dry wall, incluye diseño de iluminacion de acuerdo a norma según Retilap, incluye balas led. (Aproximadamente 30 balas con potencia: 5w, temperatura de color: cool white, material : aleacion de aluminio) .</t>
  </si>
  <si>
    <t>12.1.31</t>
  </si>
  <si>
    <t>Barra ayuda discapacitados (sum. e instalacion)</t>
  </si>
  <si>
    <r>
      <t>Nota</t>
    </r>
    <r>
      <rPr>
        <sz val="9"/>
        <color rgb="FF000000"/>
        <rFont val="Arial"/>
        <family val="2"/>
      </rPr>
      <t>: Para todos los ítems del capitulo 12  se les debe brindar garantía del producto suministrado  por el termino de doce (12) meses, exceptuando las demoliciones, contados a partir del acta de recibo a satisfacción por parte de la Contraloría de Bogotá, D.C.</t>
    </r>
  </si>
  <si>
    <t>CAPITULO 13</t>
  </si>
  <si>
    <t>13.1</t>
  </si>
  <si>
    <t>CERRAMIENTO TERRAZA - QUINTO PISO SEDE EDIFICIO LOTERIA DE BOGOTÁ, D.C.</t>
  </si>
  <si>
    <t>13.1.1</t>
  </si>
  <si>
    <t>Módulo de estructura en ángulo de 3/16” x 2” en pintura electroestática negra con 2.10 mts de largo y una altura de 1.80 mts desde la rodachina hasta su parte superior,  estructura metálica inferior en ángulo de 2.10 mts de largo, 0.48 mts de ancho y 0.43 mts de alto, la cual contendrá dos (2) materas existentes de 0.97 mts de largo, 0.36 mts de ancho y 0.43 mts de alto cada una con soportes de 3/16” x 2”. Soporte en tubo de acero inoxidable calibre 16 de 1.1/2” con dilatador de 1" en acero inoxible para agarre de vidrio de 1.80 mts de largo. Vidrio templado incoloro cristal, pulido y brillado y con perforaciones de 1.17 mts de alto, 1.00 mts de ancho y 1 cm de espesor. Rodachina tipo pesado para rodar modulo de matera y para soportar 50 k c/u en nylon con freno . FICHA TECNICA 15</t>
  </si>
  <si>
    <t>CAPITULO 14</t>
  </si>
  <si>
    <t>14.1</t>
  </si>
  <si>
    <t>MANTENIMIENTO TERRAZA - QUINTO PISO SEDE EDIFICIO LOTERIA DE BOGOTÁ, D.C.</t>
  </si>
  <si>
    <t>14.1.1</t>
  </si>
  <si>
    <t xml:space="preserve"> Alistamiento. Aseo áreas a intervenir, libres de polvo, grasa -  Imprimación general con hibrido poliurea color ámbar y arena sílice malla 60, sellando dilataciones, grietas, poros - Aplicación a dos manos cubreseal impermeabilizante hibrido poliurea alto tráfico - Aplicación acabado color gris antideslizante Finish hibrido poliurea, protector rayos UV y medio ambiente, transitable.</t>
  </si>
  <si>
    <t>CAPITULO 15</t>
  </si>
  <si>
    <t>15.1</t>
  </si>
  <si>
    <t>ASEO GENERAL</t>
  </si>
  <si>
    <t>15.1.1</t>
  </si>
  <si>
    <t>Aseo general en cada una de las áreas intervenidas (retiro de escombros a  los botaderos autorizados, incluye también el traslado de los materiales sobrantes  y demás elementos desmontados )</t>
  </si>
  <si>
    <t>VJ</t>
  </si>
  <si>
    <t>Total Sumatoria Unitarios</t>
  </si>
  <si>
    <t>AIU</t>
  </si>
  <si>
    <t>ADMINISTRACION</t>
  </si>
  <si>
    <t xml:space="preserve">INPREVISTOS </t>
  </si>
  <si>
    <t>UTILIDADES</t>
  </si>
  <si>
    <t>IVA SOBRE UTILIDAD</t>
  </si>
  <si>
    <t>COSTO TOTAL</t>
  </si>
  <si>
    <t>Elaboración Propia. Contraloría de Bogotá.</t>
  </si>
  <si>
    <t>PATRIMONIO</t>
  </si>
  <si>
    <t>FECHA DE CIERRE</t>
  </si>
  <si>
    <t>CONTRASEÑA DE DESBLOQUEO HOJAS</t>
  </si>
  <si>
    <t>DTPS2017</t>
  </si>
  <si>
    <t>VALOR SALARIO MÍNIMO ACTUAL</t>
  </si>
  <si>
    <t>AÑO RUP</t>
  </si>
  <si>
    <t xml:space="preserve">PRESUPUESTO OFICIAL TOTAL </t>
  </si>
  <si>
    <t>Fecha:</t>
  </si>
  <si>
    <t>CONTRALORÍA DE BOGOTÁ</t>
  </si>
  <si>
    <r>
      <rPr>
        <b/>
        <i/>
        <sz val="11"/>
        <color theme="0"/>
        <rFont val="Arial"/>
        <family val="2"/>
      </rPr>
      <t>Ruta:</t>
    </r>
    <r>
      <rPr>
        <i/>
        <sz val="11"/>
        <color theme="0"/>
        <rFont val="Arial"/>
        <family val="2"/>
      </rPr>
      <t xml:space="preserve"> Revisar + Desproteger hoja + Contraseña</t>
    </r>
  </si>
  <si>
    <t>VARIABLES</t>
  </si>
  <si>
    <t>CÁLCULO DE INDICADORES</t>
  </si>
  <si>
    <t>CUMPLIMIENTO DE PARAMETROS</t>
  </si>
  <si>
    <t>N°</t>
  </si>
  <si>
    <t>RAZÓN SOCIAL</t>
  </si>
  <si>
    <t>% DE PARTICIPACIÓN</t>
  </si>
  <si>
    <t>ACTIVO CORRIENTE
(Activo cte x % de participación)</t>
  </si>
  <si>
    <t>TOTAL ACTIVO
(Total Activo x % de participación)</t>
  </si>
  <si>
    <t>PASIVO CORRIENTE
(Pasivo cte x % de participación)</t>
  </si>
  <si>
    <t>TOTAL PASIVO
(Total Pasivo  x % de participación)</t>
  </si>
  <si>
    <t>PATRIMONIO
(Patrimonio x % de participación)</t>
  </si>
  <si>
    <t>UTILIDAD OPERACIONAL
(Utilidad Op x % de participación)</t>
  </si>
  <si>
    <t>GASTOS FINANCIEROS
(Gastos Financieros x % de participación)</t>
  </si>
  <si>
    <t xml:space="preserve">INDICE DE LIQUIDEZ
       &gt; ó = </t>
  </si>
  <si>
    <t xml:space="preserve">NIVEL DE ENDEUDAMIENTO 
 &lt; ó = </t>
  </si>
  <si>
    <t xml:space="preserve">RAZON DE COBERTURA DE INTERESES
       &gt; ó = </t>
  </si>
  <si>
    <t xml:space="preserve">RENTABILIDAD DEL PATRIMONIO   &gt; ó = </t>
  </si>
  <si>
    <t xml:space="preserve">RENTABILIDAD DEL ACTIVO      &gt; ó = </t>
  </si>
  <si>
    <t>CAPITAL DE TRABAJO</t>
  </si>
  <si>
    <t>HÁBIL / NO HÁBIL</t>
  </si>
  <si>
    <t>RESULTADO EVALUACIÓN FINANCIERA</t>
  </si>
  <si>
    <t>OBSERVACIÓN</t>
  </si>
  <si>
    <t>Columna1</t>
  </si>
  <si>
    <t>HÁBIL</t>
  </si>
  <si>
    <t>OBSERVACIONES PROPUESTA ECONOMICA</t>
  </si>
  <si>
    <t>FECHA EXPEDICIÓN RUP</t>
  </si>
  <si>
    <t>FECHA ACTUALIZACIÓN RUP</t>
  </si>
  <si>
    <t>CAPITAL DE TRABAJO
  &gt; ó = 
60% P.O.</t>
  </si>
  <si>
    <r>
      <t>Revisó y Aprobó:</t>
    </r>
    <r>
      <rPr>
        <b/>
        <i/>
        <sz val="14"/>
        <rFont val="Arial"/>
        <family val="2"/>
      </rPr>
      <t xml:space="preserve"> Vivian Lilibeth Bernal Izquierdo. Subdirectora Financiera</t>
    </r>
  </si>
  <si>
    <t>Elaboró: David Esteban Aldana Salas. Contratista Subdirección Financiera</t>
  </si>
  <si>
    <t>UT ELLIPTICAL S.A.S Y NEMESIS ASOCIADOS S A</t>
  </si>
  <si>
    <t>830500329 Y 900138327</t>
  </si>
  <si>
    <t>21-11-2023 Y 30-10-2023</t>
  </si>
  <si>
    <t>28-04-2023 Y 09-05-2023</t>
  </si>
  <si>
    <t>SELECCIÓN ABREVIADA MEDIANTE SUBASTA INVERSA
CB-SASI-008-2023</t>
  </si>
  <si>
    <t>Renovación de la suscripción, soporte y mantenimiento para los equipos de seguridad Perimetral tipo Firewall, con que cuenta actualmente la Contraloría de Bogotá D.C.</t>
  </si>
</sst>
</file>

<file path=xl/styles.xml><?xml version="1.0" encoding="utf-8"?>
<styleSheet xmlns="http://schemas.openxmlformats.org/spreadsheetml/2006/main" xmlns:mc="http://schemas.openxmlformats.org/markup-compatibility/2006" xmlns:x14ac="http://schemas.microsoft.com/office/spreadsheetml/2009/9/ac" mc:Ignorable="x14ac">
  <numFmts count="17">
    <numFmt numFmtId="42" formatCode="_-&quot;$&quot;* #,##0_-;\-&quot;$&quot;* #,##0_-;_-&quot;$&quot;* &quot;-&quot;_-;_-@_-"/>
    <numFmt numFmtId="41" formatCode="_-* #,##0_-;\-* #,##0_-;_-* &quot;-&quot;_-;_-@_-"/>
    <numFmt numFmtId="44" formatCode="_-&quot;$&quot;* #,##0.00_-;\-&quot;$&quot;* #,##0.00_-;_-&quot;$&quot;* &quot;-&quot;??_-;_-@_-"/>
    <numFmt numFmtId="164" formatCode="_ &quot;$&quot;\ * #,##0.00_ ;_ &quot;$&quot;\ * \-#,##0.00_ ;_ &quot;$&quot;\ * &quot;-&quot;??_ ;_ @_ "/>
    <numFmt numFmtId="165" formatCode="_ * #,##0.00_ ;_ * \-#,##0.00_ ;_ * &quot;-&quot;??_ ;_ @_ "/>
    <numFmt numFmtId="166" formatCode="_ [$€-2]\ * #,##0.00_ ;_ [$€-2]\ * \-#,##0.00_ ;_ [$€-2]\ * &quot;-&quot;??_ "/>
    <numFmt numFmtId="167" formatCode="_ * #,##0_ ;_ * \-#,##0_ ;_ * &quot;-&quot;??_ ;_ @_ "/>
    <numFmt numFmtId="168" formatCode="_ * #,##0_ ;_ * \-#,##0_ ;_ * &quot;-&quot;_ ;_ @_ "/>
    <numFmt numFmtId="169" formatCode="_ * #,##0.0_ ;_ * \-#,##0.0_ ;_ * &quot;-&quot;??_ ;_ @_ "/>
    <numFmt numFmtId="170" formatCode="0.0%"/>
    <numFmt numFmtId="171" formatCode="dd/mm/yyyy;@"/>
    <numFmt numFmtId="172" formatCode="_ &quot;$&quot;* #,##0_ ;_ &quot;$&quot;* \-#,##0_ ;_ &quot;$&quot;* &quot;-&quot;??_ ;_ @_ "/>
    <numFmt numFmtId="173" formatCode="_-* #,##0.00_-;\-* #,##0.00_-;_-* &quot;-&quot;_-;_-@_-"/>
    <numFmt numFmtId="174" formatCode="#,##0.00_ ;\-#,##0.00\ "/>
    <numFmt numFmtId="175" formatCode="[$$-240A]#,##0;\-[$$-240A]#,##0"/>
    <numFmt numFmtId="176" formatCode="[$$-240A]#,##0"/>
    <numFmt numFmtId="177" formatCode="#,##0_ ;\-#,##0\ "/>
  </numFmts>
  <fonts count="54" x14ac:knownFonts="1">
    <font>
      <sz val="10"/>
      <name val="Arial"/>
    </font>
    <font>
      <sz val="10"/>
      <name val="Arial"/>
      <family val="2"/>
    </font>
    <font>
      <sz val="12"/>
      <name val="Arial"/>
      <family val="2"/>
    </font>
    <font>
      <sz val="11"/>
      <name val="Arial"/>
      <family val="2"/>
    </font>
    <font>
      <b/>
      <sz val="12"/>
      <name val="Arial"/>
      <family val="2"/>
    </font>
    <font>
      <b/>
      <sz val="11"/>
      <name val="Arial"/>
      <family val="2"/>
    </font>
    <font>
      <sz val="10"/>
      <name val="Arial"/>
      <family val="2"/>
    </font>
    <font>
      <b/>
      <i/>
      <sz val="12"/>
      <name val="Arial"/>
      <family val="2"/>
    </font>
    <font>
      <b/>
      <sz val="14"/>
      <name val="Arial"/>
      <family val="2"/>
    </font>
    <font>
      <b/>
      <sz val="10"/>
      <name val="Arial"/>
      <family val="2"/>
    </font>
    <font>
      <b/>
      <sz val="11"/>
      <color theme="1"/>
      <name val="Arial Narrow"/>
      <family val="2"/>
    </font>
    <font>
      <sz val="9"/>
      <name val="Arial"/>
      <family val="2"/>
    </font>
    <font>
      <b/>
      <i/>
      <sz val="14"/>
      <name val="Arial"/>
      <family val="2"/>
    </font>
    <font>
      <b/>
      <sz val="12"/>
      <color theme="0"/>
      <name val="Arial"/>
      <family val="2"/>
    </font>
    <font>
      <b/>
      <sz val="9"/>
      <name val="Arial"/>
      <family val="2"/>
    </font>
    <font>
      <b/>
      <sz val="11"/>
      <color theme="0"/>
      <name val="Arial"/>
      <family val="2"/>
    </font>
    <font>
      <sz val="10"/>
      <color theme="1"/>
      <name val="Arial"/>
      <family val="2"/>
    </font>
    <font>
      <sz val="9"/>
      <color theme="1"/>
      <name val="Arial"/>
      <family val="2"/>
    </font>
    <font>
      <b/>
      <sz val="16"/>
      <color indexed="8"/>
      <name val="Arial"/>
      <family val="2"/>
    </font>
    <font>
      <b/>
      <sz val="9"/>
      <color indexed="8"/>
      <name val="Arial"/>
      <family val="2"/>
    </font>
    <font>
      <sz val="9"/>
      <color indexed="8"/>
      <name val="Arial"/>
      <family val="2"/>
    </font>
    <font>
      <b/>
      <sz val="14"/>
      <color indexed="8"/>
      <name val="Arial"/>
      <family val="2"/>
    </font>
    <font>
      <b/>
      <i/>
      <sz val="11"/>
      <color indexed="8"/>
      <name val="Arial"/>
      <family val="2"/>
    </font>
    <font>
      <b/>
      <sz val="9"/>
      <color rgb="FF000000"/>
      <name val="Arial"/>
      <family val="2"/>
    </font>
    <font>
      <sz val="9"/>
      <color rgb="FFFF0000"/>
      <name val="Arial"/>
      <family val="2"/>
    </font>
    <font>
      <sz val="9"/>
      <color rgb="FF000000"/>
      <name val="Arial"/>
      <family val="2"/>
    </font>
    <font>
      <b/>
      <i/>
      <sz val="10"/>
      <color rgb="FFFF0000"/>
      <name val="Arial"/>
      <family val="2"/>
    </font>
    <font>
      <b/>
      <sz val="9"/>
      <color theme="1"/>
      <name val="Arial"/>
      <family val="2"/>
    </font>
    <font>
      <vertAlign val="superscript"/>
      <sz val="9"/>
      <color rgb="FF000000"/>
      <name val="Arial"/>
      <family val="2"/>
    </font>
    <font>
      <sz val="9"/>
      <color rgb="FF222222"/>
      <name val="Arial"/>
      <family val="2"/>
    </font>
    <font>
      <b/>
      <sz val="12"/>
      <color theme="1"/>
      <name val="Arial"/>
      <family val="2"/>
    </font>
    <font>
      <i/>
      <sz val="8"/>
      <color theme="1"/>
      <name val="Arial"/>
      <family val="2"/>
    </font>
    <font>
      <b/>
      <sz val="8"/>
      <color theme="1"/>
      <name val="Arial"/>
      <family val="2"/>
    </font>
    <font>
      <sz val="10"/>
      <color indexed="48"/>
      <name val="Arial"/>
      <family val="2"/>
    </font>
    <font>
      <i/>
      <sz val="10"/>
      <name val="Arial"/>
      <family val="2"/>
    </font>
    <font>
      <b/>
      <sz val="10"/>
      <color theme="0"/>
      <name val="Arial"/>
      <family val="2"/>
    </font>
    <font>
      <sz val="11"/>
      <color theme="0"/>
      <name val="Arial"/>
      <family val="2"/>
    </font>
    <font>
      <b/>
      <sz val="12"/>
      <color theme="1"/>
      <name val="Arial Narrow"/>
      <family val="2"/>
    </font>
    <font>
      <b/>
      <sz val="18"/>
      <name val="Arial"/>
      <family val="2"/>
    </font>
    <font>
      <b/>
      <i/>
      <sz val="11"/>
      <color theme="0"/>
      <name val="Arial"/>
      <family val="2"/>
    </font>
    <font>
      <i/>
      <sz val="11"/>
      <name val="Arial"/>
      <family val="2"/>
    </font>
    <font>
      <i/>
      <sz val="11"/>
      <color theme="0"/>
      <name val="Arial"/>
      <family val="2"/>
    </font>
    <font>
      <sz val="11"/>
      <color rgb="FF3333FF"/>
      <name val="Arial"/>
      <family val="2"/>
    </font>
    <font>
      <sz val="10"/>
      <name val="Arial"/>
      <family val="2"/>
    </font>
    <font>
      <i/>
      <sz val="10"/>
      <color theme="0"/>
      <name val="Arial"/>
      <family val="2"/>
    </font>
    <font>
      <sz val="12"/>
      <color theme="1"/>
      <name val="Calibri"/>
      <family val="2"/>
      <scheme val="minor"/>
    </font>
    <font>
      <b/>
      <sz val="10"/>
      <color theme="1"/>
      <name val="Calibri"/>
      <family val="2"/>
      <scheme val="minor"/>
    </font>
    <font>
      <b/>
      <sz val="12"/>
      <color theme="1"/>
      <name val="Calibri"/>
      <family val="2"/>
      <scheme val="minor"/>
    </font>
    <font>
      <sz val="10"/>
      <color rgb="FFFF0000"/>
      <name val="Arial"/>
      <family val="2"/>
    </font>
    <font>
      <b/>
      <sz val="12"/>
      <name val="Calibri"/>
      <family val="2"/>
      <scheme val="minor"/>
    </font>
    <font>
      <sz val="10"/>
      <name val="Calibri"/>
      <family val="2"/>
      <scheme val="minor"/>
    </font>
    <font>
      <sz val="12"/>
      <name val="Calibri"/>
      <family val="2"/>
      <scheme val="minor"/>
    </font>
    <font>
      <sz val="11"/>
      <color theme="1"/>
      <name val="Calibri"/>
      <family val="2"/>
      <charset val="1"/>
      <scheme val="minor"/>
    </font>
    <font>
      <sz val="10"/>
      <color theme="1"/>
      <name val="Arial"/>
    </font>
  </fonts>
  <fills count="12">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00B050"/>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0" tint="-0.499984740745262"/>
        <bgColor indexed="64"/>
      </patternFill>
    </fill>
    <fill>
      <patternFill patternType="solid">
        <fgColor theme="7"/>
        <bgColor indexed="64"/>
      </patternFill>
    </fill>
    <fill>
      <patternFill patternType="solid">
        <fgColor rgb="FF92D050"/>
        <bgColor indexed="64"/>
      </patternFill>
    </fill>
    <fill>
      <patternFill patternType="solid">
        <fgColor theme="9" tint="0.39997558519241921"/>
        <bgColor indexed="64"/>
      </patternFill>
    </fill>
    <fill>
      <patternFill patternType="solid">
        <fgColor theme="7" tint="0.39997558519241921"/>
        <bgColor indexed="64"/>
      </patternFill>
    </fill>
  </fills>
  <borders count="66">
    <border>
      <left/>
      <right/>
      <top/>
      <bottom/>
      <diagonal/>
    </border>
    <border>
      <left/>
      <right style="medium">
        <color indexed="64"/>
      </right>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right style="thin">
        <color indexed="64"/>
      </right>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right style="thin">
        <color indexed="64"/>
      </right>
      <top/>
      <bottom style="thin">
        <color indexed="64"/>
      </bottom>
      <diagonal/>
    </border>
    <border>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top/>
      <bottom/>
      <diagonal/>
    </border>
    <border>
      <left style="medium">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bottom/>
      <diagonal/>
    </border>
  </borders>
  <cellStyleXfs count="17">
    <xf numFmtId="0" fontId="0" fillId="0" borderId="0"/>
    <xf numFmtId="166" fontId="1" fillId="0" borderId="0" applyFont="0" applyFill="0" applyBorder="0" applyAlignment="0" applyProtection="0"/>
    <xf numFmtId="0" fontId="6"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4" fontId="6" fillId="0" borderId="0" applyFont="0" applyFill="0" applyBorder="0" applyAlignment="0" applyProtection="0"/>
    <xf numFmtId="0" fontId="6" fillId="0" borderId="0"/>
    <xf numFmtId="0" fontId="6" fillId="0" borderId="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41" fontId="43" fillId="0" borderId="0" applyFont="0" applyFill="0" applyBorder="0" applyAlignment="0" applyProtection="0"/>
    <xf numFmtId="42" fontId="43" fillId="0" borderId="0" applyFont="0" applyFill="0" applyBorder="0" applyAlignment="0" applyProtection="0"/>
    <xf numFmtId="0" fontId="52" fillId="0" borderId="0"/>
    <xf numFmtId="44" fontId="52" fillId="0" borderId="0" applyFont="0" applyFill="0" applyBorder="0" applyAlignment="0" applyProtection="0"/>
  </cellStyleXfs>
  <cellXfs count="334">
    <xf numFmtId="0" fontId="0" fillId="0" borderId="0" xfId="0"/>
    <xf numFmtId="0" fontId="0" fillId="3" borderId="0" xfId="0" applyFill="1"/>
    <xf numFmtId="0" fontId="9" fillId="0" borderId="0" xfId="0" applyFont="1"/>
    <xf numFmtId="2" fontId="0" fillId="0" borderId="0" xfId="0" applyNumberFormat="1"/>
    <xf numFmtId="49" fontId="6" fillId="0" borderId="0" xfId="0" applyNumberFormat="1" applyFont="1"/>
    <xf numFmtId="0" fontId="0" fillId="0" borderId="0" xfId="0" applyAlignment="1">
      <alignment wrapText="1"/>
    </xf>
    <xf numFmtId="0" fontId="3" fillId="0" borderId="1" xfId="0" applyFont="1" applyBorder="1" applyAlignment="1">
      <alignment horizontal="center"/>
    </xf>
    <xf numFmtId="0" fontId="3" fillId="0" borderId="23" xfId="0" applyFont="1" applyBorder="1" applyAlignment="1">
      <alignment horizontal="center"/>
    </xf>
    <xf numFmtId="0" fontId="9" fillId="0" borderId="24" xfId="0" applyFont="1" applyBorder="1" applyAlignment="1">
      <alignment vertical="center" wrapText="1"/>
    </xf>
    <xf numFmtId="0" fontId="9" fillId="0" borderId="8" xfId="0" applyFont="1" applyBorder="1" applyAlignment="1">
      <alignment vertical="center" wrapText="1"/>
    </xf>
    <xf numFmtId="49" fontId="3" fillId="0" borderId="17" xfId="0" applyNumberFormat="1" applyFont="1" applyBorder="1" applyAlignment="1">
      <alignment horizontal="center"/>
    </xf>
    <xf numFmtId="49" fontId="3" fillId="0" borderId="18" xfId="0" applyNumberFormat="1" applyFont="1" applyBorder="1" applyAlignment="1">
      <alignment horizontal="center"/>
    </xf>
    <xf numFmtId="49" fontId="3" fillId="0" borderId="25" xfId="0" applyNumberFormat="1" applyFont="1" applyBorder="1" applyAlignment="1">
      <alignment horizontal="center"/>
    </xf>
    <xf numFmtId="0" fontId="17" fillId="3" borderId="0" xfId="0" applyFont="1" applyFill="1"/>
    <xf numFmtId="3" fontId="17" fillId="3" borderId="0" xfId="0" applyNumberFormat="1" applyFont="1" applyFill="1"/>
    <xf numFmtId="164" fontId="11" fillId="3" borderId="0" xfId="4" applyFont="1" applyFill="1"/>
    <xf numFmtId="0" fontId="20" fillId="3" borderId="0" xfId="0" applyFont="1" applyFill="1" applyAlignment="1">
      <alignment horizontal="center" vertical="center"/>
    </xf>
    <xf numFmtId="0" fontId="23" fillId="0" borderId="25" xfId="0" applyFont="1" applyFill="1" applyBorder="1" applyAlignment="1">
      <alignment horizontal="center" vertical="center"/>
    </xf>
    <xf numFmtId="3" fontId="23" fillId="0" borderId="25" xfId="0" applyNumberFormat="1" applyFont="1" applyFill="1" applyBorder="1" applyAlignment="1">
      <alignment horizontal="center" vertical="center"/>
    </xf>
    <xf numFmtId="164" fontId="14" fillId="0" borderId="4" xfId="4" applyFont="1" applyFill="1" applyBorder="1" applyAlignment="1">
      <alignment horizontal="center" vertical="center" wrapText="1"/>
    </xf>
    <xf numFmtId="0" fontId="23" fillId="5" borderId="3" xfId="0" applyFont="1" applyFill="1" applyBorder="1" applyAlignment="1">
      <alignment horizontal="left" vertical="center"/>
    </xf>
    <xf numFmtId="0" fontId="23" fillId="5" borderId="11" xfId="0" applyFont="1" applyFill="1" applyBorder="1" applyAlignment="1">
      <alignment horizontal="left" vertical="center"/>
    </xf>
    <xf numFmtId="0" fontId="25" fillId="0" borderId="34" xfId="0" applyFont="1" applyFill="1" applyBorder="1" applyAlignment="1">
      <alignment horizontal="left" vertical="center"/>
    </xf>
    <xf numFmtId="0" fontId="25" fillId="0" borderId="50" xfId="0" applyFont="1" applyFill="1" applyBorder="1" applyAlignment="1">
      <alignment horizontal="justify" vertical="center"/>
    </xf>
    <xf numFmtId="0" fontId="25" fillId="0" borderId="13" xfId="0" applyFont="1" applyFill="1" applyBorder="1" applyAlignment="1">
      <alignment horizontal="center" vertical="center"/>
    </xf>
    <xf numFmtId="3" fontId="17" fillId="0" borderId="37" xfId="0" applyNumberFormat="1" applyFont="1" applyBorder="1" applyAlignment="1">
      <alignment horizontal="center" vertical="center"/>
    </xf>
    <xf numFmtId="164" fontId="11" fillId="0" borderId="16" xfId="4" applyFont="1" applyFill="1" applyBorder="1" applyAlignment="1">
      <alignment vertical="center"/>
    </xf>
    <xf numFmtId="0" fontId="25" fillId="0" borderId="26" xfId="0" applyFont="1" applyFill="1" applyBorder="1" applyAlignment="1">
      <alignment horizontal="left" vertical="center"/>
    </xf>
    <xf numFmtId="0" fontId="25" fillId="0" borderId="21" xfId="0" applyFont="1" applyFill="1" applyBorder="1" applyAlignment="1">
      <alignment horizontal="justify" vertical="center"/>
    </xf>
    <xf numFmtId="0" fontId="25" fillId="0" borderId="19" xfId="0" applyFont="1" applyFill="1" applyBorder="1" applyAlignment="1">
      <alignment horizontal="center" vertical="center"/>
    </xf>
    <xf numFmtId="0" fontId="17" fillId="0" borderId="21" xfId="0" applyFont="1" applyFill="1" applyBorder="1" applyAlignment="1">
      <alignment horizontal="justify" vertical="center" wrapText="1"/>
    </xf>
    <xf numFmtId="0" fontId="17" fillId="0" borderId="19" xfId="0" applyFont="1" applyFill="1" applyBorder="1" applyAlignment="1">
      <alignment horizontal="center" vertical="center"/>
    </xf>
    <xf numFmtId="0" fontId="25" fillId="0" borderId="21" xfId="0" applyFont="1" applyFill="1" applyBorder="1" applyAlignment="1">
      <alignment horizontal="justify" vertical="center" wrapText="1"/>
    </xf>
    <xf numFmtId="0" fontId="25" fillId="0" borderId="12" xfId="0" applyFont="1" applyFill="1" applyBorder="1" applyAlignment="1">
      <alignment horizontal="left" vertical="center"/>
    </xf>
    <xf numFmtId="3" fontId="17" fillId="0" borderId="37" xfId="0" applyNumberFormat="1" applyFont="1" applyFill="1" applyBorder="1" applyAlignment="1">
      <alignment horizontal="center" vertical="center"/>
    </xf>
    <xf numFmtId="0" fontId="17" fillId="0" borderId="19" xfId="0" applyFont="1" applyFill="1" applyBorder="1" applyAlignment="1">
      <alignment horizontal="justify" vertical="center" wrapText="1"/>
    </xf>
    <xf numFmtId="0" fontId="25" fillId="0" borderId="35" xfId="0" applyFont="1" applyFill="1" applyBorder="1" applyAlignment="1">
      <alignment horizontal="center" vertical="center"/>
    </xf>
    <xf numFmtId="3" fontId="17" fillId="0" borderId="19" xfId="0" applyNumberFormat="1" applyFont="1" applyFill="1" applyBorder="1" applyAlignment="1">
      <alignment horizontal="center" vertical="center"/>
    </xf>
    <xf numFmtId="0" fontId="17" fillId="0" borderId="33" xfId="0" applyFont="1" applyFill="1" applyBorder="1" applyAlignment="1">
      <alignment horizontal="justify" vertical="center" wrapText="1"/>
    </xf>
    <xf numFmtId="0" fontId="25" fillId="0" borderId="33" xfId="0" applyFont="1" applyFill="1" applyBorder="1" applyAlignment="1">
      <alignment horizontal="center" vertical="center"/>
    </xf>
    <xf numFmtId="0" fontId="25" fillId="0" borderId="49" xfId="0" applyFont="1" applyFill="1" applyBorder="1" applyAlignment="1">
      <alignment horizontal="center" vertical="center"/>
    </xf>
    <xf numFmtId="3" fontId="17" fillId="0" borderId="33" xfId="0" applyNumberFormat="1" applyFont="1" applyFill="1" applyBorder="1" applyAlignment="1">
      <alignment horizontal="center" vertical="center"/>
    </xf>
    <xf numFmtId="0" fontId="25" fillId="5" borderId="11" xfId="0" applyFont="1" applyFill="1" applyBorder="1" applyAlignment="1">
      <alignment horizontal="left" vertical="center"/>
    </xf>
    <xf numFmtId="0" fontId="27" fillId="5" borderId="4" xfId="0" applyFont="1" applyFill="1" applyBorder="1" applyAlignment="1">
      <alignment vertical="center" wrapText="1"/>
    </xf>
    <xf numFmtId="0" fontId="27" fillId="5" borderId="5" xfId="0" applyFont="1" applyFill="1" applyBorder="1" applyAlignment="1">
      <alignment vertical="center" wrapText="1"/>
    </xf>
    <xf numFmtId="0" fontId="25" fillId="0" borderId="43" xfId="0" applyFont="1" applyFill="1" applyBorder="1" applyAlignment="1">
      <alignment horizontal="justify" vertical="center" wrapText="1"/>
    </xf>
    <xf numFmtId="0" fontId="25" fillId="0" borderId="28" xfId="0" applyFont="1" applyFill="1" applyBorder="1" applyAlignment="1">
      <alignment horizontal="center" vertical="center"/>
    </xf>
    <xf numFmtId="0" fontId="23" fillId="5" borderId="55" xfId="0" applyFont="1" applyFill="1" applyBorder="1" applyAlignment="1">
      <alignment vertical="center" wrapText="1"/>
    </xf>
    <xf numFmtId="0" fontId="23" fillId="5" borderId="52" xfId="0" applyFont="1" applyFill="1" applyBorder="1" applyAlignment="1">
      <alignment vertical="center" wrapText="1"/>
    </xf>
    <xf numFmtId="0" fontId="23" fillId="5" borderId="56" xfId="0" applyFont="1" applyFill="1" applyBorder="1" applyAlignment="1">
      <alignment vertical="center" wrapText="1"/>
    </xf>
    <xf numFmtId="0" fontId="23" fillId="5" borderId="53" xfId="0" applyFont="1" applyFill="1" applyBorder="1" applyAlignment="1">
      <alignment horizontal="left" vertical="center"/>
    </xf>
    <xf numFmtId="0" fontId="23" fillId="5" borderId="27" xfId="0" applyFont="1" applyFill="1" applyBorder="1" applyAlignment="1">
      <alignment vertical="center"/>
    </xf>
    <xf numFmtId="0" fontId="23" fillId="5" borderId="54" xfId="0" applyFont="1" applyFill="1" applyBorder="1" applyAlignment="1">
      <alignment vertical="center"/>
    </xf>
    <xf numFmtId="0" fontId="23" fillId="5" borderId="24" xfId="0" applyFont="1" applyFill="1" applyBorder="1" applyAlignment="1">
      <alignment vertical="center"/>
    </xf>
    <xf numFmtId="0" fontId="23" fillId="5" borderId="22" xfId="0" applyFont="1" applyFill="1" applyBorder="1" applyAlignment="1">
      <alignment vertical="center"/>
    </xf>
    <xf numFmtId="0" fontId="25" fillId="0" borderId="31" xfId="0" applyFont="1" applyFill="1" applyBorder="1" applyAlignment="1">
      <alignment horizontal="left" vertical="center"/>
    </xf>
    <xf numFmtId="0" fontId="25" fillId="0" borderId="48" xfId="0" applyFont="1" applyFill="1" applyBorder="1" applyAlignment="1">
      <alignment horizontal="justify" vertical="center" wrapText="1"/>
    </xf>
    <xf numFmtId="0" fontId="25" fillId="0" borderId="15" xfId="0" applyFont="1" applyFill="1" applyBorder="1" applyAlignment="1">
      <alignment horizontal="center" vertical="center"/>
    </xf>
    <xf numFmtId="0" fontId="23" fillId="5" borderId="22" xfId="0" applyFont="1" applyFill="1" applyBorder="1" applyAlignment="1">
      <alignment vertical="center" wrapText="1"/>
    </xf>
    <xf numFmtId="0" fontId="25" fillId="0" borderId="50" xfId="0" applyFont="1" applyFill="1" applyBorder="1" applyAlignment="1">
      <alignment horizontal="justify" vertical="center" wrapText="1"/>
    </xf>
    <xf numFmtId="0" fontId="25" fillId="0" borderId="45" xfId="0" applyFont="1" applyFill="1" applyBorder="1" applyAlignment="1">
      <alignment horizontal="justify" vertical="center" wrapText="1"/>
    </xf>
    <xf numFmtId="3" fontId="17" fillId="0" borderId="33" xfId="0" applyNumberFormat="1" applyFont="1" applyBorder="1" applyAlignment="1">
      <alignment horizontal="center" vertical="center"/>
    </xf>
    <xf numFmtId="0" fontId="23" fillId="5" borderId="53" xfId="0" applyFont="1" applyFill="1" applyBorder="1" applyAlignment="1">
      <alignment vertical="center"/>
    </xf>
    <xf numFmtId="0" fontId="25" fillId="0" borderId="14" xfId="0" applyFont="1" applyFill="1" applyBorder="1" applyAlignment="1">
      <alignment horizontal="left" vertical="center"/>
    </xf>
    <xf numFmtId="3" fontId="17" fillId="0" borderId="30" xfId="0" applyNumberFormat="1" applyFont="1" applyBorder="1" applyAlignment="1">
      <alignment horizontal="center" vertical="center"/>
    </xf>
    <xf numFmtId="0" fontId="23" fillId="5" borderId="53" xfId="0" applyFont="1" applyFill="1" applyBorder="1" applyAlignment="1">
      <alignment vertical="center" wrapText="1"/>
    </xf>
    <xf numFmtId="0" fontId="23" fillId="5" borderId="27" xfId="0" applyFont="1" applyFill="1" applyBorder="1" applyAlignment="1">
      <alignment vertical="center" wrapText="1"/>
    </xf>
    <xf numFmtId="0" fontId="23" fillId="5" borderId="54" xfId="0" applyFont="1" applyFill="1" applyBorder="1" applyAlignment="1">
      <alignment vertical="center" wrapText="1"/>
    </xf>
    <xf numFmtId="0" fontId="17" fillId="0" borderId="26" xfId="0" applyFont="1" applyFill="1" applyBorder="1" applyAlignment="1">
      <alignment horizontal="left" vertical="center"/>
    </xf>
    <xf numFmtId="0" fontId="25" fillId="3" borderId="14" xfId="0" applyFont="1" applyFill="1" applyBorder="1" applyAlignment="1">
      <alignment horizontal="left" vertical="center"/>
    </xf>
    <xf numFmtId="0" fontId="25" fillId="3" borderId="19" xfId="0" applyFont="1" applyFill="1" applyBorder="1" applyAlignment="1">
      <alignment vertical="center" wrapText="1"/>
    </xf>
    <xf numFmtId="0" fontId="25" fillId="3" borderId="15" xfId="0" applyFont="1" applyFill="1" applyBorder="1" applyAlignment="1">
      <alignment horizontal="center" vertical="center"/>
    </xf>
    <xf numFmtId="3" fontId="17" fillId="3" borderId="37" xfId="0" applyNumberFormat="1" applyFont="1" applyFill="1" applyBorder="1" applyAlignment="1">
      <alignment horizontal="center" vertical="center"/>
    </xf>
    <xf numFmtId="3" fontId="17" fillId="0" borderId="37" xfId="4" applyNumberFormat="1" applyFont="1" applyBorder="1" applyAlignment="1">
      <alignment horizontal="center" vertical="center"/>
    </xf>
    <xf numFmtId="164" fontId="17" fillId="3" borderId="0" xfId="4" applyFont="1" applyFill="1"/>
    <xf numFmtId="0" fontId="25" fillId="0" borderId="55" xfId="0" applyFont="1" applyFill="1" applyBorder="1" applyAlignment="1">
      <alignment horizontal="left" vertical="center"/>
    </xf>
    <xf numFmtId="0" fontId="25" fillId="0" borderId="57" xfId="0" applyFont="1" applyFill="1" applyBorder="1" applyAlignment="1">
      <alignment horizontal="justify" vertical="center" wrapText="1"/>
    </xf>
    <xf numFmtId="0" fontId="25" fillId="0" borderId="52" xfId="0" applyFont="1" applyFill="1" applyBorder="1" applyAlignment="1">
      <alignment horizontal="center" vertical="center"/>
    </xf>
    <xf numFmtId="0" fontId="25" fillId="0" borderId="19" xfId="0" applyFont="1" applyFill="1" applyBorder="1" applyAlignment="1">
      <alignment horizontal="center" vertical="center" wrapText="1"/>
    </xf>
    <xf numFmtId="0" fontId="23" fillId="5" borderId="55" xfId="0" applyFont="1" applyFill="1" applyBorder="1" applyAlignment="1">
      <alignment wrapText="1"/>
    </xf>
    <xf numFmtId="0" fontId="23" fillId="5" borderId="52" xfId="0" applyFont="1" applyFill="1" applyBorder="1" applyAlignment="1">
      <alignment wrapText="1"/>
    </xf>
    <xf numFmtId="0" fontId="23" fillId="5" borderId="56" xfId="0" applyFont="1" applyFill="1" applyBorder="1" applyAlignment="1">
      <alignment wrapText="1"/>
    </xf>
    <xf numFmtId="0" fontId="17" fillId="0" borderId="43" xfId="0" applyFont="1" applyFill="1" applyBorder="1" applyAlignment="1">
      <alignment vertical="center" wrapText="1"/>
    </xf>
    <xf numFmtId="0" fontId="17" fillId="0" borderId="21" xfId="0" applyFont="1" applyFill="1" applyBorder="1" applyAlignment="1">
      <alignment vertical="center" wrapText="1"/>
    </xf>
    <xf numFmtId="0" fontId="25" fillId="0" borderId="21" xfId="0" applyFont="1" applyFill="1" applyBorder="1" applyAlignment="1">
      <alignment vertical="center" wrapText="1"/>
    </xf>
    <xf numFmtId="0" fontId="25" fillId="0" borderId="48" xfId="0" applyFont="1" applyFill="1" applyBorder="1" applyAlignment="1">
      <alignment vertical="center" wrapText="1"/>
    </xf>
    <xf numFmtId="0" fontId="25" fillId="0" borderId="50" xfId="0" applyFont="1" applyFill="1" applyBorder="1" applyAlignment="1">
      <alignment vertical="center"/>
    </xf>
    <xf numFmtId="0" fontId="25" fillId="0" borderId="57" xfId="0" applyFont="1" applyFill="1" applyBorder="1" applyAlignment="1">
      <alignment vertical="center" wrapText="1"/>
    </xf>
    <xf numFmtId="0" fontId="25" fillId="0" borderId="39" xfId="0" applyFont="1" applyFill="1" applyBorder="1" applyAlignment="1">
      <alignment horizontal="center" vertical="center"/>
    </xf>
    <xf numFmtId="0" fontId="23" fillId="5" borderId="51" xfId="0" applyFont="1" applyFill="1" applyBorder="1" applyAlignment="1">
      <alignment vertical="center"/>
    </xf>
    <xf numFmtId="0" fontId="25" fillId="0" borderId="43" xfId="0" applyFont="1" applyFill="1" applyBorder="1" applyAlignment="1">
      <alignment vertical="center" wrapText="1"/>
    </xf>
    <xf numFmtId="0" fontId="25" fillId="0" borderId="45" xfId="0" applyFont="1" applyFill="1" applyBorder="1" applyAlignment="1">
      <alignment vertical="center" wrapText="1"/>
    </xf>
    <xf numFmtId="0" fontId="25" fillId="0" borderId="50" xfId="0" applyFont="1" applyFill="1" applyBorder="1" applyAlignment="1">
      <alignment vertical="center" wrapText="1"/>
    </xf>
    <xf numFmtId="0" fontId="25" fillId="0" borderId="58" xfId="0" applyFont="1" applyFill="1" applyBorder="1" applyAlignment="1">
      <alignment horizontal="left" vertical="center"/>
    </xf>
    <xf numFmtId="0" fontId="25" fillId="0" borderId="47" xfId="0" applyFont="1" applyFill="1" applyBorder="1" applyAlignment="1">
      <alignment vertical="center" wrapText="1"/>
    </xf>
    <xf numFmtId="0" fontId="23" fillId="5" borderId="53" xfId="0" applyFont="1" applyFill="1" applyBorder="1" applyAlignment="1">
      <alignment vertical="justify"/>
    </xf>
    <xf numFmtId="0" fontId="23" fillId="5" borderId="27" xfId="0" applyFont="1" applyFill="1" applyBorder="1" applyAlignment="1">
      <alignment vertical="justify"/>
    </xf>
    <xf numFmtId="0" fontId="23" fillId="5" borderId="54" xfId="0" applyFont="1" applyFill="1" applyBorder="1" applyAlignment="1">
      <alignment vertical="justify"/>
    </xf>
    <xf numFmtId="0" fontId="25" fillId="0" borderId="21" xfId="0" applyFont="1" applyFill="1" applyBorder="1" applyAlignment="1">
      <alignment vertical="center"/>
    </xf>
    <xf numFmtId="0" fontId="17" fillId="0" borderId="48" xfId="0" applyFont="1" applyFill="1" applyBorder="1" applyAlignment="1">
      <alignment horizontal="justify" vertical="center"/>
    </xf>
    <xf numFmtId="0" fontId="25" fillId="0" borderId="19" xfId="0" applyFont="1" applyFill="1" applyBorder="1" applyAlignment="1">
      <alignment vertical="center" wrapText="1"/>
    </xf>
    <xf numFmtId="0" fontId="23" fillId="5" borderId="24" xfId="0" applyFont="1" applyFill="1" applyBorder="1" applyAlignment="1">
      <alignment vertical="center" wrapText="1"/>
    </xf>
    <xf numFmtId="0" fontId="25" fillId="0" borderId="28" xfId="0" applyFont="1" applyFill="1" applyBorder="1" applyAlignment="1">
      <alignment horizontal="center" vertical="center" wrapText="1"/>
    </xf>
    <xf numFmtId="0" fontId="25" fillId="0" borderId="15" xfId="0" applyFont="1" applyFill="1" applyBorder="1" applyAlignment="1">
      <alignment horizontal="center" vertical="center" wrapText="1"/>
    </xf>
    <xf numFmtId="3" fontId="17" fillId="0" borderId="40" xfId="0" applyNumberFormat="1" applyFont="1" applyBorder="1" applyAlignment="1">
      <alignment horizontal="center" vertical="center"/>
    </xf>
    <xf numFmtId="0" fontId="23" fillId="5" borderId="24" xfId="0" applyFont="1" applyFill="1" applyBorder="1" applyAlignment="1">
      <alignment vertical="justify"/>
    </xf>
    <xf numFmtId="0" fontId="23" fillId="5" borderId="22" xfId="0" applyFont="1" applyFill="1" applyBorder="1" applyAlignment="1">
      <alignment vertical="justify"/>
    </xf>
    <xf numFmtId="0" fontId="25" fillId="0" borderId="28" xfId="0" applyFont="1" applyFill="1" applyBorder="1" applyAlignment="1">
      <alignment vertical="center" wrapText="1"/>
    </xf>
    <xf numFmtId="3" fontId="25" fillId="0" borderId="28" xfId="0" applyNumberFormat="1" applyFont="1" applyFill="1" applyBorder="1" applyAlignment="1">
      <alignment horizontal="center" vertical="center"/>
    </xf>
    <xf numFmtId="3" fontId="25" fillId="0" borderId="19" xfId="0" applyNumberFormat="1" applyFont="1" applyFill="1" applyBorder="1" applyAlignment="1">
      <alignment horizontal="center" vertical="center"/>
    </xf>
    <xf numFmtId="0" fontId="29" fillId="0" borderId="33" xfId="0" applyFont="1" applyFill="1" applyBorder="1" applyAlignment="1">
      <alignment vertical="center" wrapText="1"/>
    </xf>
    <xf numFmtId="3" fontId="25" fillId="0" borderId="33" xfId="0" applyNumberFormat="1" applyFont="1" applyFill="1" applyBorder="1" applyAlignment="1">
      <alignment horizontal="center" vertical="center"/>
    </xf>
    <xf numFmtId="0" fontId="11" fillId="0" borderId="12" xfId="0" applyFont="1" applyFill="1" applyBorder="1" applyAlignment="1">
      <alignment horizontal="left" vertical="center"/>
    </xf>
    <xf numFmtId="0" fontId="11" fillId="0" borderId="13" xfId="0" applyFont="1" applyFill="1" applyBorder="1" applyAlignment="1">
      <alignment horizontal="justify" vertical="center" wrapText="1"/>
    </xf>
    <xf numFmtId="0" fontId="11" fillId="0" borderId="13" xfId="0" applyFont="1" applyFill="1" applyBorder="1" applyAlignment="1">
      <alignment horizontal="center" vertical="center"/>
    </xf>
    <xf numFmtId="0" fontId="11" fillId="0" borderId="14" xfId="0" applyFont="1" applyFill="1" applyBorder="1" applyAlignment="1">
      <alignment horizontal="left" vertical="center"/>
    </xf>
    <xf numFmtId="0" fontId="11" fillId="0" borderId="15" xfId="0" applyFont="1" applyFill="1" applyBorder="1" applyAlignment="1">
      <alignment horizontal="justify" vertical="center" wrapText="1"/>
    </xf>
    <xf numFmtId="0" fontId="11" fillId="0" borderId="15" xfId="0" applyFont="1" applyFill="1" applyBorder="1" applyAlignment="1">
      <alignment horizontal="center" vertical="center"/>
    </xf>
    <xf numFmtId="0" fontId="25" fillId="0" borderId="33" xfId="0" applyFont="1" applyFill="1" applyBorder="1" applyAlignment="1">
      <alignment vertical="center" wrapText="1"/>
    </xf>
    <xf numFmtId="0" fontId="23" fillId="5" borderId="55" xfId="0" applyFont="1" applyFill="1" applyBorder="1" applyAlignment="1">
      <alignment vertical="center"/>
    </xf>
    <xf numFmtId="0" fontId="23" fillId="5" borderId="52" xfId="0" applyFont="1" applyFill="1" applyBorder="1" applyAlignment="1">
      <alignment vertical="center"/>
    </xf>
    <xf numFmtId="0" fontId="23" fillId="5" borderId="56" xfId="0" applyFont="1" applyFill="1" applyBorder="1" applyAlignment="1">
      <alignment vertical="center"/>
    </xf>
    <xf numFmtId="0" fontId="25" fillId="0" borderId="53" xfId="0" applyFont="1" applyFill="1" applyBorder="1" applyAlignment="1">
      <alignment horizontal="left" vertical="center"/>
    </xf>
    <xf numFmtId="0" fontId="17" fillId="0" borderId="41" xfId="0" applyFont="1" applyFill="1" applyBorder="1" applyAlignment="1">
      <alignment horizontal="justify" vertical="center" wrapText="1"/>
    </xf>
    <xf numFmtId="3" fontId="25" fillId="0" borderId="13" xfId="0" applyNumberFormat="1" applyFont="1" applyFill="1" applyBorder="1" applyAlignment="1">
      <alignment horizontal="center" vertical="center"/>
    </xf>
    <xf numFmtId="0" fontId="25" fillId="5" borderId="22" xfId="0" applyFont="1" applyFill="1" applyBorder="1" applyAlignment="1">
      <alignment vertical="center"/>
    </xf>
    <xf numFmtId="0" fontId="25" fillId="0" borderId="51" xfId="0" applyFont="1" applyFill="1" applyBorder="1" applyAlignment="1">
      <alignment vertical="center" wrapText="1"/>
    </xf>
    <xf numFmtId="0" fontId="25" fillId="0" borderId="27" xfId="0" applyFont="1" applyFill="1" applyBorder="1" applyAlignment="1">
      <alignment horizontal="center" vertical="center"/>
    </xf>
    <xf numFmtId="0" fontId="27" fillId="5" borderId="53" xfId="0" applyFont="1" applyFill="1" applyBorder="1" applyAlignment="1"/>
    <xf numFmtId="0" fontId="27" fillId="5" borderId="42" xfId="0" applyFont="1" applyFill="1" applyBorder="1" applyAlignment="1"/>
    <xf numFmtId="0" fontId="17" fillId="5" borderId="51" xfId="0" applyFont="1" applyFill="1" applyBorder="1" applyAlignment="1"/>
    <xf numFmtId="3" fontId="17" fillId="5" borderId="38" xfId="0" applyNumberFormat="1" applyFont="1" applyFill="1" applyBorder="1" applyAlignment="1"/>
    <xf numFmtId="164" fontId="11" fillId="5" borderId="32" xfId="4" applyFont="1" applyFill="1" applyBorder="1" applyAlignment="1"/>
    <xf numFmtId="0" fontId="27" fillId="5" borderId="12" xfId="0" applyFont="1" applyFill="1" applyBorder="1" applyAlignment="1">
      <alignment horizontal="left"/>
    </xf>
    <xf numFmtId="0" fontId="17" fillId="5" borderId="29" xfId="0" applyFont="1" applyFill="1" applyBorder="1"/>
    <xf numFmtId="0" fontId="17" fillId="5" borderId="10" xfId="0" applyFont="1" applyFill="1" applyBorder="1" applyAlignment="1"/>
    <xf numFmtId="164" fontId="11" fillId="5" borderId="40" xfId="4" applyFont="1" applyFill="1" applyBorder="1" applyAlignment="1"/>
    <xf numFmtId="0" fontId="27" fillId="5" borderId="26" xfId="0" applyFont="1" applyFill="1" applyBorder="1" applyAlignment="1">
      <alignment horizontal="left"/>
    </xf>
    <xf numFmtId="0" fontId="17" fillId="5" borderId="36" xfId="0" applyFont="1" applyFill="1" applyBorder="1"/>
    <xf numFmtId="0" fontId="17" fillId="5" borderId="59" xfId="0" applyFont="1" applyFill="1" applyBorder="1" applyAlignment="1"/>
    <xf numFmtId="164" fontId="11" fillId="5" borderId="37" xfId="4" applyFont="1" applyFill="1" applyBorder="1" applyAlignment="1"/>
    <xf numFmtId="0" fontId="27" fillId="5" borderId="14" xfId="0" applyFont="1" applyFill="1" applyBorder="1" applyAlignment="1">
      <alignment horizontal="left"/>
    </xf>
    <xf numFmtId="9" fontId="17" fillId="5" borderId="9" xfId="0" applyNumberFormat="1" applyFont="1" applyFill="1" applyBorder="1"/>
    <xf numFmtId="9" fontId="17" fillId="5" borderId="20" xfId="0" applyNumberFormat="1" applyFont="1" applyFill="1" applyBorder="1"/>
    <xf numFmtId="0" fontId="17" fillId="5" borderId="9" xfId="0" applyFont="1" applyFill="1" applyBorder="1" applyAlignment="1"/>
    <xf numFmtId="164" fontId="11" fillId="5" borderId="44" xfId="4" applyFont="1" applyFill="1" applyBorder="1" applyAlignment="1"/>
    <xf numFmtId="0" fontId="17" fillId="5" borderId="52" xfId="0" applyFont="1" applyFill="1" applyBorder="1" applyAlignment="1"/>
    <xf numFmtId="164" fontId="11" fillId="5" borderId="56" xfId="4" applyFont="1" applyFill="1" applyBorder="1" applyAlignment="1"/>
    <xf numFmtId="0" fontId="31" fillId="3" borderId="0" xfId="0" applyFont="1" applyFill="1"/>
    <xf numFmtId="4" fontId="17" fillId="3" borderId="0" xfId="0" applyNumberFormat="1" applyFont="1" applyFill="1"/>
    <xf numFmtId="0" fontId="16" fillId="3" borderId="0" xfId="0" applyFont="1" applyFill="1"/>
    <xf numFmtId="0" fontId="16" fillId="0" borderId="0" xfId="0" applyFont="1"/>
    <xf numFmtId="0" fontId="27" fillId="4" borderId="19" xfId="0" applyFont="1" applyFill="1" applyBorder="1" applyAlignment="1">
      <alignment horizontal="center" vertical="center"/>
    </xf>
    <xf numFmtId="0" fontId="20" fillId="0" borderId="0" xfId="0" applyFont="1" applyFill="1" applyAlignment="1">
      <alignment horizontal="center" vertical="center"/>
    </xf>
    <xf numFmtId="0" fontId="17" fillId="0" borderId="0" xfId="0" applyFont="1" applyFill="1" applyAlignment="1">
      <alignment horizontal="center"/>
    </xf>
    <xf numFmtId="0" fontId="24" fillId="0" borderId="19" xfId="0" applyFont="1" applyFill="1" applyBorder="1" applyAlignment="1">
      <alignment horizontal="center"/>
    </xf>
    <xf numFmtId="168" fontId="26" fillId="0" borderId="19" xfId="4" applyNumberFormat="1" applyFont="1" applyFill="1" applyBorder="1" applyAlignment="1" applyProtection="1">
      <alignment horizontal="center" vertical="center"/>
    </xf>
    <xf numFmtId="0" fontId="27" fillId="4" borderId="21" xfId="0" applyFont="1" applyFill="1" applyBorder="1" applyAlignment="1">
      <alignment horizontal="center" vertical="center"/>
    </xf>
    <xf numFmtId="164" fontId="14" fillId="0" borderId="11" xfId="4" applyFont="1" applyFill="1" applyBorder="1" applyAlignment="1">
      <alignment horizontal="center" vertical="center" wrapText="1"/>
    </xf>
    <xf numFmtId="9" fontId="17" fillId="5" borderId="10" xfId="8" applyFont="1" applyFill="1" applyBorder="1"/>
    <xf numFmtId="9" fontId="17" fillId="5" borderId="59" xfId="8" applyFont="1" applyFill="1" applyBorder="1"/>
    <xf numFmtId="9" fontId="17" fillId="5" borderId="53" xfId="8" applyFont="1" applyFill="1" applyBorder="1" applyAlignment="1"/>
    <xf numFmtId="0" fontId="5" fillId="3" borderId="0" xfId="12" applyFont="1" applyFill="1" applyBorder="1" applyAlignment="1" applyProtection="1">
      <alignment horizontal="center" vertical="center"/>
      <protection locked="0"/>
    </xf>
    <xf numFmtId="168" fontId="13" fillId="3" borderId="0" xfId="3" applyNumberFormat="1" applyFont="1" applyFill="1" applyBorder="1" applyAlignment="1" applyProtection="1">
      <alignment horizontal="center" vertical="center"/>
      <protection locked="0"/>
    </xf>
    <xf numFmtId="0" fontId="8" fillId="6" borderId="19" xfId="9" applyFont="1" applyFill="1" applyBorder="1" applyAlignment="1">
      <alignment horizontal="center" vertical="center" wrapText="1"/>
    </xf>
    <xf numFmtId="0" fontId="33" fillId="3" borderId="0" xfId="12" applyFont="1" applyFill="1" applyAlignment="1" applyProtection="1">
      <alignment vertical="center"/>
      <protection locked="0"/>
    </xf>
    <xf numFmtId="0" fontId="34" fillId="3" borderId="3" xfId="12" applyFont="1" applyFill="1" applyBorder="1" applyAlignment="1" applyProtection="1">
      <alignment horizontal="justify" vertical="center" wrapText="1"/>
      <protection locked="0"/>
    </xf>
    <xf numFmtId="0" fontId="34" fillId="3" borderId="0" xfId="12" applyFont="1" applyFill="1" applyBorder="1" applyAlignment="1" applyProtection="1">
      <alignment horizontal="justify" vertical="center" wrapText="1"/>
      <protection locked="0"/>
    </xf>
    <xf numFmtId="9" fontId="34" fillId="3" borderId="0" xfId="8" applyFont="1" applyFill="1" applyBorder="1" applyAlignment="1" applyProtection="1">
      <alignment horizontal="justify" vertical="center" wrapText="1"/>
      <protection locked="0"/>
    </xf>
    <xf numFmtId="167" fontId="44" fillId="3" borderId="0" xfId="3" applyNumberFormat="1" applyFont="1" applyFill="1" applyBorder="1" applyAlignment="1" applyProtection="1">
      <alignment horizontal="justify" vertical="center" wrapText="1"/>
      <protection locked="0"/>
    </xf>
    <xf numFmtId="169" fontId="44" fillId="3" borderId="0" xfId="12" applyNumberFormat="1" applyFont="1" applyFill="1" applyBorder="1" applyAlignment="1" applyProtection="1">
      <alignment horizontal="justify" vertical="center" wrapText="1"/>
      <protection locked="0"/>
    </xf>
    <xf numFmtId="167" fontId="44" fillId="3" borderId="0" xfId="12" applyNumberFormat="1" applyFont="1" applyFill="1" applyBorder="1" applyAlignment="1" applyProtection="1">
      <alignment horizontal="justify" vertical="center" wrapText="1"/>
      <protection locked="0"/>
    </xf>
    <xf numFmtId="170" fontId="1" fillId="3" borderId="0" xfId="8" applyNumberFormat="1" applyFill="1" applyBorder="1" applyAlignment="1" applyProtection="1">
      <alignment vertical="center"/>
      <protection locked="0"/>
    </xf>
    <xf numFmtId="0" fontId="9" fillId="3" borderId="0" xfId="12" applyFont="1" applyFill="1" applyBorder="1" applyAlignment="1" applyProtection="1">
      <alignment horizontal="center" vertical="center"/>
      <protection locked="0"/>
    </xf>
    <xf numFmtId="0" fontId="1" fillId="3" borderId="0" xfId="12" applyFill="1" applyBorder="1" applyAlignment="1" applyProtection="1">
      <alignment vertical="center"/>
      <protection locked="0"/>
    </xf>
    <xf numFmtId="0" fontId="35" fillId="3" borderId="0" xfId="12" applyFont="1" applyFill="1" applyBorder="1" applyAlignment="1" applyProtection="1">
      <alignment horizontal="center" vertical="center"/>
      <protection locked="0"/>
    </xf>
    <xf numFmtId="0" fontId="1" fillId="3" borderId="0" xfId="12" applyFill="1" applyAlignment="1" applyProtection="1">
      <alignment vertical="center"/>
      <protection locked="0"/>
    </xf>
    <xf numFmtId="0" fontId="40" fillId="3" borderId="3" xfId="12" applyFont="1" applyFill="1" applyBorder="1" applyAlignment="1" applyProtection="1">
      <alignment horizontal="justify" vertical="center" wrapText="1"/>
      <protection locked="0"/>
    </xf>
    <xf numFmtId="0" fontId="15" fillId="7" borderId="19" xfId="12" applyFont="1" applyFill="1" applyBorder="1" applyAlignment="1" applyProtection="1">
      <alignment horizontal="center" vertical="center" wrapText="1"/>
      <protection locked="0"/>
    </xf>
    <xf numFmtId="0" fontId="3" fillId="0" borderId="0" xfId="12" applyFont="1" applyBorder="1" applyAlignment="1" applyProtection="1">
      <alignment vertical="center"/>
      <protection locked="0"/>
    </xf>
    <xf numFmtId="167" fontId="41" fillId="0" borderId="0" xfId="3" applyNumberFormat="1" applyFont="1" applyBorder="1" applyAlignment="1" applyProtection="1">
      <alignment horizontal="justify" vertical="center" wrapText="1"/>
      <protection locked="0"/>
    </xf>
    <xf numFmtId="169" fontId="41" fillId="3" borderId="0" xfId="12" applyNumberFormat="1" applyFont="1" applyFill="1" applyBorder="1" applyAlignment="1" applyProtection="1">
      <alignment horizontal="justify" vertical="center" wrapText="1"/>
      <protection locked="0"/>
    </xf>
    <xf numFmtId="167" fontId="41" fillId="3" borderId="0" xfId="12" applyNumberFormat="1" applyFont="1" applyFill="1" applyBorder="1" applyAlignment="1" applyProtection="1">
      <alignment horizontal="justify" vertical="center" wrapText="1"/>
      <protection locked="0"/>
    </xf>
    <xf numFmtId="170" fontId="36" fillId="3" borderId="0" xfId="8" applyNumberFormat="1" applyFont="1" applyFill="1" applyBorder="1" applyAlignment="1" applyProtection="1">
      <alignment vertical="center"/>
      <protection locked="0"/>
    </xf>
    <xf numFmtId="0" fontId="1" fillId="0" borderId="0" xfId="12" applyAlignment="1" applyProtection="1">
      <alignment vertical="center"/>
      <protection locked="0"/>
    </xf>
    <xf numFmtId="167" fontId="41" fillId="3" borderId="0" xfId="3" applyNumberFormat="1" applyFont="1" applyFill="1" applyBorder="1" applyAlignment="1" applyProtection="1">
      <alignment horizontal="justify" vertical="center" wrapText="1"/>
      <protection locked="0"/>
    </xf>
    <xf numFmtId="167" fontId="15" fillId="3" borderId="0" xfId="12" applyNumberFormat="1" applyFont="1" applyFill="1" applyBorder="1" applyAlignment="1">
      <alignment horizontal="center" vertical="center" wrapText="1"/>
    </xf>
    <xf numFmtId="0" fontId="3" fillId="3" borderId="0" xfId="12" applyFont="1" applyFill="1" applyBorder="1" applyAlignment="1" applyProtection="1">
      <alignment vertical="center"/>
      <protection locked="0"/>
    </xf>
    <xf numFmtId="0" fontId="5" fillId="3" borderId="3" xfId="12" applyFont="1" applyFill="1" applyBorder="1" applyAlignment="1" applyProtection="1">
      <alignment horizontal="left" vertical="center"/>
      <protection locked="0"/>
    </xf>
    <xf numFmtId="0" fontId="15" fillId="7" borderId="19" xfId="12" applyFont="1" applyFill="1" applyBorder="1" applyAlignment="1" applyProtection="1">
      <alignment horizontal="center" vertical="center"/>
      <protection locked="0"/>
    </xf>
    <xf numFmtId="0" fontId="5" fillId="3" borderId="1" xfId="12" applyFont="1" applyFill="1" applyBorder="1" applyAlignment="1" applyProtection="1">
      <alignment horizontal="center" vertical="center"/>
      <protection locked="0"/>
    </xf>
    <xf numFmtId="164" fontId="15" fillId="4" borderId="58" xfId="4" applyFont="1" applyFill="1" applyBorder="1" applyAlignment="1" applyProtection="1">
      <alignment vertical="center"/>
      <protection locked="0"/>
    </xf>
    <xf numFmtId="167" fontId="36" fillId="3" borderId="0" xfId="3" applyNumberFormat="1" applyFont="1" applyFill="1" applyBorder="1" applyAlignment="1" applyProtection="1">
      <alignment vertical="center"/>
      <protection locked="0"/>
    </xf>
    <xf numFmtId="0" fontId="15" fillId="3" borderId="0" xfId="12" applyFont="1" applyFill="1" applyBorder="1" applyAlignment="1" applyProtection="1">
      <alignment horizontal="center" vertical="center"/>
      <protection locked="0"/>
    </xf>
    <xf numFmtId="175" fontId="5" fillId="3" borderId="11" xfId="14" applyNumberFormat="1" applyFont="1" applyFill="1" applyBorder="1" applyAlignment="1" applyProtection="1">
      <alignment horizontal="center" vertical="center"/>
      <protection locked="0"/>
    </xf>
    <xf numFmtId="168" fontId="15" fillId="3" borderId="0" xfId="3" applyNumberFormat="1" applyFont="1" applyFill="1" applyBorder="1" applyAlignment="1" applyProtection="1">
      <alignment vertical="center"/>
      <protection locked="0"/>
    </xf>
    <xf numFmtId="165" fontId="1" fillId="3" borderId="0" xfId="3" applyFill="1" applyBorder="1" applyAlignment="1" applyProtection="1">
      <alignment vertical="center"/>
      <protection locked="0"/>
    </xf>
    <xf numFmtId="0" fontId="42" fillId="0" borderId="3" xfId="12" applyFont="1" applyBorder="1" applyAlignment="1" applyProtection="1">
      <alignment horizontal="left" vertical="center"/>
      <protection locked="0"/>
    </xf>
    <xf numFmtId="42" fontId="5" fillId="3" borderId="0" xfId="14" applyFont="1" applyFill="1" applyBorder="1" applyAlignment="1" applyProtection="1">
      <alignment vertical="center"/>
      <protection locked="0"/>
    </xf>
    <xf numFmtId="173" fontId="1" fillId="3" borderId="0" xfId="13" applyNumberFormat="1" applyFont="1" applyFill="1" applyBorder="1" applyAlignment="1" applyProtection="1">
      <alignment vertical="center"/>
      <protection locked="0"/>
    </xf>
    <xf numFmtId="0" fontId="45" fillId="0" borderId="0" xfId="0" applyFont="1" applyAlignment="1">
      <alignment vertical="center"/>
    </xf>
    <xf numFmtId="0" fontId="48" fillId="3" borderId="0" xfId="12" applyFont="1" applyFill="1" applyBorder="1" applyAlignment="1" applyProtection="1">
      <alignment vertical="center"/>
      <protection locked="0"/>
    </xf>
    <xf numFmtId="0" fontId="48" fillId="3" borderId="0" xfId="12" applyFont="1" applyFill="1" applyAlignment="1" applyProtection="1">
      <alignment vertical="center"/>
      <protection locked="0"/>
    </xf>
    <xf numFmtId="0" fontId="48" fillId="0" borderId="0" xfId="12" applyFont="1" applyAlignment="1" applyProtection="1">
      <alignment vertical="center"/>
      <protection locked="0"/>
    </xf>
    <xf numFmtId="0" fontId="1" fillId="3" borderId="0" xfId="12" applyFont="1" applyFill="1" applyBorder="1" applyAlignment="1" applyProtection="1">
      <alignment vertical="center"/>
      <protection locked="0"/>
    </xf>
    <xf numFmtId="0" fontId="1" fillId="0" borderId="0" xfId="12" applyFont="1" applyBorder="1" applyAlignment="1" applyProtection="1">
      <alignment vertical="center"/>
      <protection locked="0"/>
    </xf>
    <xf numFmtId="167" fontId="5" fillId="3" borderId="0" xfId="3" applyNumberFormat="1" applyFont="1" applyFill="1" applyBorder="1" applyAlignment="1" applyProtection="1">
      <alignment vertical="center"/>
      <protection locked="0"/>
    </xf>
    <xf numFmtId="0" fontId="1" fillId="3" borderId="3" xfId="12" applyFill="1" applyBorder="1" applyAlignment="1" applyProtection="1">
      <alignment vertical="center"/>
      <protection locked="0"/>
    </xf>
    <xf numFmtId="0" fontId="1" fillId="3" borderId="0" xfId="12" applyFill="1" applyBorder="1" applyAlignment="1" applyProtection="1">
      <alignment horizontal="left" vertical="center"/>
      <protection locked="0"/>
    </xf>
    <xf numFmtId="9" fontId="1" fillId="3" borderId="0" xfId="8" applyFill="1" applyBorder="1" applyAlignment="1" applyProtection="1">
      <alignment vertical="center"/>
      <protection locked="0"/>
    </xf>
    <xf numFmtId="0" fontId="7" fillId="2" borderId="0" xfId="12" applyFont="1" applyFill="1" applyBorder="1" applyAlignment="1">
      <alignment vertical="center"/>
    </xf>
    <xf numFmtId="0" fontId="12" fillId="2" borderId="0" xfId="12" applyFont="1" applyFill="1" applyBorder="1" applyAlignment="1">
      <alignment vertical="center"/>
    </xf>
    <xf numFmtId="0" fontId="2" fillId="2" borderId="0" xfId="12" applyFont="1" applyFill="1" applyBorder="1" applyAlignment="1">
      <alignment vertical="center"/>
    </xf>
    <xf numFmtId="0" fontId="7" fillId="3" borderId="0" xfId="12" applyFont="1" applyFill="1" applyBorder="1" applyAlignment="1" applyProtection="1">
      <alignment vertical="center"/>
      <protection locked="0"/>
    </xf>
    <xf numFmtId="0" fontId="1" fillId="3" borderId="4" xfId="12" applyFill="1" applyBorder="1" applyAlignment="1" applyProtection="1">
      <alignment vertical="center"/>
      <protection locked="0"/>
    </xf>
    <xf numFmtId="0" fontId="1" fillId="3" borderId="5" xfId="12" applyFill="1" applyBorder="1" applyAlignment="1" applyProtection="1">
      <alignment horizontal="left" vertical="center"/>
      <protection locked="0"/>
    </xf>
    <xf numFmtId="9" fontId="1" fillId="3" borderId="5" xfId="8" applyFill="1" applyBorder="1" applyAlignment="1" applyProtection="1">
      <alignment vertical="center"/>
      <protection locked="0"/>
    </xf>
    <xf numFmtId="0" fontId="1" fillId="3" borderId="5" xfId="12" applyFill="1" applyBorder="1" applyAlignment="1" applyProtection="1">
      <alignment vertical="center"/>
      <protection locked="0"/>
    </xf>
    <xf numFmtId="0" fontId="1" fillId="3" borderId="0" xfId="12" applyFill="1" applyAlignment="1" applyProtection="1">
      <alignment horizontal="left" vertical="center"/>
      <protection locked="0"/>
    </xf>
    <xf numFmtId="9" fontId="1" fillId="3" borderId="0" xfId="8" applyFill="1" applyAlignment="1" applyProtection="1">
      <alignment vertical="center"/>
      <protection locked="0"/>
    </xf>
    <xf numFmtId="171" fontId="5" fillId="9" borderId="19" xfId="12" applyNumberFormat="1" applyFont="1" applyFill="1" applyBorder="1" applyAlignment="1" applyProtection="1">
      <alignment horizontal="center" vertical="center" wrapText="1"/>
      <protection locked="0"/>
    </xf>
    <xf numFmtId="172" fontId="5" fillId="4" borderId="19" xfId="4" applyNumberFormat="1" applyFont="1" applyFill="1" applyBorder="1" applyAlignment="1" applyProtection="1">
      <alignment horizontal="center" vertical="center"/>
      <protection locked="0"/>
    </xf>
    <xf numFmtId="0" fontId="5" fillId="9" borderId="19" xfId="12" applyFont="1" applyFill="1" applyBorder="1" applyAlignment="1" applyProtection="1">
      <alignment horizontal="center" vertical="center" wrapText="1"/>
      <protection locked="0"/>
    </xf>
    <xf numFmtId="176" fontId="5" fillId="9" borderId="19" xfId="12" applyNumberFormat="1" applyFont="1" applyFill="1" applyBorder="1" applyAlignment="1" applyProtection="1">
      <alignment horizontal="center" vertical="center" wrapText="1"/>
      <protection locked="0"/>
    </xf>
    <xf numFmtId="0" fontId="11" fillId="0" borderId="19" xfId="0" applyFont="1" applyFill="1" applyBorder="1" applyAlignment="1">
      <alignment horizontal="center" vertical="center"/>
    </xf>
    <xf numFmtId="0" fontId="46" fillId="3" borderId="11" xfId="0" applyFont="1" applyFill="1" applyBorder="1" applyAlignment="1">
      <alignment horizontal="center" vertical="center"/>
    </xf>
    <xf numFmtId="0" fontId="46" fillId="3" borderId="11" xfId="0" applyFont="1" applyFill="1" applyBorder="1" applyAlignment="1">
      <alignment horizontal="center" vertical="center" wrapText="1"/>
    </xf>
    <xf numFmtId="0" fontId="46" fillId="3" borderId="53" xfId="0" applyFont="1" applyFill="1" applyBorder="1" applyAlignment="1">
      <alignment horizontal="center" vertical="center" wrapText="1"/>
    </xf>
    <xf numFmtId="0" fontId="46" fillId="3" borderId="27" xfId="0" applyFont="1" applyFill="1" applyBorder="1" applyAlignment="1">
      <alignment horizontal="center" vertical="center" wrapText="1"/>
    </xf>
    <xf numFmtId="0" fontId="46" fillId="3" borderId="22" xfId="0" applyFont="1" applyFill="1" applyBorder="1" applyAlignment="1">
      <alignment horizontal="center" vertical="center" wrapText="1"/>
    </xf>
    <xf numFmtId="0" fontId="46" fillId="0" borderId="53" xfId="0" applyFont="1" applyBorder="1" applyAlignment="1">
      <alignment horizontal="center" vertical="center" wrapText="1"/>
    </xf>
    <xf numFmtId="0" fontId="46" fillId="0" borderId="27" xfId="0" applyFont="1" applyBorder="1" applyAlignment="1">
      <alignment horizontal="center" vertical="center" wrapText="1"/>
    </xf>
    <xf numFmtId="0" fontId="46" fillId="0" borderId="54" xfId="0" applyFont="1" applyBorder="1" applyAlignment="1">
      <alignment horizontal="center" vertical="center" wrapText="1"/>
    </xf>
    <xf numFmtId="0" fontId="46" fillId="0" borderId="42" xfId="0" applyFont="1" applyBorder="1" applyAlignment="1">
      <alignment horizontal="center" vertical="center" wrapText="1"/>
    </xf>
    <xf numFmtId="0" fontId="7" fillId="0" borderId="55" xfId="12" applyFont="1" applyFill="1" applyBorder="1" applyAlignment="1">
      <alignment horizontal="center" vertical="center"/>
    </xf>
    <xf numFmtId="0" fontId="7" fillId="0" borderId="52" xfId="12" applyFont="1" applyFill="1" applyBorder="1" applyAlignment="1">
      <alignment horizontal="center" vertical="center"/>
    </xf>
    <xf numFmtId="0" fontId="7" fillId="0" borderId="56" xfId="12" applyFont="1" applyFill="1" applyBorder="1" applyAlignment="1">
      <alignment horizontal="center" vertical="center"/>
    </xf>
    <xf numFmtId="0" fontId="7" fillId="8" borderId="64" xfId="12" applyFont="1" applyFill="1" applyBorder="1" applyAlignment="1">
      <alignment horizontal="center" vertical="center"/>
    </xf>
    <xf numFmtId="14" fontId="7" fillId="9" borderId="0" xfId="12" applyNumberFormat="1" applyFont="1" applyFill="1" applyBorder="1" applyAlignment="1" applyProtection="1">
      <alignment horizontal="center" vertical="center"/>
      <protection locked="0"/>
    </xf>
    <xf numFmtId="0" fontId="42" fillId="0" borderId="0" xfId="12" applyFont="1" applyBorder="1" applyAlignment="1" applyProtection="1">
      <alignment horizontal="left" vertical="center"/>
      <protection locked="0"/>
    </xf>
    <xf numFmtId="0" fontId="9" fillId="3" borderId="17" xfId="12" applyFont="1" applyFill="1" applyBorder="1" applyAlignment="1" applyProtection="1">
      <alignment horizontal="center" vertical="center" wrapText="1"/>
      <protection locked="0"/>
    </xf>
    <xf numFmtId="0" fontId="32" fillId="6" borderId="19" xfId="12" applyFont="1" applyFill="1" applyBorder="1" applyAlignment="1">
      <alignment horizontal="center" vertical="center"/>
    </xf>
    <xf numFmtId="0" fontId="16" fillId="10" borderId="19" xfId="0" applyFont="1" applyFill="1" applyBorder="1" applyAlignment="1">
      <alignment horizontal="center" vertical="center" wrapText="1"/>
    </xf>
    <xf numFmtId="0" fontId="53" fillId="0" borderId="39" xfId="0" applyFont="1" applyFill="1" applyBorder="1"/>
    <xf numFmtId="0" fontId="14" fillId="3" borderId="19" xfId="12" applyFont="1" applyFill="1" applyBorder="1" applyAlignment="1">
      <alignment horizontal="center" vertical="center" wrapText="1"/>
    </xf>
    <xf numFmtId="3" fontId="25" fillId="0" borderId="19" xfId="0" applyNumberFormat="1" applyFont="1" applyFill="1" applyBorder="1" applyAlignment="1">
      <alignment horizontal="center"/>
    </xf>
    <xf numFmtId="167" fontId="0" fillId="0" borderId="0" xfId="3" applyNumberFormat="1" applyFont="1" applyFill="1"/>
    <xf numFmtId="171" fontId="5" fillId="9" borderId="0" xfId="12" applyNumberFormat="1" applyFont="1" applyFill="1" applyBorder="1" applyAlignment="1" applyProtection="1">
      <alignment horizontal="center" vertical="center" wrapText="1"/>
      <protection locked="0"/>
    </xf>
    <xf numFmtId="176" fontId="5" fillId="9" borderId="0" xfId="12" applyNumberFormat="1" applyFont="1" applyFill="1" applyBorder="1" applyAlignment="1" applyProtection="1">
      <alignment horizontal="center" vertical="center" wrapText="1"/>
      <protection locked="0"/>
    </xf>
    <xf numFmtId="172" fontId="5" fillId="4" borderId="0" xfId="4" applyNumberFormat="1" applyFont="1" applyFill="1" applyBorder="1" applyAlignment="1" applyProtection="1">
      <alignment horizontal="center" vertical="center"/>
      <protection locked="0"/>
    </xf>
    <xf numFmtId="0" fontId="5" fillId="9" borderId="0" xfId="12" applyFont="1" applyFill="1" applyBorder="1" applyAlignment="1" applyProtection="1">
      <alignment horizontal="center" vertical="center" wrapText="1"/>
      <protection locked="0"/>
    </xf>
    <xf numFmtId="0" fontId="46" fillId="3" borderId="24" xfId="0" applyFont="1" applyFill="1" applyBorder="1" applyAlignment="1">
      <alignment horizontal="center" vertical="center" wrapText="1"/>
    </xf>
    <xf numFmtId="0" fontId="46" fillId="3" borderId="25" xfId="0" applyFont="1" applyFill="1" applyBorder="1" applyAlignment="1">
      <alignment horizontal="center" vertical="center"/>
    </xf>
    <xf numFmtId="3" fontId="50" fillId="3" borderId="52" xfId="0" applyNumberFormat="1" applyFont="1" applyFill="1" applyBorder="1" applyAlignment="1">
      <alignment vertical="center"/>
    </xf>
    <xf numFmtId="3" fontId="50" fillId="3" borderId="23" xfId="0" applyNumberFormat="1" applyFont="1" applyFill="1" applyBorder="1" applyAlignment="1">
      <alignment vertical="center"/>
    </xf>
    <xf numFmtId="174" fontId="51" fillId="0" borderId="55" xfId="13" applyNumberFormat="1" applyFont="1" applyBorder="1" applyAlignment="1">
      <alignment horizontal="center" vertical="center" wrapText="1"/>
    </xf>
    <xf numFmtId="9" fontId="51" fillId="0" borderId="52" xfId="8" applyNumberFormat="1" applyFont="1" applyBorder="1" applyAlignment="1">
      <alignment horizontal="center" vertical="center"/>
    </xf>
    <xf numFmtId="174" fontId="51" fillId="0" borderId="52" xfId="13" applyNumberFormat="1" applyFont="1" applyBorder="1" applyAlignment="1">
      <alignment horizontal="center" vertical="center" wrapText="1"/>
    </xf>
    <xf numFmtId="9" fontId="51" fillId="0" borderId="56" xfId="8" applyNumberFormat="1" applyFont="1" applyBorder="1" applyAlignment="1">
      <alignment horizontal="center" vertical="center"/>
    </xf>
    <xf numFmtId="176" fontId="3" fillId="0" borderId="64" xfId="12" applyNumberFormat="1" applyFont="1" applyFill="1" applyBorder="1" applyAlignment="1" applyProtection="1">
      <alignment horizontal="center" vertical="center" wrapText="1"/>
      <protection locked="0"/>
    </xf>
    <xf numFmtId="0" fontId="47" fillId="9" borderId="25" xfId="0" applyFont="1" applyFill="1" applyBorder="1" applyAlignment="1">
      <alignment horizontal="center" vertical="center" wrapText="1"/>
    </xf>
    <xf numFmtId="0" fontId="11" fillId="3" borderId="25" xfId="0" applyFont="1" applyFill="1" applyBorder="1" applyAlignment="1">
      <alignment horizontal="center" vertical="center" wrapText="1"/>
    </xf>
    <xf numFmtId="14" fontId="1" fillId="3" borderId="25" xfId="0" applyNumberFormat="1" applyFont="1" applyFill="1" applyBorder="1" applyAlignment="1">
      <alignment horizontal="center" vertical="center" wrapText="1"/>
    </xf>
    <xf numFmtId="14" fontId="1" fillId="3" borderId="4" xfId="0" applyNumberFormat="1" applyFont="1" applyFill="1" applyBorder="1" applyAlignment="1">
      <alignment horizontal="center" vertical="center" wrapText="1"/>
    </xf>
    <xf numFmtId="9" fontId="1" fillId="3" borderId="55" xfId="0" applyNumberFormat="1" applyFont="1" applyFill="1" applyBorder="1" applyAlignment="1">
      <alignment horizontal="center" vertical="center" wrapText="1"/>
    </xf>
    <xf numFmtId="0" fontId="7" fillId="2" borderId="0" xfId="12" applyFont="1" applyFill="1" applyBorder="1" applyAlignment="1"/>
    <xf numFmtId="0" fontId="49" fillId="9" borderId="58" xfId="0" applyFont="1" applyFill="1" applyBorder="1" applyAlignment="1">
      <alignment horizontal="center" vertical="center"/>
    </xf>
    <xf numFmtId="9" fontId="49" fillId="9" borderId="39" xfId="0" applyNumberFormat="1" applyFont="1" applyFill="1" applyBorder="1" applyAlignment="1">
      <alignment horizontal="center" vertical="center"/>
    </xf>
    <xf numFmtId="0" fontId="49" fillId="9" borderId="39" xfId="0" applyFont="1" applyFill="1" applyBorder="1" applyAlignment="1">
      <alignment horizontal="center" vertical="center"/>
    </xf>
    <xf numFmtId="170" fontId="49" fillId="9" borderId="39" xfId="8" applyNumberFormat="1" applyFont="1" applyFill="1" applyBorder="1" applyAlignment="1">
      <alignment horizontal="center" vertical="center"/>
    </xf>
    <xf numFmtId="176" fontId="5" fillId="9" borderId="65" xfId="12" applyNumberFormat="1" applyFont="1" applyFill="1" applyBorder="1" applyAlignment="1" applyProtection="1">
      <alignment horizontal="center" vertical="center" wrapText="1"/>
      <protection locked="0"/>
    </xf>
    <xf numFmtId="3" fontId="11" fillId="3" borderId="11" xfId="0" applyNumberFormat="1" applyFont="1" applyFill="1" applyBorder="1" applyAlignment="1">
      <alignment horizontal="center" vertical="center" wrapText="1"/>
    </xf>
    <xf numFmtId="14" fontId="11" fillId="0" borderId="11" xfId="0" applyNumberFormat="1" applyFont="1" applyFill="1" applyBorder="1" applyAlignment="1">
      <alignment horizontal="center" vertical="center"/>
    </xf>
    <xf numFmtId="14" fontId="11" fillId="0" borderId="24" xfId="0" applyNumberFormat="1" applyFont="1" applyFill="1" applyBorder="1" applyAlignment="1">
      <alignment horizontal="center" vertical="center"/>
    </xf>
    <xf numFmtId="9" fontId="1" fillId="0" borderId="53" xfId="0" applyNumberFormat="1" applyFont="1" applyFill="1" applyBorder="1" applyAlignment="1">
      <alignment horizontal="center" vertical="center" wrapText="1"/>
    </xf>
    <xf numFmtId="3" fontId="50" fillId="0" borderId="27" xfId="0" applyNumberFormat="1" applyFont="1" applyFill="1" applyBorder="1" applyAlignment="1">
      <alignment vertical="center"/>
    </xf>
    <xf numFmtId="174" fontId="51" fillId="0" borderId="53" xfId="13" applyNumberFormat="1" applyFont="1" applyBorder="1" applyAlignment="1">
      <alignment horizontal="center" vertical="center" wrapText="1"/>
    </xf>
    <xf numFmtId="9" fontId="51" fillId="0" borderId="27" xfId="8" applyNumberFormat="1" applyFont="1" applyBorder="1" applyAlignment="1">
      <alignment horizontal="center" vertical="center"/>
    </xf>
    <xf numFmtId="177" fontId="51" fillId="0" borderId="27" xfId="13" applyNumberFormat="1" applyFont="1" applyBorder="1" applyAlignment="1">
      <alignment horizontal="center" vertical="center" wrapText="1"/>
    </xf>
    <xf numFmtId="9" fontId="51" fillId="0" borderId="54" xfId="8" applyNumberFormat="1" applyFont="1" applyBorder="1" applyAlignment="1">
      <alignment horizontal="center" vertical="center"/>
    </xf>
    <xf numFmtId="176" fontId="3" fillId="0" borderId="42" xfId="12" applyNumberFormat="1" applyFont="1" applyFill="1" applyBorder="1" applyAlignment="1" applyProtection="1">
      <alignment horizontal="center" vertical="center" wrapText="1"/>
      <protection locked="0"/>
    </xf>
    <xf numFmtId="0" fontId="7" fillId="8" borderId="53" xfId="12" applyFont="1" applyFill="1" applyBorder="1" applyAlignment="1">
      <alignment horizontal="center" vertical="center"/>
    </xf>
    <xf numFmtId="0" fontId="7" fillId="8" borderId="27" xfId="12" applyFont="1" applyFill="1" applyBorder="1" applyAlignment="1">
      <alignment horizontal="center" vertical="center"/>
    </xf>
    <xf numFmtId="0" fontId="7" fillId="8" borderId="54" xfId="12" applyFont="1" applyFill="1" applyBorder="1" applyAlignment="1">
      <alignment horizontal="center" vertical="center"/>
    </xf>
    <xf numFmtId="0" fontId="7" fillId="8" borderId="42" xfId="12" applyFont="1" applyFill="1" applyBorder="1" applyAlignment="1">
      <alignment horizontal="center" vertical="center"/>
    </xf>
    <xf numFmtId="0" fontId="47" fillId="9" borderId="11" xfId="0" applyFont="1" applyFill="1" applyBorder="1" applyAlignment="1">
      <alignment horizontal="center" vertical="center" wrapText="1"/>
    </xf>
    <xf numFmtId="0" fontId="8" fillId="6" borderId="19" xfId="9" applyFont="1" applyFill="1" applyBorder="1" applyAlignment="1">
      <alignment horizontal="center" vertical="center" wrapText="1"/>
    </xf>
    <xf numFmtId="0" fontId="8" fillId="0" borderId="19" xfId="12" applyFont="1" applyBorder="1" applyAlignment="1">
      <alignment horizontal="center" vertical="center" wrapText="1"/>
    </xf>
    <xf numFmtId="0" fontId="9" fillId="11" borderId="19" xfId="12" applyFont="1" applyFill="1" applyBorder="1" applyAlignment="1">
      <alignment horizontal="center" vertical="center" wrapText="1"/>
    </xf>
    <xf numFmtId="0" fontId="10" fillId="0" borderId="19" xfId="0" applyFont="1" applyBorder="1" applyAlignment="1">
      <alignment horizontal="center" vertical="center" wrapText="1"/>
    </xf>
    <xf numFmtId="0" fontId="9" fillId="0" borderId="19" xfId="12" applyFont="1" applyBorder="1" applyAlignment="1">
      <alignment horizontal="center" vertical="center" wrapText="1"/>
    </xf>
    <xf numFmtId="0" fontId="38" fillId="3" borderId="24" xfId="12" applyFont="1" applyFill="1" applyBorder="1" applyAlignment="1" applyProtection="1">
      <alignment horizontal="center" vertical="center"/>
      <protection locked="0"/>
    </xf>
    <xf numFmtId="0" fontId="38" fillId="3" borderId="22" xfId="12" applyFont="1" applyFill="1" applyBorder="1" applyAlignment="1" applyProtection="1">
      <alignment horizontal="center" vertical="center"/>
      <protection locked="0"/>
    </xf>
    <xf numFmtId="0" fontId="4" fillId="0" borderId="24" xfId="12" applyFont="1" applyFill="1" applyBorder="1" applyAlignment="1">
      <alignment horizontal="center" vertical="center" wrapText="1"/>
    </xf>
    <xf numFmtId="0" fontId="4" fillId="0" borderId="22" xfId="12" applyFont="1" applyFill="1" applyBorder="1" applyAlignment="1">
      <alignment horizontal="center" vertical="center" wrapText="1"/>
    </xf>
    <xf numFmtId="0" fontId="37" fillId="0" borderId="24" xfId="12" applyFont="1" applyBorder="1" applyAlignment="1">
      <alignment horizontal="center" vertical="center" wrapText="1"/>
    </xf>
    <xf numFmtId="0" fontId="37" fillId="0" borderId="22" xfId="12" applyFont="1" applyBorder="1" applyAlignment="1">
      <alignment horizontal="center" vertical="center" wrapText="1"/>
    </xf>
    <xf numFmtId="0" fontId="8" fillId="0" borderId="24" xfId="12" applyFont="1" applyBorder="1" applyAlignment="1">
      <alignment horizontal="center" vertical="center" wrapText="1"/>
    </xf>
    <xf numFmtId="0" fontId="8" fillId="0" borderId="22" xfId="12" applyFont="1" applyBorder="1" applyAlignment="1">
      <alignment horizontal="center" vertical="center" wrapText="1"/>
    </xf>
    <xf numFmtId="170" fontId="36" fillId="3" borderId="0" xfId="8" applyNumberFormat="1" applyFont="1" applyFill="1" applyBorder="1" applyAlignment="1">
      <alignment horizontal="center" vertical="center" wrapText="1"/>
    </xf>
    <xf numFmtId="169" fontId="41" fillId="3" borderId="0" xfId="12" applyNumberFormat="1" applyFont="1" applyFill="1" applyBorder="1" applyAlignment="1">
      <alignment horizontal="center" vertical="center" wrapText="1"/>
    </xf>
    <xf numFmtId="0" fontId="5" fillId="3" borderId="24" xfId="12" applyFont="1" applyFill="1" applyBorder="1" applyAlignment="1" applyProtection="1">
      <alignment horizontal="center" vertical="center"/>
      <protection locked="0"/>
    </xf>
    <xf numFmtId="0" fontId="5" fillId="3" borderId="22" xfId="12" applyFont="1" applyFill="1" applyBorder="1" applyAlignment="1" applyProtection="1">
      <alignment horizontal="center" vertical="center"/>
      <protection locked="0"/>
    </xf>
    <xf numFmtId="0" fontId="9" fillId="3" borderId="61" xfId="12" applyFont="1" applyFill="1" applyBorder="1" applyAlignment="1" applyProtection="1">
      <alignment horizontal="center" vertical="center" wrapText="1"/>
      <protection locked="0"/>
    </xf>
    <xf numFmtId="0" fontId="9" fillId="3" borderId="18" xfId="12" applyFont="1" applyFill="1" applyBorder="1" applyAlignment="1" applyProtection="1">
      <alignment horizontal="center" vertical="center" wrapText="1"/>
      <protection locked="0"/>
    </xf>
    <xf numFmtId="0" fontId="42" fillId="0" borderId="46" xfId="12" applyFont="1" applyBorder="1" applyAlignment="1" applyProtection="1">
      <alignment horizontal="left" vertical="center"/>
      <protection locked="0"/>
    </xf>
    <xf numFmtId="0" fontId="42" fillId="0" borderId="0" xfId="12" applyFont="1" applyBorder="1" applyAlignment="1" applyProtection="1">
      <alignment horizontal="left" vertical="center"/>
      <protection locked="0"/>
    </xf>
    <xf numFmtId="0" fontId="46" fillId="0" borderId="12" xfId="0" applyFont="1" applyBorder="1" applyAlignment="1">
      <alignment horizontal="center" vertical="center" wrapText="1"/>
    </xf>
    <xf numFmtId="0" fontId="46" fillId="0" borderId="14" xfId="0" applyFont="1" applyBorder="1" applyAlignment="1">
      <alignment horizontal="center" vertical="center" wrapText="1"/>
    </xf>
    <xf numFmtId="0" fontId="47" fillId="0" borderId="24" xfId="0" applyFont="1" applyBorder="1" applyAlignment="1">
      <alignment horizontal="center" vertical="center"/>
    </xf>
    <xf numFmtId="0" fontId="47" fillId="0" borderId="22" xfId="0" applyFont="1" applyBorder="1" applyAlignment="1">
      <alignment horizontal="center" vertical="center"/>
    </xf>
    <xf numFmtId="0" fontId="47" fillId="0" borderId="8" xfId="0" applyFont="1" applyBorder="1" applyAlignment="1">
      <alignment horizontal="center" vertical="center"/>
    </xf>
    <xf numFmtId="0" fontId="46" fillId="3" borderId="39" xfId="0" applyFont="1" applyFill="1" applyBorder="1" applyAlignment="1">
      <alignment horizontal="center" vertical="center"/>
    </xf>
    <xf numFmtId="0" fontId="46" fillId="3" borderId="60" xfId="0" applyFont="1" applyFill="1" applyBorder="1" applyAlignment="1">
      <alignment horizontal="center" vertical="center"/>
    </xf>
    <xf numFmtId="0" fontId="46" fillId="0" borderId="13" xfId="0" applyFont="1" applyBorder="1" applyAlignment="1">
      <alignment horizontal="center" vertical="center" wrapText="1"/>
    </xf>
    <xf numFmtId="0" fontId="46" fillId="0" borderId="15" xfId="0" applyFont="1" applyBorder="1" applyAlignment="1">
      <alignment horizontal="center" vertical="center" wrapText="1"/>
    </xf>
    <xf numFmtId="0" fontId="46" fillId="0" borderId="62" xfId="0" applyFont="1" applyBorder="1" applyAlignment="1">
      <alignment horizontal="center" vertical="center" wrapText="1"/>
    </xf>
    <xf numFmtId="0" fontId="46" fillId="0" borderId="63" xfId="0" applyFont="1" applyBorder="1" applyAlignment="1">
      <alignment horizontal="center" vertical="center" wrapText="1"/>
    </xf>
    <xf numFmtId="0" fontId="30" fillId="5" borderId="2" xfId="0" applyFont="1" applyFill="1" applyBorder="1" applyAlignment="1">
      <alignment horizontal="center" vertical="center"/>
    </xf>
    <xf numFmtId="0" fontId="30" fillId="5" borderId="1" xfId="0" applyFont="1" applyFill="1" applyBorder="1" applyAlignment="1">
      <alignment horizontal="center" vertical="center"/>
    </xf>
    <xf numFmtId="0" fontId="27" fillId="5" borderId="53" xfId="0" applyFont="1" applyFill="1" applyBorder="1" applyAlignment="1">
      <alignment horizontal="center"/>
    </xf>
    <xf numFmtId="0" fontId="27" fillId="5" borderId="42" xfId="0" applyFont="1" applyFill="1" applyBorder="1" applyAlignment="1">
      <alignment horizontal="center"/>
    </xf>
    <xf numFmtId="0" fontId="18" fillId="0" borderId="7" xfId="0" applyFont="1" applyBorder="1" applyAlignment="1">
      <alignment horizontal="center" vertical="center" wrapText="1"/>
    </xf>
    <xf numFmtId="0" fontId="19" fillId="0" borderId="6" xfId="0" applyFont="1" applyBorder="1" applyAlignment="1">
      <alignment horizontal="center" vertical="center" wrapText="1"/>
    </xf>
    <xf numFmtId="0" fontId="19" fillId="0" borderId="2" xfId="0" applyFont="1" applyBorder="1" applyAlignment="1">
      <alignment horizontal="center" vertical="center" wrapText="1"/>
    </xf>
    <xf numFmtId="0" fontId="21" fillId="0" borderId="24" xfId="0" applyFont="1" applyBorder="1" applyAlignment="1">
      <alignment horizontal="center" vertical="center" wrapText="1"/>
    </xf>
    <xf numFmtId="0" fontId="21" fillId="0" borderId="22" xfId="0" applyFont="1" applyBorder="1" applyAlignment="1">
      <alignment horizontal="center" vertical="center" wrapText="1"/>
    </xf>
    <xf numFmtId="0" fontId="21" fillId="0" borderId="8" xfId="0" applyFont="1" applyBorder="1" applyAlignment="1">
      <alignment horizontal="center" vertical="center" wrapText="1"/>
    </xf>
    <xf numFmtId="0" fontId="22" fillId="0" borderId="24" xfId="0" applyFont="1" applyBorder="1" applyAlignment="1">
      <alignment horizontal="center" vertical="center" wrapText="1"/>
    </xf>
    <xf numFmtId="0" fontId="22" fillId="0" borderId="22" xfId="0" applyFont="1" applyBorder="1" applyAlignment="1">
      <alignment horizontal="center" vertical="center" wrapText="1"/>
    </xf>
    <xf numFmtId="0" fontId="22" fillId="0" borderId="8" xfId="0" applyFont="1" applyBorder="1" applyAlignment="1">
      <alignment horizontal="center" vertical="center" wrapText="1"/>
    </xf>
    <xf numFmtId="0" fontId="23" fillId="0" borderId="4" xfId="0" applyFont="1" applyFill="1" applyBorder="1" applyAlignment="1">
      <alignment horizontal="center" vertical="center" wrapText="1"/>
    </xf>
    <xf numFmtId="0" fontId="23" fillId="0" borderId="5" xfId="0" applyFont="1" applyFill="1" applyBorder="1" applyAlignment="1">
      <alignment horizontal="center" vertical="center" wrapText="1"/>
    </xf>
    <xf numFmtId="0" fontId="23" fillId="0" borderId="23" xfId="0" applyFont="1" applyFill="1" applyBorder="1" applyAlignment="1">
      <alignment horizontal="center" vertical="center" wrapText="1"/>
    </xf>
  </cellXfs>
  <cellStyles count="17">
    <cellStyle name="Euro" xfId="1"/>
    <cellStyle name="Euro 3" xfId="2"/>
    <cellStyle name="Millares" xfId="3" builtinId="3"/>
    <cellStyle name="Millares [0]" xfId="13" builtinId="6"/>
    <cellStyle name="Moneda" xfId="4" builtinId="4"/>
    <cellStyle name="Moneda [0]" xfId="14" builtinId="7"/>
    <cellStyle name="Moneda 2" xfId="5"/>
    <cellStyle name="Moneda 3" xfId="16"/>
    <cellStyle name="Normal" xfId="0" builtinId="0"/>
    <cellStyle name="Normal 2" xfId="6"/>
    <cellStyle name="Normal 2 2" xfId="12"/>
    <cellStyle name="Normal 2 2 2" xfId="7"/>
    <cellStyle name="Normal 23" xfId="10"/>
    <cellStyle name="Normal 3" xfId="9"/>
    <cellStyle name="Normal 4" xfId="15"/>
    <cellStyle name="Porcentaje" xfId="8" builtinId="5"/>
    <cellStyle name="Porcentual 2" xfId="11"/>
  </cellStyles>
  <dxfs count="16">
    <dxf>
      <fill>
        <patternFill>
          <bgColor rgb="FF99FFCC"/>
        </patternFill>
      </fill>
    </dxf>
    <dxf>
      <fill>
        <patternFill>
          <bgColor rgb="FFFFCCFF"/>
        </patternFill>
      </fill>
    </dxf>
    <dxf>
      <fill>
        <patternFill>
          <bgColor rgb="FFFF99CC"/>
        </patternFill>
      </fill>
    </dxf>
    <dxf>
      <fill>
        <patternFill>
          <bgColor rgb="FF99FFCC"/>
        </patternFill>
      </fill>
    </dxf>
    <dxf>
      <fill>
        <patternFill>
          <bgColor rgb="FFFFCCFF"/>
        </patternFill>
      </fill>
    </dxf>
    <dxf>
      <fill>
        <patternFill>
          <bgColor rgb="FFFF99CC"/>
        </patternFill>
      </fill>
    </dxf>
    <dxf>
      <numFmt numFmtId="167" formatCode="_ * #,##0_ ;_ * \-#,##0_ ;_ * &quot;-&quot;??_ ;_ @_ "/>
      <fill>
        <patternFill patternType="none">
          <fgColor indexed="64"/>
          <bgColor auto="1"/>
        </patternFill>
      </fill>
    </dxf>
    <dxf>
      <numFmt numFmtId="3" formatCode="#,##0"/>
      <fill>
        <patternFill patternType="none">
          <fgColor indexed="64"/>
          <bgColor auto="1"/>
        </patternFill>
      </fill>
      <border diagonalUp="0" diagonalDown="0" outline="0">
        <left style="thin">
          <color indexed="64"/>
        </left>
        <right/>
        <top style="thin">
          <color indexed="64"/>
        </top>
        <bottom style="thin">
          <color indexed="64"/>
        </bottom>
      </border>
    </dxf>
    <dxf>
      <font>
        <b/>
        <sz val="9"/>
      </font>
      <numFmt numFmtId="3" formatCode="#,##0"/>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strike val="0"/>
        <outline val="0"/>
        <shadow val="0"/>
        <u val="none"/>
        <vertAlign val="baseline"/>
        <sz val="9"/>
        <color auto="1"/>
        <name val="Arial"/>
        <scheme val="none"/>
      </font>
      <fill>
        <patternFill patternType="none">
          <fgColor indexed="64"/>
          <bgColor rgb="FF92D05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auto="1"/>
        <name val="Arial"/>
        <scheme val="none"/>
      </font>
      <fill>
        <patternFill patternType="none">
          <fgColor indexed="64"/>
          <bgColor rgb="FF92D050"/>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9"/>
        <color auto="1"/>
        <name val="Arial"/>
        <scheme val="none"/>
      </font>
      <fill>
        <patternFill patternType="none">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fill>
        <patternFill patternType="none">
          <fgColor indexed="64"/>
          <bgColor auto="1"/>
        </patternFill>
      </fill>
    </dxf>
    <dxf>
      <font>
        <strike val="0"/>
        <outline val="0"/>
        <shadow val="0"/>
        <u val="none"/>
        <vertAlign val="baseline"/>
        <color theme="1"/>
        <name val="Arial"/>
        <scheme val="none"/>
      </font>
      <fill>
        <patternFill patternType="none">
          <fgColor indexed="64"/>
          <bgColor theme="6" tint="0.59999389629810485"/>
        </patternFill>
      </fill>
      <border diagonalUp="0" diagonalDown="0">
        <left style="thin">
          <color indexed="64"/>
        </left>
        <right style="thin">
          <color indexed="64"/>
        </right>
        <top/>
        <bottom/>
        <vertical style="thin">
          <color indexed="64"/>
        </vertical>
        <horizontal style="thin">
          <color indexed="64"/>
        </horizontal>
      </border>
    </dxf>
    <dxf>
      <fill>
        <patternFill>
          <bgColor theme="0"/>
        </patternFill>
      </fill>
    </dxf>
    <dxf>
      <fill>
        <patternFill>
          <bgColor theme="0" tint="-0.14996795556505021"/>
        </patternFill>
      </fill>
    </dxf>
  </dxfs>
  <tableStyles count="0" defaultTableStyle="TableStyleMedium2" defaultPivotStyle="PivotStyleLight16"/>
  <colors>
    <mruColors>
      <color rgb="FFFFCCFF"/>
      <color rgb="FF99FFCC"/>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twoCellAnchor>
    <xdr:from>
      <xdr:col>2</xdr:col>
      <xdr:colOff>3352801</xdr:colOff>
      <xdr:row>0</xdr:row>
      <xdr:rowOff>309563</xdr:rowOff>
    </xdr:from>
    <xdr:to>
      <xdr:col>3</xdr:col>
      <xdr:colOff>1157288</xdr:colOff>
      <xdr:row>0</xdr:row>
      <xdr:rowOff>1385888</xdr:rowOff>
    </xdr:to>
    <xdr:pic>
      <xdr:nvPicPr>
        <xdr:cNvPr id="2" name="Picture 1" descr="logo nuevo contraloria">
          <a:extLst>
            <a:ext uri="{FF2B5EF4-FFF2-40B4-BE49-F238E27FC236}">
              <a16:creationId xmlns="" xmlns:a16="http://schemas.microsoft.com/office/drawing/2014/main" id="{00000000-0008-0000-0000-00002C3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60721" y="309563"/>
          <a:ext cx="2033587"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379318</xdr:colOff>
      <xdr:row>0</xdr:row>
      <xdr:rowOff>66674</xdr:rowOff>
    </xdr:from>
    <xdr:to>
      <xdr:col>1</xdr:col>
      <xdr:colOff>1816764</xdr:colOff>
      <xdr:row>0</xdr:row>
      <xdr:rowOff>896470</xdr:rowOff>
    </xdr:to>
    <xdr:pic>
      <xdr:nvPicPr>
        <xdr:cNvPr id="3" name="Picture 1" descr="logo nuevo contraloria">
          <a:extLst>
            <a:ext uri="{FF2B5EF4-FFF2-40B4-BE49-F238E27FC236}">
              <a16:creationId xmlns:a16="http://schemas.microsoft.com/office/drawing/2014/main" xmlns="" id="{167B17E4-8533-437F-AC8B-8794A37FCE6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8259" y="963145"/>
          <a:ext cx="1437446" cy="8297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379318</xdr:colOff>
      <xdr:row>0</xdr:row>
      <xdr:rowOff>66674</xdr:rowOff>
    </xdr:from>
    <xdr:to>
      <xdr:col>1</xdr:col>
      <xdr:colOff>1816764</xdr:colOff>
      <xdr:row>0</xdr:row>
      <xdr:rowOff>896470</xdr:rowOff>
    </xdr:to>
    <xdr:pic>
      <xdr:nvPicPr>
        <xdr:cNvPr id="4" name="Picture 1" descr="logo nuevo contraloria">
          <a:extLst>
            <a:ext uri="{FF2B5EF4-FFF2-40B4-BE49-F238E27FC236}">
              <a16:creationId xmlns=""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53638" y="66674"/>
          <a:ext cx="1437446" cy="8297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678871</xdr:colOff>
      <xdr:row>18</xdr:row>
      <xdr:rowOff>166255</xdr:rowOff>
    </xdr:from>
    <xdr:to>
      <xdr:col>3</xdr:col>
      <xdr:colOff>515183</xdr:colOff>
      <xdr:row>20</xdr:row>
      <xdr:rowOff>183763</xdr:rowOff>
    </xdr:to>
    <xdr:pic>
      <xdr:nvPicPr>
        <xdr:cNvPr id="7" name="Imagen 6" descr="firma digitalizada gruesa (2)">
          <a:extLst>
            <a:ext uri="{FF2B5EF4-FFF2-40B4-BE49-F238E27FC236}">
              <a16:creationId xmlns="" xmlns:a16="http://schemas.microsoft.com/office/drawing/2014/main" id="{00000000-0008-0000-0000-000018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449780" y="7689273"/>
          <a:ext cx="2302421" cy="3777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24</xdr:row>
      <xdr:rowOff>0</xdr:rowOff>
    </xdr:from>
    <xdr:to>
      <xdr:col>2</xdr:col>
      <xdr:colOff>2356436</xdr:colOff>
      <xdr:row>24</xdr:row>
      <xdr:rowOff>876422</xdr:rowOff>
    </xdr:to>
    <xdr:pic>
      <xdr:nvPicPr>
        <xdr:cNvPr id="5" name="Imagen 4">
          <a:extLst>
            <a:ext uri="{FF2B5EF4-FFF2-40B4-BE49-F238E27FC236}">
              <a16:creationId xmlns="" xmlns:a16="http://schemas.microsoft.com/office/drawing/2014/main" id="{0E08C5F6-905D-4313-A308-210FA36F0848}"/>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764971" y="9568543"/>
          <a:ext cx="2356436" cy="87642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306930</xdr:colOff>
      <xdr:row>1</xdr:row>
      <xdr:rowOff>185944</xdr:rowOff>
    </xdr:from>
    <xdr:to>
      <xdr:col>1</xdr:col>
      <xdr:colOff>642026</xdr:colOff>
      <xdr:row>1</xdr:row>
      <xdr:rowOff>772758</xdr:rowOff>
    </xdr:to>
    <xdr:pic>
      <xdr:nvPicPr>
        <xdr:cNvPr id="2" name="Picture 1" descr="logo nuevo contraloría">
          <a:extLst>
            <a:ext uri="{FF2B5EF4-FFF2-40B4-BE49-F238E27FC236}">
              <a16:creationId xmlns:a16="http://schemas.microsoft.com/office/drawing/2014/main" xmlns=""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06930" y="347869"/>
          <a:ext cx="830396" cy="5868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nacevedo/Downloads/CALIFICACION%20PROPUESTAS%20(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X:\060100%20-%20Sd%20Financiera\2023%20-%20Doc%20Apoyo\INDICADORES%20FINANCIEROS\VEEM%20BACKUP\EVALUACION%20INDICADORES%20FINANCIERO%20SASI-004-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LISTA PROPONENTES"/>
      <sheetName val="2,CODIGOS INFORMACION"/>
      <sheetName val="3, EXPERIENCIA GENERAL"/>
      <sheetName val="3, EXP GRAL Y ESP.PROFESIONALES"/>
      <sheetName val="CALIFICACION"/>
      <sheetName val="4,FACTOR PONDERABLE"/>
      <sheetName val="4. RESUMEN DE LAS PROPUESTAS"/>
    </sheetNames>
    <sheetDataSet>
      <sheetData sheetId="0">
        <row r="13">
          <cell r="C13" t="str">
            <v>CONSORCIO GCAPITOL</v>
          </cell>
        </row>
      </sheetData>
      <sheetData sheetId="1"/>
      <sheetData sheetId="2"/>
      <sheetData sheetId="3"/>
      <sheetData sheetId="4"/>
      <sheetData sheetId="5"/>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onentes"/>
      <sheetName val="Evaluación Financiera"/>
      <sheetName val="OFERTA ECONOMICA"/>
      <sheetName val="MedGeom"/>
    </sheetNames>
    <sheetDataSet>
      <sheetData sheetId="0"/>
      <sheetData sheetId="1"/>
      <sheetData sheetId="2"/>
      <sheetData sheetId="3"/>
    </sheetDataSet>
  </externalBook>
</externalLink>
</file>

<file path=xl/tables/table1.xml><?xml version="1.0" encoding="utf-8"?>
<table xmlns="http://schemas.openxmlformats.org/spreadsheetml/2006/main" id="3" name="Tabla14" displayName="Tabla14" ref="A9:F10" totalsRowShown="0" headerRowDxfId="13" dataDxfId="12">
  <autoFilter ref="A9:F10"/>
  <tableColumns count="6">
    <tableColumn id="1" name="No." dataDxfId="11" dataCellStyle="Normal 2"/>
    <tableColumn id="2" name="NIT" dataDxfId="10" dataCellStyle="Normal 2"/>
    <tableColumn id="3" name="PROPONENTE" dataDxfId="9"/>
    <tableColumn id="4" name="RESULTADO EVALUACIÓN FINANCIERA" dataDxfId="8" dataCellStyle="Normal 2"/>
    <tableColumn id="5" name="OBSERVACIÓN" dataDxfId="7"/>
    <tableColumn id="6" name="Columna1" dataDxfId="6" dataCellStyle="Millares"/>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customProperty" Target="../customProperty2.bin"/></Relationships>
</file>

<file path=xl/worksheets/_rels/sheet4.xml.rels><?xml version="1.0" encoding="UTF-8" standalone="yes"?>
<Relationships xmlns="http://schemas.openxmlformats.org/package/2006/relationships"><Relationship Id="rId1" Type="http://schemas.openxmlformats.org/officeDocument/2006/relationships/customProperty" Target="../customProperty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10"/>
  <sheetViews>
    <sheetView tabSelected="1" workbookViewId="0">
      <selection activeCell="A6" sqref="A6:E6"/>
    </sheetView>
  </sheetViews>
  <sheetFormatPr baseColWidth="10" defaultRowHeight="12.75" x14ac:dyDescent="0.2"/>
  <cols>
    <col min="1" max="1" width="12.7109375" style="2" customWidth="1"/>
    <col min="2" max="2" width="22.42578125" customWidth="1"/>
    <col min="3" max="3" width="61.7109375" bestFit="1" customWidth="1"/>
    <col min="4" max="4" width="31" customWidth="1"/>
    <col min="5" max="5" width="13.42578125" style="1" customWidth="1"/>
    <col min="6" max="35" width="11.5703125" style="1"/>
  </cols>
  <sheetData>
    <row r="1" spans="1:35" ht="18" x14ac:dyDescent="0.2">
      <c r="A1" s="287"/>
      <c r="B1" s="287"/>
      <c r="C1" s="287"/>
      <c r="D1" s="287"/>
      <c r="E1" s="287"/>
    </row>
    <row r="2" spans="1:35" ht="18" x14ac:dyDescent="0.2">
      <c r="A2" s="287" t="s">
        <v>4</v>
      </c>
      <c r="B2" s="287"/>
      <c r="C2" s="287"/>
      <c r="D2" s="287"/>
      <c r="E2" s="287"/>
    </row>
    <row r="3" spans="1:35" x14ac:dyDescent="0.2">
      <c r="A3" s="288" t="s">
        <v>515</v>
      </c>
      <c r="B3" s="288"/>
      <c r="C3" s="288"/>
      <c r="D3" s="288"/>
      <c r="E3" s="288"/>
    </row>
    <row r="4" spans="1:35" ht="16.5" x14ac:dyDescent="0.2">
      <c r="A4" s="289" t="s">
        <v>0</v>
      </c>
      <c r="B4" s="289"/>
      <c r="C4" s="289"/>
      <c r="D4" s="289"/>
      <c r="E4" s="289"/>
    </row>
    <row r="5" spans="1:35" x14ac:dyDescent="0.2">
      <c r="A5" s="288" t="s">
        <v>516</v>
      </c>
      <c r="B5" s="288"/>
      <c r="C5" s="288"/>
      <c r="D5" s="288"/>
      <c r="E5" s="288"/>
    </row>
    <row r="6" spans="1:35" x14ac:dyDescent="0.2">
      <c r="A6" s="290" t="s">
        <v>13</v>
      </c>
      <c r="B6" s="290"/>
      <c r="C6" s="290"/>
      <c r="D6" s="290"/>
      <c r="E6" s="290"/>
    </row>
    <row r="7" spans="1:35" ht="18" x14ac:dyDescent="0.2">
      <c r="A7" s="286" t="s">
        <v>14</v>
      </c>
      <c r="B7" s="286"/>
      <c r="C7" s="286"/>
      <c r="D7" s="286"/>
      <c r="E7" s="286"/>
    </row>
    <row r="8" spans="1:35" s="1" customFormat="1" ht="18" x14ac:dyDescent="0.2">
      <c r="A8" s="164"/>
      <c r="B8" s="164"/>
      <c r="C8" s="164"/>
      <c r="D8" s="164"/>
      <c r="E8" s="164"/>
    </row>
    <row r="9" spans="1:35" s="151" customFormat="1" ht="25.5" x14ac:dyDescent="0.2">
      <c r="A9" s="241" t="s">
        <v>3</v>
      </c>
      <c r="B9" s="241" t="s">
        <v>5</v>
      </c>
      <c r="C9" s="241" t="s">
        <v>2</v>
      </c>
      <c r="D9" s="242" t="s">
        <v>501</v>
      </c>
      <c r="E9" s="242" t="s">
        <v>502</v>
      </c>
      <c r="F9" s="243" t="s">
        <v>503</v>
      </c>
      <c r="G9" s="150"/>
      <c r="H9" s="150"/>
      <c r="I9" s="150"/>
      <c r="J9" s="150"/>
      <c r="K9" s="150"/>
      <c r="L9" s="150"/>
      <c r="M9" s="150"/>
      <c r="N9" s="150"/>
      <c r="O9" s="150"/>
      <c r="P9" s="150"/>
      <c r="Q9" s="150"/>
      <c r="R9" s="150"/>
      <c r="S9" s="150"/>
      <c r="T9" s="150"/>
      <c r="U9" s="150"/>
      <c r="V9" s="150"/>
      <c r="W9" s="150"/>
      <c r="X9" s="150"/>
      <c r="Y9" s="150"/>
      <c r="Z9" s="150"/>
      <c r="AA9" s="150"/>
      <c r="AB9" s="150"/>
      <c r="AC9" s="150"/>
      <c r="AD9" s="150"/>
      <c r="AE9" s="150"/>
      <c r="AF9" s="150"/>
      <c r="AG9" s="150"/>
      <c r="AH9" s="150"/>
      <c r="AI9" s="150"/>
    </row>
    <row r="10" spans="1:35" x14ac:dyDescent="0.2">
      <c r="A10" s="244">
        <v>1</v>
      </c>
      <c r="B10" s="245" t="s">
        <v>512</v>
      </c>
      <c r="C10" s="224" t="s">
        <v>511</v>
      </c>
      <c r="D10" s="224" t="s">
        <v>504</v>
      </c>
      <c r="E10" s="224"/>
      <c r="F10" s="246"/>
    </row>
  </sheetData>
  <mergeCells count="7">
    <mergeCell ref="A7:E7"/>
    <mergeCell ref="A1:E1"/>
    <mergeCell ref="A2:E2"/>
    <mergeCell ref="A3:E3"/>
    <mergeCell ref="A4:E4"/>
    <mergeCell ref="A5:E5"/>
    <mergeCell ref="A6:E6"/>
  </mergeCells>
  <conditionalFormatting sqref="A10">
    <cfRule type="expression" dxfId="15" priority="1" stopIfTrue="1">
      <formula>MOD(ROW(),2)</formula>
    </cfRule>
    <cfRule type="cellIs" dxfId="14" priority="2" stopIfTrue="1" operator="notEqual">
      <formula>""</formula>
    </cfRule>
  </conditionalFormatting>
  <pageMargins left="0.7" right="0.7" top="0.75" bottom="0.75" header="0.3" footer="0.3"/>
  <drawing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F191"/>
  <sheetViews>
    <sheetView showGridLines="0" zoomScale="70" zoomScaleNormal="70" zoomScaleSheetLayoutView="70" workbookViewId="0">
      <selection activeCell="A10" sqref="A10:C10"/>
    </sheetView>
  </sheetViews>
  <sheetFormatPr baseColWidth="10" defaultColWidth="11.42578125" defaultRowHeight="12.75" x14ac:dyDescent="0.2"/>
  <cols>
    <col min="1" max="1" width="4" style="176" customWidth="1"/>
    <col min="2" max="2" width="36.28515625" style="176" customWidth="1"/>
    <col min="3" max="4" width="36" style="219" customWidth="1"/>
    <col min="5" max="5" width="28.28515625" style="176" bestFit="1" customWidth="1"/>
    <col min="6" max="6" width="27.7109375" style="176" bestFit="1" customWidth="1"/>
    <col min="7" max="7" width="38" style="176" bestFit="1" customWidth="1"/>
    <col min="8" max="8" width="41.28515625" style="176" bestFit="1" customWidth="1"/>
    <col min="9" max="9" width="38.7109375" style="176" bestFit="1" customWidth="1"/>
    <col min="10" max="10" width="39.7109375" style="176" bestFit="1" customWidth="1"/>
    <col min="11" max="11" width="28.28515625" style="176" bestFit="1" customWidth="1"/>
    <col min="12" max="12" width="18.42578125" style="176" customWidth="1"/>
    <col min="13" max="13" width="20.42578125" style="176" customWidth="1"/>
    <col min="14" max="14" width="21.28515625" style="176" customWidth="1"/>
    <col min="15" max="15" width="20.42578125" style="176" customWidth="1"/>
    <col min="16" max="16" width="23" style="176" customWidth="1"/>
    <col min="17" max="17" width="17.85546875" style="176" customWidth="1"/>
    <col min="18" max="18" width="17.85546875" style="176" hidden="1" customWidth="1"/>
    <col min="19" max="19" width="18.42578125" style="176" customWidth="1"/>
    <col min="20" max="20" width="18.28515625" style="176" customWidth="1"/>
    <col min="21" max="21" width="19.140625" style="176" customWidth="1"/>
    <col min="22" max="22" width="19.7109375" style="176" customWidth="1"/>
    <col min="23" max="23" width="24.42578125" style="176" customWidth="1"/>
    <col min="24" max="24" width="40.140625" style="176" hidden="1" customWidth="1"/>
    <col min="25" max="25" width="41.28515625" style="176" customWidth="1"/>
    <col min="26" max="26" width="11.42578125" style="176" customWidth="1"/>
    <col min="27" max="27" width="11.85546875" style="176" customWidth="1"/>
    <col min="28" max="254" width="11.42578125" style="176"/>
    <col min="255" max="255" width="4" style="176" customWidth="1"/>
    <col min="256" max="256" width="38.42578125" style="176" customWidth="1"/>
    <col min="257" max="257" width="11.42578125" style="176"/>
    <col min="258" max="258" width="17.42578125" style="176" customWidth="1"/>
    <col min="259" max="259" width="19.42578125" style="176" customWidth="1"/>
    <col min="260" max="260" width="16.7109375" style="176" customWidth="1"/>
    <col min="261" max="262" width="19.7109375" style="176" customWidth="1"/>
    <col min="263" max="263" width="22.42578125" style="176" customWidth="1"/>
    <col min="264" max="264" width="16.28515625" style="176" customWidth="1"/>
    <col min="265" max="265" width="1.7109375" style="176" customWidth="1"/>
    <col min="266" max="266" width="22.7109375" style="176" customWidth="1"/>
    <col min="267" max="267" width="10.42578125" style="176" customWidth="1"/>
    <col min="268" max="268" width="3.85546875" style="176" customWidth="1"/>
    <col min="269" max="270" width="13.85546875" style="176" customWidth="1"/>
    <col min="271" max="271" width="16.28515625" style="176" customWidth="1"/>
    <col min="272" max="272" width="18.42578125" style="176" customWidth="1"/>
    <col min="273" max="273" width="15" style="176" customWidth="1"/>
    <col min="274" max="274" width="13.28515625" style="176" customWidth="1"/>
    <col min="275" max="275" width="15.42578125" style="176" customWidth="1"/>
    <col min="276" max="276" width="13.42578125" style="176" customWidth="1"/>
    <col min="277" max="278" width="11.42578125" style="176"/>
    <col min="279" max="280" width="13.140625" style="176" customWidth="1"/>
    <col min="281" max="281" width="35.140625" style="176" customWidth="1"/>
    <col min="282" max="282" width="11.42578125" style="176" customWidth="1"/>
    <col min="283" max="283" width="11.85546875" style="176" customWidth="1"/>
    <col min="284" max="510" width="11.42578125" style="176"/>
    <col min="511" max="511" width="4" style="176" customWidth="1"/>
    <col min="512" max="512" width="38.42578125" style="176" customWidth="1"/>
    <col min="513" max="513" width="11.42578125" style="176"/>
    <col min="514" max="514" width="17.42578125" style="176" customWidth="1"/>
    <col min="515" max="515" width="19.42578125" style="176" customWidth="1"/>
    <col min="516" max="516" width="16.7109375" style="176" customWidth="1"/>
    <col min="517" max="518" width="19.7109375" style="176" customWidth="1"/>
    <col min="519" max="519" width="22.42578125" style="176" customWidth="1"/>
    <col min="520" max="520" width="16.28515625" style="176" customWidth="1"/>
    <col min="521" max="521" width="1.7109375" style="176" customWidth="1"/>
    <col min="522" max="522" width="22.7109375" style="176" customWidth="1"/>
    <col min="523" max="523" width="10.42578125" style="176" customWidth="1"/>
    <col min="524" max="524" width="3.85546875" style="176" customWidth="1"/>
    <col min="525" max="526" width="13.85546875" style="176" customWidth="1"/>
    <col min="527" max="527" width="16.28515625" style="176" customWidth="1"/>
    <col min="528" max="528" width="18.42578125" style="176" customWidth="1"/>
    <col min="529" max="529" width="15" style="176" customWidth="1"/>
    <col min="530" max="530" width="13.28515625" style="176" customWidth="1"/>
    <col min="531" max="531" width="15.42578125" style="176" customWidth="1"/>
    <col min="532" max="532" width="13.42578125" style="176" customWidth="1"/>
    <col min="533" max="534" width="11.42578125" style="176"/>
    <col min="535" max="536" width="13.140625" style="176" customWidth="1"/>
    <col min="537" max="537" width="35.140625" style="176" customWidth="1"/>
    <col min="538" max="538" width="11.42578125" style="176" customWidth="1"/>
    <col min="539" max="539" width="11.85546875" style="176" customWidth="1"/>
    <col min="540" max="766" width="11.42578125" style="176"/>
    <col min="767" max="767" width="4" style="176" customWidth="1"/>
    <col min="768" max="768" width="38.42578125" style="176" customWidth="1"/>
    <col min="769" max="769" width="11.42578125" style="176"/>
    <col min="770" max="770" width="17.42578125" style="176" customWidth="1"/>
    <col min="771" max="771" width="19.42578125" style="176" customWidth="1"/>
    <col min="772" max="772" width="16.7109375" style="176" customWidth="1"/>
    <col min="773" max="774" width="19.7109375" style="176" customWidth="1"/>
    <col min="775" max="775" width="22.42578125" style="176" customWidth="1"/>
    <col min="776" max="776" width="16.28515625" style="176" customWidth="1"/>
    <col min="777" max="777" width="1.7109375" style="176" customWidth="1"/>
    <col min="778" max="778" width="22.7109375" style="176" customWidth="1"/>
    <col min="779" max="779" width="10.42578125" style="176" customWidth="1"/>
    <col min="780" max="780" width="3.85546875" style="176" customWidth="1"/>
    <col min="781" max="782" width="13.85546875" style="176" customWidth="1"/>
    <col min="783" max="783" width="16.28515625" style="176" customWidth="1"/>
    <col min="784" max="784" width="18.42578125" style="176" customWidth="1"/>
    <col min="785" max="785" width="15" style="176" customWidth="1"/>
    <col min="786" max="786" width="13.28515625" style="176" customWidth="1"/>
    <col min="787" max="787" width="15.42578125" style="176" customWidth="1"/>
    <col min="788" max="788" width="13.42578125" style="176" customWidth="1"/>
    <col min="789" max="790" width="11.42578125" style="176"/>
    <col min="791" max="792" width="13.140625" style="176" customWidth="1"/>
    <col min="793" max="793" width="35.140625" style="176" customWidth="1"/>
    <col min="794" max="794" width="11.42578125" style="176" customWidth="1"/>
    <col min="795" max="795" width="11.85546875" style="176" customWidth="1"/>
    <col min="796" max="1022" width="11.42578125" style="176"/>
    <col min="1023" max="1023" width="4" style="176" customWidth="1"/>
    <col min="1024" max="1024" width="38.42578125" style="176" customWidth="1"/>
    <col min="1025" max="1025" width="11.42578125" style="176"/>
    <col min="1026" max="1026" width="17.42578125" style="176" customWidth="1"/>
    <col min="1027" max="1027" width="19.42578125" style="176" customWidth="1"/>
    <col min="1028" max="1028" width="16.7109375" style="176" customWidth="1"/>
    <col min="1029" max="1030" width="19.7109375" style="176" customWidth="1"/>
    <col min="1031" max="1031" width="22.42578125" style="176" customWidth="1"/>
    <col min="1032" max="1032" width="16.28515625" style="176" customWidth="1"/>
    <col min="1033" max="1033" width="1.7109375" style="176" customWidth="1"/>
    <col min="1034" max="1034" width="22.7109375" style="176" customWidth="1"/>
    <col min="1035" max="1035" width="10.42578125" style="176" customWidth="1"/>
    <col min="1036" max="1036" width="3.85546875" style="176" customWidth="1"/>
    <col min="1037" max="1038" width="13.85546875" style="176" customWidth="1"/>
    <col min="1039" max="1039" width="16.28515625" style="176" customWidth="1"/>
    <col min="1040" max="1040" width="18.42578125" style="176" customWidth="1"/>
    <col min="1041" max="1041" width="15" style="176" customWidth="1"/>
    <col min="1042" max="1042" width="13.28515625" style="176" customWidth="1"/>
    <col min="1043" max="1043" width="15.42578125" style="176" customWidth="1"/>
    <col min="1044" max="1044" width="13.42578125" style="176" customWidth="1"/>
    <col min="1045" max="1046" width="11.42578125" style="176"/>
    <col min="1047" max="1048" width="13.140625" style="176" customWidth="1"/>
    <col min="1049" max="1049" width="35.140625" style="176" customWidth="1"/>
    <col min="1050" max="1050" width="11.42578125" style="176" customWidth="1"/>
    <col min="1051" max="1051" width="11.85546875" style="176" customWidth="1"/>
    <col min="1052" max="1278" width="11.42578125" style="176"/>
    <col min="1279" max="1279" width="4" style="176" customWidth="1"/>
    <col min="1280" max="1280" width="38.42578125" style="176" customWidth="1"/>
    <col min="1281" max="1281" width="11.42578125" style="176"/>
    <col min="1282" max="1282" width="17.42578125" style="176" customWidth="1"/>
    <col min="1283" max="1283" width="19.42578125" style="176" customWidth="1"/>
    <col min="1284" max="1284" width="16.7109375" style="176" customWidth="1"/>
    <col min="1285" max="1286" width="19.7109375" style="176" customWidth="1"/>
    <col min="1287" max="1287" width="22.42578125" style="176" customWidth="1"/>
    <col min="1288" max="1288" width="16.28515625" style="176" customWidth="1"/>
    <col min="1289" max="1289" width="1.7109375" style="176" customWidth="1"/>
    <col min="1290" max="1290" width="22.7109375" style="176" customWidth="1"/>
    <col min="1291" max="1291" width="10.42578125" style="176" customWidth="1"/>
    <col min="1292" max="1292" width="3.85546875" style="176" customWidth="1"/>
    <col min="1293" max="1294" width="13.85546875" style="176" customWidth="1"/>
    <col min="1295" max="1295" width="16.28515625" style="176" customWidth="1"/>
    <col min="1296" max="1296" width="18.42578125" style="176" customWidth="1"/>
    <col min="1297" max="1297" width="15" style="176" customWidth="1"/>
    <col min="1298" max="1298" width="13.28515625" style="176" customWidth="1"/>
    <col min="1299" max="1299" width="15.42578125" style="176" customWidth="1"/>
    <col min="1300" max="1300" width="13.42578125" style="176" customWidth="1"/>
    <col min="1301" max="1302" width="11.42578125" style="176"/>
    <col min="1303" max="1304" width="13.140625" style="176" customWidth="1"/>
    <col min="1305" max="1305" width="35.140625" style="176" customWidth="1"/>
    <col min="1306" max="1306" width="11.42578125" style="176" customWidth="1"/>
    <col min="1307" max="1307" width="11.85546875" style="176" customWidth="1"/>
    <col min="1308" max="1534" width="11.42578125" style="176"/>
    <col min="1535" max="1535" width="4" style="176" customWidth="1"/>
    <col min="1536" max="1536" width="38.42578125" style="176" customWidth="1"/>
    <col min="1537" max="1537" width="11.42578125" style="176"/>
    <col min="1538" max="1538" width="17.42578125" style="176" customWidth="1"/>
    <col min="1539" max="1539" width="19.42578125" style="176" customWidth="1"/>
    <col min="1540" max="1540" width="16.7109375" style="176" customWidth="1"/>
    <col min="1541" max="1542" width="19.7109375" style="176" customWidth="1"/>
    <col min="1543" max="1543" width="22.42578125" style="176" customWidth="1"/>
    <col min="1544" max="1544" width="16.28515625" style="176" customWidth="1"/>
    <col min="1545" max="1545" width="1.7109375" style="176" customWidth="1"/>
    <col min="1546" max="1546" width="22.7109375" style="176" customWidth="1"/>
    <col min="1547" max="1547" width="10.42578125" style="176" customWidth="1"/>
    <col min="1548" max="1548" width="3.85546875" style="176" customWidth="1"/>
    <col min="1549" max="1550" width="13.85546875" style="176" customWidth="1"/>
    <col min="1551" max="1551" width="16.28515625" style="176" customWidth="1"/>
    <col min="1552" max="1552" width="18.42578125" style="176" customWidth="1"/>
    <col min="1553" max="1553" width="15" style="176" customWidth="1"/>
    <col min="1554" max="1554" width="13.28515625" style="176" customWidth="1"/>
    <col min="1555" max="1555" width="15.42578125" style="176" customWidth="1"/>
    <col min="1556" max="1556" width="13.42578125" style="176" customWidth="1"/>
    <col min="1557" max="1558" width="11.42578125" style="176"/>
    <col min="1559" max="1560" width="13.140625" style="176" customWidth="1"/>
    <col min="1561" max="1561" width="35.140625" style="176" customWidth="1"/>
    <col min="1562" max="1562" width="11.42578125" style="176" customWidth="1"/>
    <col min="1563" max="1563" width="11.85546875" style="176" customWidth="1"/>
    <col min="1564" max="1790" width="11.42578125" style="176"/>
    <col min="1791" max="1791" width="4" style="176" customWidth="1"/>
    <col min="1792" max="1792" width="38.42578125" style="176" customWidth="1"/>
    <col min="1793" max="1793" width="11.42578125" style="176"/>
    <col min="1794" max="1794" width="17.42578125" style="176" customWidth="1"/>
    <col min="1795" max="1795" width="19.42578125" style="176" customWidth="1"/>
    <col min="1796" max="1796" width="16.7109375" style="176" customWidth="1"/>
    <col min="1797" max="1798" width="19.7109375" style="176" customWidth="1"/>
    <col min="1799" max="1799" width="22.42578125" style="176" customWidth="1"/>
    <col min="1800" max="1800" width="16.28515625" style="176" customWidth="1"/>
    <col min="1801" max="1801" width="1.7109375" style="176" customWidth="1"/>
    <col min="1802" max="1802" width="22.7109375" style="176" customWidth="1"/>
    <col min="1803" max="1803" width="10.42578125" style="176" customWidth="1"/>
    <col min="1804" max="1804" width="3.85546875" style="176" customWidth="1"/>
    <col min="1805" max="1806" width="13.85546875" style="176" customWidth="1"/>
    <col min="1807" max="1807" width="16.28515625" style="176" customWidth="1"/>
    <col min="1808" max="1808" width="18.42578125" style="176" customWidth="1"/>
    <col min="1809" max="1809" width="15" style="176" customWidth="1"/>
    <col min="1810" max="1810" width="13.28515625" style="176" customWidth="1"/>
    <col min="1811" max="1811" width="15.42578125" style="176" customWidth="1"/>
    <col min="1812" max="1812" width="13.42578125" style="176" customWidth="1"/>
    <col min="1813" max="1814" width="11.42578125" style="176"/>
    <col min="1815" max="1816" width="13.140625" style="176" customWidth="1"/>
    <col min="1817" max="1817" width="35.140625" style="176" customWidth="1"/>
    <col min="1818" max="1818" width="11.42578125" style="176" customWidth="1"/>
    <col min="1819" max="1819" width="11.85546875" style="176" customWidth="1"/>
    <col min="1820" max="2046" width="11.42578125" style="176"/>
    <col min="2047" max="2047" width="4" style="176" customWidth="1"/>
    <col min="2048" max="2048" width="38.42578125" style="176" customWidth="1"/>
    <col min="2049" max="2049" width="11.42578125" style="176"/>
    <col min="2050" max="2050" width="17.42578125" style="176" customWidth="1"/>
    <col min="2051" max="2051" width="19.42578125" style="176" customWidth="1"/>
    <col min="2052" max="2052" width="16.7109375" style="176" customWidth="1"/>
    <col min="2053" max="2054" width="19.7109375" style="176" customWidth="1"/>
    <col min="2055" max="2055" width="22.42578125" style="176" customWidth="1"/>
    <col min="2056" max="2056" width="16.28515625" style="176" customWidth="1"/>
    <col min="2057" max="2057" width="1.7109375" style="176" customWidth="1"/>
    <col min="2058" max="2058" width="22.7109375" style="176" customWidth="1"/>
    <col min="2059" max="2059" width="10.42578125" style="176" customWidth="1"/>
    <col min="2060" max="2060" width="3.85546875" style="176" customWidth="1"/>
    <col min="2061" max="2062" width="13.85546875" style="176" customWidth="1"/>
    <col min="2063" max="2063" width="16.28515625" style="176" customWidth="1"/>
    <col min="2064" max="2064" width="18.42578125" style="176" customWidth="1"/>
    <col min="2065" max="2065" width="15" style="176" customWidth="1"/>
    <col min="2066" max="2066" width="13.28515625" style="176" customWidth="1"/>
    <col min="2067" max="2067" width="15.42578125" style="176" customWidth="1"/>
    <col min="2068" max="2068" width="13.42578125" style="176" customWidth="1"/>
    <col min="2069" max="2070" width="11.42578125" style="176"/>
    <col min="2071" max="2072" width="13.140625" style="176" customWidth="1"/>
    <col min="2073" max="2073" width="35.140625" style="176" customWidth="1"/>
    <col min="2074" max="2074" width="11.42578125" style="176" customWidth="1"/>
    <col min="2075" max="2075" width="11.85546875" style="176" customWidth="1"/>
    <col min="2076" max="2302" width="11.42578125" style="176"/>
    <col min="2303" max="2303" width="4" style="176" customWidth="1"/>
    <col min="2304" max="2304" width="38.42578125" style="176" customWidth="1"/>
    <col min="2305" max="2305" width="11.42578125" style="176"/>
    <col min="2306" max="2306" width="17.42578125" style="176" customWidth="1"/>
    <col min="2307" max="2307" width="19.42578125" style="176" customWidth="1"/>
    <col min="2308" max="2308" width="16.7109375" style="176" customWidth="1"/>
    <col min="2309" max="2310" width="19.7109375" style="176" customWidth="1"/>
    <col min="2311" max="2311" width="22.42578125" style="176" customWidth="1"/>
    <col min="2312" max="2312" width="16.28515625" style="176" customWidth="1"/>
    <col min="2313" max="2313" width="1.7109375" style="176" customWidth="1"/>
    <col min="2314" max="2314" width="22.7109375" style="176" customWidth="1"/>
    <col min="2315" max="2315" width="10.42578125" style="176" customWidth="1"/>
    <col min="2316" max="2316" width="3.85546875" style="176" customWidth="1"/>
    <col min="2317" max="2318" width="13.85546875" style="176" customWidth="1"/>
    <col min="2319" max="2319" width="16.28515625" style="176" customWidth="1"/>
    <col min="2320" max="2320" width="18.42578125" style="176" customWidth="1"/>
    <col min="2321" max="2321" width="15" style="176" customWidth="1"/>
    <col min="2322" max="2322" width="13.28515625" style="176" customWidth="1"/>
    <col min="2323" max="2323" width="15.42578125" style="176" customWidth="1"/>
    <col min="2324" max="2324" width="13.42578125" style="176" customWidth="1"/>
    <col min="2325" max="2326" width="11.42578125" style="176"/>
    <col min="2327" max="2328" width="13.140625" style="176" customWidth="1"/>
    <col min="2329" max="2329" width="35.140625" style="176" customWidth="1"/>
    <col min="2330" max="2330" width="11.42578125" style="176" customWidth="1"/>
    <col min="2331" max="2331" width="11.85546875" style="176" customWidth="1"/>
    <col min="2332" max="2558" width="11.42578125" style="176"/>
    <col min="2559" max="2559" width="4" style="176" customWidth="1"/>
    <col min="2560" max="2560" width="38.42578125" style="176" customWidth="1"/>
    <col min="2561" max="2561" width="11.42578125" style="176"/>
    <col min="2562" max="2562" width="17.42578125" style="176" customWidth="1"/>
    <col min="2563" max="2563" width="19.42578125" style="176" customWidth="1"/>
    <col min="2564" max="2564" width="16.7109375" style="176" customWidth="1"/>
    <col min="2565" max="2566" width="19.7109375" style="176" customWidth="1"/>
    <col min="2567" max="2567" width="22.42578125" style="176" customWidth="1"/>
    <col min="2568" max="2568" width="16.28515625" style="176" customWidth="1"/>
    <col min="2569" max="2569" width="1.7109375" style="176" customWidth="1"/>
    <col min="2570" max="2570" width="22.7109375" style="176" customWidth="1"/>
    <col min="2571" max="2571" width="10.42578125" style="176" customWidth="1"/>
    <col min="2572" max="2572" width="3.85546875" style="176" customWidth="1"/>
    <col min="2573" max="2574" width="13.85546875" style="176" customWidth="1"/>
    <col min="2575" max="2575" width="16.28515625" style="176" customWidth="1"/>
    <col min="2576" max="2576" width="18.42578125" style="176" customWidth="1"/>
    <col min="2577" max="2577" width="15" style="176" customWidth="1"/>
    <col min="2578" max="2578" width="13.28515625" style="176" customWidth="1"/>
    <col min="2579" max="2579" width="15.42578125" style="176" customWidth="1"/>
    <col min="2580" max="2580" width="13.42578125" style="176" customWidth="1"/>
    <col min="2581" max="2582" width="11.42578125" style="176"/>
    <col min="2583" max="2584" width="13.140625" style="176" customWidth="1"/>
    <col min="2585" max="2585" width="35.140625" style="176" customWidth="1"/>
    <col min="2586" max="2586" width="11.42578125" style="176" customWidth="1"/>
    <col min="2587" max="2587" width="11.85546875" style="176" customWidth="1"/>
    <col min="2588" max="2814" width="11.42578125" style="176"/>
    <col min="2815" max="2815" width="4" style="176" customWidth="1"/>
    <col min="2816" max="2816" width="38.42578125" style="176" customWidth="1"/>
    <col min="2817" max="2817" width="11.42578125" style="176"/>
    <col min="2818" max="2818" width="17.42578125" style="176" customWidth="1"/>
    <col min="2819" max="2819" width="19.42578125" style="176" customWidth="1"/>
    <col min="2820" max="2820" width="16.7109375" style="176" customWidth="1"/>
    <col min="2821" max="2822" width="19.7109375" style="176" customWidth="1"/>
    <col min="2823" max="2823" width="22.42578125" style="176" customWidth="1"/>
    <col min="2824" max="2824" width="16.28515625" style="176" customWidth="1"/>
    <col min="2825" max="2825" width="1.7109375" style="176" customWidth="1"/>
    <col min="2826" max="2826" width="22.7109375" style="176" customWidth="1"/>
    <col min="2827" max="2827" width="10.42578125" style="176" customWidth="1"/>
    <col min="2828" max="2828" width="3.85546875" style="176" customWidth="1"/>
    <col min="2829" max="2830" width="13.85546875" style="176" customWidth="1"/>
    <col min="2831" max="2831" width="16.28515625" style="176" customWidth="1"/>
    <col min="2832" max="2832" width="18.42578125" style="176" customWidth="1"/>
    <col min="2833" max="2833" width="15" style="176" customWidth="1"/>
    <col min="2834" max="2834" width="13.28515625" style="176" customWidth="1"/>
    <col min="2835" max="2835" width="15.42578125" style="176" customWidth="1"/>
    <col min="2836" max="2836" width="13.42578125" style="176" customWidth="1"/>
    <col min="2837" max="2838" width="11.42578125" style="176"/>
    <col min="2839" max="2840" width="13.140625" style="176" customWidth="1"/>
    <col min="2841" max="2841" width="35.140625" style="176" customWidth="1"/>
    <col min="2842" max="2842" width="11.42578125" style="176" customWidth="1"/>
    <col min="2843" max="2843" width="11.85546875" style="176" customWidth="1"/>
    <col min="2844" max="3070" width="11.42578125" style="176"/>
    <col min="3071" max="3071" width="4" style="176" customWidth="1"/>
    <col min="3072" max="3072" width="38.42578125" style="176" customWidth="1"/>
    <col min="3073" max="3073" width="11.42578125" style="176"/>
    <col min="3074" max="3074" width="17.42578125" style="176" customWidth="1"/>
    <col min="3075" max="3075" width="19.42578125" style="176" customWidth="1"/>
    <col min="3076" max="3076" width="16.7109375" style="176" customWidth="1"/>
    <col min="3077" max="3078" width="19.7109375" style="176" customWidth="1"/>
    <col min="3079" max="3079" width="22.42578125" style="176" customWidth="1"/>
    <col min="3080" max="3080" width="16.28515625" style="176" customWidth="1"/>
    <col min="3081" max="3081" width="1.7109375" style="176" customWidth="1"/>
    <col min="3082" max="3082" width="22.7109375" style="176" customWidth="1"/>
    <col min="3083" max="3083" width="10.42578125" style="176" customWidth="1"/>
    <col min="3084" max="3084" width="3.85546875" style="176" customWidth="1"/>
    <col min="3085" max="3086" width="13.85546875" style="176" customWidth="1"/>
    <col min="3087" max="3087" width="16.28515625" style="176" customWidth="1"/>
    <col min="3088" max="3088" width="18.42578125" style="176" customWidth="1"/>
    <col min="3089" max="3089" width="15" style="176" customWidth="1"/>
    <col min="3090" max="3090" width="13.28515625" style="176" customWidth="1"/>
    <col min="3091" max="3091" width="15.42578125" style="176" customWidth="1"/>
    <col min="3092" max="3092" width="13.42578125" style="176" customWidth="1"/>
    <col min="3093" max="3094" width="11.42578125" style="176"/>
    <col min="3095" max="3096" width="13.140625" style="176" customWidth="1"/>
    <col min="3097" max="3097" width="35.140625" style="176" customWidth="1"/>
    <col min="3098" max="3098" width="11.42578125" style="176" customWidth="1"/>
    <col min="3099" max="3099" width="11.85546875" style="176" customWidth="1"/>
    <col min="3100" max="3326" width="11.42578125" style="176"/>
    <col min="3327" max="3327" width="4" style="176" customWidth="1"/>
    <col min="3328" max="3328" width="38.42578125" style="176" customWidth="1"/>
    <col min="3329" max="3329" width="11.42578125" style="176"/>
    <col min="3330" max="3330" width="17.42578125" style="176" customWidth="1"/>
    <col min="3331" max="3331" width="19.42578125" style="176" customWidth="1"/>
    <col min="3332" max="3332" width="16.7109375" style="176" customWidth="1"/>
    <col min="3333" max="3334" width="19.7109375" style="176" customWidth="1"/>
    <col min="3335" max="3335" width="22.42578125" style="176" customWidth="1"/>
    <col min="3336" max="3336" width="16.28515625" style="176" customWidth="1"/>
    <col min="3337" max="3337" width="1.7109375" style="176" customWidth="1"/>
    <col min="3338" max="3338" width="22.7109375" style="176" customWidth="1"/>
    <col min="3339" max="3339" width="10.42578125" style="176" customWidth="1"/>
    <col min="3340" max="3340" width="3.85546875" style="176" customWidth="1"/>
    <col min="3341" max="3342" width="13.85546875" style="176" customWidth="1"/>
    <col min="3343" max="3343" width="16.28515625" style="176" customWidth="1"/>
    <col min="3344" max="3344" width="18.42578125" style="176" customWidth="1"/>
    <col min="3345" max="3345" width="15" style="176" customWidth="1"/>
    <col min="3346" max="3346" width="13.28515625" style="176" customWidth="1"/>
    <col min="3347" max="3347" width="15.42578125" style="176" customWidth="1"/>
    <col min="3348" max="3348" width="13.42578125" style="176" customWidth="1"/>
    <col min="3349" max="3350" width="11.42578125" style="176"/>
    <col min="3351" max="3352" width="13.140625" style="176" customWidth="1"/>
    <col min="3353" max="3353" width="35.140625" style="176" customWidth="1"/>
    <col min="3354" max="3354" width="11.42578125" style="176" customWidth="1"/>
    <col min="3355" max="3355" width="11.85546875" style="176" customWidth="1"/>
    <col min="3356" max="3582" width="11.42578125" style="176"/>
    <col min="3583" max="3583" width="4" style="176" customWidth="1"/>
    <col min="3584" max="3584" width="38.42578125" style="176" customWidth="1"/>
    <col min="3585" max="3585" width="11.42578125" style="176"/>
    <col min="3586" max="3586" width="17.42578125" style="176" customWidth="1"/>
    <col min="3587" max="3587" width="19.42578125" style="176" customWidth="1"/>
    <col min="3588" max="3588" width="16.7109375" style="176" customWidth="1"/>
    <col min="3589" max="3590" width="19.7109375" style="176" customWidth="1"/>
    <col min="3591" max="3591" width="22.42578125" style="176" customWidth="1"/>
    <col min="3592" max="3592" width="16.28515625" style="176" customWidth="1"/>
    <col min="3593" max="3593" width="1.7109375" style="176" customWidth="1"/>
    <col min="3594" max="3594" width="22.7109375" style="176" customWidth="1"/>
    <col min="3595" max="3595" width="10.42578125" style="176" customWidth="1"/>
    <col min="3596" max="3596" width="3.85546875" style="176" customWidth="1"/>
    <col min="3597" max="3598" width="13.85546875" style="176" customWidth="1"/>
    <col min="3599" max="3599" width="16.28515625" style="176" customWidth="1"/>
    <col min="3600" max="3600" width="18.42578125" style="176" customWidth="1"/>
    <col min="3601" max="3601" width="15" style="176" customWidth="1"/>
    <col min="3602" max="3602" width="13.28515625" style="176" customWidth="1"/>
    <col min="3603" max="3603" width="15.42578125" style="176" customWidth="1"/>
    <col min="3604" max="3604" width="13.42578125" style="176" customWidth="1"/>
    <col min="3605" max="3606" width="11.42578125" style="176"/>
    <col min="3607" max="3608" width="13.140625" style="176" customWidth="1"/>
    <col min="3609" max="3609" width="35.140625" style="176" customWidth="1"/>
    <col min="3610" max="3610" width="11.42578125" style="176" customWidth="1"/>
    <col min="3611" max="3611" width="11.85546875" style="176" customWidth="1"/>
    <col min="3612" max="3838" width="11.42578125" style="176"/>
    <col min="3839" max="3839" width="4" style="176" customWidth="1"/>
    <col min="3840" max="3840" width="38.42578125" style="176" customWidth="1"/>
    <col min="3841" max="3841" width="11.42578125" style="176"/>
    <col min="3842" max="3842" width="17.42578125" style="176" customWidth="1"/>
    <col min="3843" max="3843" width="19.42578125" style="176" customWidth="1"/>
    <col min="3844" max="3844" width="16.7109375" style="176" customWidth="1"/>
    <col min="3845" max="3846" width="19.7109375" style="176" customWidth="1"/>
    <col min="3847" max="3847" width="22.42578125" style="176" customWidth="1"/>
    <col min="3848" max="3848" width="16.28515625" style="176" customWidth="1"/>
    <col min="3849" max="3849" width="1.7109375" style="176" customWidth="1"/>
    <col min="3850" max="3850" width="22.7109375" style="176" customWidth="1"/>
    <col min="3851" max="3851" width="10.42578125" style="176" customWidth="1"/>
    <col min="3852" max="3852" width="3.85546875" style="176" customWidth="1"/>
    <col min="3853" max="3854" width="13.85546875" style="176" customWidth="1"/>
    <col min="3855" max="3855" width="16.28515625" style="176" customWidth="1"/>
    <col min="3856" max="3856" width="18.42578125" style="176" customWidth="1"/>
    <col min="3857" max="3857" width="15" style="176" customWidth="1"/>
    <col min="3858" max="3858" width="13.28515625" style="176" customWidth="1"/>
    <col min="3859" max="3859" width="15.42578125" style="176" customWidth="1"/>
    <col min="3860" max="3860" width="13.42578125" style="176" customWidth="1"/>
    <col min="3861" max="3862" width="11.42578125" style="176"/>
    <col min="3863" max="3864" width="13.140625" style="176" customWidth="1"/>
    <col min="3865" max="3865" width="35.140625" style="176" customWidth="1"/>
    <col min="3866" max="3866" width="11.42578125" style="176" customWidth="1"/>
    <col min="3867" max="3867" width="11.85546875" style="176" customWidth="1"/>
    <col min="3868" max="4094" width="11.42578125" style="176"/>
    <col min="4095" max="4095" width="4" style="176" customWidth="1"/>
    <col min="4096" max="4096" width="38.42578125" style="176" customWidth="1"/>
    <col min="4097" max="4097" width="11.42578125" style="176"/>
    <col min="4098" max="4098" width="17.42578125" style="176" customWidth="1"/>
    <col min="4099" max="4099" width="19.42578125" style="176" customWidth="1"/>
    <col min="4100" max="4100" width="16.7109375" style="176" customWidth="1"/>
    <col min="4101" max="4102" width="19.7109375" style="176" customWidth="1"/>
    <col min="4103" max="4103" width="22.42578125" style="176" customWidth="1"/>
    <col min="4104" max="4104" width="16.28515625" style="176" customWidth="1"/>
    <col min="4105" max="4105" width="1.7109375" style="176" customWidth="1"/>
    <col min="4106" max="4106" width="22.7109375" style="176" customWidth="1"/>
    <col min="4107" max="4107" width="10.42578125" style="176" customWidth="1"/>
    <col min="4108" max="4108" width="3.85546875" style="176" customWidth="1"/>
    <col min="4109" max="4110" width="13.85546875" style="176" customWidth="1"/>
    <col min="4111" max="4111" width="16.28515625" style="176" customWidth="1"/>
    <col min="4112" max="4112" width="18.42578125" style="176" customWidth="1"/>
    <col min="4113" max="4113" width="15" style="176" customWidth="1"/>
    <col min="4114" max="4114" width="13.28515625" style="176" customWidth="1"/>
    <col min="4115" max="4115" width="15.42578125" style="176" customWidth="1"/>
    <col min="4116" max="4116" width="13.42578125" style="176" customWidth="1"/>
    <col min="4117" max="4118" width="11.42578125" style="176"/>
    <col min="4119" max="4120" width="13.140625" style="176" customWidth="1"/>
    <col min="4121" max="4121" width="35.140625" style="176" customWidth="1"/>
    <col min="4122" max="4122" width="11.42578125" style="176" customWidth="1"/>
    <col min="4123" max="4123" width="11.85546875" style="176" customWidth="1"/>
    <col min="4124" max="4350" width="11.42578125" style="176"/>
    <col min="4351" max="4351" width="4" style="176" customWidth="1"/>
    <col min="4352" max="4352" width="38.42578125" style="176" customWidth="1"/>
    <col min="4353" max="4353" width="11.42578125" style="176"/>
    <col min="4354" max="4354" width="17.42578125" style="176" customWidth="1"/>
    <col min="4355" max="4355" width="19.42578125" style="176" customWidth="1"/>
    <col min="4356" max="4356" width="16.7109375" style="176" customWidth="1"/>
    <col min="4357" max="4358" width="19.7109375" style="176" customWidth="1"/>
    <col min="4359" max="4359" width="22.42578125" style="176" customWidth="1"/>
    <col min="4360" max="4360" width="16.28515625" style="176" customWidth="1"/>
    <col min="4361" max="4361" width="1.7109375" style="176" customWidth="1"/>
    <col min="4362" max="4362" width="22.7109375" style="176" customWidth="1"/>
    <col min="4363" max="4363" width="10.42578125" style="176" customWidth="1"/>
    <col min="4364" max="4364" width="3.85546875" style="176" customWidth="1"/>
    <col min="4365" max="4366" width="13.85546875" style="176" customWidth="1"/>
    <col min="4367" max="4367" width="16.28515625" style="176" customWidth="1"/>
    <col min="4368" max="4368" width="18.42578125" style="176" customWidth="1"/>
    <col min="4369" max="4369" width="15" style="176" customWidth="1"/>
    <col min="4370" max="4370" width="13.28515625" style="176" customWidth="1"/>
    <col min="4371" max="4371" width="15.42578125" style="176" customWidth="1"/>
    <col min="4372" max="4372" width="13.42578125" style="176" customWidth="1"/>
    <col min="4373" max="4374" width="11.42578125" style="176"/>
    <col min="4375" max="4376" width="13.140625" style="176" customWidth="1"/>
    <col min="4377" max="4377" width="35.140625" style="176" customWidth="1"/>
    <col min="4378" max="4378" width="11.42578125" style="176" customWidth="1"/>
    <col min="4379" max="4379" width="11.85546875" style="176" customWidth="1"/>
    <col min="4380" max="4606" width="11.42578125" style="176"/>
    <col min="4607" max="4607" width="4" style="176" customWidth="1"/>
    <col min="4608" max="4608" width="38.42578125" style="176" customWidth="1"/>
    <col min="4609" max="4609" width="11.42578125" style="176"/>
    <col min="4610" max="4610" width="17.42578125" style="176" customWidth="1"/>
    <col min="4611" max="4611" width="19.42578125" style="176" customWidth="1"/>
    <col min="4612" max="4612" width="16.7109375" style="176" customWidth="1"/>
    <col min="4613" max="4614" width="19.7109375" style="176" customWidth="1"/>
    <col min="4615" max="4615" width="22.42578125" style="176" customWidth="1"/>
    <col min="4616" max="4616" width="16.28515625" style="176" customWidth="1"/>
    <col min="4617" max="4617" width="1.7109375" style="176" customWidth="1"/>
    <col min="4618" max="4618" width="22.7109375" style="176" customWidth="1"/>
    <col min="4619" max="4619" width="10.42578125" style="176" customWidth="1"/>
    <col min="4620" max="4620" width="3.85546875" style="176" customWidth="1"/>
    <col min="4621" max="4622" width="13.85546875" style="176" customWidth="1"/>
    <col min="4623" max="4623" width="16.28515625" style="176" customWidth="1"/>
    <col min="4624" max="4624" width="18.42578125" style="176" customWidth="1"/>
    <col min="4625" max="4625" width="15" style="176" customWidth="1"/>
    <col min="4626" max="4626" width="13.28515625" style="176" customWidth="1"/>
    <col min="4627" max="4627" width="15.42578125" style="176" customWidth="1"/>
    <col min="4628" max="4628" width="13.42578125" style="176" customWidth="1"/>
    <col min="4629" max="4630" width="11.42578125" style="176"/>
    <col min="4631" max="4632" width="13.140625" style="176" customWidth="1"/>
    <col min="4633" max="4633" width="35.140625" style="176" customWidth="1"/>
    <col min="4634" max="4634" width="11.42578125" style="176" customWidth="1"/>
    <col min="4635" max="4635" width="11.85546875" style="176" customWidth="1"/>
    <col min="4636" max="4862" width="11.42578125" style="176"/>
    <col min="4863" max="4863" width="4" style="176" customWidth="1"/>
    <col min="4864" max="4864" width="38.42578125" style="176" customWidth="1"/>
    <col min="4865" max="4865" width="11.42578125" style="176"/>
    <col min="4866" max="4866" width="17.42578125" style="176" customWidth="1"/>
    <col min="4867" max="4867" width="19.42578125" style="176" customWidth="1"/>
    <col min="4868" max="4868" width="16.7109375" style="176" customWidth="1"/>
    <col min="4869" max="4870" width="19.7109375" style="176" customWidth="1"/>
    <col min="4871" max="4871" width="22.42578125" style="176" customWidth="1"/>
    <col min="4872" max="4872" width="16.28515625" style="176" customWidth="1"/>
    <col min="4873" max="4873" width="1.7109375" style="176" customWidth="1"/>
    <col min="4874" max="4874" width="22.7109375" style="176" customWidth="1"/>
    <col min="4875" max="4875" width="10.42578125" style="176" customWidth="1"/>
    <col min="4876" max="4876" width="3.85546875" style="176" customWidth="1"/>
    <col min="4877" max="4878" width="13.85546875" style="176" customWidth="1"/>
    <col min="4879" max="4879" width="16.28515625" style="176" customWidth="1"/>
    <col min="4880" max="4880" width="18.42578125" style="176" customWidth="1"/>
    <col min="4881" max="4881" width="15" style="176" customWidth="1"/>
    <col min="4882" max="4882" width="13.28515625" style="176" customWidth="1"/>
    <col min="4883" max="4883" width="15.42578125" style="176" customWidth="1"/>
    <col min="4884" max="4884" width="13.42578125" style="176" customWidth="1"/>
    <col min="4885" max="4886" width="11.42578125" style="176"/>
    <col min="4887" max="4888" width="13.140625" style="176" customWidth="1"/>
    <col min="4889" max="4889" width="35.140625" style="176" customWidth="1"/>
    <col min="4890" max="4890" width="11.42578125" style="176" customWidth="1"/>
    <col min="4891" max="4891" width="11.85546875" style="176" customWidth="1"/>
    <col min="4892" max="5118" width="11.42578125" style="176"/>
    <col min="5119" max="5119" width="4" style="176" customWidth="1"/>
    <col min="5120" max="5120" width="38.42578125" style="176" customWidth="1"/>
    <col min="5121" max="5121" width="11.42578125" style="176"/>
    <col min="5122" max="5122" width="17.42578125" style="176" customWidth="1"/>
    <col min="5123" max="5123" width="19.42578125" style="176" customWidth="1"/>
    <col min="5124" max="5124" width="16.7109375" style="176" customWidth="1"/>
    <col min="5125" max="5126" width="19.7109375" style="176" customWidth="1"/>
    <col min="5127" max="5127" width="22.42578125" style="176" customWidth="1"/>
    <col min="5128" max="5128" width="16.28515625" style="176" customWidth="1"/>
    <col min="5129" max="5129" width="1.7109375" style="176" customWidth="1"/>
    <col min="5130" max="5130" width="22.7109375" style="176" customWidth="1"/>
    <col min="5131" max="5131" width="10.42578125" style="176" customWidth="1"/>
    <col min="5132" max="5132" width="3.85546875" style="176" customWidth="1"/>
    <col min="5133" max="5134" width="13.85546875" style="176" customWidth="1"/>
    <col min="5135" max="5135" width="16.28515625" style="176" customWidth="1"/>
    <col min="5136" max="5136" width="18.42578125" style="176" customWidth="1"/>
    <col min="5137" max="5137" width="15" style="176" customWidth="1"/>
    <col min="5138" max="5138" width="13.28515625" style="176" customWidth="1"/>
    <col min="5139" max="5139" width="15.42578125" style="176" customWidth="1"/>
    <col min="5140" max="5140" width="13.42578125" style="176" customWidth="1"/>
    <col min="5141" max="5142" width="11.42578125" style="176"/>
    <col min="5143" max="5144" width="13.140625" style="176" customWidth="1"/>
    <col min="5145" max="5145" width="35.140625" style="176" customWidth="1"/>
    <col min="5146" max="5146" width="11.42578125" style="176" customWidth="1"/>
    <col min="5147" max="5147" width="11.85546875" style="176" customWidth="1"/>
    <col min="5148" max="5374" width="11.42578125" style="176"/>
    <col min="5375" max="5375" width="4" style="176" customWidth="1"/>
    <col min="5376" max="5376" width="38.42578125" style="176" customWidth="1"/>
    <col min="5377" max="5377" width="11.42578125" style="176"/>
    <col min="5378" max="5378" width="17.42578125" style="176" customWidth="1"/>
    <col min="5379" max="5379" width="19.42578125" style="176" customWidth="1"/>
    <col min="5380" max="5380" width="16.7109375" style="176" customWidth="1"/>
    <col min="5381" max="5382" width="19.7109375" style="176" customWidth="1"/>
    <col min="5383" max="5383" width="22.42578125" style="176" customWidth="1"/>
    <col min="5384" max="5384" width="16.28515625" style="176" customWidth="1"/>
    <col min="5385" max="5385" width="1.7109375" style="176" customWidth="1"/>
    <col min="5386" max="5386" width="22.7109375" style="176" customWidth="1"/>
    <col min="5387" max="5387" width="10.42578125" style="176" customWidth="1"/>
    <col min="5388" max="5388" width="3.85546875" style="176" customWidth="1"/>
    <col min="5389" max="5390" width="13.85546875" style="176" customWidth="1"/>
    <col min="5391" max="5391" width="16.28515625" style="176" customWidth="1"/>
    <col min="5392" max="5392" width="18.42578125" style="176" customWidth="1"/>
    <col min="5393" max="5393" width="15" style="176" customWidth="1"/>
    <col min="5394" max="5394" width="13.28515625" style="176" customWidth="1"/>
    <col min="5395" max="5395" width="15.42578125" style="176" customWidth="1"/>
    <col min="5396" max="5396" width="13.42578125" style="176" customWidth="1"/>
    <col min="5397" max="5398" width="11.42578125" style="176"/>
    <col min="5399" max="5400" width="13.140625" style="176" customWidth="1"/>
    <col min="5401" max="5401" width="35.140625" style="176" customWidth="1"/>
    <col min="5402" max="5402" width="11.42578125" style="176" customWidth="1"/>
    <col min="5403" max="5403" width="11.85546875" style="176" customWidth="1"/>
    <col min="5404" max="5630" width="11.42578125" style="176"/>
    <col min="5631" max="5631" width="4" style="176" customWidth="1"/>
    <col min="5632" max="5632" width="38.42578125" style="176" customWidth="1"/>
    <col min="5633" max="5633" width="11.42578125" style="176"/>
    <col min="5634" max="5634" width="17.42578125" style="176" customWidth="1"/>
    <col min="5635" max="5635" width="19.42578125" style="176" customWidth="1"/>
    <col min="5636" max="5636" width="16.7109375" style="176" customWidth="1"/>
    <col min="5637" max="5638" width="19.7109375" style="176" customWidth="1"/>
    <col min="5639" max="5639" width="22.42578125" style="176" customWidth="1"/>
    <col min="5640" max="5640" width="16.28515625" style="176" customWidth="1"/>
    <col min="5641" max="5641" width="1.7109375" style="176" customWidth="1"/>
    <col min="5642" max="5642" width="22.7109375" style="176" customWidth="1"/>
    <col min="5643" max="5643" width="10.42578125" style="176" customWidth="1"/>
    <col min="5644" max="5644" width="3.85546875" style="176" customWidth="1"/>
    <col min="5645" max="5646" width="13.85546875" style="176" customWidth="1"/>
    <col min="5647" max="5647" width="16.28515625" style="176" customWidth="1"/>
    <col min="5648" max="5648" width="18.42578125" style="176" customWidth="1"/>
    <col min="5649" max="5649" width="15" style="176" customWidth="1"/>
    <col min="5650" max="5650" width="13.28515625" style="176" customWidth="1"/>
    <col min="5651" max="5651" width="15.42578125" style="176" customWidth="1"/>
    <col min="5652" max="5652" width="13.42578125" style="176" customWidth="1"/>
    <col min="5653" max="5654" width="11.42578125" style="176"/>
    <col min="5655" max="5656" width="13.140625" style="176" customWidth="1"/>
    <col min="5657" max="5657" width="35.140625" style="176" customWidth="1"/>
    <col min="5658" max="5658" width="11.42578125" style="176" customWidth="1"/>
    <col min="5659" max="5659" width="11.85546875" style="176" customWidth="1"/>
    <col min="5660" max="5886" width="11.42578125" style="176"/>
    <col min="5887" max="5887" width="4" style="176" customWidth="1"/>
    <col min="5888" max="5888" width="38.42578125" style="176" customWidth="1"/>
    <col min="5889" max="5889" width="11.42578125" style="176"/>
    <col min="5890" max="5890" width="17.42578125" style="176" customWidth="1"/>
    <col min="5891" max="5891" width="19.42578125" style="176" customWidth="1"/>
    <col min="5892" max="5892" width="16.7109375" style="176" customWidth="1"/>
    <col min="5893" max="5894" width="19.7109375" style="176" customWidth="1"/>
    <col min="5895" max="5895" width="22.42578125" style="176" customWidth="1"/>
    <col min="5896" max="5896" width="16.28515625" style="176" customWidth="1"/>
    <col min="5897" max="5897" width="1.7109375" style="176" customWidth="1"/>
    <col min="5898" max="5898" width="22.7109375" style="176" customWidth="1"/>
    <col min="5899" max="5899" width="10.42578125" style="176" customWidth="1"/>
    <col min="5900" max="5900" width="3.85546875" style="176" customWidth="1"/>
    <col min="5901" max="5902" width="13.85546875" style="176" customWidth="1"/>
    <col min="5903" max="5903" width="16.28515625" style="176" customWidth="1"/>
    <col min="5904" max="5904" width="18.42578125" style="176" customWidth="1"/>
    <col min="5905" max="5905" width="15" style="176" customWidth="1"/>
    <col min="5906" max="5906" width="13.28515625" style="176" customWidth="1"/>
    <col min="5907" max="5907" width="15.42578125" style="176" customWidth="1"/>
    <col min="5908" max="5908" width="13.42578125" style="176" customWidth="1"/>
    <col min="5909" max="5910" width="11.42578125" style="176"/>
    <col min="5911" max="5912" width="13.140625" style="176" customWidth="1"/>
    <col min="5913" max="5913" width="35.140625" style="176" customWidth="1"/>
    <col min="5914" max="5914" width="11.42578125" style="176" customWidth="1"/>
    <col min="5915" max="5915" width="11.85546875" style="176" customWidth="1"/>
    <col min="5916" max="6142" width="11.42578125" style="176"/>
    <col min="6143" max="6143" width="4" style="176" customWidth="1"/>
    <col min="6144" max="6144" width="38.42578125" style="176" customWidth="1"/>
    <col min="6145" max="6145" width="11.42578125" style="176"/>
    <col min="6146" max="6146" width="17.42578125" style="176" customWidth="1"/>
    <col min="6147" max="6147" width="19.42578125" style="176" customWidth="1"/>
    <col min="6148" max="6148" width="16.7109375" style="176" customWidth="1"/>
    <col min="6149" max="6150" width="19.7109375" style="176" customWidth="1"/>
    <col min="6151" max="6151" width="22.42578125" style="176" customWidth="1"/>
    <col min="6152" max="6152" width="16.28515625" style="176" customWidth="1"/>
    <col min="6153" max="6153" width="1.7109375" style="176" customWidth="1"/>
    <col min="6154" max="6154" width="22.7109375" style="176" customWidth="1"/>
    <col min="6155" max="6155" width="10.42578125" style="176" customWidth="1"/>
    <col min="6156" max="6156" width="3.85546875" style="176" customWidth="1"/>
    <col min="6157" max="6158" width="13.85546875" style="176" customWidth="1"/>
    <col min="6159" max="6159" width="16.28515625" style="176" customWidth="1"/>
    <col min="6160" max="6160" width="18.42578125" style="176" customWidth="1"/>
    <col min="6161" max="6161" width="15" style="176" customWidth="1"/>
    <col min="6162" max="6162" width="13.28515625" style="176" customWidth="1"/>
    <col min="6163" max="6163" width="15.42578125" style="176" customWidth="1"/>
    <col min="6164" max="6164" width="13.42578125" style="176" customWidth="1"/>
    <col min="6165" max="6166" width="11.42578125" style="176"/>
    <col min="6167" max="6168" width="13.140625" style="176" customWidth="1"/>
    <col min="6169" max="6169" width="35.140625" style="176" customWidth="1"/>
    <col min="6170" max="6170" width="11.42578125" style="176" customWidth="1"/>
    <col min="6171" max="6171" width="11.85546875" style="176" customWidth="1"/>
    <col min="6172" max="6398" width="11.42578125" style="176"/>
    <col min="6399" max="6399" width="4" style="176" customWidth="1"/>
    <col min="6400" max="6400" width="38.42578125" style="176" customWidth="1"/>
    <col min="6401" max="6401" width="11.42578125" style="176"/>
    <col min="6402" max="6402" width="17.42578125" style="176" customWidth="1"/>
    <col min="6403" max="6403" width="19.42578125" style="176" customWidth="1"/>
    <col min="6404" max="6404" width="16.7109375" style="176" customWidth="1"/>
    <col min="6405" max="6406" width="19.7109375" style="176" customWidth="1"/>
    <col min="6407" max="6407" width="22.42578125" style="176" customWidth="1"/>
    <col min="6408" max="6408" width="16.28515625" style="176" customWidth="1"/>
    <col min="6409" max="6409" width="1.7109375" style="176" customWidth="1"/>
    <col min="6410" max="6410" width="22.7109375" style="176" customWidth="1"/>
    <col min="6411" max="6411" width="10.42578125" style="176" customWidth="1"/>
    <col min="6412" max="6412" width="3.85546875" style="176" customWidth="1"/>
    <col min="6413" max="6414" width="13.85546875" style="176" customWidth="1"/>
    <col min="6415" max="6415" width="16.28515625" style="176" customWidth="1"/>
    <col min="6416" max="6416" width="18.42578125" style="176" customWidth="1"/>
    <col min="6417" max="6417" width="15" style="176" customWidth="1"/>
    <col min="6418" max="6418" width="13.28515625" style="176" customWidth="1"/>
    <col min="6419" max="6419" width="15.42578125" style="176" customWidth="1"/>
    <col min="6420" max="6420" width="13.42578125" style="176" customWidth="1"/>
    <col min="6421" max="6422" width="11.42578125" style="176"/>
    <col min="6423" max="6424" width="13.140625" style="176" customWidth="1"/>
    <col min="6425" max="6425" width="35.140625" style="176" customWidth="1"/>
    <col min="6426" max="6426" width="11.42578125" style="176" customWidth="1"/>
    <col min="6427" max="6427" width="11.85546875" style="176" customWidth="1"/>
    <col min="6428" max="6654" width="11.42578125" style="176"/>
    <col min="6655" max="6655" width="4" style="176" customWidth="1"/>
    <col min="6656" max="6656" width="38.42578125" style="176" customWidth="1"/>
    <col min="6657" max="6657" width="11.42578125" style="176"/>
    <col min="6658" max="6658" width="17.42578125" style="176" customWidth="1"/>
    <col min="6659" max="6659" width="19.42578125" style="176" customWidth="1"/>
    <col min="6660" max="6660" width="16.7109375" style="176" customWidth="1"/>
    <col min="6661" max="6662" width="19.7109375" style="176" customWidth="1"/>
    <col min="6663" max="6663" width="22.42578125" style="176" customWidth="1"/>
    <col min="6664" max="6664" width="16.28515625" style="176" customWidth="1"/>
    <col min="6665" max="6665" width="1.7109375" style="176" customWidth="1"/>
    <col min="6666" max="6666" width="22.7109375" style="176" customWidth="1"/>
    <col min="6667" max="6667" width="10.42578125" style="176" customWidth="1"/>
    <col min="6668" max="6668" width="3.85546875" style="176" customWidth="1"/>
    <col min="6669" max="6670" width="13.85546875" style="176" customWidth="1"/>
    <col min="6671" max="6671" width="16.28515625" style="176" customWidth="1"/>
    <col min="6672" max="6672" width="18.42578125" style="176" customWidth="1"/>
    <col min="6673" max="6673" width="15" style="176" customWidth="1"/>
    <col min="6674" max="6674" width="13.28515625" style="176" customWidth="1"/>
    <col min="6675" max="6675" width="15.42578125" style="176" customWidth="1"/>
    <col min="6676" max="6676" width="13.42578125" style="176" customWidth="1"/>
    <col min="6677" max="6678" width="11.42578125" style="176"/>
    <col min="6679" max="6680" width="13.140625" style="176" customWidth="1"/>
    <col min="6681" max="6681" width="35.140625" style="176" customWidth="1"/>
    <col min="6682" max="6682" width="11.42578125" style="176" customWidth="1"/>
    <col min="6683" max="6683" width="11.85546875" style="176" customWidth="1"/>
    <col min="6684" max="6910" width="11.42578125" style="176"/>
    <col min="6911" max="6911" width="4" style="176" customWidth="1"/>
    <col min="6912" max="6912" width="38.42578125" style="176" customWidth="1"/>
    <col min="6913" max="6913" width="11.42578125" style="176"/>
    <col min="6914" max="6914" width="17.42578125" style="176" customWidth="1"/>
    <col min="6915" max="6915" width="19.42578125" style="176" customWidth="1"/>
    <col min="6916" max="6916" width="16.7109375" style="176" customWidth="1"/>
    <col min="6917" max="6918" width="19.7109375" style="176" customWidth="1"/>
    <col min="6919" max="6919" width="22.42578125" style="176" customWidth="1"/>
    <col min="6920" max="6920" width="16.28515625" style="176" customWidth="1"/>
    <col min="6921" max="6921" width="1.7109375" style="176" customWidth="1"/>
    <col min="6922" max="6922" width="22.7109375" style="176" customWidth="1"/>
    <col min="6923" max="6923" width="10.42578125" style="176" customWidth="1"/>
    <col min="6924" max="6924" width="3.85546875" style="176" customWidth="1"/>
    <col min="6925" max="6926" width="13.85546875" style="176" customWidth="1"/>
    <col min="6927" max="6927" width="16.28515625" style="176" customWidth="1"/>
    <col min="6928" max="6928" width="18.42578125" style="176" customWidth="1"/>
    <col min="6929" max="6929" width="15" style="176" customWidth="1"/>
    <col min="6930" max="6930" width="13.28515625" style="176" customWidth="1"/>
    <col min="6931" max="6931" width="15.42578125" style="176" customWidth="1"/>
    <col min="6932" max="6932" width="13.42578125" style="176" customWidth="1"/>
    <col min="6933" max="6934" width="11.42578125" style="176"/>
    <col min="6935" max="6936" width="13.140625" style="176" customWidth="1"/>
    <col min="6937" max="6937" width="35.140625" style="176" customWidth="1"/>
    <col min="6938" max="6938" width="11.42578125" style="176" customWidth="1"/>
    <col min="6939" max="6939" width="11.85546875" style="176" customWidth="1"/>
    <col min="6940" max="7166" width="11.42578125" style="176"/>
    <col min="7167" max="7167" width="4" style="176" customWidth="1"/>
    <col min="7168" max="7168" width="38.42578125" style="176" customWidth="1"/>
    <col min="7169" max="7169" width="11.42578125" style="176"/>
    <col min="7170" max="7170" width="17.42578125" style="176" customWidth="1"/>
    <col min="7171" max="7171" width="19.42578125" style="176" customWidth="1"/>
    <col min="7172" max="7172" width="16.7109375" style="176" customWidth="1"/>
    <col min="7173" max="7174" width="19.7109375" style="176" customWidth="1"/>
    <col min="7175" max="7175" width="22.42578125" style="176" customWidth="1"/>
    <col min="7176" max="7176" width="16.28515625" style="176" customWidth="1"/>
    <col min="7177" max="7177" width="1.7109375" style="176" customWidth="1"/>
    <col min="7178" max="7178" width="22.7109375" style="176" customWidth="1"/>
    <col min="7179" max="7179" width="10.42578125" style="176" customWidth="1"/>
    <col min="7180" max="7180" width="3.85546875" style="176" customWidth="1"/>
    <col min="7181" max="7182" width="13.85546875" style="176" customWidth="1"/>
    <col min="7183" max="7183" width="16.28515625" style="176" customWidth="1"/>
    <col min="7184" max="7184" width="18.42578125" style="176" customWidth="1"/>
    <col min="7185" max="7185" width="15" style="176" customWidth="1"/>
    <col min="7186" max="7186" width="13.28515625" style="176" customWidth="1"/>
    <col min="7187" max="7187" width="15.42578125" style="176" customWidth="1"/>
    <col min="7188" max="7188" width="13.42578125" style="176" customWidth="1"/>
    <col min="7189" max="7190" width="11.42578125" style="176"/>
    <col min="7191" max="7192" width="13.140625" style="176" customWidth="1"/>
    <col min="7193" max="7193" width="35.140625" style="176" customWidth="1"/>
    <col min="7194" max="7194" width="11.42578125" style="176" customWidth="1"/>
    <col min="7195" max="7195" width="11.85546875" style="176" customWidth="1"/>
    <col min="7196" max="7422" width="11.42578125" style="176"/>
    <col min="7423" max="7423" width="4" style="176" customWidth="1"/>
    <col min="7424" max="7424" width="38.42578125" style="176" customWidth="1"/>
    <col min="7425" max="7425" width="11.42578125" style="176"/>
    <col min="7426" max="7426" width="17.42578125" style="176" customWidth="1"/>
    <col min="7427" max="7427" width="19.42578125" style="176" customWidth="1"/>
    <col min="7428" max="7428" width="16.7109375" style="176" customWidth="1"/>
    <col min="7429" max="7430" width="19.7109375" style="176" customWidth="1"/>
    <col min="7431" max="7431" width="22.42578125" style="176" customWidth="1"/>
    <col min="7432" max="7432" width="16.28515625" style="176" customWidth="1"/>
    <col min="7433" max="7433" width="1.7109375" style="176" customWidth="1"/>
    <col min="7434" max="7434" width="22.7109375" style="176" customWidth="1"/>
    <col min="7435" max="7435" width="10.42578125" style="176" customWidth="1"/>
    <col min="7436" max="7436" width="3.85546875" style="176" customWidth="1"/>
    <col min="7437" max="7438" width="13.85546875" style="176" customWidth="1"/>
    <col min="7439" max="7439" width="16.28515625" style="176" customWidth="1"/>
    <col min="7440" max="7440" width="18.42578125" style="176" customWidth="1"/>
    <col min="7441" max="7441" width="15" style="176" customWidth="1"/>
    <col min="7442" max="7442" width="13.28515625" style="176" customWidth="1"/>
    <col min="7443" max="7443" width="15.42578125" style="176" customWidth="1"/>
    <col min="7444" max="7444" width="13.42578125" style="176" customWidth="1"/>
    <col min="7445" max="7446" width="11.42578125" style="176"/>
    <col min="7447" max="7448" width="13.140625" style="176" customWidth="1"/>
    <col min="7449" max="7449" width="35.140625" style="176" customWidth="1"/>
    <col min="7450" max="7450" width="11.42578125" style="176" customWidth="1"/>
    <col min="7451" max="7451" width="11.85546875" style="176" customWidth="1"/>
    <col min="7452" max="7678" width="11.42578125" style="176"/>
    <col min="7679" max="7679" width="4" style="176" customWidth="1"/>
    <col min="7680" max="7680" width="38.42578125" style="176" customWidth="1"/>
    <col min="7681" max="7681" width="11.42578125" style="176"/>
    <col min="7682" max="7682" width="17.42578125" style="176" customWidth="1"/>
    <col min="7683" max="7683" width="19.42578125" style="176" customWidth="1"/>
    <col min="7684" max="7684" width="16.7109375" style="176" customWidth="1"/>
    <col min="7685" max="7686" width="19.7109375" style="176" customWidth="1"/>
    <col min="7687" max="7687" width="22.42578125" style="176" customWidth="1"/>
    <col min="7688" max="7688" width="16.28515625" style="176" customWidth="1"/>
    <col min="7689" max="7689" width="1.7109375" style="176" customWidth="1"/>
    <col min="7690" max="7690" width="22.7109375" style="176" customWidth="1"/>
    <col min="7691" max="7691" width="10.42578125" style="176" customWidth="1"/>
    <col min="7692" max="7692" width="3.85546875" style="176" customWidth="1"/>
    <col min="7693" max="7694" width="13.85546875" style="176" customWidth="1"/>
    <col min="7695" max="7695" width="16.28515625" style="176" customWidth="1"/>
    <col min="7696" max="7696" width="18.42578125" style="176" customWidth="1"/>
    <col min="7697" max="7697" width="15" style="176" customWidth="1"/>
    <col min="7698" max="7698" width="13.28515625" style="176" customWidth="1"/>
    <col min="7699" max="7699" width="15.42578125" style="176" customWidth="1"/>
    <col min="7700" max="7700" width="13.42578125" style="176" customWidth="1"/>
    <col min="7701" max="7702" width="11.42578125" style="176"/>
    <col min="7703" max="7704" width="13.140625" style="176" customWidth="1"/>
    <col min="7705" max="7705" width="35.140625" style="176" customWidth="1"/>
    <col min="7706" max="7706" width="11.42578125" style="176" customWidth="1"/>
    <col min="7707" max="7707" width="11.85546875" style="176" customWidth="1"/>
    <col min="7708" max="7934" width="11.42578125" style="176"/>
    <col min="7935" max="7935" width="4" style="176" customWidth="1"/>
    <col min="7936" max="7936" width="38.42578125" style="176" customWidth="1"/>
    <col min="7937" max="7937" width="11.42578125" style="176"/>
    <col min="7938" max="7938" width="17.42578125" style="176" customWidth="1"/>
    <col min="7939" max="7939" width="19.42578125" style="176" customWidth="1"/>
    <col min="7940" max="7940" width="16.7109375" style="176" customWidth="1"/>
    <col min="7941" max="7942" width="19.7109375" style="176" customWidth="1"/>
    <col min="7943" max="7943" width="22.42578125" style="176" customWidth="1"/>
    <col min="7944" max="7944" width="16.28515625" style="176" customWidth="1"/>
    <col min="7945" max="7945" width="1.7109375" style="176" customWidth="1"/>
    <col min="7946" max="7946" width="22.7109375" style="176" customWidth="1"/>
    <col min="7947" max="7947" width="10.42578125" style="176" customWidth="1"/>
    <col min="7948" max="7948" width="3.85546875" style="176" customWidth="1"/>
    <col min="7949" max="7950" width="13.85546875" style="176" customWidth="1"/>
    <col min="7951" max="7951" width="16.28515625" style="176" customWidth="1"/>
    <col min="7952" max="7952" width="18.42578125" style="176" customWidth="1"/>
    <col min="7953" max="7953" width="15" style="176" customWidth="1"/>
    <col min="7954" max="7954" width="13.28515625" style="176" customWidth="1"/>
    <col min="7955" max="7955" width="15.42578125" style="176" customWidth="1"/>
    <col min="7956" max="7956" width="13.42578125" style="176" customWidth="1"/>
    <col min="7957" max="7958" width="11.42578125" style="176"/>
    <col min="7959" max="7960" width="13.140625" style="176" customWidth="1"/>
    <col min="7961" max="7961" width="35.140625" style="176" customWidth="1"/>
    <col min="7962" max="7962" width="11.42578125" style="176" customWidth="1"/>
    <col min="7963" max="7963" width="11.85546875" style="176" customWidth="1"/>
    <col min="7964" max="8190" width="11.42578125" style="176"/>
    <col min="8191" max="8191" width="4" style="176" customWidth="1"/>
    <col min="8192" max="8192" width="38.42578125" style="176" customWidth="1"/>
    <col min="8193" max="8193" width="11.42578125" style="176"/>
    <col min="8194" max="8194" width="17.42578125" style="176" customWidth="1"/>
    <col min="8195" max="8195" width="19.42578125" style="176" customWidth="1"/>
    <col min="8196" max="8196" width="16.7109375" style="176" customWidth="1"/>
    <col min="8197" max="8198" width="19.7109375" style="176" customWidth="1"/>
    <col min="8199" max="8199" width="22.42578125" style="176" customWidth="1"/>
    <col min="8200" max="8200" width="16.28515625" style="176" customWidth="1"/>
    <col min="8201" max="8201" width="1.7109375" style="176" customWidth="1"/>
    <col min="8202" max="8202" width="22.7109375" style="176" customWidth="1"/>
    <col min="8203" max="8203" width="10.42578125" style="176" customWidth="1"/>
    <col min="8204" max="8204" width="3.85546875" style="176" customWidth="1"/>
    <col min="8205" max="8206" width="13.85546875" style="176" customWidth="1"/>
    <col min="8207" max="8207" width="16.28515625" style="176" customWidth="1"/>
    <col min="8208" max="8208" width="18.42578125" style="176" customWidth="1"/>
    <col min="8209" max="8209" width="15" style="176" customWidth="1"/>
    <col min="8210" max="8210" width="13.28515625" style="176" customWidth="1"/>
    <col min="8211" max="8211" width="15.42578125" style="176" customWidth="1"/>
    <col min="8212" max="8212" width="13.42578125" style="176" customWidth="1"/>
    <col min="8213" max="8214" width="11.42578125" style="176"/>
    <col min="8215" max="8216" width="13.140625" style="176" customWidth="1"/>
    <col min="8217" max="8217" width="35.140625" style="176" customWidth="1"/>
    <col min="8218" max="8218" width="11.42578125" style="176" customWidth="1"/>
    <col min="8219" max="8219" width="11.85546875" style="176" customWidth="1"/>
    <col min="8220" max="8446" width="11.42578125" style="176"/>
    <col min="8447" max="8447" width="4" style="176" customWidth="1"/>
    <col min="8448" max="8448" width="38.42578125" style="176" customWidth="1"/>
    <col min="8449" max="8449" width="11.42578125" style="176"/>
    <col min="8450" max="8450" width="17.42578125" style="176" customWidth="1"/>
    <col min="8451" max="8451" width="19.42578125" style="176" customWidth="1"/>
    <col min="8452" max="8452" width="16.7109375" style="176" customWidth="1"/>
    <col min="8453" max="8454" width="19.7109375" style="176" customWidth="1"/>
    <col min="8455" max="8455" width="22.42578125" style="176" customWidth="1"/>
    <col min="8456" max="8456" width="16.28515625" style="176" customWidth="1"/>
    <col min="8457" max="8457" width="1.7109375" style="176" customWidth="1"/>
    <col min="8458" max="8458" width="22.7109375" style="176" customWidth="1"/>
    <col min="8459" max="8459" width="10.42578125" style="176" customWidth="1"/>
    <col min="8460" max="8460" width="3.85546875" style="176" customWidth="1"/>
    <col min="8461" max="8462" width="13.85546875" style="176" customWidth="1"/>
    <col min="8463" max="8463" width="16.28515625" style="176" customWidth="1"/>
    <col min="8464" max="8464" width="18.42578125" style="176" customWidth="1"/>
    <col min="8465" max="8465" width="15" style="176" customWidth="1"/>
    <col min="8466" max="8466" width="13.28515625" style="176" customWidth="1"/>
    <col min="8467" max="8467" width="15.42578125" style="176" customWidth="1"/>
    <col min="8468" max="8468" width="13.42578125" style="176" customWidth="1"/>
    <col min="8469" max="8470" width="11.42578125" style="176"/>
    <col min="8471" max="8472" width="13.140625" style="176" customWidth="1"/>
    <col min="8473" max="8473" width="35.140625" style="176" customWidth="1"/>
    <col min="8474" max="8474" width="11.42578125" style="176" customWidth="1"/>
    <col min="8475" max="8475" width="11.85546875" style="176" customWidth="1"/>
    <col min="8476" max="8702" width="11.42578125" style="176"/>
    <col min="8703" max="8703" width="4" style="176" customWidth="1"/>
    <col min="8704" max="8704" width="38.42578125" style="176" customWidth="1"/>
    <col min="8705" max="8705" width="11.42578125" style="176"/>
    <col min="8706" max="8706" width="17.42578125" style="176" customWidth="1"/>
    <col min="8707" max="8707" width="19.42578125" style="176" customWidth="1"/>
    <col min="8708" max="8708" width="16.7109375" style="176" customWidth="1"/>
    <col min="8709" max="8710" width="19.7109375" style="176" customWidth="1"/>
    <col min="8711" max="8711" width="22.42578125" style="176" customWidth="1"/>
    <col min="8712" max="8712" width="16.28515625" style="176" customWidth="1"/>
    <col min="8713" max="8713" width="1.7109375" style="176" customWidth="1"/>
    <col min="8714" max="8714" width="22.7109375" style="176" customWidth="1"/>
    <col min="8715" max="8715" width="10.42578125" style="176" customWidth="1"/>
    <col min="8716" max="8716" width="3.85546875" style="176" customWidth="1"/>
    <col min="8717" max="8718" width="13.85546875" style="176" customWidth="1"/>
    <col min="8719" max="8719" width="16.28515625" style="176" customWidth="1"/>
    <col min="8720" max="8720" width="18.42578125" style="176" customWidth="1"/>
    <col min="8721" max="8721" width="15" style="176" customWidth="1"/>
    <col min="8722" max="8722" width="13.28515625" style="176" customWidth="1"/>
    <col min="8723" max="8723" width="15.42578125" style="176" customWidth="1"/>
    <col min="8724" max="8724" width="13.42578125" style="176" customWidth="1"/>
    <col min="8725" max="8726" width="11.42578125" style="176"/>
    <col min="8727" max="8728" width="13.140625" style="176" customWidth="1"/>
    <col min="8729" max="8729" width="35.140625" style="176" customWidth="1"/>
    <col min="8730" max="8730" width="11.42578125" style="176" customWidth="1"/>
    <col min="8731" max="8731" width="11.85546875" style="176" customWidth="1"/>
    <col min="8732" max="8958" width="11.42578125" style="176"/>
    <col min="8959" max="8959" width="4" style="176" customWidth="1"/>
    <col min="8960" max="8960" width="38.42578125" style="176" customWidth="1"/>
    <col min="8961" max="8961" width="11.42578125" style="176"/>
    <col min="8962" max="8962" width="17.42578125" style="176" customWidth="1"/>
    <col min="8963" max="8963" width="19.42578125" style="176" customWidth="1"/>
    <col min="8964" max="8964" width="16.7109375" style="176" customWidth="1"/>
    <col min="8965" max="8966" width="19.7109375" style="176" customWidth="1"/>
    <col min="8967" max="8967" width="22.42578125" style="176" customWidth="1"/>
    <col min="8968" max="8968" width="16.28515625" style="176" customWidth="1"/>
    <col min="8969" max="8969" width="1.7109375" style="176" customWidth="1"/>
    <col min="8970" max="8970" width="22.7109375" style="176" customWidth="1"/>
    <col min="8971" max="8971" width="10.42578125" style="176" customWidth="1"/>
    <col min="8972" max="8972" width="3.85546875" style="176" customWidth="1"/>
    <col min="8973" max="8974" width="13.85546875" style="176" customWidth="1"/>
    <col min="8975" max="8975" width="16.28515625" style="176" customWidth="1"/>
    <col min="8976" max="8976" width="18.42578125" style="176" customWidth="1"/>
    <col min="8977" max="8977" width="15" style="176" customWidth="1"/>
    <col min="8978" max="8978" width="13.28515625" style="176" customWidth="1"/>
    <col min="8979" max="8979" width="15.42578125" style="176" customWidth="1"/>
    <col min="8980" max="8980" width="13.42578125" style="176" customWidth="1"/>
    <col min="8981" max="8982" width="11.42578125" style="176"/>
    <col min="8983" max="8984" width="13.140625" style="176" customWidth="1"/>
    <col min="8985" max="8985" width="35.140625" style="176" customWidth="1"/>
    <col min="8986" max="8986" width="11.42578125" style="176" customWidth="1"/>
    <col min="8987" max="8987" width="11.85546875" style="176" customWidth="1"/>
    <col min="8988" max="9214" width="11.42578125" style="176"/>
    <col min="9215" max="9215" width="4" style="176" customWidth="1"/>
    <col min="9216" max="9216" width="38.42578125" style="176" customWidth="1"/>
    <col min="9217" max="9217" width="11.42578125" style="176"/>
    <col min="9218" max="9218" width="17.42578125" style="176" customWidth="1"/>
    <col min="9219" max="9219" width="19.42578125" style="176" customWidth="1"/>
    <col min="9220" max="9220" width="16.7109375" style="176" customWidth="1"/>
    <col min="9221" max="9222" width="19.7109375" style="176" customWidth="1"/>
    <col min="9223" max="9223" width="22.42578125" style="176" customWidth="1"/>
    <col min="9224" max="9224" width="16.28515625" style="176" customWidth="1"/>
    <col min="9225" max="9225" width="1.7109375" style="176" customWidth="1"/>
    <col min="9226" max="9226" width="22.7109375" style="176" customWidth="1"/>
    <col min="9227" max="9227" width="10.42578125" style="176" customWidth="1"/>
    <col min="9228" max="9228" width="3.85546875" style="176" customWidth="1"/>
    <col min="9229" max="9230" width="13.85546875" style="176" customWidth="1"/>
    <col min="9231" max="9231" width="16.28515625" style="176" customWidth="1"/>
    <col min="9232" max="9232" width="18.42578125" style="176" customWidth="1"/>
    <col min="9233" max="9233" width="15" style="176" customWidth="1"/>
    <col min="9234" max="9234" width="13.28515625" style="176" customWidth="1"/>
    <col min="9235" max="9235" width="15.42578125" style="176" customWidth="1"/>
    <col min="9236" max="9236" width="13.42578125" style="176" customWidth="1"/>
    <col min="9237" max="9238" width="11.42578125" style="176"/>
    <col min="9239" max="9240" width="13.140625" style="176" customWidth="1"/>
    <col min="9241" max="9241" width="35.140625" style="176" customWidth="1"/>
    <col min="9242" max="9242" width="11.42578125" style="176" customWidth="1"/>
    <col min="9243" max="9243" width="11.85546875" style="176" customWidth="1"/>
    <col min="9244" max="9470" width="11.42578125" style="176"/>
    <col min="9471" max="9471" width="4" style="176" customWidth="1"/>
    <col min="9472" max="9472" width="38.42578125" style="176" customWidth="1"/>
    <col min="9473" max="9473" width="11.42578125" style="176"/>
    <col min="9474" max="9474" width="17.42578125" style="176" customWidth="1"/>
    <col min="9475" max="9475" width="19.42578125" style="176" customWidth="1"/>
    <col min="9476" max="9476" width="16.7109375" style="176" customWidth="1"/>
    <col min="9477" max="9478" width="19.7109375" style="176" customWidth="1"/>
    <col min="9479" max="9479" width="22.42578125" style="176" customWidth="1"/>
    <col min="9480" max="9480" width="16.28515625" style="176" customWidth="1"/>
    <col min="9481" max="9481" width="1.7109375" style="176" customWidth="1"/>
    <col min="9482" max="9482" width="22.7109375" style="176" customWidth="1"/>
    <col min="9483" max="9483" width="10.42578125" style="176" customWidth="1"/>
    <col min="9484" max="9484" width="3.85546875" style="176" customWidth="1"/>
    <col min="9485" max="9486" width="13.85546875" style="176" customWidth="1"/>
    <col min="9487" max="9487" width="16.28515625" style="176" customWidth="1"/>
    <col min="9488" max="9488" width="18.42578125" style="176" customWidth="1"/>
    <col min="9489" max="9489" width="15" style="176" customWidth="1"/>
    <col min="9490" max="9490" width="13.28515625" style="176" customWidth="1"/>
    <col min="9491" max="9491" width="15.42578125" style="176" customWidth="1"/>
    <col min="9492" max="9492" width="13.42578125" style="176" customWidth="1"/>
    <col min="9493" max="9494" width="11.42578125" style="176"/>
    <col min="9495" max="9496" width="13.140625" style="176" customWidth="1"/>
    <col min="9497" max="9497" width="35.140625" style="176" customWidth="1"/>
    <col min="9498" max="9498" width="11.42578125" style="176" customWidth="1"/>
    <col min="9499" max="9499" width="11.85546875" style="176" customWidth="1"/>
    <col min="9500" max="9726" width="11.42578125" style="176"/>
    <col min="9727" max="9727" width="4" style="176" customWidth="1"/>
    <col min="9728" max="9728" width="38.42578125" style="176" customWidth="1"/>
    <col min="9729" max="9729" width="11.42578125" style="176"/>
    <col min="9730" max="9730" width="17.42578125" style="176" customWidth="1"/>
    <col min="9731" max="9731" width="19.42578125" style="176" customWidth="1"/>
    <col min="9732" max="9732" width="16.7109375" style="176" customWidth="1"/>
    <col min="9733" max="9734" width="19.7109375" style="176" customWidth="1"/>
    <col min="9735" max="9735" width="22.42578125" style="176" customWidth="1"/>
    <col min="9736" max="9736" width="16.28515625" style="176" customWidth="1"/>
    <col min="9737" max="9737" width="1.7109375" style="176" customWidth="1"/>
    <col min="9738" max="9738" width="22.7109375" style="176" customWidth="1"/>
    <col min="9739" max="9739" width="10.42578125" style="176" customWidth="1"/>
    <col min="9740" max="9740" width="3.85546875" style="176" customWidth="1"/>
    <col min="9741" max="9742" width="13.85546875" style="176" customWidth="1"/>
    <col min="9743" max="9743" width="16.28515625" style="176" customWidth="1"/>
    <col min="9744" max="9744" width="18.42578125" style="176" customWidth="1"/>
    <col min="9745" max="9745" width="15" style="176" customWidth="1"/>
    <col min="9746" max="9746" width="13.28515625" style="176" customWidth="1"/>
    <col min="9747" max="9747" width="15.42578125" style="176" customWidth="1"/>
    <col min="9748" max="9748" width="13.42578125" style="176" customWidth="1"/>
    <col min="9749" max="9750" width="11.42578125" style="176"/>
    <col min="9751" max="9752" width="13.140625" style="176" customWidth="1"/>
    <col min="9753" max="9753" width="35.140625" style="176" customWidth="1"/>
    <col min="9754" max="9754" width="11.42578125" style="176" customWidth="1"/>
    <col min="9755" max="9755" width="11.85546875" style="176" customWidth="1"/>
    <col min="9756" max="9982" width="11.42578125" style="176"/>
    <col min="9983" max="9983" width="4" style="176" customWidth="1"/>
    <col min="9984" max="9984" width="38.42578125" style="176" customWidth="1"/>
    <col min="9985" max="9985" width="11.42578125" style="176"/>
    <col min="9986" max="9986" width="17.42578125" style="176" customWidth="1"/>
    <col min="9987" max="9987" width="19.42578125" style="176" customWidth="1"/>
    <col min="9988" max="9988" width="16.7109375" style="176" customWidth="1"/>
    <col min="9989" max="9990" width="19.7109375" style="176" customWidth="1"/>
    <col min="9991" max="9991" width="22.42578125" style="176" customWidth="1"/>
    <col min="9992" max="9992" width="16.28515625" style="176" customWidth="1"/>
    <col min="9993" max="9993" width="1.7109375" style="176" customWidth="1"/>
    <col min="9994" max="9994" width="22.7109375" style="176" customWidth="1"/>
    <col min="9995" max="9995" width="10.42578125" style="176" customWidth="1"/>
    <col min="9996" max="9996" width="3.85546875" style="176" customWidth="1"/>
    <col min="9997" max="9998" width="13.85546875" style="176" customWidth="1"/>
    <col min="9999" max="9999" width="16.28515625" style="176" customWidth="1"/>
    <col min="10000" max="10000" width="18.42578125" style="176" customWidth="1"/>
    <col min="10001" max="10001" width="15" style="176" customWidth="1"/>
    <col min="10002" max="10002" width="13.28515625" style="176" customWidth="1"/>
    <col min="10003" max="10003" width="15.42578125" style="176" customWidth="1"/>
    <col min="10004" max="10004" width="13.42578125" style="176" customWidth="1"/>
    <col min="10005" max="10006" width="11.42578125" style="176"/>
    <col min="10007" max="10008" width="13.140625" style="176" customWidth="1"/>
    <col min="10009" max="10009" width="35.140625" style="176" customWidth="1"/>
    <col min="10010" max="10010" width="11.42578125" style="176" customWidth="1"/>
    <col min="10011" max="10011" width="11.85546875" style="176" customWidth="1"/>
    <col min="10012" max="10238" width="11.42578125" style="176"/>
    <col min="10239" max="10239" width="4" style="176" customWidth="1"/>
    <col min="10240" max="10240" width="38.42578125" style="176" customWidth="1"/>
    <col min="10241" max="10241" width="11.42578125" style="176"/>
    <col min="10242" max="10242" width="17.42578125" style="176" customWidth="1"/>
    <col min="10243" max="10243" width="19.42578125" style="176" customWidth="1"/>
    <col min="10244" max="10244" width="16.7109375" style="176" customWidth="1"/>
    <col min="10245" max="10246" width="19.7109375" style="176" customWidth="1"/>
    <col min="10247" max="10247" width="22.42578125" style="176" customWidth="1"/>
    <col min="10248" max="10248" width="16.28515625" style="176" customWidth="1"/>
    <col min="10249" max="10249" width="1.7109375" style="176" customWidth="1"/>
    <col min="10250" max="10250" width="22.7109375" style="176" customWidth="1"/>
    <col min="10251" max="10251" width="10.42578125" style="176" customWidth="1"/>
    <col min="10252" max="10252" width="3.85546875" style="176" customWidth="1"/>
    <col min="10253" max="10254" width="13.85546875" style="176" customWidth="1"/>
    <col min="10255" max="10255" width="16.28515625" style="176" customWidth="1"/>
    <col min="10256" max="10256" width="18.42578125" style="176" customWidth="1"/>
    <col min="10257" max="10257" width="15" style="176" customWidth="1"/>
    <col min="10258" max="10258" width="13.28515625" style="176" customWidth="1"/>
    <col min="10259" max="10259" width="15.42578125" style="176" customWidth="1"/>
    <col min="10260" max="10260" width="13.42578125" style="176" customWidth="1"/>
    <col min="10261" max="10262" width="11.42578125" style="176"/>
    <col min="10263" max="10264" width="13.140625" style="176" customWidth="1"/>
    <col min="10265" max="10265" width="35.140625" style="176" customWidth="1"/>
    <col min="10266" max="10266" width="11.42578125" style="176" customWidth="1"/>
    <col min="10267" max="10267" width="11.85546875" style="176" customWidth="1"/>
    <col min="10268" max="10494" width="11.42578125" style="176"/>
    <col min="10495" max="10495" width="4" style="176" customWidth="1"/>
    <col min="10496" max="10496" width="38.42578125" style="176" customWidth="1"/>
    <col min="10497" max="10497" width="11.42578125" style="176"/>
    <col min="10498" max="10498" width="17.42578125" style="176" customWidth="1"/>
    <col min="10499" max="10499" width="19.42578125" style="176" customWidth="1"/>
    <col min="10500" max="10500" width="16.7109375" style="176" customWidth="1"/>
    <col min="10501" max="10502" width="19.7109375" style="176" customWidth="1"/>
    <col min="10503" max="10503" width="22.42578125" style="176" customWidth="1"/>
    <col min="10504" max="10504" width="16.28515625" style="176" customWidth="1"/>
    <col min="10505" max="10505" width="1.7109375" style="176" customWidth="1"/>
    <col min="10506" max="10506" width="22.7109375" style="176" customWidth="1"/>
    <col min="10507" max="10507" width="10.42578125" style="176" customWidth="1"/>
    <col min="10508" max="10508" width="3.85546875" style="176" customWidth="1"/>
    <col min="10509" max="10510" width="13.85546875" style="176" customWidth="1"/>
    <col min="10511" max="10511" width="16.28515625" style="176" customWidth="1"/>
    <col min="10512" max="10512" width="18.42578125" style="176" customWidth="1"/>
    <col min="10513" max="10513" width="15" style="176" customWidth="1"/>
    <col min="10514" max="10514" width="13.28515625" style="176" customWidth="1"/>
    <col min="10515" max="10515" width="15.42578125" style="176" customWidth="1"/>
    <col min="10516" max="10516" width="13.42578125" style="176" customWidth="1"/>
    <col min="10517" max="10518" width="11.42578125" style="176"/>
    <col min="10519" max="10520" width="13.140625" style="176" customWidth="1"/>
    <col min="10521" max="10521" width="35.140625" style="176" customWidth="1"/>
    <col min="10522" max="10522" width="11.42578125" style="176" customWidth="1"/>
    <col min="10523" max="10523" width="11.85546875" style="176" customWidth="1"/>
    <col min="10524" max="10750" width="11.42578125" style="176"/>
    <col min="10751" max="10751" width="4" style="176" customWidth="1"/>
    <col min="10752" max="10752" width="38.42578125" style="176" customWidth="1"/>
    <col min="10753" max="10753" width="11.42578125" style="176"/>
    <col min="10754" max="10754" width="17.42578125" style="176" customWidth="1"/>
    <col min="10755" max="10755" width="19.42578125" style="176" customWidth="1"/>
    <col min="10756" max="10756" width="16.7109375" style="176" customWidth="1"/>
    <col min="10757" max="10758" width="19.7109375" style="176" customWidth="1"/>
    <col min="10759" max="10759" width="22.42578125" style="176" customWidth="1"/>
    <col min="10760" max="10760" width="16.28515625" style="176" customWidth="1"/>
    <col min="10761" max="10761" width="1.7109375" style="176" customWidth="1"/>
    <col min="10762" max="10762" width="22.7109375" style="176" customWidth="1"/>
    <col min="10763" max="10763" width="10.42578125" style="176" customWidth="1"/>
    <col min="10764" max="10764" width="3.85546875" style="176" customWidth="1"/>
    <col min="10765" max="10766" width="13.85546875" style="176" customWidth="1"/>
    <col min="10767" max="10767" width="16.28515625" style="176" customWidth="1"/>
    <col min="10768" max="10768" width="18.42578125" style="176" customWidth="1"/>
    <col min="10769" max="10769" width="15" style="176" customWidth="1"/>
    <col min="10770" max="10770" width="13.28515625" style="176" customWidth="1"/>
    <col min="10771" max="10771" width="15.42578125" style="176" customWidth="1"/>
    <col min="10772" max="10772" width="13.42578125" style="176" customWidth="1"/>
    <col min="10773" max="10774" width="11.42578125" style="176"/>
    <col min="10775" max="10776" width="13.140625" style="176" customWidth="1"/>
    <col min="10777" max="10777" width="35.140625" style="176" customWidth="1"/>
    <col min="10778" max="10778" width="11.42578125" style="176" customWidth="1"/>
    <col min="10779" max="10779" width="11.85546875" style="176" customWidth="1"/>
    <col min="10780" max="11006" width="11.42578125" style="176"/>
    <col min="11007" max="11007" width="4" style="176" customWidth="1"/>
    <col min="11008" max="11008" width="38.42578125" style="176" customWidth="1"/>
    <col min="11009" max="11009" width="11.42578125" style="176"/>
    <col min="11010" max="11010" width="17.42578125" style="176" customWidth="1"/>
    <col min="11011" max="11011" width="19.42578125" style="176" customWidth="1"/>
    <col min="11012" max="11012" width="16.7109375" style="176" customWidth="1"/>
    <col min="11013" max="11014" width="19.7109375" style="176" customWidth="1"/>
    <col min="11015" max="11015" width="22.42578125" style="176" customWidth="1"/>
    <col min="11016" max="11016" width="16.28515625" style="176" customWidth="1"/>
    <col min="11017" max="11017" width="1.7109375" style="176" customWidth="1"/>
    <col min="11018" max="11018" width="22.7109375" style="176" customWidth="1"/>
    <col min="11019" max="11019" width="10.42578125" style="176" customWidth="1"/>
    <col min="11020" max="11020" width="3.85546875" style="176" customWidth="1"/>
    <col min="11021" max="11022" width="13.85546875" style="176" customWidth="1"/>
    <col min="11023" max="11023" width="16.28515625" style="176" customWidth="1"/>
    <col min="11024" max="11024" width="18.42578125" style="176" customWidth="1"/>
    <col min="11025" max="11025" width="15" style="176" customWidth="1"/>
    <col min="11026" max="11026" width="13.28515625" style="176" customWidth="1"/>
    <col min="11027" max="11027" width="15.42578125" style="176" customWidth="1"/>
    <col min="11028" max="11028" width="13.42578125" style="176" customWidth="1"/>
    <col min="11029" max="11030" width="11.42578125" style="176"/>
    <col min="11031" max="11032" width="13.140625" style="176" customWidth="1"/>
    <col min="11033" max="11033" width="35.140625" style="176" customWidth="1"/>
    <col min="11034" max="11034" width="11.42578125" style="176" customWidth="1"/>
    <col min="11035" max="11035" width="11.85546875" style="176" customWidth="1"/>
    <col min="11036" max="11262" width="11.42578125" style="176"/>
    <col min="11263" max="11263" width="4" style="176" customWidth="1"/>
    <col min="11264" max="11264" width="38.42578125" style="176" customWidth="1"/>
    <col min="11265" max="11265" width="11.42578125" style="176"/>
    <col min="11266" max="11266" width="17.42578125" style="176" customWidth="1"/>
    <col min="11267" max="11267" width="19.42578125" style="176" customWidth="1"/>
    <col min="11268" max="11268" width="16.7109375" style="176" customWidth="1"/>
    <col min="11269" max="11270" width="19.7109375" style="176" customWidth="1"/>
    <col min="11271" max="11271" width="22.42578125" style="176" customWidth="1"/>
    <col min="11272" max="11272" width="16.28515625" style="176" customWidth="1"/>
    <col min="11273" max="11273" width="1.7109375" style="176" customWidth="1"/>
    <col min="11274" max="11274" width="22.7109375" style="176" customWidth="1"/>
    <col min="11275" max="11275" width="10.42578125" style="176" customWidth="1"/>
    <col min="11276" max="11276" width="3.85546875" style="176" customWidth="1"/>
    <col min="11277" max="11278" width="13.85546875" style="176" customWidth="1"/>
    <col min="11279" max="11279" width="16.28515625" style="176" customWidth="1"/>
    <col min="11280" max="11280" width="18.42578125" style="176" customWidth="1"/>
    <col min="11281" max="11281" width="15" style="176" customWidth="1"/>
    <col min="11282" max="11282" width="13.28515625" style="176" customWidth="1"/>
    <col min="11283" max="11283" width="15.42578125" style="176" customWidth="1"/>
    <col min="11284" max="11284" width="13.42578125" style="176" customWidth="1"/>
    <col min="11285" max="11286" width="11.42578125" style="176"/>
    <col min="11287" max="11288" width="13.140625" style="176" customWidth="1"/>
    <col min="11289" max="11289" width="35.140625" style="176" customWidth="1"/>
    <col min="11290" max="11290" width="11.42578125" style="176" customWidth="1"/>
    <col min="11291" max="11291" width="11.85546875" style="176" customWidth="1"/>
    <col min="11292" max="11518" width="11.42578125" style="176"/>
    <col min="11519" max="11519" width="4" style="176" customWidth="1"/>
    <col min="11520" max="11520" width="38.42578125" style="176" customWidth="1"/>
    <col min="11521" max="11521" width="11.42578125" style="176"/>
    <col min="11522" max="11522" width="17.42578125" style="176" customWidth="1"/>
    <col min="11523" max="11523" width="19.42578125" style="176" customWidth="1"/>
    <col min="11524" max="11524" width="16.7109375" style="176" customWidth="1"/>
    <col min="11525" max="11526" width="19.7109375" style="176" customWidth="1"/>
    <col min="11527" max="11527" width="22.42578125" style="176" customWidth="1"/>
    <col min="11528" max="11528" width="16.28515625" style="176" customWidth="1"/>
    <col min="11529" max="11529" width="1.7109375" style="176" customWidth="1"/>
    <col min="11530" max="11530" width="22.7109375" style="176" customWidth="1"/>
    <col min="11531" max="11531" width="10.42578125" style="176" customWidth="1"/>
    <col min="11532" max="11532" width="3.85546875" style="176" customWidth="1"/>
    <col min="11533" max="11534" width="13.85546875" style="176" customWidth="1"/>
    <col min="11535" max="11535" width="16.28515625" style="176" customWidth="1"/>
    <col min="11536" max="11536" width="18.42578125" style="176" customWidth="1"/>
    <col min="11537" max="11537" width="15" style="176" customWidth="1"/>
    <col min="11538" max="11538" width="13.28515625" style="176" customWidth="1"/>
    <col min="11539" max="11539" width="15.42578125" style="176" customWidth="1"/>
    <col min="11540" max="11540" width="13.42578125" style="176" customWidth="1"/>
    <col min="11541" max="11542" width="11.42578125" style="176"/>
    <col min="11543" max="11544" width="13.140625" style="176" customWidth="1"/>
    <col min="11545" max="11545" width="35.140625" style="176" customWidth="1"/>
    <col min="11546" max="11546" width="11.42578125" style="176" customWidth="1"/>
    <col min="11547" max="11547" width="11.85546875" style="176" customWidth="1"/>
    <col min="11548" max="11774" width="11.42578125" style="176"/>
    <col min="11775" max="11775" width="4" style="176" customWidth="1"/>
    <col min="11776" max="11776" width="38.42578125" style="176" customWidth="1"/>
    <col min="11777" max="11777" width="11.42578125" style="176"/>
    <col min="11778" max="11778" width="17.42578125" style="176" customWidth="1"/>
    <col min="11779" max="11779" width="19.42578125" style="176" customWidth="1"/>
    <col min="11780" max="11780" width="16.7109375" style="176" customWidth="1"/>
    <col min="11781" max="11782" width="19.7109375" style="176" customWidth="1"/>
    <col min="11783" max="11783" width="22.42578125" style="176" customWidth="1"/>
    <col min="11784" max="11784" width="16.28515625" style="176" customWidth="1"/>
    <col min="11785" max="11785" width="1.7109375" style="176" customWidth="1"/>
    <col min="11786" max="11786" width="22.7109375" style="176" customWidth="1"/>
    <col min="11787" max="11787" width="10.42578125" style="176" customWidth="1"/>
    <col min="11788" max="11788" width="3.85546875" style="176" customWidth="1"/>
    <col min="11789" max="11790" width="13.85546875" style="176" customWidth="1"/>
    <col min="11791" max="11791" width="16.28515625" style="176" customWidth="1"/>
    <col min="11792" max="11792" width="18.42578125" style="176" customWidth="1"/>
    <col min="11793" max="11793" width="15" style="176" customWidth="1"/>
    <col min="11794" max="11794" width="13.28515625" style="176" customWidth="1"/>
    <col min="11795" max="11795" width="15.42578125" style="176" customWidth="1"/>
    <col min="11796" max="11796" width="13.42578125" style="176" customWidth="1"/>
    <col min="11797" max="11798" width="11.42578125" style="176"/>
    <col min="11799" max="11800" width="13.140625" style="176" customWidth="1"/>
    <col min="11801" max="11801" width="35.140625" style="176" customWidth="1"/>
    <col min="11802" max="11802" width="11.42578125" style="176" customWidth="1"/>
    <col min="11803" max="11803" width="11.85546875" style="176" customWidth="1"/>
    <col min="11804" max="12030" width="11.42578125" style="176"/>
    <col min="12031" max="12031" width="4" style="176" customWidth="1"/>
    <col min="12032" max="12032" width="38.42578125" style="176" customWidth="1"/>
    <col min="12033" max="12033" width="11.42578125" style="176"/>
    <col min="12034" max="12034" width="17.42578125" style="176" customWidth="1"/>
    <col min="12035" max="12035" width="19.42578125" style="176" customWidth="1"/>
    <col min="12036" max="12036" width="16.7109375" style="176" customWidth="1"/>
    <col min="12037" max="12038" width="19.7109375" style="176" customWidth="1"/>
    <col min="12039" max="12039" width="22.42578125" style="176" customWidth="1"/>
    <col min="12040" max="12040" width="16.28515625" style="176" customWidth="1"/>
    <col min="12041" max="12041" width="1.7109375" style="176" customWidth="1"/>
    <col min="12042" max="12042" width="22.7109375" style="176" customWidth="1"/>
    <col min="12043" max="12043" width="10.42578125" style="176" customWidth="1"/>
    <col min="12044" max="12044" width="3.85546875" style="176" customWidth="1"/>
    <col min="12045" max="12046" width="13.85546875" style="176" customWidth="1"/>
    <col min="12047" max="12047" width="16.28515625" style="176" customWidth="1"/>
    <col min="12048" max="12048" width="18.42578125" style="176" customWidth="1"/>
    <col min="12049" max="12049" width="15" style="176" customWidth="1"/>
    <col min="12050" max="12050" width="13.28515625" style="176" customWidth="1"/>
    <col min="12051" max="12051" width="15.42578125" style="176" customWidth="1"/>
    <col min="12052" max="12052" width="13.42578125" style="176" customWidth="1"/>
    <col min="12053" max="12054" width="11.42578125" style="176"/>
    <col min="12055" max="12056" width="13.140625" style="176" customWidth="1"/>
    <col min="12057" max="12057" width="35.140625" style="176" customWidth="1"/>
    <col min="12058" max="12058" width="11.42578125" style="176" customWidth="1"/>
    <col min="12059" max="12059" width="11.85546875" style="176" customWidth="1"/>
    <col min="12060" max="12286" width="11.42578125" style="176"/>
    <col min="12287" max="12287" width="4" style="176" customWidth="1"/>
    <col min="12288" max="12288" width="38.42578125" style="176" customWidth="1"/>
    <col min="12289" max="12289" width="11.42578125" style="176"/>
    <col min="12290" max="12290" width="17.42578125" style="176" customWidth="1"/>
    <col min="12291" max="12291" width="19.42578125" style="176" customWidth="1"/>
    <col min="12292" max="12292" width="16.7109375" style="176" customWidth="1"/>
    <col min="12293" max="12294" width="19.7109375" style="176" customWidth="1"/>
    <col min="12295" max="12295" width="22.42578125" style="176" customWidth="1"/>
    <col min="12296" max="12296" width="16.28515625" style="176" customWidth="1"/>
    <col min="12297" max="12297" width="1.7109375" style="176" customWidth="1"/>
    <col min="12298" max="12298" width="22.7109375" style="176" customWidth="1"/>
    <col min="12299" max="12299" width="10.42578125" style="176" customWidth="1"/>
    <col min="12300" max="12300" width="3.85546875" style="176" customWidth="1"/>
    <col min="12301" max="12302" width="13.85546875" style="176" customWidth="1"/>
    <col min="12303" max="12303" width="16.28515625" style="176" customWidth="1"/>
    <col min="12304" max="12304" width="18.42578125" style="176" customWidth="1"/>
    <col min="12305" max="12305" width="15" style="176" customWidth="1"/>
    <col min="12306" max="12306" width="13.28515625" style="176" customWidth="1"/>
    <col min="12307" max="12307" width="15.42578125" style="176" customWidth="1"/>
    <col min="12308" max="12308" width="13.42578125" style="176" customWidth="1"/>
    <col min="12309" max="12310" width="11.42578125" style="176"/>
    <col min="12311" max="12312" width="13.140625" style="176" customWidth="1"/>
    <col min="12313" max="12313" width="35.140625" style="176" customWidth="1"/>
    <col min="12314" max="12314" width="11.42578125" style="176" customWidth="1"/>
    <col min="12315" max="12315" width="11.85546875" style="176" customWidth="1"/>
    <col min="12316" max="12542" width="11.42578125" style="176"/>
    <col min="12543" max="12543" width="4" style="176" customWidth="1"/>
    <col min="12544" max="12544" width="38.42578125" style="176" customWidth="1"/>
    <col min="12545" max="12545" width="11.42578125" style="176"/>
    <col min="12546" max="12546" width="17.42578125" style="176" customWidth="1"/>
    <col min="12547" max="12547" width="19.42578125" style="176" customWidth="1"/>
    <col min="12548" max="12548" width="16.7109375" style="176" customWidth="1"/>
    <col min="12549" max="12550" width="19.7109375" style="176" customWidth="1"/>
    <col min="12551" max="12551" width="22.42578125" style="176" customWidth="1"/>
    <col min="12552" max="12552" width="16.28515625" style="176" customWidth="1"/>
    <col min="12553" max="12553" width="1.7109375" style="176" customWidth="1"/>
    <col min="12554" max="12554" width="22.7109375" style="176" customWidth="1"/>
    <col min="12555" max="12555" width="10.42578125" style="176" customWidth="1"/>
    <col min="12556" max="12556" width="3.85546875" style="176" customWidth="1"/>
    <col min="12557" max="12558" width="13.85546875" style="176" customWidth="1"/>
    <col min="12559" max="12559" width="16.28515625" style="176" customWidth="1"/>
    <col min="12560" max="12560" width="18.42578125" style="176" customWidth="1"/>
    <col min="12561" max="12561" width="15" style="176" customWidth="1"/>
    <col min="12562" max="12562" width="13.28515625" style="176" customWidth="1"/>
    <col min="12563" max="12563" width="15.42578125" style="176" customWidth="1"/>
    <col min="12564" max="12564" width="13.42578125" style="176" customWidth="1"/>
    <col min="12565" max="12566" width="11.42578125" style="176"/>
    <col min="12567" max="12568" width="13.140625" style="176" customWidth="1"/>
    <col min="12569" max="12569" width="35.140625" style="176" customWidth="1"/>
    <col min="12570" max="12570" width="11.42578125" style="176" customWidth="1"/>
    <col min="12571" max="12571" width="11.85546875" style="176" customWidth="1"/>
    <col min="12572" max="12798" width="11.42578125" style="176"/>
    <col min="12799" max="12799" width="4" style="176" customWidth="1"/>
    <col min="12800" max="12800" width="38.42578125" style="176" customWidth="1"/>
    <col min="12801" max="12801" width="11.42578125" style="176"/>
    <col min="12802" max="12802" width="17.42578125" style="176" customWidth="1"/>
    <col min="12803" max="12803" width="19.42578125" style="176" customWidth="1"/>
    <col min="12804" max="12804" width="16.7109375" style="176" customWidth="1"/>
    <col min="12805" max="12806" width="19.7109375" style="176" customWidth="1"/>
    <col min="12807" max="12807" width="22.42578125" style="176" customWidth="1"/>
    <col min="12808" max="12808" width="16.28515625" style="176" customWidth="1"/>
    <col min="12809" max="12809" width="1.7109375" style="176" customWidth="1"/>
    <col min="12810" max="12810" width="22.7109375" style="176" customWidth="1"/>
    <col min="12811" max="12811" width="10.42578125" style="176" customWidth="1"/>
    <col min="12812" max="12812" width="3.85546875" style="176" customWidth="1"/>
    <col min="12813" max="12814" width="13.85546875" style="176" customWidth="1"/>
    <col min="12815" max="12815" width="16.28515625" style="176" customWidth="1"/>
    <col min="12816" max="12816" width="18.42578125" style="176" customWidth="1"/>
    <col min="12817" max="12817" width="15" style="176" customWidth="1"/>
    <col min="12818" max="12818" width="13.28515625" style="176" customWidth="1"/>
    <col min="12819" max="12819" width="15.42578125" style="176" customWidth="1"/>
    <col min="12820" max="12820" width="13.42578125" style="176" customWidth="1"/>
    <col min="12821" max="12822" width="11.42578125" style="176"/>
    <col min="12823" max="12824" width="13.140625" style="176" customWidth="1"/>
    <col min="12825" max="12825" width="35.140625" style="176" customWidth="1"/>
    <col min="12826" max="12826" width="11.42578125" style="176" customWidth="1"/>
    <col min="12827" max="12827" width="11.85546875" style="176" customWidth="1"/>
    <col min="12828" max="13054" width="11.42578125" style="176"/>
    <col min="13055" max="13055" width="4" style="176" customWidth="1"/>
    <col min="13056" max="13056" width="38.42578125" style="176" customWidth="1"/>
    <col min="13057" max="13057" width="11.42578125" style="176"/>
    <col min="13058" max="13058" width="17.42578125" style="176" customWidth="1"/>
    <col min="13059" max="13059" width="19.42578125" style="176" customWidth="1"/>
    <col min="13060" max="13060" width="16.7109375" style="176" customWidth="1"/>
    <col min="13061" max="13062" width="19.7109375" style="176" customWidth="1"/>
    <col min="13063" max="13063" width="22.42578125" style="176" customWidth="1"/>
    <col min="13064" max="13064" width="16.28515625" style="176" customWidth="1"/>
    <col min="13065" max="13065" width="1.7109375" style="176" customWidth="1"/>
    <col min="13066" max="13066" width="22.7109375" style="176" customWidth="1"/>
    <col min="13067" max="13067" width="10.42578125" style="176" customWidth="1"/>
    <col min="13068" max="13068" width="3.85546875" style="176" customWidth="1"/>
    <col min="13069" max="13070" width="13.85546875" style="176" customWidth="1"/>
    <col min="13071" max="13071" width="16.28515625" style="176" customWidth="1"/>
    <col min="13072" max="13072" width="18.42578125" style="176" customWidth="1"/>
    <col min="13073" max="13073" width="15" style="176" customWidth="1"/>
    <col min="13074" max="13074" width="13.28515625" style="176" customWidth="1"/>
    <col min="13075" max="13075" width="15.42578125" style="176" customWidth="1"/>
    <col min="13076" max="13076" width="13.42578125" style="176" customWidth="1"/>
    <col min="13077" max="13078" width="11.42578125" style="176"/>
    <col min="13079" max="13080" width="13.140625" style="176" customWidth="1"/>
    <col min="13081" max="13081" width="35.140625" style="176" customWidth="1"/>
    <col min="13082" max="13082" width="11.42578125" style="176" customWidth="1"/>
    <col min="13083" max="13083" width="11.85546875" style="176" customWidth="1"/>
    <col min="13084" max="13310" width="11.42578125" style="176"/>
    <col min="13311" max="13311" width="4" style="176" customWidth="1"/>
    <col min="13312" max="13312" width="38.42578125" style="176" customWidth="1"/>
    <col min="13313" max="13313" width="11.42578125" style="176"/>
    <col min="13314" max="13314" width="17.42578125" style="176" customWidth="1"/>
    <col min="13315" max="13315" width="19.42578125" style="176" customWidth="1"/>
    <col min="13316" max="13316" width="16.7109375" style="176" customWidth="1"/>
    <col min="13317" max="13318" width="19.7109375" style="176" customWidth="1"/>
    <col min="13319" max="13319" width="22.42578125" style="176" customWidth="1"/>
    <col min="13320" max="13320" width="16.28515625" style="176" customWidth="1"/>
    <col min="13321" max="13321" width="1.7109375" style="176" customWidth="1"/>
    <col min="13322" max="13322" width="22.7109375" style="176" customWidth="1"/>
    <col min="13323" max="13323" width="10.42578125" style="176" customWidth="1"/>
    <col min="13324" max="13324" width="3.85546875" style="176" customWidth="1"/>
    <col min="13325" max="13326" width="13.85546875" style="176" customWidth="1"/>
    <col min="13327" max="13327" width="16.28515625" style="176" customWidth="1"/>
    <col min="13328" max="13328" width="18.42578125" style="176" customWidth="1"/>
    <col min="13329" max="13329" width="15" style="176" customWidth="1"/>
    <col min="13330" max="13330" width="13.28515625" style="176" customWidth="1"/>
    <col min="13331" max="13331" width="15.42578125" style="176" customWidth="1"/>
    <col min="13332" max="13332" width="13.42578125" style="176" customWidth="1"/>
    <col min="13333" max="13334" width="11.42578125" style="176"/>
    <col min="13335" max="13336" width="13.140625" style="176" customWidth="1"/>
    <col min="13337" max="13337" width="35.140625" style="176" customWidth="1"/>
    <col min="13338" max="13338" width="11.42578125" style="176" customWidth="1"/>
    <col min="13339" max="13339" width="11.85546875" style="176" customWidth="1"/>
    <col min="13340" max="13566" width="11.42578125" style="176"/>
    <col min="13567" max="13567" width="4" style="176" customWidth="1"/>
    <col min="13568" max="13568" width="38.42578125" style="176" customWidth="1"/>
    <col min="13569" max="13569" width="11.42578125" style="176"/>
    <col min="13570" max="13570" width="17.42578125" style="176" customWidth="1"/>
    <col min="13571" max="13571" width="19.42578125" style="176" customWidth="1"/>
    <col min="13572" max="13572" width="16.7109375" style="176" customWidth="1"/>
    <col min="13573" max="13574" width="19.7109375" style="176" customWidth="1"/>
    <col min="13575" max="13575" width="22.42578125" style="176" customWidth="1"/>
    <col min="13576" max="13576" width="16.28515625" style="176" customWidth="1"/>
    <col min="13577" max="13577" width="1.7109375" style="176" customWidth="1"/>
    <col min="13578" max="13578" width="22.7109375" style="176" customWidth="1"/>
    <col min="13579" max="13579" width="10.42578125" style="176" customWidth="1"/>
    <col min="13580" max="13580" width="3.85546875" style="176" customWidth="1"/>
    <col min="13581" max="13582" width="13.85546875" style="176" customWidth="1"/>
    <col min="13583" max="13583" width="16.28515625" style="176" customWidth="1"/>
    <col min="13584" max="13584" width="18.42578125" style="176" customWidth="1"/>
    <col min="13585" max="13585" width="15" style="176" customWidth="1"/>
    <col min="13586" max="13586" width="13.28515625" style="176" customWidth="1"/>
    <col min="13587" max="13587" width="15.42578125" style="176" customWidth="1"/>
    <col min="13588" max="13588" width="13.42578125" style="176" customWidth="1"/>
    <col min="13589" max="13590" width="11.42578125" style="176"/>
    <col min="13591" max="13592" width="13.140625" style="176" customWidth="1"/>
    <col min="13593" max="13593" width="35.140625" style="176" customWidth="1"/>
    <col min="13594" max="13594" width="11.42578125" style="176" customWidth="1"/>
    <col min="13595" max="13595" width="11.85546875" style="176" customWidth="1"/>
    <col min="13596" max="13822" width="11.42578125" style="176"/>
    <col min="13823" max="13823" width="4" style="176" customWidth="1"/>
    <col min="13824" max="13824" width="38.42578125" style="176" customWidth="1"/>
    <col min="13825" max="13825" width="11.42578125" style="176"/>
    <col min="13826" max="13826" width="17.42578125" style="176" customWidth="1"/>
    <col min="13827" max="13827" width="19.42578125" style="176" customWidth="1"/>
    <col min="13828" max="13828" width="16.7109375" style="176" customWidth="1"/>
    <col min="13829" max="13830" width="19.7109375" style="176" customWidth="1"/>
    <col min="13831" max="13831" width="22.42578125" style="176" customWidth="1"/>
    <col min="13832" max="13832" width="16.28515625" style="176" customWidth="1"/>
    <col min="13833" max="13833" width="1.7109375" style="176" customWidth="1"/>
    <col min="13834" max="13834" width="22.7109375" style="176" customWidth="1"/>
    <col min="13835" max="13835" width="10.42578125" style="176" customWidth="1"/>
    <col min="13836" max="13836" width="3.85546875" style="176" customWidth="1"/>
    <col min="13837" max="13838" width="13.85546875" style="176" customWidth="1"/>
    <col min="13839" max="13839" width="16.28515625" style="176" customWidth="1"/>
    <col min="13840" max="13840" width="18.42578125" style="176" customWidth="1"/>
    <col min="13841" max="13841" width="15" style="176" customWidth="1"/>
    <col min="13842" max="13842" width="13.28515625" style="176" customWidth="1"/>
    <col min="13843" max="13843" width="15.42578125" style="176" customWidth="1"/>
    <col min="13844" max="13844" width="13.42578125" style="176" customWidth="1"/>
    <col min="13845" max="13846" width="11.42578125" style="176"/>
    <col min="13847" max="13848" width="13.140625" style="176" customWidth="1"/>
    <col min="13849" max="13849" width="35.140625" style="176" customWidth="1"/>
    <col min="13850" max="13850" width="11.42578125" style="176" customWidth="1"/>
    <col min="13851" max="13851" width="11.85546875" style="176" customWidth="1"/>
    <col min="13852" max="14078" width="11.42578125" style="176"/>
    <col min="14079" max="14079" width="4" style="176" customWidth="1"/>
    <col min="14080" max="14080" width="38.42578125" style="176" customWidth="1"/>
    <col min="14081" max="14081" width="11.42578125" style="176"/>
    <col min="14082" max="14082" width="17.42578125" style="176" customWidth="1"/>
    <col min="14083" max="14083" width="19.42578125" style="176" customWidth="1"/>
    <col min="14084" max="14084" width="16.7109375" style="176" customWidth="1"/>
    <col min="14085" max="14086" width="19.7109375" style="176" customWidth="1"/>
    <col min="14087" max="14087" width="22.42578125" style="176" customWidth="1"/>
    <col min="14088" max="14088" width="16.28515625" style="176" customWidth="1"/>
    <col min="14089" max="14089" width="1.7109375" style="176" customWidth="1"/>
    <col min="14090" max="14090" width="22.7109375" style="176" customWidth="1"/>
    <col min="14091" max="14091" width="10.42578125" style="176" customWidth="1"/>
    <col min="14092" max="14092" width="3.85546875" style="176" customWidth="1"/>
    <col min="14093" max="14094" width="13.85546875" style="176" customWidth="1"/>
    <col min="14095" max="14095" width="16.28515625" style="176" customWidth="1"/>
    <col min="14096" max="14096" width="18.42578125" style="176" customWidth="1"/>
    <col min="14097" max="14097" width="15" style="176" customWidth="1"/>
    <col min="14098" max="14098" width="13.28515625" style="176" customWidth="1"/>
    <col min="14099" max="14099" width="15.42578125" style="176" customWidth="1"/>
    <col min="14100" max="14100" width="13.42578125" style="176" customWidth="1"/>
    <col min="14101" max="14102" width="11.42578125" style="176"/>
    <col min="14103" max="14104" width="13.140625" style="176" customWidth="1"/>
    <col min="14105" max="14105" width="35.140625" style="176" customWidth="1"/>
    <col min="14106" max="14106" width="11.42578125" style="176" customWidth="1"/>
    <col min="14107" max="14107" width="11.85546875" style="176" customWidth="1"/>
    <col min="14108" max="14334" width="11.42578125" style="176"/>
    <col min="14335" max="14335" width="4" style="176" customWidth="1"/>
    <col min="14336" max="14336" width="38.42578125" style="176" customWidth="1"/>
    <col min="14337" max="14337" width="11.42578125" style="176"/>
    <col min="14338" max="14338" width="17.42578125" style="176" customWidth="1"/>
    <col min="14339" max="14339" width="19.42578125" style="176" customWidth="1"/>
    <col min="14340" max="14340" width="16.7109375" style="176" customWidth="1"/>
    <col min="14341" max="14342" width="19.7109375" style="176" customWidth="1"/>
    <col min="14343" max="14343" width="22.42578125" style="176" customWidth="1"/>
    <col min="14344" max="14344" width="16.28515625" style="176" customWidth="1"/>
    <col min="14345" max="14345" width="1.7109375" style="176" customWidth="1"/>
    <col min="14346" max="14346" width="22.7109375" style="176" customWidth="1"/>
    <col min="14347" max="14347" width="10.42578125" style="176" customWidth="1"/>
    <col min="14348" max="14348" width="3.85546875" style="176" customWidth="1"/>
    <col min="14349" max="14350" width="13.85546875" style="176" customWidth="1"/>
    <col min="14351" max="14351" width="16.28515625" style="176" customWidth="1"/>
    <col min="14352" max="14352" width="18.42578125" style="176" customWidth="1"/>
    <col min="14353" max="14353" width="15" style="176" customWidth="1"/>
    <col min="14354" max="14354" width="13.28515625" style="176" customWidth="1"/>
    <col min="14355" max="14355" width="15.42578125" style="176" customWidth="1"/>
    <col min="14356" max="14356" width="13.42578125" style="176" customWidth="1"/>
    <col min="14357" max="14358" width="11.42578125" style="176"/>
    <col min="14359" max="14360" width="13.140625" style="176" customWidth="1"/>
    <col min="14361" max="14361" width="35.140625" style="176" customWidth="1"/>
    <col min="14362" max="14362" width="11.42578125" style="176" customWidth="1"/>
    <col min="14363" max="14363" width="11.85546875" style="176" customWidth="1"/>
    <col min="14364" max="14590" width="11.42578125" style="176"/>
    <col min="14591" max="14591" width="4" style="176" customWidth="1"/>
    <col min="14592" max="14592" width="38.42578125" style="176" customWidth="1"/>
    <col min="14593" max="14593" width="11.42578125" style="176"/>
    <col min="14594" max="14594" width="17.42578125" style="176" customWidth="1"/>
    <col min="14595" max="14595" width="19.42578125" style="176" customWidth="1"/>
    <col min="14596" max="14596" width="16.7109375" style="176" customWidth="1"/>
    <col min="14597" max="14598" width="19.7109375" style="176" customWidth="1"/>
    <col min="14599" max="14599" width="22.42578125" style="176" customWidth="1"/>
    <col min="14600" max="14600" width="16.28515625" style="176" customWidth="1"/>
    <col min="14601" max="14601" width="1.7109375" style="176" customWidth="1"/>
    <col min="14602" max="14602" width="22.7109375" style="176" customWidth="1"/>
    <col min="14603" max="14603" width="10.42578125" style="176" customWidth="1"/>
    <col min="14604" max="14604" width="3.85546875" style="176" customWidth="1"/>
    <col min="14605" max="14606" width="13.85546875" style="176" customWidth="1"/>
    <col min="14607" max="14607" width="16.28515625" style="176" customWidth="1"/>
    <col min="14608" max="14608" width="18.42578125" style="176" customWidth="1"/>
    <col min="14609" max="14609" width="15" style="176" customWidth="1"/>
    <col min="14610" max="14610" width="13.28515625" style="176" customWidth="1"/>
    <col min="14611" max="14611" width="15.42578125" style="176" customWidth="1"/>
    <col min="14612" max="14612" width="13.42578125" style="176" customWidth="1"/>
    <col min="14613" max="14614" width="11.42578125" style="176"/>
    <col min="14615" max="14616" width="13.140625" style="176" customWidth="1"/>
    <col min="14617" max="14617" width="35.140625" style="176" customWidth="1"/>
    <col min="14618" max="14618" width="11.42578125" style="176" customWidth="1"/>
    <col min="14619" max="14619" width="11.85546875" style="176" customWidth="1"/>
    <col min="14620" max="14846" width="11.42578125" style="176"/>
    <col min="14847" max="14847" width="4" style="176" customWidth="1"/>
    <col min="14848" max="14848" width="38.42578125" style="176" customWidth="1"/>
    <col min="14849" max="14849" width="11.42578125" style="176"/>
    <col min="14850" max="14850" width="17.42578125" style="176" customWidth="1"/>
    <col min="14851" max="14851" width="19.42578125" style="176" customWidth="1"/>
    <col min="14852" max="14852" width="16.7109375" style="176" customWidth="1"/>
    <col min="14853" max="14854" width="19.7109375" style="176" customWidth="1"/>
    <col min="14855" max="14855" width="22.42578125" style="176" customWidth="1"/>
    <col min="14856" max="14856" width="16.28515625" style="176" customWidth="1"/>
    <col min="14857" max="14857" width="1.7109375" style="176" customWidth="1"/>
    <col min="14858" max="14858" width="22.7109375" style="176" customWidth="1"/>
    <col min="14859" max="14859" width="10.42578125" style="176" customWidth="1"/>
    <col min="14860" max="14860" width="3.85546875" style="176" customWidth="1"/>
    <col min="14861" max="14862" width="13.85546875" style="176" customWidth="1"/>
    <col min="14863" max="14863" width="16.28515625" style="176" customWidth="1"/>
    <col min="14864" max="14864" width="18.42578125" style="176" customWidth="1"/>
    <col min="14865" max="14865" width="15" style="176" customWidth="1"/>
    <col min="14866" max="14866" width="13.28515625" style="176" customWidth="1"/>
    <col min="14867" max="14867" width="15.42578125" style="176" customWidth="1"/>
    <col min="14868" max="14868" width="13.42578125" style="176" customWidth="1"/>
    <col min="14869" max="14870" width="11.42578125" style="176"/>
    <col min="14871" max="14872" width="13.140625" style="176" customWidth="1"/>
    <col min="14873" max="14873" width="35.140625" style="176" customWidth="1"/>
    <col min="14874" max="14874" width="11.42578125" style="176" customWidth="1"/>
    <col min="14875" max="14875" width="11.85546875" style="176" customWidth="1"/>
    <col min="14876" max="15102" width="11.42578125" style="176"/>
    <col min="15103" max="15103" width="4" style="176" customWidth="1"/>
    <col min="15104" max="15104" width="38.42578125" style="176" customWidth="1"/>
    <col min="15105" max="15105" width="11.42578125" style="176"/>
    <col min="15106" max="15106" width="17.42578125" style="176" customWidth="1"/>
    <col min="15107" max="15107" width="19.42578125" style="176" customWidth="1"/>
    <col min="15108" max="15108" width="16.7109375" style="176" customWidth="1"/>
    <col min="15109" max="15110" width="19.7109375" style="176" customWidth="1"/>
    <col min="15111" max="15111" width="22.42578125" style="176" customWidth="1"/>
    <col min="15112" max="15112" width="16.28515625" style="176" customWidth="1"/>
    <col min="15113" max="15113" width="1.7109375" style="176" customWidth="1"/>
    <col min="15114" max="15114" width="22.7109375" style="176" customWidth="1"/>
    <col min="15115" max="15115" width="10.42578125" style="176" customWidth="1"/>
    <col min="15116" max="15116" width="3.85546875" style="176" customWidth="1"/>
    <col min="15117" max="15118" width="13.85546875" style="176" customWidth="1"/>
    <col min="15119" max="15119" width="16.28515625" style="176" customWidth="1"/>
    <col min="15120" max="15120" width="18.42578125" style="176" customWidth="1"/>
    <col min="15121" max="15121" width="15" style="176" customWidth="1"/>
    <col min="15122" max="15122" width="13.28515625" style="176" customWidth="1"/>
    <col min="15123" max="15123" width="15.42578125" style="176" customWidth="1"/>
    <col min="15124" max="15124" width="13.42578125" style="176" customWidth="1"/>
    <col min="15125" max="15126" width="11.42578125" style="176"/>
    <col min="15127" max="15128" width="13.140625" style="176" customWidth="1"/>
    <col min="15129" max="15129" width="35.140625" style="176" customWidth="1"/>
    <col min="15130" max="15130" width="11.42578125" style="176" customWidth="1"/>
    <col min="15131" max="15131" width="11.85546875" style="176" customWidth="1"/>
    <col min="15132" max="15358" width="11.42578125" style="176"/>
    <col min="15359" max="15359" width="4" style="176" customWidth="1"/>
    <col min="15360" max="15360" width="38.42578125" style="176" customWidth="1"/>
    <col min="15361" max="15361" width="11.42578125" style="176"/>
    <col min="15362" max="15362" width="17.42578125" style="176" customWidth="1"/>
    <col min="15363" max="15363" width="19.42578125" style="176" customWidth="1"/>
    <col min="15364" max="15364" width="16.7109375" style="176" customWidth="1"/>
    <col min="15365" max="15366" width="19.7109375" style="176" customWidth="1"/>
    <col min="15367" max="15367" width="22.42578125" style="176" customWidth="1"/>
    <col min="15368" max="15368" width="16.28515625" style="176" customWidth="1"/>
    <col min="15369" max="15369" width="1.7109375" style="176" customWidth="1"/>
    <col min="15370" max="15370" width="22.7109375" style="176" customWidth="1"/>
    <col min="15371" max="15371" width="10.42578125" style="176" customWidth="1"/>
    <col min="15372" max="15372" width="3.85546875" style="176" customWidth="1"/>
    <col min="15373" max="15374" width="13.85546875" style="176" customWidth="1"/>
    <col min="15375" max="15375" width="16.28515625" style="176" customWidth="1"/>
    <col min="15376" max="15376" width="18.42578125" style="176" customWidth="1"/>
    <col min="15377" max="15377" width="15" style="176" customWidth="1"/>
    <col min="15378" max="15378" width="13.28515625" style="176" customWidth="1"/>
    <col min="15379" max="15379" width="15.42578125" style="176" customWidth="1"/>
    <col min="15380" max="15380" width="13.42578125" style="176" customWidth="1"/>
    <col min="15381" max="15382" width="11.42578125" style="176"/>
    <col min="15383" max="15384" width="13.140625" style="176" customWidth="1"/>
    <col min="15385" max="15385" width="35.140625" style="176" customWidth="1"/>
    <col min="15386" max="15386" width="11.42578125" style="176" customWidth="1"/>
    <col min="15387" max="15387" width="11.85546875" style="176" customWidth="1"/>
    <col min="15388" max="15614" width="11.42578125" style="176"/>
    <col min="15615" max="15615" width="4" style="176" customWidth="1"/>
    <col min="15616" max="15616" width="38.42578125" style="176" customWidth="1"/>
    <col min="15617" max="15617" width="11.42578125" style="176"/>
    <col min="15618" max="15618" width="17.42578125" style="176" customWidth="1"/>
    <col min="15619" max="15619" width="19.42578125" style="176" customWidth="1"/>
    <col min="15620" max="15620" width="16.7109375" style="176" customWidth="1"/>
    <col min="15621" max="15622" width="19.7109375" style="176" customWidth="1"/>
    <col min="15623" max="15623" width="22.42578125" style="176" customWidth="1"/>
    <col min="15624" max="15624" width="16.28515625" style="176" customWidth="1"/>
    <col min="15625" max="15625" width="1.7109375" style="176" customWidth="1"/>
    <col min="15626" max="15626" width="22.7109375" style="176" customWidth="1"/>
    <col min="15627" max="15627" width="10.42578125" style="176" customWidth="1"/>
    <col min="15628" max="15628" width="3.85546875" style="176" customWidth="1"/>
    <col min="15629" max="15630" width="13.85546875" style="176" customWidth="1"/>
    <col min="15631" max="15631" width="16.28515625" style="176" customWidth="1"/>
    <col min="15632" max="15632" width="18.42578125" style="176" customWidth="1"/>
    <col min="15633" max="15633" width="15" style="176" customWidth="1"/>
    <col min="15634" max="15634" width="13.28515625" style="176" customWidth="1"/>
    <col min="15635" max="15635" width="15.42578125" style="176" customWidth="1"/>
    <col min="15636" max="15636" width="13.42578125" style="176" customWidth="1"/>
    <col min="15637" max="15638" width="11.42578125" style="176"/>
    <col min="15639" max="15640" width="13.140625" style="176" customWidth="1"/>
    <col min="15641" max="15641" width="35.140625" style="176" customWidth="1"/>
    <col min="15642" max="15642" width="11.42578125" style="176" customWidth="1"/>
    <col min="15643" max="15643" width="11.85546875" style="176" customWidth="1"/>
    <col min="15644" max="15870" width="11.42578125" style="176"/>
    <col min="15871" max="15871" width="4" style="176" customWidth="1"/>
    <col min="15872" max="15872" width="38.42578125" style="176" customWidth="1"/>
    <col min="15873" max="15873" width="11.42578125" style="176"/>
    <col min="15874" max="15874" width="17.42578125" style="176" customWidth="1"/>
    <col min="15875" max="15875" width="19.42578125" style="176" customWidth="1"/>
    <col min="15876" max="15876" width="16.7109375" style="176" customWidth="1"/>
    <col min="15877" max="15878" width="19.7109375" style="176" customWidth="1"/>
    <col min="15879" max="15879" width="22.42578125" style="176" customWidth="1"/>
    <col min="15880" max="15880" width="16.28515625" style="176" customWidth="1"/>
    <col min="15881" max="15881" width="1.7109375" style="176" customWidth="1"/>
    <col min="15882" max="15882" width="22.7109375" style="176" customWidth="1"/>
    <col min="15883" max="15883" width="10.42578125" style="176" customWidth="1"/>
    <col min="15884" max="15884" width="3.85546875" style="176" customWidth="1"/>
    <col min="15885" max="15886" width="13.85546875" style="176" customWidth="1"/>
    <col min="15887" max="15887" width="16.28515625" style="176" customWidth="1"/>
    <col min="15888" max="15888" width="18.42578125" style="176" customWidth="1"/>
    <col min="15889" max="15889" width="15" style="176" customWidth="1"/>
    <col min="15890" max="15890" width="13.28515625" style="176" customWidth="1"/>
    <col min="15891" max="15891" width="15.42578125" style="176" customWidth="1"/>
    <col min="15892" max="15892" width="13.42578125" style="176" customWidth="1"/>
    <col min="15893" max="15894" width="11.42578125" style="176"/>
    <col min="15895" max="15896" width="13.140625" style="176" customWidth="1"/>
    <col min="15897" max="15897" width="35.140625" style="176" customWidth="1"/>
    <col min="15898" max="15898" width="11.42578125" style="176" customWidth="1"/>
    <col min="15899" max="15899" width="11.85546875" style="176" customWidth="1"/>
    <col min="15900" max="16126" width="11.42578125" style="176"/>
    <col min="16127" max="16127" width="4" style="176" customWidth="1"/>
    <col min="16128" max="16128" width="38.42578125" style="176" customWidth="1"/>
    <col min="16129" max="16129" width="11.42578125" style="176"/>
    <col min="16130" max="16130" width="17.42578125" style="176" customWidth="1"/>
    <col min="16131" max="16131" width="19.42578125" style="176" customWidth="1"/>
    <col min="16132" max="16132" width="16.7109375" style="176" customWidth="1"/>
    <col min="16133" max="16134" width="19.7109375" style="176" customWidth="1"/>
    <col min="16135" max="16135" width="22.42578125" style="176" customWidth="1"/>
    <col min="16136" max="16136" width="16.28515625" style="176" customWidth="1"/>
    <col min="16137" max="16137" width="1.7109375" style="176" customWidth="1"/>
    <col min="16138" max="16138" width="22.7109375" style="176" customWidth="1"/>
    <col min="16139" max="16139" width="10.42578125" style="176" customWidth="1"/>
    <col min="16140" max="16140" width="3.85546875" style="176" customWidth="1"/>
    <col min="16141" max="16142" width="13.85546875" style="176" customWidth="1"/>
    <col min="16143" max="16143" width="16.28515625" style="176" customWidth="1"/>
    <col min="16144" max="16144" width="18.42578125" style="176" customWidth="1"/>
    <col min="16145" max="16145" width="15" style="176" customWidth="1"/>
    <col min="16146" max="16146" width="13.28515625" style="176" customWidth="1"/>
    <col min="16147" max="16147" width="15.42578125" style="176" customWidth="1"/>
    <col min="16148" max="16148" width="13.42578125" style="176" customWidth="1"/>
    <col min="16149" max="16150" width="11.42578125" style="176"/>
    <col min="16151" max="16152" width="13.140625" style="176" customWidth="1"/>
    <col min="16153" max="16153" width="35.140625" style="176" customWidth="1"/>
    <col min="16154" max="16154" width="11.42578125" style="176" customWidth="1"/>
    <col min="16155" max="16155" width="11.85546875" style="176" customWidth="1"/>
    <col min="16156" max="16384" width="11.42578125" style="176"/>
  </cols>
  <sheetData>
    <row r="1" spans="1:58" s="165" customFormat="1" ht="75" customHeight="1" thickBot="1" x14ac:dyDescent="0.25">
      <c r="A1" s="291" t="s">
        <v>479</v>
      </c>
      <c r="B1" s="292"/>
      <c r="C1" s="292"/>
      <c r="D1" s="292"/>
      <c r="E1" s="292"/>
      <c r="F1" s="292"/>
      <c r="G1" s="292"/>
      <c r="H1" s="292"/>
      <c r="I1" s="292"/>
      <c r="J1" s="292"/>
      <c r="K1" s="292"/>
      <c r="L1" s="292"/>
      <c r="M1" s="292"/>
      <c r="N1" s="292"/>
      <c r="O1" s="292"/>
      <c r="P1" s="292"/>
      <c r="Q1" s="292"/>
      <c r="R1" s="292"/>
      <c r="S1" s="292"/>
      <c r="T1" s="292"/>
      <c r="U1" s="292"/>
      <c r="V1" s="292"/>
      <c r="W1" s="292"/>
      <c r="X1" s="292"/>
      <c r="Y1" s="292"/>
    </row>
    <row r="2" spans="1:58" s="165" customFormat="1" ht="57.75" customHeight="1" thickBot="1" x14ac:dyDescent="0.25">
      <c r="A2" s="293" t="str">
        <f>Proponentes!A3</f>
        <v>SELECCIÓN ABREVIADA MEDIANTE SUBASTA INVERSA
CB-SASI-008-2023</v>
      </c>
      <c r="B2" s="294"/>
      <c r="C2" s="294"/>
      <c r="D2" s="294"/>
      <c r="E2" s="294"/>
      <c r="F2" s="294"/>
      <c r="G2" s="294"/>
      <c r="H2" s="294"/>
      <c r="I2" s="294"/>
      <c r="J2" s="294"/>
      <c r="K2" s="294"/>
      <c r="L2" s="294"/>
      <c r="M2" s="294"/>
      <c r="N2" s="294"/>
      <c r="O2" s="294"/>
      <c r="P2" s="294"/>
      <c r="Q2" s="294"/>
      <c r="R2" s="294"/>
      <c r="S2" s="294"/>
      <c r="T2" s="294"/>
      <c r="U2" s="294"/>
      <c r="V2" s="294"/>
      <c r="W2" s="294"/>
      <c r="X2" s="294"/>
      <c r="Y2" s="294"/>
    </row>
    <row r="3" spans="1:58" s="165" customFormat="1" ht="27" customHeight="1" thickBot="1" x14ac:dyDescent="0.25">
      <c r="A3" s="295" t="s">
        <v>0</v>
      </c>
      <c r="B3" s="296"/>
      <c r="C3" s="296"/>
      <c r="D3" s="296"/>
      <c r="E3" s="296"/>
      <c r="F3" s="296"/>
      <c r="G3" s="296"/>
      <c r="H3" s="296"/>
      <c r="I3" s="296"/>
      <c r="J3" s="296"/>
      <c r="K3" s="296"/>
      <c r="L3" s="296"/>
      <c r="M3" s="296"/>
      <c r="N3" s="296"/>
      <c r="O3" s="296"/>
      <c r="P3" s="296"/>
      <c r="Q3" s="296"/>
      <c r="R3" s="296"/>
      <c r="S3" s="296"/>
      <c r="T3" s="296"/>
      <c r="U3" s="296"/>
      <c r="V3" s="296"/>
      <c r="W3" s="296"/>
      <c r="X3" s="296"/>
      <c r="Y3" s="296"/>
    </row>
    <row r="4" spans="1:58" s="165" customFormat="1" ht="81.75" customHeight="1" thickBot="1" x14ac:dyDescent="0.25">
      <c r="A4" s="297" t="str">
        <f>Proponentes!A5</f>
        <v>Renovación de la suscripción, soporte y mantenimiento para los equipos de seguridad Perimetral tipo Firewall, con que cuenta actualmente la Contraloría de Bogotá D.C.</v>
      </c>
      <c r="B4" s="298"/>
      <c r="C4" s="298"/>
      <c r="D4" s="298"/>
      <c r="E4" s="298"/>
      <c r="F4" s="298"/>
      <c r="G4" s="298"/>
      <c r="H4" s="298"/>
      <c r="I4" s="298"/>
      <c r="J4" s="298"/>
      <c r="K4" s="298"/>
      <c r="L4" s="298"/>
      <c r="M4" s="298"/>
      <c r="N4" s="298"/>
      <c r="O4" s="298"/>
      <c r="P4" s="298"/>
      <c r="Q4" s="298"/>
      <c r="R4" s="298"/>
      <c r="S4" s="298"/>
      <c r="T4" s="298"/>
      <c r="U4" s="298"/>
      <c r="V4" s="298"/>
      <c r="W4" s="298"/>
      <c r="X4" s="298"/>
      <c r="Y4" s="298"/>
    </row>
    <row r="5" spans="1:58" x14ac:dyDescent="0.2">
      <c r="A5" s="166"/>
      <c r="B5" s="167"/>
      <c r="C5" s="168"/>
      <c r="D5" s="168"/>
      <c r="E5" s="167"/>
      <c r="F5" s="169"/>
      <c r="G5" s="170"/>
      <c r="H5" s="299"/>
      <c r="I5" s="171"/>
      <c r="J5" s="172"/>
      <c r="K5" s="173"/>
      <c r="L5" s="174"/>
      <c r="M5" s="174"/>
      <c r="N5" s="174"/>
      <c r="O5" s="175" t="s">
        <v>471</v>
      </c>
      <c r="P5" s="174"/>
      <c r="Q5" s="174"/>
      <c r="R5" s="174"/>
      <c r="S5" s="174"/>
      <c r="T5" s="174"/>
      <c r="U5" s="174"/>
      <c r="V5" s="174"/>
      <c r="W5" s="174"/>
      <c r="X5" s="174"/>
      <c r="Y5" s="174"/>
    </row>
    <row r="6" spans="1:58" s="184" customFormat="1" ht="18" customHeight="1" x14ac:dyDescent="0.2">
      <c r="A6" s="177"/>
      <c r="B6" s="178" t="s">
        <v>472</v>
      </c>
      <c r="C6" s="220">
        <v>45254</v>
      </c>
      <c r="D6" s="247"/>
      <c r="E6" s="179"/>
      <c r="F6" s="180"/>
      <c r="G6" s="181"/>
      <c r="H6" s="299"/>
      <c r="I6" s="182"/>
      <c r="J6" s="183"/>
      <c r="K6" s="162"/>
      <c r="L6" s="179"/>
      <c r="M6" s="174"/>
      <c r="N6" s="174"/>
      <c r="O6" s="174"/>
      <c r="P6" s="174"/>
      <c r="Q6" s="174"/>
      <c r="R6" s="174"/>
      <c r="S6" s="174"/>
      <c r="T6" s="174"/>
      <c r="U6" s="174"/>
      <c r="V6" s="174"/>
      <c r="W6" s="174"/>
      <c r="X6" s="174"/>
      <c r="Y6" s="174"/>
      <c r="Z6" s="174"/>
      <c r="AA6" s="174"/>
      <c r="AB6" s="174"/>
      <c r="AC6" s="174"/>
      <c r="AD6" s="174"/>
      <c r="AE6" s="174"/>
      <c r="AF6" s="174"/>
      <c r="AG6" s="174"/>
      <c r="AH6" s="174"/>
      <c r="AI6" s="174"/>
      <c r="AJ6" s="174"/>
      <c r="AK6" s="174"/>
      <c r="AL6" s="174"/>
      <c r="AM6" s="174"/>
      <c r="AN6" s="174"/>
      <c r="AO6" s="174"/>
      <c r="AP6" s="174"/>
      <c r="AQ6" s="176"/>
      <c r="AR6" s="176"/>
      <c r="AS6" s="176"/>
      <c r="AT6" s="176"/>
      <c r="AU6" s="176"/>
      <c r="AV6" s="176"/>
      <c r="AW6" s="176"/>
      <c r="AX6" s="176"/>
      <c r="AY6" s="176"/>
      <c r="AZ6" s="176"/>
      <c r="BA6" s="176"/>
      <c r="BB6" s="176"/>
      <c r="BC6" s="176"/>
      <c r="BD6" s="176"/>
      <c r="BE6" s="176"/>
    </row>
    <row r="7" spans="1:58" s="184" customFormat="1" ht="16.5" customHeight="1" x14ac:dyDescent="0.2">
      <c r="A7" s="177"/>
      <c r="B7" s="178" t="s">
        <v>1</v>
      </c>
      <c r="C7" s="223">
        <v>85000</v>
      </c>
      <c r="D7" s="248"/>
      <c r="E7" s="179"/>
      <c r="F7" s="185"/>
      <c r="G7" s="300" t="s">
        <v>473</v>
      </c>
      <c r="H7" s="300"/>
      <c r="I7" s="186" t="s">
        <v>474</v>
      </c>
      <c r="K7" s="162"/>
      <c r="L7" s="187"/>
      <c r="M7" s="174"/>
      <c r="N7" s="174"/>
      <c r="O7" s="174"/>
      <c r="P7" s="174"/>
      <c r="Q7" s="174"/>
      <c r="R7" s="174"/>
      <c r="S7" s="174"/>
      <c r="T7" s="174"/>
      <c r="U7" s="174"/>
      <c r="V7" s="174"/>
      <c r="W7" s="174"/>
      <c r="X7" s="174"/>
      <c r="Y7" s="174"/>
      <c r="Z7" s="174"/>
      <c r="AA7" s="174"/>
      <c r="AB7" s="174"/>
      <c r="AC7" s="174"/>
      <c r="AD7" s="174"/>
      <c r="AE7" s="174"/>
      <c r="AF7" s="174"/>
      <c r="AG7" s="174"/>
      <c r="AH7" s="174"/>
      <c r="AI7" s="174"/>
      <c r="AJ7" s="174"/>
      <c r="AK7" s="174"/>
      <c r="AL7" s="174"/>
      <c r="AM7" s="174"/>
      <c r="AN7" s="174"/>
      <c r="AO7" s="174"/>
      <c r="AP7" s="174"/>
      <c r="AQ7" s="176"/>
      <c r="AR7" s="176"/>
      <c r="AS7" s="176"/>
      <c r="AT7" s="176"/>
      <c r="AU7" s="176"/>
      <c r="AV7" s="176"/>
      <c r="AW7" s="176"/>
      <c r="AX7" s="176"/>
      <c r="AY7" s="176"/>
      <c r="AZ7" s="176"/>
      <c r="BA7" s="176"/>
      <c r="BB7" s="176"/>
      <c r="BC7" s="176"/>
      <c r="BD7" s="176"/>
      <c r="BE7" s="176"/>
    </row>
    <row r="8" spans="1:58" s="184" customFormat="1" ht="15" hidden="1" x14ac:dyDescent="0.2">
      <c r="A8" s="188"/>
      <c r="B8" s="189" t="s">
        <v>475</v>
      </c>
      <c r="C8" s="221"/>
      <c r="D8" s="249"/>
      <c r="E8" s="179"/>
      <c r="F8" s="185"/>
      <c r="G8" s="300" t="s">
        <v>480</v>
      </c>
      <c r="H8" s="300"/>
      <c r="I8" s="300"/>
      <c r="K8" s="190"/>
      <c r="L8" s="191">
        <f>J10*(1-50%)</f>
        <v>42500</v>
      </c>
      <c r="M8" s="174"/>
      <c r="N8" s="174"/>
      <c r="O8" s="174"/>
      <c r="P8" s="174"/>
      <c r="Q8" s="174"/>
      <c r="R8" s="174"/>
      <c r="S8" s="174"/>
      <c r="T8" s="174"/>
      <c r="U8" s="174"/>
      <c r="V8" s="174"/>
      <c r="W8" s="174"/>
      <c r="X8" s="174"/>
      <c r="Y8" s="174"/>
      <c r="Z8" s="174"/>
      <c r="AA8" s="174"/>
      <c r="AB8" s="174"/>
      <c r="AC8" s="174"/>
      <c r="AD8" s="174"/>
      <c r="AE8" s="174"/>
      <c r="AF8" s="174"/>
      <c r="AG8" s="174"/>
      <c r="AH8" s="174"/>
      <c r="AI8" s="174"/>
      <c r="AJ8" s="174"/>
      <c r="AK8" s="174"/>
      <c r="AL8" s="174"/>
      <c r="AM8" s="174"/>
      <c r="AN8" s="174"/>
      <c r="AO8" s="174"/>
      <c r="AP8" s="174"/>
      <c r="AQ8" s="176"/>
      <c r="AR8" s="176"/>
      <c r="AS8" s="176"/>
      <c r="AT8" s="176"/>
      <c r="AU8" s="176"/>
      <c r="AV8" s="176"/>
      <c r="AW8" s="176"/>
      <c r="AX8" s="176"/>
      <c r="AY8" s="176"/>
      <c r="AZ8" s="176"/>
      <c r="BA8" s="176"/>
      <c r="BB8" s="176"/>
      <c r="BC8" s="176"/>
      <c r="BD8" s="176"/>
      <c r="BE8" s="176"/>
    </row>
    <row r="9" spans="1:58" s="184" customFormat="1" ht="16.5" customHeight="1" thickBot="1" x14ac:dyDescent="0.25">
      <c r="A9" s="188"/>
      <c r="B9" s="189" t="s">
        <v>476</v>
      </c>
      <c r="C9" s="222">
        <v>2022</v>
      </c>
      <c r="D9" s="250"/>
      <c r="E9" s="179"/>
      <c r="F9" s="185"/>
      <c r="G9" s="181"/>
      <c r="H9" s="182"/>
      <c r="I9" s="192"/>
      <c r="J9" s="193"/>
      <c r="K9" s="162"/>
      <c r="L9" s="162"/>
      <c r="M9" s="174"/>
      <c r="N9" s="174"/>
      <c r="O9" s="174"/>
      <c r="P9" s="174"/>
      <c r="Q9" s="174"/>
      <c r="R9" s="174"/>
      <c r="S9" s="174"/>
      <c r="T9" s="174"/>
      <c r="U9" s="174"/>
      <c r="V9" s="174"/>
      <c r="W9" s="174"/>
      <c r="X9" s="174"/>
      <c r="Y9" s="174"/>
      <c r="Z9" s="174"/>
      <c r="AA9" s="174"/>
      <c r="AB9" s="174"/>
      <c r="AC9" s="174"/>
      <c r="AD9" s="174"/>
      <c r="AE9" s="174"/>
      <c r="AF9" s="174"/>
      <c r="AG9" s="174"/>
      <c r="AH9" s="174"/>
      <c r="AI9" s="174"/>
      <c r="AJ9" s="174"/>
      <c r="AK9" s="174"/>
      <c r="AL9" s="174"/>
      <c r="AM9" s="174"/>
      <c r="AN9" s="174"/>
      <c r="AO9" s="174"/>
      <c r="AP9" s="174"/>
      <c r="AQ9" s="176"/>
      <c r="AR9" s="176"/>
      <c r="AS9" s="176"/>
      <c r="AT9" s="176"/>
      <c r="AU9" s="176"/>
      <c r="AV9" s="176"/>
      <c r="AW9" s="176"/>
      <c r="AX9" s="176"/>
      <c r="AY9" s="176"/>
      <c r="AZ9" s="176"/>
      <c r="BA9" s="176"/>
      <c r="BB9" s="176"/>
      <c r="BC9" s="176"/>
      <c r="BD9" s="176"/>
      <c r="BE9" s="176"/>
    </row>
    <row r="10" spans="1:58" s="184" customFormat="1" ht="16.5" thickBot="1" x14ac:dyDescent="0.25">
      <c r="A10" s="305"/>
      <c r="B10" s="306"/>
      <c r="C10" s="306"/>
      <c r="D10" s="239"/>
      <c r="E10" s="179"/>
      <c r="F10" s="179"/>
      <c r="G10" s="301" t="s">
        <v>477</v>
      </c>
      <c r="H10" s="302"/>
      <c r="I10" s="194">
        <f>+C7</f>
        <v>85000</v>
      </c>
      <c r="J10" s="195">
        <f>+C7</f>
        <v>85000</v>
      </c>
      <c r="K10" s="162"/>
      <c r="L10" s="163"/>
      <c r="M10" s="196"/>
      <c r="N10" s="196"/>
      <c r="O10" s="196"/>
      <c r="P10" s="174"/>
      <c r="Q10" s="174"/>
      <c r="R10" s="174"/>
      <c r="S10" s="174"/>
      <c r="T10" s="174"/>
      <c r="U10" s="174"/>
      <c r="V10" s="174"/>
      <c r="W10" s="174"/>
      <c r="X10" s="174"/>
      <c r="Y10" s="174"/>
      <c r="Z10" s="174"/>
      <c r="AA10" s="174"/>
      <c r="AB10" s="174"/>
      <c r="AC10" s="174"/>
      <c r="AD10" s="174"/>
      <c r="AE10" s="174"/>
      <c r="AF10" s="174"/>
      <c r="AG10" s="174"/>
      <c r="AH10" s="174"/>
      <c r="AI10" s="174"/>
      <c r="AJ10" s="174"/>
      <c r="AK10" s="174"/>
      <c r="AL10" s="174"/>
      <c r="AM10" s="174"/>
      <c r="AN10" s="174"/>
      <c r="AO10" s="174"/>
      <c r="AP10" s="174"/>
      <c r="AQ10" s="176"/>
      <c r="AR10" s="176"/>
      <c r="AS10" s="176"/>
      <c r="AT10" s="176"/>
      <c r="AU10" s="176"/>
      <c r="AV10" s="176"/>
      <c r="AW10" s="176"/>
      <c r="AX10" s="176"/>
      <c r="AY10" s="176"/>
      <c r="AZ10" s="176"/>
      <c r="BA10" s="176"/>
      <c r="BB10" s="176"/>
      <c r="BC10" s="176"/>
      <c r="BD10" s="176"/>
      <c r="BE10" s="176"/>
    </row>
    <row r="11" spans="1:58" s="184" customFormat="1" ht="16.5" thickBot="1" x14ac:dyDescent="0.25">
      <c r="A11" s="197"/>
      <c r="B11" s="239"/>
      <c r="C11" s="239"/>
      <c r="D11" s="239"/>
      <c r="E11" s="179"/>
      <c r="F11" s="179"/>
      <c r="G11" s="162"/>
      <c r="H11" s="162"/>
      <c r="I11" s="198"/>
      <c r="J11" s="195" t="e">
        <f>+#REF!/#REF!</f>
        <v>#REF!</v>
      </c>
      <c r="K11" s="162"/>
      <c r="L11" s="163"/>
      <c r="M11" s="196"/>
      <c r="N11" s="196"/>
      <c r="O11" s="196"/>
      <c r="P11" s="174"/>
      <c r="Q11" s="174"/>
      <c r="R11" s="174"/>
      <c r="S11" s="199"/>
      <c r="T11" s="174"/>
      <c r="U11" s="174"/>
      <c r="V11" s="174"/>
      <c r="W11" s="174"/>
      <c r="X11" s="174"/>
      <c r="Y11" s="174"/>
      <c r="Z11" s="174"/>
      <c r="AA11" s="174"/>
      <c r="AB11" s="174"/>
      <c r="AC11" s="174"/>
      <c r="AD11" s="174"/>
      <c r="AE11" s="174"/>
      <c r="AF11" s="174"/>
      <c r="AG11" s="174"/>
      <c r="AH11" s="174"/>
      <c r="AI11" s="174"/>
      <c r="AJ11" s="174"/>
      <c r="AK11" s="174"/>
      <c r="AL11" s="174"/>
      <c r="AM11" s="174"/>
      <c r="AN11" s="174"/>
      <c r="AO11" s="174"/>
      <c r="AP11" s="174"/>
      <c r="AQ11" s="176"/>
      <c r="AR11" s="176"/>
      <c r="AS11" s="176"/>
      <c r="AT11" s="176"/>
      <c r="AU11" s="176"/>
      <c r="AV11" s="176"/>
      <c r="AW11" s="176"/>
      <c r="AX11" s="176"/>
      <c r="AY11" s="176"/>
      <c r="AZ11" s="176"/>
      <c r="BA11" s="176"/>
      <c r="BB11" s="176"/>
      <c r="BC11" s="176"/>
      <c r="BD11" s="176"/>
      <c r="BE11" s="176"/>
    </row>
    <row r="12" spans="1:58" s="184" customFormat="1" ht="26.25" thickBot="1" x14ac:dyDescent="0.25">
      <c r="A12" s="200"/>
      <c r="B12" s="200"/>
      <c r="C12" s="200"/>
      <c r="D12" s="200"/>
      <c r="E12" s="309" t="s">
        <v>481</v>
      </c>
      <c r="F12" s="310"/>
      <c r="G12" s="310"/>
      <c r="H12" s="310"/>
      <c r="I12" s="310"/>
      <c r="J12" s="310"/>
      <c r="K12" s="310"/>
      <c r="L12" s="310"/>
      <c r="M12" s="309" t="s">
        <v>482</v>
      </c>
      <c r="N12" s="310"/>
      <c r="O12" s="310"/>
      <c r="P12" s="310"/>
      <c r="Q12" s="310"/>
      <c r="R12" s="311"/>
      <c r="S12" s="309" t="s">
        <v>483</v>
      </c>
      <c r="T12" s="310"/>
      <c r="U12" s="310"/>
      <c r="V12" s="310"/>
      <c r="W12" s="310"/>
      <c r="X12" s="311"/>
      <c r="Y12" s="240" t="s">
        <v>505</v>
      </c>
      <c r="Z12" s="174"/>
      <c r="AA12" s="174"/>
      <c r="AB12" s="174"/>
      <c r="AC12" s="174"/>
      <c r="AD12" s="174"/>
      <c r="AE12" s="174"/>
      <c r="AF12" s="174"/>
      <c r="AG12" s="174"/>
      <c r="AH12" s="174"/>
      <c r="AI12" s="174"/>
      <c r="AJ12" s="174"/>
      <c r="AK12" s="174"/>
      <c r="AL12" s="174"/>
      <c r="AM12" s="174"/>
      <c r="AN12" s="174"/>
      <c r="AO12" s="174"/>
      <c r="AP12" s="174"/>
      <c r="AQ12" s="176"/>
      <c r="AR12" s="176"/>
      <c r="AS12" s="176"/>
      <c r="AT12" s="176"/>
      <c r="AU12" s="176"/>
      <c r="AV12" s="176"/>
      <c r="AW12" s="176"/>
      <c r="AX12" s="176"/>
      <c r="AY12" s="176"/>
      <c r="AZ12" s="176"/>
      <c r="BA12" s="176"/>
      <c r="BB12" s="176"/>
      <c r="BC12" s="176"/>
      <c r="BD12" s="176"/>
      <c r="BE12" s="176"/>
    </row>
    <row r="13" spans="1:58" s="184" customFormat="1" ht="81" customHeight="1" thickBot="1" x14ac:dyDescent="0.25">
      <c r="A13" s="225" t="s">
        <v>484</v>
      </c>
      <c r="B13" s="225" t="s">
        <v>485</v>
      </c>
      <c r="C13" s="226" t="s">
        <v>506</v>
      </c>
      <c r="D13" s="251" t="s">
        <v>507</v>
      </c>
      <c r="E13" s="227" t="s">
        <v>486</v>
      </c>
      <c r="F13" s="228" t="s">
        <v>487</v>
      </c>
      <c r="G13" s="228" t="s">
        <v>488</v>
      </c>
      <c r="H13" s="228" t="s">
        <v>489</v>
      </c>
      <c r="I13" s="228" t="s">
        <v>490</v>
      </c>
      <c r="J13" s="228" t="s">
        <v>491</v>
      </c>
      <c r="K13" s="228" t="s">
        <v>492</v>
      </c>
      <c r="L13" s="229" t="s">
        <v>493</v>
      </c>
      <c r="M13" s="230" t="s">
        <v>494</v>
      </c>
      <c r="N13" s="231" t="s">
        <v>495</v>
      </c>
      <c r="O13" s="231" t="s">
        <v>496</v>
      </c>
      <c r="P13" s="231" t="s">
        <v>497</v>
      </c>
      <c r="Q13" s="232" t="s">
        <v>498</v>
      </c>
      <c r="R13" s="233" t="s">
        <v>508</v>
      </c>
      <c r="S13" s="307" t="s">
        <v>494</v>
      </c>
      <c r="T13" s="314" t="s">
        <v>495</v>
      </c>
      <c r="U13" s="314" t="s">
        <v>496</v>
      </c>
      <c r="V13" s="314" t="s">
        <v>497</v>
      </c>
      <c r="W13" s="314" t="s">
        <v>498</v>
      </c>
      <c r="X13" s="316" t="s">
        <v>499</v>
      </c>
      <c r="Y13" s="303" t="s">
        <v>500</v>
      </c>
      <c r="Z13" s="174"/>
      <c r="AA13" s="174"/>
      <c r="AB13" s="174"/>
      <c r="AC13" s="174"/>
      <c r="AD13" s="174"/>
      <c r="AE13" s="174"/>
      <c r="AF13" s="174"/>
      <c r="AG13" s="174"/>
      <c r="AH13" s="174"/>
      <c r="AI13" s="174"/>
      <c r="AJ13" s="174"/>
      <c r="AK13" s="174"/>
      <c r="AL13" s="174"/>
      <c r="AM13" s="174"/>
      <c r="AN13" s="174"/>
      <c r="AO13" s="174"/>
      <c r="AP13" s="174"/>
      <c r="AQ13" s="174"/>
      <c r="AR13" s="176"/>
      <c r="AS13" s="176"/>
      <c r="AT13" s="176"/>
      <c r="AU13" s="176"/>
      <c r="AV13" s="176"/>
      <c r="AW13" s="176"/>
      <c r="AX13" s="176"/>
      <c r="AY13" s="176"/>
      <c r="AZ13" s="176"/>
      <c r="BA13" s="176"/>
      <c r="BB13" s="176"/>
      <c r="BC13" s="176"/>
      <c r="BD13" s="176"/>
      <c r="BE13" s="176"/>
      <c r="BF13" s="176"/>
    </row>
    <row r="14" spans="1:58" s="203" customFormat="1" ht="18.75" customHeight="1" thickBot="1" x14ac:dyDescent="0.25">
      <c r="A14" s="312"/>
      <c r="B14" s="312"/>
      <c r="C14" s="312"/>
      <c r="D14" s="312"/>
      <c r="E14" s="312"/>
      <c r="F14" s="312"/>
      <c r="G14" s="312"/>
      <c r="H14" s="312"/>
      <c r="I14" s="312"/>
      <c r="J14" s="312"/>
      <c r="K14" s="312"/>
      <c r="L14" s="313"/>
      <c r="M14" s="266">
        <v>1.5</v>
      </c>
      <c r="N14" s="267">
        <v>0.68</v>
      </c>
      <c r="O14" s="268">
        <v>1.5</v>
      </c>
      <c r="P14" s="269">
        <v>0.09</v>
      </c>
      <c r="Q14" s="269">
        <v>4.4499999999999998E-2</v>
      </c>
      <c r="R14" s="270">
        <f>+C7*50%</f>
        <v>42500</v>
      </c>
      <c r="S14" s="308"/>
      <c r="T14" s="315"/>
      <c r="U14" s="315"/>
      <c r="V14" s="315"/>
      <c r="W14" s="315"/>
      <c r="X14" s="317"/>
      <c r="Y14" s="304"/>
      <c r="Z14" s="201"/>
      <c r="AA14" s="201"/>
      <c r="AB14" s="201"/>
      <c r="AC14" s="201"/>
      <c r="AD14" s="201"/>
      <c r="AE14" s="201"/>
      <c r="AF14" s="201"/>
      <c r="AG14" s="201"/>
      <c r="AH14" s="201"/>
      <c r="AI14" s="201"/>
      <c r="AJ14" s="201"/>
      <c r="AK14" s="201"/>
      <c r="AL14" s="201"/>
      <c r="AM14" s="201"/>
      <c r="AN14" s="201"/>
      <c r="AO14" s="201"/>
      <c r="AP14" s="201"/>
      <c r="AQ14" s="201"/>
      <c r="AR14" s="202"/>
      <c r="AS14" s="202"/>
      <c r="AT14" s="202"/>
      <c r="AU14" s="202"/>
      <c r="AV14" s="202"/>
      <c r="AW14" s="202"/>
      <c r="AX14" s="202"/>
      <c r="AY14" s="202"/>
      <c r="AZ14" s="202"/>
      <c r="BA14" s="202"/>
      <c r="BB14" s="202"/>
      <c r="BC14" s="202"/>
      <c r="BD14" s="202"/>
      <c r="BE14" s="202"/>
      <c r="BF14" s="202"/>
    </row>
    <row r="15" spans="1:58" s="203" customFormat="1" ht="24" customHeight="1" thickBot="1" x14ac:dyDescent="0.25">
      <c r="A15" s="225">
        <v>1</v>
      </c>
      <c r="B15" s="271" t="str">
        <f>Proponentes!C10</f>
        <v>UT ELLIPTICAL S.A.S Y NEMESIS ASOCIADOS S A</v>
      </c>
      <c r="C15" s="272" t="s">
        <v>513</v>
      </c>
      <c r="D15" s="273" t="s">
        <v>514</v>
      </c>
      <c r="E15" s="274">
        <f>85%+15%</f>
        <v>1</v>
      </c>
      <c r="F15" s="275">
        <f>+(317758025*85%)+(7092337832*15%)</f>
        <v>1333944996.05</v>
      </c>
      <c r="G15" s="275">
        <f>+(379061280*85%)+(7732959996*15%)</f>
        <v>1482146087.3999999</v>
      </c>
      <c r="H15" s="275">
        <f>+(378768206*85%)+(299283813*15%)</f>
        <v>366845547.04999995</v>
      </c>
      <c r="I15" s="275">
        <f>+(547629204*85%)+(3185950481*15%)</f>
        <v>943377395.54999995</v>
      </c>
      <c r="J15" s="275">
        <f>+(168567924*85%)+(454009515*15%)</f>
        <v>211384162.65000001</v>
      </c>
      <c r="K15" s="275">
        <f>+(124398477*85%)+(2036878694*15%)</f>
        <v>411270509.54999995</v>
      </c>
      <c r="L15" s="275">
        <f>+(62422171*85%)+(28993635*15%)</f>
        <v>57407890.600000001</v>
      </c>
      <c r="M15" s="276">
        <f>+(F15/H15)</f>
        <v>3.6362578386924982</v>
      </c>
      <c r="N15" s="277">
        <f>+I15/G15</f>
        <v>0.6364942049706348</v>
      </c>
      <c r="O15" s="278">
        <f>+K15/L15</f>
        <v>7.1640066417977728</v>
      </c>
      <c r="P15" s="277">
        <f>+K15/J15</f>
        <v>1.9456070142348478</v>
      </c>
      <c r="Q15" s="279">
        <f>+K15/G15</f>
        <v>0.27748311252601021</v>
      </c>
      <c r="R15" s="280">
        <f>+F15-H15</f>
        <v>967099449</v>
      </c>
      <c r="S15" s="281" t="str">
        <f>IF(M15&gt;=$M$14,"CUMPLE","NO CUMPLE")</f>
        <v>CUMPLE</v>
      </c>
      <c r="T15" s="282" t="str">
        <f>IF(N15&lt;=$N$14,"CUMPLE","NO CUMPLE")</f>
        <v>CUMPLE</v>
      </c>
      <c r="U15" s="282" t="str">
        <f>IF(O15&gt;=$O$14,"CUMPLE","NO CUMPLE")</f>
        <v>CUMPLE</v>
      </c>
      <c r="V15" s="282" t="str">
        <f>IF(P15&gt;=$P$14,"CUMPLE","NO CUMPLE")</f>
        <v>CUMPLE</v>
      </c>
      <c r="W15" s="283" t="str">
        <f>IF(Q15&gt;=$Q$14,"CUMPLE","NO CUMPLE")</f>
        <v>CUMPLE</v>
      </c>
      <c r="X15" s="284" t="str">
        <f>IF(R15&gt;=$R$14,"CUMPLE","NO CUMPLE")</f>
        <v>CUMPLE</v>
      </c>
      <c r="Y15" s="285" t="s">
        <v>504</v>
      </c>
      <c r="Z15" s="201"/>
      <c r="AA15" s="201"/>
      <c r="AB15" s="201"/>
      <c r="AC15" s="201"/>
      <c r="AD15" s="201"/>
      <c r="AE15" s="201"/>
      <c r="AF15" s="201"/>
      <c r="AG15" s="201"/>
      <c r="AH15" s="201"/>
      <c r="AI15" s="201"/>
      <c r="AJ15" s="201"/>
      <c r="AK15" s="201"/>
      <c r="AL15" s="201"/>
      <c r="AM15" s="201"/>
      <c r="AN15" s="201"/>
      <c r="AO15" s="201"/>
      <c r="AP15" s="201"/>
      <c r="AQ15" s="201"/>
      <c r="AR15" s="202"/>
      <c r="AS15" s="202"/>
      <c r="AT15" s="202"/>
      <c r="AU15" s="202"/>
      <c r="AV15" s="202"/>
      <c r="AW15" s="202"/>
      <c r="AX15" s="202"/>
      <c r="AY15" s="202"/>
      <c r="AZ15" s="202"/>
      <c r="BA15" s="202"/>
      <c r="BB15" s="202"/>
      <c r="BC15" s="202"/>
      <c r="BD15" s="202"/>
      <c r="BE15" s="202"/>
      <c r="BF15" s="202"/>
    </row>
    <row r="16" spans="1:58" s="205" customFormat="1" ht="16.5" hidden="1" thickBot="1" x14ac:dyDescent="0.25">
      <c r="A16" s="252">
        <v>20</v>
      </c>
      <c r="B16" s="261" t="e">
        <f>+[2]Proponentes!#REF!</f>
        <v>#REF!</v>
      </c>
      <c r="C16" s="262"/>
      <c r="D16" s="263"/>
      <c r="E16" s="264"/>
      <c r="F16" s="253"/>
      <c r="G16" s="253"/>
      <c r="H16" s="253"/>
      <c r="I16" s="253"/>
      <c r="J16" s="253"/>
      <c r="K16" s="253"/>
      <c r="L16" s="254"/>
      <c r="M16" s="255" t="e">
        <f t="shared" ref="M16" si="0">+(F16/H16)</f>
        <v>#DIV/0!</v>
      </c>
      <c r="N16" s="256" t="e">
        <f t="shared" ref="N16" si="1">+I16/G16</f>
        <v>#DIV/0!</v>
      </c>
      <c r="O16" s="257" t="e">
        <f t="shared" ref="O16" si="2">+K16/L16</f>
        <v>#DIV/0!</v>
      </c>
      <c r="P16" s="256" t="e">
        <f t="shared" ref="P16" si="3">+K16/J16</f>
        <v>#DIV/0!</v>
      </c>
      <c r="Q16" s="258" t="e">
        <f t="shared" ref="Q16" si="4">+K16/G16</f>
        <v>#DIV/0!</v>
      </c>
      <c r="R16" s="259">
        <f t="shared" ref="R16" si="5">+F16-H16</f>
        <v>0</v>
      </c>
      <c r="S16" s="234" t="e">
        <f t="shared" ref="S16" si="6">IF(M16&gt;=$M$14,"CUMPLE","NO CUMPLE")</f>
        <v>#DIV/0!</v>
      </c>
      <c r="T16" s="235" t="e">
        <f t="shared" ref="T16" si="7">IF(N16&lt;=$N$14,"CUMPLE","NO CUMPLE")</f>
        <v>#DIV/0!</v>
      </c>
      <c r="U16" s="235" t="e">
        <f t="shared" ref="U16" si="8">IF(O16&gt;=$O$14,"CUMPLE","NO CUMPLE")</f>
        <v>#DIV/0!</v>
      </c>
      <c r="V16" s="235" t="e">
        <f t="shared" ref="V16" si="9">IF(P16&gt;=$P$14,"CUMPLE","NO CUMPLE")</f>
        <v>#DIV/0!</v>
      </c>
      <c r="W16" s="236" t="e">
        <f t="shared" ref="W16" si="10">IF(Q16&gt;=$Q$14,"CUMPLE","NO CUMPLE")</f>
        <v>#DIV/0!</v>
      </c>
      <c r="X16" s="237" t="str">
        <f t="shared" ref="X16" si="11">IF(R16&gt;=$R$14,"CUMPLE","NO CUMPLE")</f>
        <v>NO CUMPLE</v>
      </c>
      <c r="Y16" s="260"/>
      <c r="Z16" s="204"/>
      <c r="AA16" s="204"/>
      <c r="AB16" s="204"/>
      <c r="AC16" s="204"/>
      <c r="AD16" s="204"/>
      <c r="AE16" s="204"/>
      <c r="AF16" s="204"/>
      <c r="AG16" s="204"/>
      <c r="AH16" s="204"/>
      <c r="AI16" s="204"/>
      <c r="AJ16" s="204"/>
      <c r="AK16" s="204"/>
      <c r="AL16" s="204"/>
      <c r="AM16" s="204"/>
      <c r="AN16" s="204"/>
      <c r="AO16" s="204"/>
      <c r="AP16" s="204"/>
      <c r="AQ16" s="204"/>
      <c r="AR16" s="204"/>
      <c r="AS16" s="204"/>
      <c r="AT16" s="204"/>
      <c r="AU16" s="204"/>
      <c r="AV16" s="204"/>
      <c r="AW16" s="204"/>
      <c r="AX16" s="204"/>
      <c r="AY16" s="204"/>
      <c r="AZ16" s="204"/>
      <c r="BA16" s="204"/>
      <c r="BB16" s="204"/>
      <c r="BC16" s="204"/>
      <c r="BD16" s="204"/>
      <c r="BE16" s="204"/>
    </row>
    <row r="17" spans="1:57" s="184" customFormat="1" ht="15.75" x14ac:dyDescent="0.2">
      <c r="A17" s="197"/>
      <c r="B17" s="239"/>
      <c r="C17" s="239"/>
      <c r="D17" s="239"/>
      <c r="E17" s="179"/>
      <c r="F17" s="179"/>
      <c r="G17" s="162"/>
      <c r="H17" s="162"/>
      <c r="I17" s="198"/>
      <c r="J17" s="195"/>
      <c r="K17" s="162"/>
      <c r="L17" s="163"/>
      <c r="M17" s="196"/>
      <c r="N17" s="196"/>
      <c r="O17" s="196"/>
      <c r="P17" s="174"/>
      <c r="Q17" s="174"/>
      <c r="R17" s="174"/>
      <c r="S17" s="174"/>
      <c r="T17" s="174"/>
      <c r="U17" s="174"/>
      <c r="V17" s="174"/>
      <c r="W17" s="174"/>
      <c r="X17" s="174"/>
      <c r="Y17" s="174"/>
      <c r="Z17" s="174"/>
      <c r="AA17" s="174"/>
      <c r="AB17" s="174"/>
      <c r="AC17" s="174"/>
      <c r="AD17" s="174"/>
      <c r="AE17" s="174"/>
      <c r="AF17" s="174"/>
      <c r="AG17" s="174"/>
      <c r="AH17" s="174"/>
      <c r="AI17" s="174"/>
      <c r="AJ17" s="174"/>
      <c r="AK17" s="174"/>
      <c r="AL17" s="174"/>
      <c r="AM17" s="174"/>
      <c r="AN17" s="174"/>
      <c r="AO17" s="174"/>
      <c r="AP17" s="174"/>
      <c r="AQ17" s="176"/>
      <c r="AR17" s="176"/>
      <c r="AS17" s="176"/>
      <c r="AT17" s="176"/>
      <c r="AU17" s="176"/>
      <c r="AV17" s="176"/>
      <c r="AW17" s="176"/>
      <c r="AX17" s="176"/>
      <c r="AY17" s="176"/>
      <c r="AZ17" s="176"/>
      <c r="BA17" s="176"/>
      <c r="BB17" s="176"/>
      <c r="BC17" s="176"/>
      <c r="BD17" s="176"/>
      <c r="BE17" s="176"/>
    </row>
    <row r="18" spans="1:57" s="184" customFormat="1" ht="15.75" x14ac:dyDescent="0.2">
      <c r="A18" s="197"/>
      <c r="B18" s="239"/>
      <c r="C18" s="239"/>
      <c r="D18" s="239"/>
      <c r="E18" s="179"/>
      <c r="F18" s="179"/>
      <c r="G18" s="162"/>
      <c r="H18" s="162"/>
      <c r="I18" s="198"/>
      <c r="J18" s="195"/>
      <c r="K18" s="162"/>
      <c r="L18" s="163"/>
      <c r="M18" s="196"/>
      <c r="N18" s="196"/>
      <c r="O18" s="196"/>
      <c r="P18" s="174"/>
      <c r="Q18" s="174"/>
      <c r="R18" s="174"/>
      <c r="S18" s="174"/>
      <c r="T18" s="174"/>
      <c r="U18" s="174"/>
      <c r="V18" s="174"/>
      <c r="W18" s="174"/>
      <c r="X18" s="174"/>
      <c r="Y18" s="174"/>
      <c r="Z18" s="174"/>
      <c r="AA18" s="174"/>
      <c r="AB18" s="174"/>
      <c r="AC18" s="174"/>
      <c r="AD18" s="174"/>
      <c r="AE18" s="174"/>
      <c r="AF18" s="174"/>
      <c r="AG18" s="174"/>
      <c r="AH18" s="174"/>
      <c r="AI18" s="174"/>
      <c r="AJ18" s="174"/>
      <c r="AK18" s="174"/>
      <c r="AL18" s="174"/>
      <c r="AM18" s="174"/>
      <c r="AN18" s="174"/>
      <c r="AO18" s="174"/>
      <c r="AP18" s="174"/>
      <c r="AQ18" s="176"/>
      <c r="AR18" s="176"/>
      <c r="AS18" s="176"/>
      <c r="AT18" s="176"/>
      <c r="AU18" s="176"/>
      <c r="AV18" s="176"/>
      <c r="AW18" s="176"/>
      <c r="AX18" s="176"/>
      <c r="AY18" s="176"/>
      <c r="AZ18" s="176"/>
      <c r="BA18" s="176"/>
      <c r="BB18" s="176"/>
      <c r="BC18" s="176"/>
      <c r="BD18" s="176"/>
      <c r="BE18" s="176"/>
    </row>
    <row r="19" spans="1:57" s="184" customFormat="1" ht="15.75" x14ac:dyDescent="0.2">
      <c r="A19" s="197"/>
      <c r="B19" s="239"/>
      <c r="C19" s="239"/>
      <c r="D19" s="239"/>
      <c r="E19" s="179"/>
      <c r="F19" s="179"/>
      <c r="G19" s="162"/>
      <c r="H19" s="162"/>
      <c r="I19" s="206"/>
      <c r="J19" s="195"/>
      <c r="K19" s="162"/>
      <c r="L19" s="163"/>
      <c r="M19" s="196"/>
      <c r="N19" s="196"/>
      <c r="O19" s="196"/>
      <c r="P19" s="174"/>
      <c r="Q19" s="174"/>
      <c r="R19" s="174"/>
      <c r="S19" s="174"/>
      <c r="T19" s="174"/>
      <c r="U19" s="174"/>
      <c r="V19" s="174"/>
      <c r="W19" s="174"/>
      <c r="X19" s="174"/>
      <c r="Y19" s="174"/>
      <c r="Z19" s="174"/>
      <c r="AA19" s="174"/>
      <c r="AB19" s="174"/>
      <c r="AC19" s="174"/>
      <c r="AD19" s="174"/>
      <c r="AE19" s="174"/>
      <c r="AF19" s="174"/>
      <c r="AG19" s="174"/>
      <c r="AH19" s="174"/>
      <c r="AI19" s="174"/>
      <c r="AJ19" s="174"/>
      <c r="AK19" s="174"/>
      <c r="AL19" s="174"/>
      <c r="AM19" s="174"/>
      <c r="AN19" s="174"/>
      <c r="AO19" s="174"/>
      <c r="AP19" s="174"/>
      <c r="AQ19" s="176"/>
      <c r="AR19" s="176"/>
      <c r="AS19" s="176"/>
      <c r="AT19" s="176"/>
      <c r="AU19" s="176"/>
      <c r="AV19" s="176"/>
      <c r="AW19" s="176"/>
      <c r="AX19" s="176"/>
      <c r="AY19" s="176"/>
      <c r="AZ19" s="176"/>
      <c r="BA19" s="176"/>
      <c r="BB19" s="176"/>
      <c r="BC19" s="176"/>
      <c r="BD19" s="176"/>
      <c r="BE19" s="176"/>
    </row>
    <row r="20" spans="1:57" x14ac:dyDescent="0.2">
      <c r="A20" s="207"/>
      <c r="B20" s="208"/>
      <c r="C20" s="209"/>
      <c r="D20" s="209"/>
      <c r="E20" s="174"/>
      <c r="F20" s="174"/>
      <c r="G20" s="174"/>
      <c r="H20" s="174"/>
      <c r="I20" s="174"/>
      <c r="J20" s="174"/>
      <c r="K20" s="174"/>
      <c r="L20" s="174"/>
      <c r="M20" s="174"/>
      <c r="N20" s="174"/>
      <c r="O20" s="174"/>
      <c r="P20" s="174"/>
      <c r="Q20" s="174"/>
      <c r="R20" s="174"/>
      <c r="S20" s="174"/>
      <c r="T20" s="174"/>
      <c r="U20" s="174"/>
      <c r="V20" s="174"/>
      <c r="W20" s="174"/>
      <c r="X20" s="174"/>
      <c r="Y20" s="174"/>
    </row>
    <row r="21" spans="1:57" ht="60.75" customHeight="1" x14ac:dyDescent="0.2">
      <c r="A21" s="207"/>
      <c r="B21" s="210" t="s">
        <v>510</v>
      </c>
      <c r="C21" s="211"/>
      <c r="D21" s="211"/>
      <c r="E21" s="212"/>
      <c r="F21" s="212"/>
      <c r="G21" s="174"/>
      <c r="H21" s="174"/>
      <c r="I21" s="174"/>
      <c r="J21" s="174"/>
      <c r="K21" s="174"/>
      <c r="L21" s="174"/>
      <c r="M21" s="174"/>
      <c r="N21" s="174"/>
      <c r="O21" s="174"/>
      <c r="P21" s="174"/>
      <c r="Q21" s="174"/>
      <c r="R21" s="174"/>
      <c r="S21" s="174"/>
      <c r="T21" s="174"/>
      <c r="U21" s="174"/>
      <c r="V21" s="174"/>
      <c r="W21" s="174"/>
      <c r="X21" s="174"/>
      <c r="Y21" s="174"/>
    </row>
    <row r="22" spans="1:57" ht="15.75" customHeight="1" x14ac:dyDescent="0.2">
      <c r="A22" s="207"/>
      <c r="B22" s="213" t="s">
        <v>478</v>
      </c>
      <c r="C22" s="238">
        <v>45245</v>
      </c>
      <c r="D22" s="238"/>
      <c r="E22" s="174"/>
      <c r="F22" s="174"/>
      <c r="G22" s="174"/>
      <c r="H22" s="174"/>
      <c r="I22" s="174"/>
      <c r="J22" s="174"/>
      <c r="K22" s="174"/>
      <c r="L22" s="174"/>
      <c r="M22" s="174"/>
      <c r="N22" s="174"/>
      <c r="O22" s="174"/>
      <c r="P22" s="174"/>
      <c r="Q22" s="174"/>
      <c r="R22" s="174"/>
      <c r="S22" s="174"/>
      <c r="T22" s="174"/>
      <c r="U22" s="174"/>
      <c r="V22" s="174"/>
      <c r="W22" s="174"/>
      <c r="X22" s="174"/>
      <c r="Y22" s="174"/>
    </row>
    <row r="23" spans="1:57" ht="16.5" customHeight="1" thickBot="1" x14ac:dyDescent="0.25">
      <c r="A23" s="214"/>
      <c r="B23" s="215"/>
      <c r="C23" s="216"/>
      <c r="D23" s="216"/>
      <c r="E23" s="217"/>
      <c r="F23" s="217"/>
      <c r="G23" s="217"/>
      <c r="H23" s="217"/>
      <c r="I23" s="217"/>
      <c r="J23" s="217"/>
      <c r="K23" s="217"/>
      <c r="L23" s="217"/>
      <c r="M23" s="217"/>
      <c r="N23" s="217"/>
      <c r="O23" s="217"/>
      <c r="P23" s="217"/>
      <c r="Q23" s="217"/>
      <c r="R23" s="217"/>
      <c r="S23" s="217"/>
      <c r="T23" s="217"/>
      <c r="U23" s="217"/>
      <c r="V23" s="217"/>
      <c r="W23" s="217"/>
      <c r="X23" s="217"/>
      <c r="Y23" s="217"/>
    </row>
    <row r="24" spans="1:57" ht="16.5" customHeight="1" x14ac:dyDescent="0.2">
      <c r="A24" s="207"/>
      <c r="B24" s="208"/>
      <c r="C24" s="209"/>
      <c r="D24" s="209"/>
      <c r="E24" s="174"/>
      <c r="F24" s="174"/>
      <c r="G24" s="174"/>
      <c r="H24" s="174"/>
      <c r="I24" s="174"/>
      <c r="J24" s="174"/>
      <c r="K24" s="174"/>
      <c r="L24" s="174"/>
      <c r="M24" s="174"/>
      <c r="N24" s="174"/>
      <c r="O24" s="174"/>
      <c r="P24" s="174"/>
      <c r="Q24" s="174"/>
      <c r="R24" s="174"/>
      <c r="S24" s="174"/>
      <c r="T24" s="174"/>
      <c r="U24" s="174"/>
      <c r="V24" s="174"/>
      <c r="W24" s="174"/>
      <c r="X24" s="174"/>
      <c r="Y24" s="174"/>
    </row>
    <row r="25" spans="1:57" ht="104.25" customHeight="1" x14ac:dyDescent="0.3">
      <c r="A25" s="207"/>
      <c r="B25" s="265" t="s">
        <v>509</v>
      </c>
      <c r="C25" s="211"/>
      <c r="D25" s="211"/>
      <c r="E25" s="212"/>
      <c r="F25" s="212"/>
      <c r="G25" s="174"/>
      <c r="H25" s="174"/>
      <c r="I25" s="174"/>
      <c r="J25" s="174"/>
      <c r="K25" s="174"/>
      <c r="L25" s="174"/>
      <c r="M25" s="174"/>
      <c r="N25" s="174"/>
      <c r="O25" s="174"/>
      <c r="P25" s="174"/>
      <c r="Q25" s="174"/>
      <c r="R25" s="174"/>
      <c r="S25" s="174"/>
      <c r="T25" s="174"/>
      <c r="U25" s="174"/>
      <c r="V25" s="174"/>
      <c r="W25" s="174"/>
      <c r="X25" s="174"/>
      <c r="Y25" s="174"/>
    </row>
    <row r="26" spans="1:57" ht="12" customHeight="1" x14ac:dyDescent="0.2">
      <c r="A26" s="207"/>
      <c r="B26" s="213" t="s">
        <v>478</v>
      </c>
      <c r="C26" s="238">
        <f>+C22</f>
        <v>45245</v>
      </c>
      <c r="D26" s="238"/>
      <c r="E26" s="174"/>
      <c r="F26" s="174"/>
      <c r="G26" s="174"/>
      <c r="H26" s="174"/>
      <c r="I26" s="174"/>
      <c r="J26" s="174"/>
      <c r="K26" s="174"/>
      <c r="L26" s="174"/>
      <c r="M26" s="174"/>
      <c r="N26" s="174"/>
      <c r="O26" s="174"/>
      <c r="P26" s="174"/>
      <c r="Q26" s="174"/>
      <c r="R26" s="174"/>
      <c r="S26" s="174"/>
      <c r="T26" s="174"/>
      <c r="U26" s="174"/>
      <c r="V26" s="174"/>
      <c r="W26" s="174"/>
      <c r="X26" s="174"/>
      <c r="Y26" s="174"/>
    </row>
    <row r="27" spans="1:57" ht="8.25" customHeight="1" thickBot="1" x14ac:dyDescent="0.25">
      <c r="A27" s="214"/>
      <c r="B27" s="215"/>
      <c r="C27" s="216"/>
      <c r="D27" s="216"/>
      <c r="E27" s="217"/>
      <c r="F27" s="217"/>
      <c r="G27" s="217"/>
      <c r="H27" s="217"/>
      <c r="I27" s="217"/>
      <c r="J27" s="217"/>
      <c r="K27" s="217"/>
      <c r="L27" s="217"/>
      <c r="M27" s="217"/>
      <c r="N27" s="217"/>
      <c r="O27" s="217"/>
      <c r="P27" s="217"/>
      <c r="Q27" s="217"/>
      <c r="R27" s="217"/>
      <c r="S27" s="217"/>
      <c r="T27" s="217"/>
      <c r="U27" s="217"/>
      <c r="V27" s="217"/>
      <c r="W27" s="217"/>
      <c r="X27" s="217"/>
      <c r="Y27" s="217"/>
    </row>
    <row r="28" spans="1:57" x14ac:dyDescent="0.2">
      <c r="B28" s="218"/>
    </row>
    <row r="29" spans="1:57" x14ac:dyDescent="0.2">
      <c r="B29" s="218"/>
    </row>
    <row r="30" spans="1:57" x14ac:dyDescent="0.2">
      <c r="B30" s="218"/>
    </row>
    <row r="31" spans="1:57" x14ac:dyDescent="0.2">
      <c r="B31" s="218"/>
    </row>
    <row r="32" spans="1:57" x14ac:dyDescent="0.2">
      <c r="B32" s="218"/>
    </row>
    <row r="33" spans="2:2" x14ac:dyDescent="0.2">
      <c r="B33" s="218"/>
    </row>
    <row r="34" spans="2:2" x14ac:dyDescent="0.2">
      <c r="B34" s="218"/>
    </row>
    <row r="35" spans="2:2" x14ac:dyDescent="0.2">
      <c r="B35" s="218"/>
    </row>
    <row r="36" spans="2:2" x14ac:dyDescent="0.2">
      <c r="B36" s="218"/>
    </row>
    <row r="37" spans="2:2" x14ac:dyDescent="0.2">
      <c r="B37" s="218"/>
    </row>
    <row r="38" spans="2:2" x14ac:dyDescent="0.2">
      <c r="B38" s="218"/>
    </row>
    <row r="39" spans="2:2" x14ac:dyDescent="0.2">
      <c r="B39" s="218"/>
    </row>
    <row r="40" spans="2:2" x14ac:dyDescent="0.2">
      <c r="B40" s="218"/>
    </row>
    <row r="41" spans="2:2" x14ac:dyDescent="0.2">
      <c r="B41" s="218"/>
    </row>
    <row r="42" spans="2:2" x14ac:dyDescent="0.2">
      <c r="B42" s="218"/>
    </row>
    <row r="43" spans="2:2" x14ac:dyDescent="0.2">
      <c r="B43" s="218"/>
    </row>
    <row r="44" spans="2:2" x14ac:dyDescent="0.2">
      <c r="B44" s="218"/>
    </row>
    <row r="45" spans="2:2" x14ac:dyDescent="0.2">
      <c r="B45" s="218"/>
    </row>
    <row r="46" spans="2:2" x14ac:dyDescent="0.2">
      <c r="B46" s="218"/>
    </row>
    <row r="47" spans="2:2" x14ac:dyDescent="0.2">
      <c r="B47" s="218"/>
    </row>
    <row r="48" spans="2:2" x14ac:dyDescent="0.2">
      <c r="B48" s="218"/>
    </row>
    <row r="49" spans="2:2" x14ac:dyDescent="0.2">
      <c r="B49" s="218"/>
    </row>
    <row r="50" spans="2:2" x14ac:dyDescent="0.2">
      <c r="B50" s="218"/>
    </row>
    <row r="51" spans="2:2" x14ac:dyDescent="0.2">
      <c r="B51" s="218"/>
    </row>
    <row r="52" spans="2:2" x14ac:dyDescent="0.2">
      <c r="B52" s="218"/>
    </row>
    <row r="53" spans="2:2" x14ac:dyDescent="0.2">
      <c r="B53" s="218"/>
    </row>
    <row r="54" spans="2:2" x14ac:dyDescent="0.2">
      <c r="B54" s="218"/>
    </row>
    <row r="55" spans="2:2" x14ac:dyDescent="0.2">
      <c r="B55" s="218"/>
    </row>
    <row r="56" spans="2:2" x14ac:dyDescent="0.2">
      <c r="B56" s="218"/>
    </row>
    <row r="57" spans="2:2" x14ac:dyDescent="0.2">
      <c r="B57" s="218"/>
    </row>
    <row r="58" spans="2:2" x14ac:dyDescent="0.2">
      <c r="B58" s="218"/>
    </row>
    <row r="59" spans="2:2" x14ac:dyDescent="0.2">
      <c r="B59" s="218"/>
    </row>
    <row r="60" spans="2:2" x14ac:dyDescent="0.2">
      <c r="B60" s="218"/>
    </row>
    <row r="61" spans="2:2" x14ac:dyDescent="0.2">
      <c r="B61" s="218"/>
    </row>
    <row r="62" spans="2:2" x14ac:dyDescent="0.2">
      <c r="B62" s="218"/>
    </row>
    <row r="63" spans="2:2" x14ac:dyDescent="0.2">
      <c r="B63" s="218"/>
    </row>
    <row r="64" spans="2:2" x14ac:dyDescent="0.2">
      <c r="B64" s="218"/>
    </row>
    <row r="65" spans="2:2" x14ac:dyDescent="0.2">
      <c r="B65" s="218"/>
    </row>
    <row r="66" spans="2:2" x14ac:dyDescent="0.2">
      <c r="B66" s="218"/>
    </row>
    <row r="67" spans="2:2" x14ac:dyDescent="0.2">
      <c r="B67" s="218"/>
    </row>
    <row r="68" spans="2:2" x14ac:dyDescent="0.2">
      <c r="B68" s="218"/>
    </row>
    <row r="69" spans="2:2" x14ac:dyDescent="0.2">
      <c r="B69" s="218"/>
    </row>
    <row r="70" spans="2:2" x14ac:dyDescent="0.2">
      <c r="B70" s="218"/>
    </row>
    <row r="71" spans="2:2" x14ac:dyDescent="0.2">
      <c r="B71" s="218"/>
    </row>
    <row r="72" spans="2:2" x14ac:dyDescent="0.2">
      <c r="B72" s="218"/>
    </row>
    <row r="73" spans="2:2" x14ac:dyDescent="0.2">
      <c r="B73" s="218"/>
    </row>
    <row r="74" spans="2:2" x14ac:dyDescent="0.2">
      <c r="B74" s="218"/>
    </row>
    <row r="75" spans="2:2" x14ac:dyDescent="0.2">
      <c r="B75" s="218"/>
    </row>
    <row r="76" spans="2:2" x14ac:dyDescent="0.2">
      <c r="B76" s="218"/>
    </row>
    <row r="77" spans="2:2" x14ac:dyDescent="0.2">
      <c r="B77" s="218"/>
    </row>
    <row r="78" spans="2:2" x14ac:dyDescent="0.2">
      <c r="B78" s="218"/>
    </row>
    <row r="79" spans="2:2" x14ac:dyDescent="0.2">
      <c r="B79" s="218"/>
    </row>
    <row r="80" spans="2:2" x14ac:dyDescent="0.2">
      <c r="B80" s="218"/>
    </row>
    <row r="81" spans="2:2" x14ac:dyDescent="0.2">
      <c r="B81" s="218"/>
    </row>
    <row r="82" spans="2:2" x14ac:dyDescent="0.2">
      <c r="B82" s="218"/>
    </row>
    <row r="83" spans="2:2" x14ac:dyDescent="0.2">
      <c r="B83" s="218"/>
    </row>
    <row r="84" spans="2:2" x14ac:dyDescent="0.2">
      <c r="B84" s="218"/>
    </row>
    <row r="85" spans="2:2" x14ac:dyDescent="0.2">
      <c r="B85" s="218"/>
    </row>
    <row r="86" spans="2:2" x14ac:dyDescent="0.2">
      <c r="B86" s="218"/>
    </row>
    <row r="87" spans="2:2" x14ac:dyDescent="0.2">
      <c r="B87" s="218"/>
    </row>
    <row r="88" spans="2:2" x14ac:dyDescent="0.2">
      <c r="B88" s="218"/>
    </row>
    <row r="89" spans="2:2" x14ac:dyDescent="0.2">
      <c r="B89" s="218"/>
    </row>
    <row r="90" spans="2:2" x14ac:dyDescent="0.2">
      <c r="B90" s="218"/>
    </row>
    <row r="91" spans="2:2" x14ac:dyDescent="0.2">
      <c r="B91" s="218"/>
    </row>
    <row r="92" spans="2:2" x14ac:dyDescent="0.2">
      <c r="B92" s="218"/>
    </row>
    <row r="93" spans="2:2" x14ac:dyDescent="0.2">
      <c r="B93" s="218"/>
    </row>
    <row r="94" spans="2:2" x14ac:dyDescent="0.2">
      <c r="B94" s="218"/>
    </row>
    <row r="95" spans="2:2" x14ac:dyDescent="0.2">
      <c r="B95" s="218"/>
    </row>
    <row r="96" spans="2:2" x14ac:dyDescent="0.2">
      <c r="B96" s="218"/>
    </row>
    <row r="97" spans="2:2" x14ac:dyDescent="0.2">
      <c r="B97" s="218"/>
    </row>
    <row r="98" spans="2:2" x14ac:dyDescent="0.2">
      <c r="B98" s="218"/>
    </row>
    <row r="99" spans="2:2" x14ac:dyDescent="0.2">
      <c r="B99" s="218"/>
    </row>
    <row r="100" spans="2:2" x14ac:dyDescent="0.2">
      <c r="B100" s="218"/>
    </row>
    <row r="101" spans="2:2" x14ac:dyDescent="0.2">
      <c r="B101" s="218"/>
    </row>
    <row r="102" spans="2:2" x14ac:dyDescent="0.2">
      <c r="B102" s="218"/>
    </row>
    <row r="103" spans="2:2" x14ac:dyDescent="0.2">
      <c r="B103" s="218"/>
    </row>
    <row r="104" spans="2:2" x14ac:dyDescent="0.2">
      <c r="B104" s="218"/>
    </row>
    <row r="105" spans="2:2" x14ac:dyDescent="0.2">
      <c r="B105" s="218"/>
    </row>
    <row r="106" spans="2:2" x14ac:dyDescent="0.2">
      <c r="B106" s="218"/>
    </row>
    <row r="107" spans="2:2" x14ac:dyDescent="0.2">
      <c r="B107" s="218"/>
    </row>
    <row r="108" spans="2:2" x14ac:dyDescent="0.2">
      <c r="B108" s="218"/>
    </row>
    <row r="109" spans="2:2" x14ac:dyDescent="0.2">
      <c r="B109" s="218"/>
    </row>
    <row r="110" spans="2:2" x14ac:dyDescent="0.2">
      <c r="B110" s="218"/>
    </row>
    <row r="111" spans="2:2" x14ac:dyDescent="0.2">
      <c r="B111" s="218"/>
    </row>
    <row r="112" spans="2:2" x14ac:dyDescent="0.2">
      <c r="B112" s="218"/>
    </row>
    <row r="113" spans="2:2" x14ac:dyDescent="0.2">
      <c r="B113" s="218"/>
    </row>
    <row r="114" spans="2:2" x14ac:dyDescent="0.2">
      <c r="B114" s="218"/>
    </row>
    <row r="115" spans="2:2" x14ac:dyDescent="0.2">
      <c r="B115" s="218"/>
    </row>
    <row r="116" spans="2:2" x14ac:dyDescent="0.2">
      <c r="B116" s="218"/>
    </row>
    <row r="117" spans="2:2" x14ac:dyDescent="0.2">
      <c r="B117" s="218"/>
    </row>
    <row r="118" spans="2:2" x14ac:dyDescent="0.2">
      <c r="B118" s="218"/>
    </row>
    <row r="119" spans="2:2" x14ac:dyDescent="0.2">
      <c r="B119" s="218"/>
    </row>
    <row r="120" spans="2:2" x14ac:dyDescent="0.2">
      <c r="B120" s="218"/>
    </row>
    <row r="121" spans="2:2" x14ac:dyDescent="0.2">
      <c r="B121" s="218"/>
    </row>
    <row r="122" spans="2:2" x14ac:dyDescent="0.2">
      <c r="B122" s="218"/>
    </row>
    <row r="123" spans="2:2" x14ac:dyDescent="0.2">
      <c r="B123" s="218"/>
    </row>
    <row r="124" spans="2:2" x14ac:dyDescent="0.2">
      <c r="B124" s="218"/>
    </row>
    <row r="125" spans="2:2" x14ac:dyDescent="0.2">
      <c r="B125" s="218"/>
    </row>
    <row r="126" spans="2:2" x14ac:dyDescent="0.2">
      <c r="B126" s="218"/>
    </row>
    <row r="127" spans="2:2" x14ac:dyDescent="0.2">
      <c r="B127" s="218"/>
    </row>
    <row r="128" spans="2:2" x14ac:dyDescent="0.2">
      <c r="B128" s="218"/>
    </row>
    <row r="129" spans="2:2" x14ac:dyDescent="0.2">
      <c r="B129" s="218"/>
    </row>
    <row r="130" spans="2:2" x14ac:dyDescent="0.2">
      <c r="B130" s="218"/>
    </row>
    <row r="131" spans="2:2" x14ac:dyDescent="0.2">
      <c r="B131" s="218"/>
    </row>
    <row r="132" spans="2:2" x14ac:dyDescent="0.2">
      <c r="B132" s="218"/>
    </row>
    <row r="133" spans="2:2" x14ac:dyDescent="0.2">
      <c r="B133" s="218"/>
    </row>
    <row r="134" spans="2:2" x14ac:dyDescent="0.2">
      <c r="B134" s="218"/>
    </row>
    <row r="135" spans="2:2" x14ac:dyDescent="0.2">
      <c r="B135" s="218"/>
    </row>
    <row r="136" spans="2:2" x14ac:dyDescent="0.2">
      <c r="B136" s="218"/>
    </row>
    <row r="137" spans="2:2" x14ac:dyDescent="0.2">
      <c r="B137" s="218"/>
    </row>
    <row r="138" spans="2:2" x14ac:dyDescent="0.2">
      <c r="B138" s="218"/>
    </row>
    <row r="139" spans="2:2" x14ac:dyDescent="0.2">
      <c r="B139" s="218"/>
    </row>
    <row r="140" spans="2:2" x14ac:dyDescent="0.2">
      <c r="B140" s="218"/>
    </row>
    <row r="141" spans="2:2" x14ac:dyDescent="0.2">
      <c r="B141" s="218"/>
    </row>
    <row r="142" spans="2:2" x14ac:dyDescent="0.2">
      <c r="B142" s="218"/>
    </row>
    <row r="143" spans="2:2" x14ac:dyDescent="0.2">
      <c r="B143" s="218"/>
    </row>
    <row r="144" spans="2:2" x14ac:dyDescent="0.2">
      <c r="B144" s="218"/>
    </row>
    <row r="145" spans="2:2" x14ac:dyDescent="0.2">
      <c r="B145" s="218"/>
    </row>
    <row r="146" spans="2:2" x14ac:dyDescent="0.2">
      <c r="B146" s="218"/>
    </row>
    <row r="147" spans="2:2" x14ac:dyDescent="0.2">
      <c r="B147" s="218"/>
    </row>
    <row r="148" spans="2:2" x14ac:dyDescent="0.2">
      <c r="B148" s="218"/>
    </row>
    <row r="149" spans="2:2" x14ac:dyDescent="0.2">
      <c r="B149" s="218"/>
    </row>
    <row r="150" spans="2:2" x14ac:dyDescent="0.2">
      <c r="B150" s="218"/>
    </row>
    <row r="151" spans="2:2" x14ac:dyDescent="0.2">
      <c r="B151" s="218"/>
    </row>
    <row r="152" spans="2:2" x14ac:dyDescent="0.2">
      <c r="B152" s="218"/>
    </row>
    <row r="153" spans="2:2" x14ac:dyDescent="0.2">
      <c r="B153" s="218"/>
    </row>
    <row r="154" spans="2:2" x14ac:dyDescent="0.2">
      <c r="B154" s="218"/>
    </row>
    <row r="155" spans="2:2" x14ac:dyDescent="0.2">
      <c r="B155" s="218"/>
    </row>
    <row r="156" spans="2:2" x14ac:dyDescent="0.2">
      <c r="B156" s="218"/>
    </row>
    <row r="157" spans="2:2" x14ac:dyDescent="0.2">
      <c r="B157" s="218"/>
    </row>
    <row r="158" spans="2:2" x14ac:dyDescent="0.2">
      <c r="B158" s="218"/>
    </row>
    <row r="159" spans="2:2" x14ac:dyDescent="0.2">
      <c r="B159" s="218"/>
    </row>
    <row r="160" spans="2:2" x14ac:dyDescent="0.2">
      <c r="B160" s="218"/>
    </row>
    <row r="161" spans="2:2" x14ac:dyDescent="0.2">
      <c r="B161" s="218"/>
    </row>
    <row r="162" spans="2:2" x14ac:dyDescent="0.2">
      <c r="B162" s="218"/>
    </row>
    <row r="163" spans="2:2" x14ac:dyDescent="0.2">
      <c r="B163" s="218"/>
    </row>
    <row r="164" spans="2:2" x14ac:dyDescent="0.2">
      <c r="B164" s="218"/>
    </row>
    <row r="165" spans="2:2" x14ac:dyDescent="0.2">
      <c r="B165" s="218"/>
    </row>
    <row r="166" spans="2:2" x14ac:dyDescent="0.2">
      <c r="B166" s="218"/>
    </row>
    <row r="167" spans="2:2" x14ac:dyDescent="0.2">
      <c r="B167" s="218"/>
    </row>
    <row r="168" spans="2:2" x14ac:dyDescent="0.2">
      <c r="B168" s="218"/>
    </row>
    <row r="169" spans="2:2" x14ac:dyDescent="0.2">
      <c r="B169" s="218"/>
    </row>
    <row r="170" spans="2:2" x14ac:dyDescent="0.2">
      <c r="B170" s="218"/>
    </row>
    <row r="171" spans="2:2" x14ac:dyDescent="0.2">
      <c r="B171" s="218"/>
    </row>
    <row r="172" spans="2:2" x14ac:dyDescent="0.2">
      <c r="B172" s="218"/>
    </row>
    <row r="173" spans="2:2" x14ac:dyDescent="0.2">
      <c r="B173" s="218"/>
    </row>
    <row r="174" spans="2:2" x14ac:dyDescent="0.2">
      <c r="B174" s="218"/>
    </row>
    <row r="175" spans="2:2" x14ac:dyDescent="0.2">
      <c r="B175" s="218"/>
    </row>
    <row r="176" spans="2:2" x14ac:dyDescent="0.2">
      <c r="B176" s="218"/>
    </row>
    <row r="177" spans="2:2" x14ac:dyDescent="0.2">
      <c r="B177" s="218"/>
    </row>
    <row r="178" spans="2:2" x14ac:dyDescent="0.2">
      <c r="B178" s="218"/>
    </row>
    <row r="179" spans="2:2" x14ac:dyDescent="0.2">
      <c r="B179" s="218"/>
    </row>
    <row r="180" spans="2:2" x14ac:dyDescent="0.2">
      <c r="B180" s="218"/>
    </row>
    <row r="181" spans="2:2" x14ac:dyDescent="0.2">
      <c r="B181" s="218"/>
    </row>
    <row r="182" spans="2:2" x14ac:dyDescent="0.2">
      <c r="B182" s="218"/>
    </row>
    <row r="183" spans="2:2" x14ac:dyDescent="0.2">
      <c r="B183" s="218"/>
    </row>
    <row r="184" spans="2:2" x14ac:dyDescent="0.2">
      <c r="B184" s="218"/>
    </row>
    <row r="185" spans="2:2" x14ac:dyDescent="0.2">
      <c r="B185" s="218"/>
    </row>
    <row r="186" spans="2:2" x14ac:dyDescent="0.2">
      <c r="B186" s="218"/>
    </row>
    <row r="187" spans="2:2" x14ac:dyDescent="0.2">
      <c r="B187" s="218"/>
    </row>
    <row r="188" spans="2:2" x14ac:dyDescent="0.2">
      <c r="B188" s="218"/>
    </row>
    <row r="189" spans="2:2" x14ac:dyDescent="0.2">
      <c r="B189" s="218"/>
    </row>
    <row r="190" spans="2:2" x14ac:dyDescent="0.2">
      <c r="B190" s="218"/>
    </row>
    <row r="191" spans="2:2" x14ac:dyDescent="0.2">
      <c r="B191" s="218"/>
    </row>
  </sheetData>
  <sheetProtection sheet="1" objects="1" scenarios="1" selectLockedCells="1" selectUnlockedCells="1"/>
  <mergeCells count="20">
    <mergeCell ref="G7:H7"/>
    <mergeCell ref="G8:I8"/>
    <mergeCell ref="G10:H10"/>
    <mergeCell ref="Y13:Y14"/>
    <mergeCell ref="A10:C10"/>
    <mergeCell ref="S13:S14"/>
    <mergeCell ref="E12:L12"/>
    <mergeCell ref="M12:R12"/>
    <mergeCell ref="S12:X12"/>
    <mergeCell ref="A14:L14"/>
    <mergeCell ref="W13:W14"/>
    <mergeCell ref="X13:X14"/>
    <mergeCell ref="V13:V14"/>
    <mergeCell ref="U13:U14"/>
    <mergeCell ref="T13:T14"/>
    <mergeCell ref="A1:Y1"/>
    <mergeCell ref="A2:Y2"/>
    <mergeCell ref="A3:Y3"/>
    <mergeCell ref="A4:Y4"/>
    <mergeCell ref="H5:H6"/>
  </mergeCells>
  <conditionalFormatting sqref="S16:X16">
    <cfRule type="containsText" dxfId="5" priority="9" operator="containsText" text="NO CUMPLE">
      <formula>NOT(ISERROR(SEARCH("NO CUMPLE",S16)))</formula>
    </cfRule>
  </conditionalFormatting>
  <conditionalFormatting sqref="S16:X16">
    <cfRule type="containsText" dxfId="4" priority="7" operator="containsText" text="NO CUMPLE">
      <formula>NOT(ISERROR(SEARCH("NO CUMPLE",S16)))</formula>
    </cfRule>
    <cfRule type="containsText" dxfId="3" priority="8" operator="containsText" text="CUMPLE">
      <formula>NOT(ISERROR(SEARCH("CUMPLE",S16)))</formula>
    </cfRule>
  </conditionalFormatting>
  <conditionalFormatting sqref="S15:X15">
    <cfRule type="containsText" dxfId="2" priority="12" operator="containsText" text="NO CUMPLE">
      <formula>NOT(ISERROR(SEARCH("NO CUMPLE",S15)))</formula>
    </cfRule>
  </conditionalFormatting>
  <conditionalFormatting sqref="S15:X15">
    <cfRule type="containsText" dxfId="1" priority="10" operator="containsText" text="NO CUMPLE">
      <formula>NOT(ISERROR(SEARCH("NO CUMPLE",S15)))</formula>
    </cfRule>
    <cfRule type="containsText" dxfId="0" priority="11" operator="containsText" text="CUMPLE">
      <formula>NOT(ISERROR(SEARCH("CUMPLE",S15)))</formula>
    </cfRule>
  </conditionalFormatting>
  <printOptions horizontalCentered="1" verticalCentered="1"/>
  <pageMargins left="0" right="0" top="0" bottom="0.15748031496062992" header="0.31496062992125984" footer="0"/>
  <pageSetup scale="22" orientation="landscape" horizontalDpi="4294967295" verticalDpi="4294967295" r:id="rId1"/>
  <customProperties>
    <customPr name="EpmWorksheetKeyString_GUID" r:id="rId2"/>
  </customProperties>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BO285"/>
  <sheetViews>
    <sheetView workbookViewId="0">
      <pane xSplit="2" ySplit="10" topLeftCell="C11" activePane="bottomRight" state="frozen"/>
      <selection pane="topRight" activeCell="C1" sqref="C1"/>
      <selection pane="bottomLeft" activeCell="A11" sqref="A11"/>
      <selection pane="bottomRight" activeCell="J12" sqref="J12"/>
    </sheetView>
  </sheetViews>
  <sheetFormatPr baseColWidth="10" defaultColWidth="11.42578125" defaultRowHeight="12" x14ac:dyDescent="0.2"/>
  <cols>
    <col min="1" max="1" width="7.42578125" style="13" bestFit="1" customWidth="1"/>
    <col min="2" max="2" width="58" style="13" customWidth="1"/>
    <col min="3" max="3" width="18.85546875" style="13" bestFit="1" customWidth="1"/>
    <col min="4" max="4" width="14.28515625" style="13" bestFit="1" customWidth="1"/>
    <col min="5" max="5" width="14.7109375" style="14" bestFit="1" customWidth="1"/>
    <col min="6" max="6" width="17.5703125" style="15" hidden="1" customWidth="1"/>
    <col min="7" max="7" width="14" style="154" hidden="1" customWidth="1"/>
    <col min="8" max="8" width="2.140625" style="13" customWidth="1"/>
    <col min="9" max="10" width="13.42578125" style="13" bestFit="1" customWidth="1"/>
    <col min="11" max="11" width="2.28515625" style="13" customWidth="1"/>
    <col min="12" max="13" width="11.42578125" style="13"/>
    <col min="14" max="14" width="2.140625" style="13" customWidth="1"/>
    <col min="15" max="16" width="11.42578125" style="13"/>
    <col min="17" max="17" width="2" style="13" customWidth="1"/>
    <col min="18" max="19" width="11.42578125" style="13"/>
    <col min="20" max="20" width="1.7109375" style="13" customWidth="1"/>
    <col min="21" max="22" width="11.42578125" style="13"/>
    <col min="23" max="23" width="2" style="13" customWidth="1"/>
    <col min="24" max="25" width="11.42578125" style="13"/>
    <col min="26" max="26" width="1.85546875" style="13" customWidth="1"/>
    <col min="27" max="28" width="11.42578125" style="13"/>
    <col min="29" max="29" width="1.85546875" style="13" customWidth="1"/>
    <col min="30" max="31" width="11.42578125" style="13"/>
    <col min="32" max="32" width="2.42578125" style="13" customWidth="1"/>
    <col min="33" max="34" width="11.42578125" style="13"/>
    <col min="35" max="35" width="1.7109375" style="13" customWidth="1"/>
    <col min="36" max="37" width="11.42578125" style="13"/>
    <col min="38" max="38" width="2.28515625" style="13" customWidth="1"/>
    <col min="39" max="40" width="11.42578125" style="13"/>
    <col min="41" max="41" width="2" style="13" customWidth="1"/>
    <col min="42" max="43" width="11.42578125" style="13"/>
    <col min="44" max="44" width="1.28515625" style="13" customWidth="1"/>
    <col min="45" max="46" width="11.42578125" style="13"/>
    <col min="47" max="47" width="1.5703125" style="13" customWidth="1"/>
    <col min="48" max="49" width="11.42578125" style="13"/>
    <col min="50" max="50" width="1.85546875" style="13" customWidth="1"/>
    <col min="51" max="52" width="11.42578125" style="13"/>
    <col min="53" max="53" width="1.85546875" style="13" customWidth="1"/>
    <col min="54" max="55" width="11.42578125" style="13"/>
    <col min="56" max="56" width="1.7109375" style="13" customWidth="1"/>
    <col min="57" max="58" width="11.42578125" style="13"/>
    <col min="59" max="59" width="1.7109375" style="13" customWidth="1"/>
    <col min="60" max="61" width="11.42578125" style="13"/>
    <col min="62" max="62" width="3.5703125" style="13" customWidth="1"/>
    <col min="63" max="64" width="11.42578125" style="13"/>
    <col min="65" max="65" width="4.42578125" style="13" customWidth="1"/>
    <col min="66" max="16384" width="11.42578125" style="13"/>
  </cols>
  <sheetData>
    <row r="1" spans="1:67" ht="12.75" thickBot="1" x14ac:dyDescent="0.25"/>
    <row r="2" spans="1:67" s="16" customFormat="1" ht="34.5" customHeight="1" thickBot="1" x14ac:dyDescent="0.25">
      <c r="A2" s="322" t="s">
        <v>15</v>
      </c>
      <c r="B2" s="323"/>
      <c r="C2" s="323"/>
      <c r="D2" s="323"/>
      <c r="E2" s="323"/>
      <c r="F2" s="324"/>
      <c r="G2" s="153"/>
    </row>
    <row r="3" spans="1:67" s="16" customFormat="1" ht="9" customHeight="1" thickBot="1" x14ac:dyDescent="0.25">
      <c r="A3" s="325" t="s">
        <v>16</v>
      </c>
      <c r="B3" s="326"/>
      <c r="C3" s="326"/>
      <c r="D3" s="326"/>
      <c r="E3" s="326"/>
      <c r="F3" s="327"/>
      <c r="G3" s="153"/>
    </row>
    <row r="4" spans="1:67" s="16" customFormat="1" ht="6.75" customHeight="1" thickBot="1" x14ac:dyDescent="0.25">
      <c r="A4" s="328" t="s">
        <v>17</v>
      </c>
      <c r="B4" s="329"/>
      <c r="C4" s="329"/>
      <c r="D4" s="329"/>
      <c r="E4" s="329"/>
      <c r="F4" s="330"/>
      <c r="G4" s="153"/>
    </row>
    <row r="5" spans="1:67" ht="14.25" customHeight="1" thickBot="1" x14ac:dyDescent="0.25">
      <c r="A5" s="331" t="s">
        <v>18</v>
      </c>
      <c r="B5" s="332"/>
      <c r="C5" s="332"/>
      <c r="D5" s="332"/>
      <c r="E5" s="332"/>
      <c r="F5" s="333"/>
    </row>
    <row r="6" spans="1:67" ht="38.25" customHeight="1" thickBot="1" x14ac:dyDescent="0.25">
      <c r="A6" s="17" t="s">
        <v>19</v>
      </c>
      <c r="B6" s="17" t="s">
        <v>20</v>
      </c>
      <c r="C6" s="17" t="s">
        <v>21</v>
      </c>
      <c r="D6" s="17" t="s">
        <v>22</v>
      </c>
      <c r="E6" s="18" t="s">
        <v>23</v>
      </c>
      <c r="F6" s="19" t="s">
        <v>24</v>
      </c>
      <c r="G6" s="152" t="s">
        <v>25</v>
      </c>
      <c r="I6" s="158" t="e">
        <f>+#REF!</f>
        <v>#REF!</v>
      </c>
      <c r="J6" s="157" t="s">
        <v>25</v>
      </c>
      <c r="L6" s="158" t="e">
        <f>+#REF!</f>
        <v>#REF!</v>
      </c>
      <c r="M6" s="157" t="s">
        <v>25</v>
      </c>
      <c r="O6" s="158" t="e">
        <f>+#REF!</f>
        <v>#REF!</v>
      </c>
      <c r="P6" s="157" t="s">
        <v>25</v>
      </c>
      <c r="R6" s="158" t="e">
        <f>+#REF!</f>
        <v>#REF!</v>
      </c>
      <c r="S6" s="157" t="s">
        <v>25</v>
      </c>
      <c r="U6" s="158" t="e">
        <f>+#REF!</f>
        <v>#REF!</v>
      </c>
      <c r="V6" s="157" t="s">
        <v>25</v>
      </c>
      <c r="X6" s="158" t="e">
        <f>+#REF!</f>
        <v>#REF!</v>
      </c>
      <c r="Y6" s="157" t="s">
        <v>25</v>
      </c>
      <c r="AA6" s="158" t="e">
        <f>+#REF!</f>
        <v>#REF!</v>
      </c>
      <c r="AB6" s="157" t="s">
        <v>25</v>
      </c>
      <c r="AD6" s="158" t="e">
        <f>+#REF!</f>
        <v>#REF!</v>
      </c>
      <c r="AE6" s="157" t="s">
        <v>25</v>
      </c>
      <c r="AG6" s="158" t="e">
        <f>+#REF!</f>
        <v>#REF!</v>
      </c>
      <c r="AH6" s="157" t="s">
        <v>25</v>
      </c>
      <c r="AJ6" s="158" t="e">
        <f>+#REF!</f>
        <v>#REF!</v>
      </c>
      <c r="AK6" s="157" t="s">
        <v>25</v>
      </c>
      <c r="AM6" s="158" t="e">
        <f>+#REF!</f>
        <v>#REF!</v>
      </c>
      <c r="AN6" s="157" t="s">
        <v>25</v>
      </c>
      <c r="AP6" s="158" t="e">
        <f>+#REF!</f>
        <v>#REF!</v>
      </c>
      <c r="AQ6" s="157" t="s">
        <v>25</v>
      </c>
      <c r="AS6" s="158" t="e">
        <f>+#REF!</f>
        <v>#REF!</v>
      </c>
      <c r="AT6" s="157" t="s">
        <v>25</v>
      </c>
      <c r="AV6" s="158" t="e">
        <f>+#REF!</f>
        <v>#REF!</v>
      </c>
      <c r="AW6" s="157" t="s">
        <v>25</v>
      </c>
      <c r="AY6" s="158" t="e">
        <f>+#REF!</f>
        <v>#REF!</v>
      </c>
      <c r="AZ6" s="157" t="s">
        <v>25</v>
      </c>
      <c r="BB6" s="158" t="e">
        <f>+#REF!</f>
        <v>#REF!</v>
      </c>
      <c r="BC6" s="157" t="s">
        <v>25</v>
      </c>
      <c r="BE6" s="158" t="e">
        <f>+#REF!</f>
        <v>#REF!</v>
      </c>
      <c r="BF6" s="157" t="s">
        <v>25</v>
      </c>
      <c r="BH6" s="158" t="e">
        <f>+#REF!</f>
        <v>#REF!</v>
      </c>
      <c r="BI6" s="157" t="s">
        <v>25</v>
      </c>
      <c r="BK6" s="158" t="e">
        <f>+#REF!</f>
        <v>#REF!</v>
      </c>
      <c r="BL6" s="157" t="s">
        <v>25</v>
      </c>
      <c r="BN6" s="158" t="e">
        <f>+#REF!</f>
        <v>#REF!</v>
      </c>
      <c r="BO6" s="157" t="s">
        <v>25</v>
      </c>
    </row>
    <row r="7" spans="1:67" ht="12.75" hidden="1" thickBot="1" x14ac:dyDescent="0.25">
      <c r="A7" s="20"/>
      <c r="B7" s="62" t="s">
        <v>26</v>
      </c>
      <c r="C7" s="51"/>
      <c r="D7" s="51"/>
      <c r="E7" s="51"/>
      <c r="F7" s="52"/>
      <c r="G7" s="155"/>
      <c r="I7" s="52"/>
      <c r="J7" s="155"/>
      <c r="L7" s="52"/>
      <c r="M7" s="155"/>
      <c r="O7" s="52"/>
      <c r="P7" s="155"/>
      <c r="R7" s="52"/>
      <c r="S7" s="155"/>
      <c r="U7" s="52"/>
      <c r="V7" s="155"/>
      <c r="X7" s="52"/>
      <c r="Y7" s="155"/>
      <c r="AA7" s="52"/>
      <c r="AB7" s="155"/>
      <c r="AD7" s="52"/>
      <c r="AE7" s="155"/>
      <c r="AG7" s="52"/>
      <c r="AH7" s="155"/>
      <c r="AJ7" s="52"/>
      <c r="AK7" s="155"/>
      <c r="AM7" s="52"/>
      <c r="AN7" s="155"/>
      <c r="AP7" s="52"/>
      <c r="AQ7" s="155"/>
      <c r="AS7" s="52"/>
      <c r="AT7" s="155"/>
      <c r="AV7" s="52"/>
      <c r="AW7" s="155"/>
      <c r="AY7" s="52"/>
      <c r="AZ7" s="155"/>
      <c r="BB7" s="52"/>
      <c r="BC7" s="155"/>
      <c r="BE7" s="52"/>
      <c r="BF7" s="155"/>
      <c r="BH7" s="52"/>
      <c r="BI7" s="155"/>
      <c r="BK7" s="52"/>
      <c r="BL7" s="155"/>
      <c r="BN7" s="52"/>
      <c r="BO7" s="155"/>
    </row>
    <row r="8" spans="1:67" ht="12.75" hidden="1" thickBot="1" x14ac:dyDescent="0.25">
      <c r="A8" s="21" t="s">
        <v>27</v>
      </c>
      <c r="B8" s="62" t="s">
        <v>28</v>
      </c>
      <c r="C8" s="51"/>
      <c r="D8" s="51"/>
      <c r="E8" s="51"/>
      <c r="F8" s="52"/>
      <c r="G8" s="155"/>
      <c r="I8" s="52"/>
      <c r="J8" s="155"/>
      <c r="L8" s="52"/>
      <c r="M8" s="155"/>
      <c r="O8" s="52"/>
      <c r="P8" s="155"/>
      <c r="R8" s="52"/>
      <c r="S8" s="155"/>
      <c r="U8" s="52"/>
      <c r="V8" s="155"/>
      <c r="X8" s="52"/>
      <c r="Y8" s="155"/>
      <c r="AA8" s="52"/>
      <c r="AB8" s="155"/>
      <c r="AD8" s="52"/>
      <c r="AE8" s="155"/>
      <c r="AG8" s="52"/>
      <c r="AH8" s="155"/>
      <c r="AJ8" s="52"/>
      <c r="AK8" s="155"/>
      <c r="AM8" s="52"/>
      <c r="AN8" s="155"/>
      <c r="AP8" s="52"/>
      <c r="AQ8" s="155"/>
      <c r="AS8" s="52"/>
      <c r="AT8" s="155"/>
      <c r="AV8" s="52"/>
      <c r="AW8" s="155"/>
      <c r="AY8" s="52"/>
      <c r="AZ8" s="155"/>
      <c r="BB8" s="52"/>
      <c r="BC8" s="155"/>
      <c r="BE8" s="52"/>
      <c r="BF8" s="155"/>
      <c r="BH8" s="52"/>
      <c r="BI8" s="155"/>
      <c r="BK8" s="52"/>
      <c r="BL8" s="155"/>
      <c r="BN8" s="52"/>
      <c r="BO8" s="155"/>
    </row>
    <row r="9" spans="1:67" ht="12.75" hidden="1" thickBot="1" x14ac:dyDescent="0.25">
      <c r="A9" s="21"/>
      <c r="B9" s="62" t="s">
        <v>29</v>
      </c>
      <c r="C9" s="51"/>
      <c r="D9" s="51"/>
      <c r="E9" s="51"/>
      <c r="F9" s="52"/>
      <c r="G9" s="155"/>
      <c r="I9" s="52"/>
      <c r="J9" s="155"/>
      <c r="L9" s="52"/>
      <c r="M9" s="155"/>
      <c r="O9" s="52"/>
      <c r="P9" s="155"/>
      <c r="R9" s="52"/>
      <c r="S9" s="155"/>
      <c r="U9" s="52"/>
      <c r="V9" s="155"/>
      <c r="X9" s="52"/>
      <c r="Y9" s="155"/>
      <c r="AA9" s="52"/>
      <c r="AB9" s="155"/>
      <c r="AD9" s="52"/>
      <c r="AE9" s="155"/>
      <c r="AG9" s="52"/>
      <c r="AH9" s="155"/>
      <c r="AJ9" s="52"/>
      <c r="AK9" s="155"/>
      <c r="AM9" s="52"/>
      <c r="AN9" s="155"/>
      <c r="AP9" s="52"/>
      <c r="AQ9" s="155"/>
      <c r="AS9" s="52"/>
      <c r="AT9" s="155"/>
      <c r="AV9" s="52"/>
      <c r="AW9" s="155"/>
      <c r="AY9" s="52"/>
      <c r="AZ9" s="155"/>
      <c r="BB9" s="52"/>
      <c r="BC9" s="155"/>
      <c r="BE9" s="52"/>
      <c r="BF9" s="155"/>
      <c r="BH9" s="52"/>
      <c r="BI9" s="155"/>
      <c r="BK9" s="52"/>
      <c r="BL9" s="155"/>
      <c r="BN9" s="52"/>
      <c r="BO9" s="155"/>
    </row>
    <row r="10" spans="1:67" ht="12.75" hidden="1" thickBot="1" x14ac:dyDescent="0.25">
      <c r="A10" s="21"/>
      <c r="B10" s="53" t="s">
        <v>30</v>
      </c>
      <c r="C10" s="54"/>
      <c r="D10" s="54"/>
      <c r="E10" s="54"/>
      <c r="F10" s="54"/>
      <c r="G10" s="155"/>
      <c r="I10" s="54"/>
      <c r="J10" s="155"/>
      <c r="L10" s="54"/>
      <c r="M10" s="155"/>
      <c r="O10" s="54"/>
      <c r="P10" s="155"/>
      <c r="R10" s="54"/>
      <c r="S10" s="155"/>
      <c r="U10" s="54"/>
      <c r="V10" s="155"/>
      <c r="X10" s="54"/>
      <c r="Y10" s="155"/>
      <c r="AA10" s="54"/>
      <c r="AB10" s="155"/>
      <c r="AD10" s="54"/>
      <c r="AE10" s="155"/>
      <c r="AG10" s="54"/>
      <c r="AH10" s="155"/>
      <c r="AJ10" s="54"/>
      <c r="AK10" s="155"/>
      <c r="AM10" s="54"/>
      <c r="AN10" s="155"/>
      <c r="AP10" s="54"/>
      <c r="AQ10" s="155"/>
      <c r="AS10" s="54"/>
      <c r="AT10" s="155"/>
      <c r="AV10" s="54"/>
      <c r="AW10" s="155"/>
      <c r="AY10" s="54"/>
      <c r="AZ10" s="155"/>
      <c r="BB10" s="54"/>
      <c r="BC10" s="155"/>
      <c r="BE10" s="54"/>
      <c r="BF10" s="155"/>
      <c r="BH10" s="54"/>
      <c r="BI10" s="155"/>
      <c r="BK10" s="54"/>
      <c r="BL10" s="155"/>
      <c r="BN10" s="54"/>
      <c r="BO10" s="155"/>
    </row>
    <row r="11" spans="1:67" ht="12.75" x14ac:dyDescent="0.2">
      <c r="A11" s="22" t="s">
        <v>31</v>
      </c>
      <c r="B11" s="23" t="s">
        <v>32</v>
      </c>
      <c r="C11" s="24" t="s">
        <v>33</v>
      </c>
      <c r="D11" s="24">
        <v>1</v>
      </c>
      <c r="E11" s="25">
        <v>31127.906319999998</v>
      </c>
      <c r="F11" s="26"/>
      <c r="G11" s="156" t="str">
        <f>+IF(F11&gt;=E11,"NO CUMPLE","CUMPLE")</f>
        <v>CUMPLE</v>
      </c>
      <c r="I11" s="26"/>
      <c r="J11" s="156" t="str">
        <f>+IF(I11&gt;=E11,"NO CUMPLE","CUMPLE")</f>
        <v>CUMPLE</v>
      </c>
      <c r="L11" s="26"/>
      <c r="M11" s="156" t="str">
        <f>+IF(L11&gt;=E11,"NO CUMPLE","CUMPLE")</f>
        <v>CUMPLE</v>
      </c>
      <c r="O11" s="26"/>
      <c r="P11" s="156" t="str">
        <f>+IF(O11&gt;=E11,"NO CUMPLE","CUMPLE")</f>
        <v>CUMPLE</v>
      </c>
      <c r="R11" s="26"/>
      <c r="S11" s="156" t="str">
        <f>+IF(R11&gt;=E11,"NO CUMPLE","CUMPLE")</f>
        <v>CUMPLE</v>
      </c>
      <c r="U11" s="26"/>
      <c r="V11" s="156" t="str">
        <f>+IF(U11&gt;=E11,"NO CUMPLE","CUMPLE")</f>
        <v>CUMPLE</v>
      </c>
      <c r="X11" s="26"/>
      <c r="Y11" s="156" t="str">
        <f>+IF(X11&gt;=E11,"NO CUMPLE","CUMPLE")</f>
        <v>CUMPLE</v>
      </c>
      <c r="AA11" s="26"/>
      <c r="AB11" s="156" t="str">
        <f>+IF(AA11&gt;=E11,"NO CUMPLE","CUMPLE")</f>
        <v>CUMPLE</v>
      </c>
      <c r="AD11" s="26"/>
      <c r="AE11" s="156" t="str">
        <f>+IF(AD11&gt;=E11,"NO CUMPLE","CUMPLE")</f>
        <v>CUMPLE</v>
      </c>
      <c r="AG11" s="26"/>
      <c r="AH11" s="156" t="str">
        <f>+IF(AG11&gt;=E11,"NO CUMPLE","CUMPLE")</f>
        <v>CUMPLE</v>
      </c>
      <c r="AJ11" s="26"/>
      <c r="AK11" s="156" t="str">
        <f>+IF(AJ11&gt;=E11,"NO CUMPLE","CUMPLE")</f>
        <v>CUMPLE</v>
      </c>
      <c r="AM11" s="26"/>
      <c r="AN11" s="156" t="str">
        <f>+IF(AM11&gt;=E11,"NO CUMPLE","CUMPLE")</f>
        <v>CUMPLE</v>
      </c>
      <c r="AP11" s="26"/>
      <c r="AQ11" s="156" t="str">
        <f>+IF(AP11&gt;=E11,"NO CUMPLE","CUMPLE")</f>
        <v>CUMPLE</v>
      </c>
      <c r="AS11" s="26"/>
      <c r="AT11" s="156" t="str">
        <f>+IF(AS11&gt;=E11,"NO CUMPLE","CUMPLE")</f>
        <v>CUMPLE</v>
      </c>
      <c r="AV11" s="26"/>
      <c r="AW11" s="156" t="str">
        <f>+IF(AV11&gt;=E11,"NO CUMPLE","CUMPLE")</f>
        <v>CUMPLE</v>
      </c>
      <c r="AY11" s="26"/>
      <c r="AZ11" s="156" t="str">
        <f>+IF(AY11&gt;=E11,"NO CUMPLE","CUMPLE")</f>
        <v>CUMPLE</v>
      </c>
      <c r="BB11" s="26"/>
      <c r="BC11" s="156" t="str">
        <f>+IF(BB11&gt;=E11,"NO CUMPLE","CUMPLE")</f>
        <v>CUMPLE</v>
      </c>
      <c r="BE11" s="26"/>
      <c r="BF11" s="156" t="str">
        <f>+IF(BE11&gt;=E11,"NO CUMPLE","CUMPLE")</f>
        <v>CUMPLE</v>
      </c>
      <c r="BH11" s="26"/>
      <c r="BI11" s="156" t="str">
        <f>+IF(BH11&gt;=E11,"NO CUMPLE","CUMPLE")</f>
        <v>CUMPLE</v>
      </c>
      <c r="BK11" s="26"/>
      <c r="BL11" s="156" t="str">
        <f>+IF(BK11&gt;=E11,"NO CUMPLE","CUMPLE")</f>
        <v>CUMPLE</v>
      </c>
      <c r="BN11" s="26"/>
      <c r="BO11" s="156" t="str">
        <f>+IF(BN11&gt;=E11,"NO CUMPLE","CUMPLE")</f>
        <v>CUMPLE</v>
      </c>
    </row>
    <row r="12" spans="1:67" ht="12.75" x14ac:dyDescent="0.2">
      <c r="A12" s="27" t="s">
        <v>34</v>
      </c>
      <c r="B12" s="28" t="s">
        <v>35</v>
      </c>
      <c r="C12" s="29" t="s">
        <v>33</v>
      </c>
      <c r="D12" s="29">
        <v>1</v>
      </c>
      <c r="E12" s="25">
        <v>30913.231103999999</v>
      </c>
      <c r="F12" s="26"/>
      <c r="G12" s="156" t="str">
        <f t="shared" ref="G12:G75" si="0">+IF(F12&gt;=E12,"NO CUMPLE","CUMPLE")</f>
        <v>CUMPLE</v>
      </c>
      <c r="I12" s="26"/>
      <c r="J12" s="156" t="str">
        <f t="shared" ref="J12:J75" si="1">+IF(I12&gt;=E12,"NO CUMPLE","CUMPLE")</f>
        <v>CUMPLE</v>
      </c>
      <c r="L12" s="26"/>
      <c r="M12" s="156" t="str">
        <f t="shared" ref="M12:M75" si="2">+IF(L12&gt;=E12,"NO CUMPLE","CUMPLE")</f>
        <v>CUMPLE</v>
      </c>
      <c r="O12" s="26"/>
      <c r="P12" s="156" t="str">
        <f t="shared" ref="P12:P75" si="3">+IF(O12&gt;=E12,"NO CUMPLE","CUMPLE")</f>
        <v>CUMPLE</v>
      </c>
      <c r="R12" s="26"/>
      <c r="S12" s="156" t="str">
        <f t="shared" ref="S12:S75" si="4">+IF(R12&gt;=E12,"NO CUMPLE","CUMPLE")</f>
        <v>CUMPLE</v>
      </c>
      <c r="U12" s="26"/>
      <c r="V12" s="156" t="str">
        <f t="shared" ref="V12:V75" si="5">+IF(U12&gt;=E12,"NO CUMPLE","CUMPLE")</f>
        <v>CUMPLE</v>
      </c>
      <c r="X12" s="26"/>
      <c r="Y12" s="156" t="str">
        <f t="shared" ref="Y12:Y75" si="6">+IF(X12&gt;=E12,"NO CUMPLE","CUMPLE")</f>
        <v>CUMPLE</v>
      </c>
      <c r="AA12" s="26"/>
      <c r="AB12" s="156" t="str">
        <f t="shared" ref="AB12:AB75" si="7">+IF(AA12&gt;=E12,"NO CUMPLE","CUMPLE")</f>
        <v>CUMPLE</v>
      </c>
      <c r="AD12" s="26"/>
      <c r="AE12" s="156" t="str">
        <f t="shared" ref="AE12:AE75" si="8">+IF(AD12&gt;=E12,"NO CUMPLE","CUMPLE")</f>
        <v>CUMPLE</v>
      </c>
      <c r="AG12" s="26"/>
      <c r="AH12" s="156" t="str">
        <f t="shared" ref="AH12:AH75" si="9">+IF(AG12&gt;=E12,"NO CUMPLE","CUMPLE")</f>
        <v>CUMPLE</v>
      </c>
      <c r="AJ12" s="26"/>
      <c r="AK12" s="156" t="str">
        <f t="shared" ref="AK12:AK75" si="10">+IF(AJ12&gt;=E12,"NO CUMPLE","CUMPLE")</f>
        <v>CUMPLE</v>
      </c>
      <c r="AM12" s="26"/>
      <c r="AN12" s="156" t="str">
        <f t="shared" ref="AN12:AN75" si="11">+IF(AM12&gt;=E12,"NO CUMPLE","CUMPLE")</f>
        <v>CUMPLE</v>
      </c>
      <c r="AP12" s="26"/>
      <c r="AQ12" s="156" t="str">
        <f t="shared" ref="AQ12:AQ75" si="12">+IF(AP12&gt;=E12,"NO CUMPLE","CUMPLE")</f>
        <v>CUMPLE</v>
      </c>
      <c r="AS12" s="26"/>
      <c r="AT12" s="156" t="str">
        <f t="shared" ref="AT12:AT75" si="13">+IF(AS12&gt;=E12,"NO CUMPLE","CUMPLE")</f>
        <v>CUMPLE</v>
      </c>
      <c r="AV12" s="26"/>
      <c r="AW12" s="156" t="str">
        <f t="shared" ref="AW12:AW75" si="14">+IF(AV12&gt;=E12,"NO CUMPLE","CUMPLE")</f>
        <v>CUMPLE</v>
      </c>
      <c r="AY12" s="26"/>
      <c r="AZ12" s="156" t="str">
        <f t="shared" ref="AZ12:AZ75" si="15">+IF(AY12&gt;=E12,"NO CUMPLE","CUMPLE")</f>
        <v>CUMPLE</v>
      </c>
      <c r="BB12" s="26"/>
      <c r="BC12" s="156" t="str">
        <f t="shared" ref="BC12:BC75" si="16">+IF(BB12&gt;=E12,"NO CUMPLE","CUMPLE")</f>
        <v>CUMPLE</v>
      </c>
      <c r="BE12" s="26"/>
      <c r="BF12" s="156" t="str">
        <f t="shared" ref="BF12:BF75" si="17">+IF(BE12&gt;=E12,"NO CUMPLE","CUMPLE")</f>
        <v>CUMPLE</v>
      </c>
      <c r="BH12" s="26"/>
      <c r="BI12" s="156" t="str">
        <f t="shared" ref="BI12:BI75" si="18">+IF(BH12&gt;=E12,"NO CUMPLE","CUMPLE")</f>
        <v>CUMPLE</v>
      </c>
      <c r="BK12" s="26"/>
      <c r="BL12" s="156" t="str">
        <f t="shared" ref="BL12:BL75" si="19">+IF(BK12&gt;=E12,"NO CUMPLE","CUMPLE")</f>
        <v>CUMPLE</v>
      </c>
      <c r="BN12" s="26"/>
      <c r="BO12" s="156" t="str">
        <f t="shared" ref="BO12:BO75" si="20">+IF(BN12&gt;=E12,"NO CUMPLE","CUMPLE")</f>
        <v>CUMPLE</v>
      </c>
    </row>
    <row r="13" spans="1:67" ht="24" x14ac:dyDescent="0.2">
      <c r="A13" s="27" t="s">
        <v>36</v>
      </c>
      <c r="B13" s="30" t="s">
        <v>37</v>
      </c>
      <c r="C13" s="31" t="s">
        <v>33</v>
      </c>
      <c r="D13" s="31">
        <v>1</v>
      </c>
      <c r="E13" s="25">
        <v>66280.972939999992</v>
      </c>
      <c r="F13" s="26"/>
      <c r="G13" s="156" t="str">
        <f t="shared" si="0"/>
        <v>CUMPLE</v>
      </c>
      <c r="I13" s="26"/>
      <c r="J13" s="156" t="str">
        <f t="shared" si="1"/>
        <v>CUMPLE</v>
      </c>
      <c r="L13" s="26"/>
      <c r="M13" s="156" t="str">
        <f t="shared" si="2"/>
        <v>CUMPLE</v>
      </c>
      <c r="O13" s="26"/>
      <c r="P13" s="156" t="str">
        <f t="shared" si="3"/>
        <v>CUMPLE</v>
      </c>
      <c r="R13" s="26"/>
      <c r="S13" s="156" t="str">
        <f t="shared" si="4"/>
        <v>CUMPLE</v>
      </c>
      <c r="U13" s="26"/>
      <c r="V13" s="156" t="str">
        <f t="shared" si="5"/>
        <v>CUMPLE</v>
      </c>
      <c r="X13" s="26"/>
      <c r="Y13" s="156" t="str">
        <f t="shared" si="6"/>
        <v>CUMPLE</v>
      </c>
      <c r="AA13" s="26"/>
      <c r="AB13" s="156" t="str">
        <f t="shared" si="7"/>
        <v>CUMPLE</v>
      </c>
      <c r="AD13" s="26"/>
      <c r="AE13" s="156" t="str">
        <f t="shared" si="8"/>
        <v>CUMPLE</v>
      </c>
      <c r="AG13" s="26"/>
      <c r="AH13" s="156" t="str">
        <f t="shared" si="9"/>
        <v>CUMPLE</v>
      </c>
      <c r="AJ13" s="26"/>
      <c r="AK13" s="156" t="str">
        <f t="shared" si="10"/>
        <v>CUMPLE</v>
      </c>
      <c r="AM13" s="26"/>
      <c r="AN13" s="156" t="str">
        <f t="shared" si="11"/>
        <v>CUMPLE</v>
      </c>
      <c r="AP13" s="26"/>
      <c r="AQ13" s="156" t="str">
        <f t="shared" si="12"/>
        <v>CUMPLE</v>
      </c>
      <c r="AS13" s="26"/>
      <c r="AT13" s="156" t="str">
        <f t="shared" si="13"/>
        <v>CUMPLE</v>
      </c>
      <c r="AV13" s="26"/>
      <c r="AW13" s="156" t="str">
        <f t="shared" si="14"/>
        <v>CUMPLE</v>
      </c>
      <c r="AY13" s="26"/>
      <c r="AZ13" s="156" t="str">
        <f t="shared" si="15"/>
        <v>CUMPLE</v>
      </c>
      <c r="BB13" s="26"/>
      <c r="BC13" s="156" t="str">
        <f t="shared" si="16"/>
        <v>CUMPLE</v>
      </c>
      <c r="BE13" s="26"/>
      <c r="BF13" s="156" t="str">
        <f t="shared" si="17"/>
        <v>CUMPLE</v>
      </c>
      <c r="BH13" s="26"/>
      <c r="BI13" s="156" t="str">
        <f t="shared" si="18"/>
        <v>CUMPLE</v>
      </c>
      <c r="BK13" s="26"/>
      <c r="BL13" s="156" t="str">
        <f t="shared" si="19"/>
        <v>CUMPLE</v>
      </c>
      <c r="BN13" s="26"/>
      <c r="BO13" s="156" t="str">
        <f t="shared" si="20"/>
        <v>CUMPLE</v>
      </c>
    </row>
    <row r="14" spans="1:67" ht="24" x14ac:dyDescent="0.2">
      <c r="A14" s="27" t="s">
        <v>38</v>
      </c>
      <c r="B14" s="30" t="s">
        <v>39</v>
      </c>
      <c r="C14" s="31" t="s">
        <v>33</v>
      </c>
      <c r="D14" s="31">
        <v>1</v>
      </c>
      <c r="E14" s="25">
        <v>65368.603272</v>
      </c>
      <c r="F14" s="26"/>
      <c r="G14" s="156" t="str">
        <f t="shared" si="0"/>
        <v>CUMPLE</v>
      </c>
      <c r="I14" s="26"/>
      <c r="J14" s="156" t="str">
        <f t="shared" si="1"/>
        <v>CUMPLE</v>
      </c>
      <c r="L14" s="26"/>
      <c r="M14" s="156" t="str">
        <f t="shared" si="2"/>
        <v>CUMPLE</v>
      </c>
      <c r="O14" s="26"/>
      <c r="P14" s="156" t="str">
        <f t="shared" si="3"/>
        <v>CUMPLE</v>
      </c>
      <c r="R14" s="26"/>
      <c r="S14" s="156" t="str">
        <f t="shared" si="4"/>
        <v>CUMPLE</v>
      </c>
      <c r="U14" s="26"/>
      <c r="V14" s="156" t="str">
        <f t="shared" si="5"/>
        <v>CUMPLE</v>
      </c>
      <c r="X14" s="26"/>
      <c r="Y14" s="156" t="str">
        <f t="shared" si="6"/>
        <v>CUMPLE</v>
      </c>
      <c r="AA14" s="26"/>
      <c r="AB14" s="156" t="str">
        <f t="shared" si="7"/>
        <v>CUMPLE</v>
      </c>
      <c r="AD14" s="26"/>
      <c r="AE14" s="156" t="str">
        <f t="shared" si="8"/>
        <v>CUMPLE</v>
      </c>
      <c r="AG14" s="26"/>
      <c r="AH14" s="156" t="str">
        <f t="shared" si="9"/>
        <v>CUMPLE</v>
      </c>
      <c r="AJ14" s="26"/>
      <c r="AK14" s="156" t="str">
        <f t="shared" si="10"/>
        <v>CUMPLE</v>
      </c>
      <c r="AM14" s="26"/>
      <c r="AN14" s="156" t="str">
        <f t="shared" si="11"/>
        <v>CUMPLE</v>
      </c>
      <c r="AP14" s="26"/>
      <c r="AQ14" s="156" t="str">
        <f t="shared" si="12"/>
        <v>CUMPLE</v>
      </c>
      <c r="AS14" s="26"/>
      <c r="AT14" s="156" t="str">
        <f t="shared" si="13"/>
        <v>CUMPLE</v>
      </c>
      <c r="AV14" s="26"/>
      <c r="AW14" s="156" t="str">
        <f t="shared" si="14"/>
        <v>CUMPLE</v>
      </c>
      <c r="AY14" s="26"/>
      <c r="AZ14" s="156" t="str">
        <f t="shared" si="15"/>
        <v>CUMPLE</v>
      </c>
      <c r="BB14" s="26"/>
      <c r="BC14" s="156" t="str">
        <f t="shared" si="16"/>
        <v>CUMPLE</v>
      </c>
      <c r="BE14" s="26"/>
      <c r="BF14" s="156" t="str">
        <f t="shared" si="17"/>
        <v>CUMPLE</v>
      </c>
      <c r="BH14" s="26"/>
      <c r="BI14" s="156" t="str">
        <f t="shared" si="18"/>
        <v>CUMPLE</v>
      </c>
      <c r="BK14" s="26"/>
      <c r="BL14" s="156" t="str">
        <f t="shared" si="19"/>
        <v>CUMPLE</v>
      </c>
      <c r="BN14" s="26"/>
      <c r="BO14" s="156" t="str">
        <f t="shared" si="20"/>
        <v>CUMPLE</v>
      </c>
    </row>
    <row r="15" spans="1:67" ht="24" x14ac:dyDescent="0.2">
      <c r="A15" s="27" t="s">
        <v>40</v>
      </c>
      <c r="B15" s="32" t="s">
        <v>41</v>
      </c>
      <c r="C15" s="29" t="s">
        <v>33</v>
      </c>
      <c r="D15" s="29">
        <v>1</v>
      </c>
      <c r="E15" s="25">
        <v>26136.707548000002</v>
      </c>
      <c r="F15" s="26"/>
      <c r="G15" s="156" t="str">
        <f t="shared" si="0"/>
        <v>CUMPLE</v>
      </c>
      <c r="I15" s="26"/>
      <c r="J15" s="156" t="str">
        <f t="shared" si="1"/>
        <v>CUMPLE</v>
      </c>
      <c r="L15" s="26"/>
      <c r="M15" s="156" t="str">
        <f t="shared" si="2"/>
        <v>CUMPLE</v>
      </c>
      <c r="O15" s="26"/>
      <c r="P15" s="156" t="str">
        <f t="shared" si="3"/>
        <v>CUMPLE</v>
      </c>
      <c r="R15" s="26"/>
      <c r="S15" s="156" t="str">
        <f t="shared" si="4"/>
        <v>CUMPLE</v>
      </c>
      <c r="U15" s="26"/>
      <c r="V15" s="156" t="str">
        <f t="shared" si="5"/>
        <v>CUMPLE</v>
      </c>
      <c r="X15" s="26"/>
      <c r="Y15" s="156" t="str">
        <f t="shared" si="6"/>
        <v>CUMPLE</v>
      </c>
      <c r="AA15" s="26"/>
      <c r="AB15" s="156" t="str">
        <f t="shared" si="7"/>
        <v>CUMPLE</v>
      </c>
      <c r="AD15" s="26"/>
      <c r="AE15" s="156" t="str">
        <f t="shared" si="8"/>
        <v>CUMPLE</v>
      </c>
      <c r="AG15" s="26"/>
      <c r="AH15" s="156" t="str">
        <f t="shared" si="9"/>
        <v>CUMPLE</v>
      </c>
      <c r="AJ15" s="26"/>
      <c r="AK15" s="156" t="str">
        <f t="shared" si="10"/>
        <v>CUMPLE</v>
      </c>
      <c r="AM15" s="26"/>
      <c r="AN15" s="156" t="str">
        <f t="shared" si="11"/>
        <v>CUMPLE</v>
      </c>
      <c r="AP15" s="26"/>
      <c r="AQ15" s="156" t="str">
        <f t="shared" si="12"/>
        <v>CUMPLE</v>
      </c>
      <c r="AS15" s="26"/>
      <c r="AT15" s="156" t="str">
        <f t="shared" si="13"/>
        <v>CUMPLE</v>
      </c>
      <c r="AV15" s="26"/>
      <c r="AW15" s="156" t="str">
        <f t="shared" si="14"/>
        <v>CUMPLE</v>
      </c>
      <c r="AY15" s="26"/>
      <c r="AZ15" s="156" t="str">
        <f t="shared" si="15"/>
        <v>CUMPLE</v>
      </c>
      <c r="BB15" s="26"/>
      <c r="BC15" s="156" t="str">
        <f t="shared" si="16"/>
        <v>CUMPLE</v>
      </c>
      <c r="BE15" s="26"/>
      <c r="BF15" s="156" t="str">
        <f t="shared" si="17"/>
        <v>CUMPLE</v>
      </c>
      <c r="BH15" s="26"/>
      <c r="BI15" s="156" t="str">
        <f t="shared" si="18"/>
        <v>CUMPLE</v>
      </c>
      <c r="BK15" s="26"/>
      <c r="BL15" s="156" t="str">
        <f t="shared" si="19"/>
        <v>CUMPLE</v>
      </c>
      <c r="BN15" s="26"/>
      <c r="BO15" s="156" t="str">
        <f t="shared" si="20"/>
        <v>CUMPLE</v>
      </c>
    </row>
    <row r="16" spans="1:67" ht="24" x14ac:dyDescent="0.2">
      <c r="A16" s="27" t="s">
        <v>42</v>
      </c>
      <c r="B16" s="32" t="s">
        <v>43</v>
      </c>
      <c r="C16" s="29" t="s">
        <v>33</v>
      </c>
      <c r="D16" s="29">
        <v>1</v>
      </c>
      <c r="E16" s="25">
        <v>26834.401999999998</v>
      </c>
      <c r="F16" s="26"/>
      <c r="G16" s="156" t="str">
        <f t="shared" si="0"/>
        <v>CUMPLE</v>
      </c>
      <c r="I16" s="26"/>
      <c r="J16" s="156" t="str">
        <f t="shared" si="1"/>
        <v>CUMPLE</v>
      </c>
      <c r="L16" s="26"/>
      <c r="M16" s="156" t="str">
        <f t="shared" si="2"/>
        <v>CUMPLE</v>
      </c>
      <c r="O16" s="26"/>
      <c r="P16" s="156" t="str">
        <f t="shared" si="3"/>
        <v>CUMPLE</v>
      </c>
      <c r="R16" s="26"/>
      <c r="S16" s="156" t="str">
        <f t="shared" si="4"/>
        <v>CUMPLE</v>
      </c>
      <c r="U16" s="26"/>
      <c r="V16" s="156" t="str">
        <f t="shared" si="5"/>
        <v>CUMPLE</v>
      </c>
      <c r="X16" s="26"/>
      <c r="Y16" s="156" t="str">
        <f t="shared" si="6"/>
        <v>CUMPLE</v>
      </c>
      <c r="AA16" s="26"/>
      <c r="AB16" s="156" t="str">
        <f t="shared" si="7"/>
        <v>CUMPLE</v>
      </c>
      <c r="AD16" s="26"/>
      <c r="AE16" s="156" t="str">
        <f t="shared" si="8"/>
        <v>CUMPLE</v>
      </c>
      <c r="AG16" s="26"/>
      <c r="AH16" s="156" t="str">
        <f t="shared" si="9"/>
        <v>CUMPLE</v>
      </c>
      <c r="AJ16" s="26"/>
      <c r="AK16" s="156" t="str">
        <f t="shared" si="10"/>
        <v>CUMPLE</v>
      </c>
      <c r="AM16" s="26"/>
      <c r="AN16" s="156" t="str">
        <f t="shared" si="11"/>
        <v>CUMPLE</v>
      </c>
      <c r="AP16" s="26"/>
      <c r="AQ16" s="156" t="str">
        <f t="shared" si="12"/>
        <v>CUMPLE</v>
      </c>
      <c r="AS16" s="26"/>
      <c r="AT16" s="156" t="str">
        <f t="shared" si="13"/>
        <v>CUMPLE</v>
      </c>
      <c r="AV16" s="26"/>
      <c r="AW16" s="156" t="str">
        <f t="shared" si="14"/>
        <v>CUMPLE</v>
      </c>
      <c r="AY16" s="26"/>
      <c r="AZ16" s="156" t="str">
        <f t="shared" si="15"/>
        <v>CUMPLE</v>
      </c>
      <c r="BB16" s="26"/>
      <c r="BC16" s="156" t="str">
        <f t="shared" si="16"/>
        <v>CUMPLE</v>
      </c>
      <c r="BE16" s="26"/>
      <c r="BF16" s="156" t="str">
        <f t="shared" si="17"/>
        <v>CUMPLE</v>
      </c>
      <c r="BH16" s="26"/>
      <c r="BI16" s="156" t="str">
        <f t="shared" si="18"/>
        <v>CUMPLE</v>
      </c>
      <c r="BK16" s="26"/>
      <c r="BL16" s="156" t="str">
        <f t="shared" si="19"/>
        <v>CUMPLE</v>
      </c>
      <c r="BN16" s="26"/>
      <c r="BO16" s="156" t="str">
        <f t="shared" si="20"/>
        <v>CUMPLE</v>
      </c>
    </row>
    <row r="17" spans="1:67" ht="12.75" x14ac:dyDescent="0.2">
      <c r="A17" s="27" t="s">
        <v>44</v>
      </c>
      <c r="B17" s="28" t="s">
        <v>45</v>
      </c>
      <c r="C17" s="29" t="s">
        <v>33</v>
      </c>
      <c r="D17" s="29">
        <v>1</v>
      </c>
      <c r="E17" s="25">
        <v>11163.111232000001</v>
      </c>
      <c r="F17" s="26"/>
      <c r="G17" s="156" t="str">
        <f t="shared" si="0"/>
        <v>CUMPLE</v>
      </c>
      <c r="I17" s="26"/>
      <c r="J17" s="156" t="str">
        <f t="shared" si="1"/>
        <v>CUMPLE</v>
      </c>
      <c r="L17" s="26"/>
      <c r="M17" s="156" t="str">
        <f t="shared" si="2"/>
        <v>CUMPLE</v>
      </c>
      <c r="O17" s="26"/>
      <c r="P17" s="156" t="str">
        <f t="shared" si="3"/>
        <v>CUMPLE</v>
      </c>
      <c r="R17" s="26"/>
      <c r="S17" s="156" t="str">
        <f t="shared" si="4"/>
        <v>CUMPLE</v>
      </c>
      <c r="U17" s="26"/>
      <c r="V17" s="156" t="str">
        <f t="shared" si="5"/>
        <v>CUMPLE</v>
      </c>
      <c r="X17" s="26"/>
      <c r="Y17" s="156" t="str">
        <f t="shared" si="6"/>
        <v>CUMPLE</v>
      </c>
      <c r="AA17" s="26"/>
      <c r="AB17" s="156" t="str">
        <f t="shared" si="7"/>
        <v>CUMPLE</v>
      </c>
      <c r="AD17" s="26"/>
      <c r="AE17" s="156" t="str">
        <f t="shared" si="8"/>
        <v>CUMPLE</v>
      </c>
      <c r="AG17" s="26"/>
      <c r="AH17" s="156" t="str">
        <f t="shared" si="9"/>
        <v>CUMPLE</v>
      </c>
      <c r="AJ17" s="26"/>
      <c r="AK17" s="156" t="str">
        <f t="shared" si="10"/>
        <v>CUMPLE</v>
      </c>
      <c r="AM17" s="26"/>
      <c r="AN17" s="156" t="str">
        <f t="shared" si="11"/>
        <v>CUMPLE</v>
      </c>
      <c r="AP17" s="26"/>
      <c r="AQ17" s="156" t="str">
        <f t="shared" si="12"/>
        <v>CUMPLE</v>
      </c>
      <c r="AS17" s="26"/>
      <c r="AT17" s="156" t="str">
        <f t="shared" si="13"/>
        <v>CUMPLE</v>
      </c>
      <c r="AV17" s="26"/>
      <c r="AW17" s="156" t="str">
        <f t="shared" si="14"/>
        <v>CUMPLE</v>
      </c>
      <c r="AY17" s="26"/>
      <c r="AZ17" s="156" t="str">
        <f t="shared" si="15"/>
        <v>CUMPLE</v>
      </c>
      <c r="BB17" s="26"/>
      <c r="BC17" s="156" t="str">
        <f t="shared" si="16"/>
        <v>CUMPLE</v>
      </c>
      <c r="BE17" s="26"/>
      <c r="BF17" s="156" t="str">
        <f t="shared" si="17"/>
        <v>CUMPLE</v>
      </c>
      <c r="BH17" s="26"/>
      <c r="BI17" s="156" t="str">
        <f t="shared" si="18"/>
        <v>CUMPLE</v>
      </c>
      <c r="BK17" s="26"/>
      <c r="BL17" s="156" t="str">
        <f t="shared" si="19"/>
        <v>CUMPLE</v>
      </c>
      <c r="BN17" s="26"/>
      <c r="BO17" s="156" t="str">
        <f t="shared" si="20"/>
        <v>CUMPLE</v>
      </c>
    </row>
    <row r="18" spans="1:67" ht="72" x14ac:dyDescent="0.2">
      <c r="A18" s="27" t="s">
        <v>46</v>
      </c>
      <c r="B18" s="30" t="s">
        <v>47</v>
      </c>
      <c r="C18" s="31" t="s">
        <v>33</v>
      </c>
      <c r="D18" s="31">
        <v>1</v>
      </c>
      <c r="E18" s="25">
        <v>150218.98239599998</v>
      </c>
      <c r="F18" s="26"/>
      <c r="G18" s="156" t="str">
        <f t="shared" si="0"/>
        <v>CUMPLE</v>
      </c>
      <c r="I18" s="26"/>
      <c r="J18" s="156" t="str">
        <f t="shared" si="1"/>
        <v>CUMPLE</v>
      </c>
      <c r="L18" s="26"/>
      <c r="M18" s="156" t="str">
        <f t="shared" si="2"/>
        <v>CUMPLE</v>
      </c>
      <c r="O18" s="26"/>
      <c r="P18" s="156" t="str">
        <f t="shared" si="3"/>
        <v>CUMPLE</v>
      </c>
      <c r="R18" s="26"/>
      <c r="S18" s="156" t="str">
        <f t="shared" si="4"/>
        <v>CUMPLE</v>
      </c>
      <c r="U18" s="26"/>
      <c r="V18" s="156" t="str">
        <f t="shared" si="5"/>
        <v>CUMPLE</v>
      </c>
      <c r="X18" s="26"/>
      <c r="Y18" s="156" t="str">
        <f t="shared" si="6"/>
        <v>CUMPLE</v>
      </c>
      <c r="AA18" s="26"/>
      <c r="AB18" s="156" t="str">
        <f t="shared" si="7"/>
        <v>CUMPLE</v>
      </c>
      <c r="AD18" s="26"/>
      <c r="AE18" s="156" t="str">
        <f t="shared" si="8"/>
        <v>CUMPLE</v>
      </c>
      <c r="AG18" s="26"/>
      <c r="AH18" s="156" t="str">
        <f t="shared" si="9"/>
        <v>CUMPLE</v>
      </c>
      <c r="AJ18" s="26"/>
      <c r="AK18" s="156" t="str">
        <f t="shared" si="10"/>
        <v>CUMPLE</v>
      </c>
      <c r="AM18" s="26"/>
      <c r="AN18" s="156" t="str">
        <f t="shared" si="11"/>
        <v>CUMPLE</v>
      </c>
      <c r="AP18" s="26"/>
      <c r="AQ18" s="156" t="str">
        <f t="shared" si="12"/>
        <v>CUMPLE</v>
      </c>
      <c r="AS18" s="26"/>
      <c r="AT18" s="156" t="str">
        <f t="shared" si="13"/>
        <v>CUMPLE</v>
      </c>
      <c r="AV18" s="26"/>
      <c r="AW18" s="156" t="str">
        <f t="shared" si="14"/>
        <v>CUMPLE</v>
      </c>
      <c r="AY18" s="26"/>
      <c r="AZ18" s="156" t="str">
        <f t="shared" si="15"/>
        <v>CUMPLE</v>
      </c>
      <c r="BB18" s="26"/>
      <c r="BC18" s="156" t="str">
        <f t="shared" si="16"/>
        <v>CUMPLE</v>
      </c>
      <c r="BE18" s="26"/>
      <c r="BF18" s="156" t="str">
        <f t="shared" si="17"/>
        <v>CUMPLE</v>
      </c>
      <c r="BH18" s="26"/>
      <c r="BI18" s="156" t="str">
        <f t="shared" si="18"/>
        <v>CUMPLE</v>
      </c>
      <c r="BK18" s="26"/>
      <c r="BL18" s="156" t="str">
        <f t="shared" si="19"/>
        <v>CUMPLE</v>
      </c>
      <c r="BN18" s="26"/>
      <c r="BO18" s="156" t="str">
        <f t="shared" si="20"/>
        <v>CUMPLE</v>
      </c>
    </row>
    <row r="19" spans="1:67" ht="72" x14ac:dyDescent="0.2">
      <c r="A19" s="27" t="s">
        <v>48</v>
      </c>
      <c r="B19" s="30" t="s">
        <v>49</v>
      </c>
      <c r="C19" s="31" t="s">
        <v>33</v>
      </c>
      <c r="D19" s="31">
        <v>1</v>
      </c>
      <c r="E19" s="25">
        <v>161382.093628</v>
      </c>
      <c r="F19" s="26"/>
      <c r="G19" s="156" t="str">
        <f t="shared" si="0"/>
        <v>CUMPLE</v>
      </c>
      <c r="I19" s="26"/>
      <c r="J19" s="156" t="str">
        <f t="shared" si="1"/>
        <v>CUMPLE</v>
      </c>
      <c r="L19" s="26"/>
      <c r="M19" s="156" t="str">
        <f t="shared" si="2"/>
        <v>CUMPLE</v>
      </c>
      <c r="O19" s="26"/>
      <c r="P19" s="156" t="str">
        <f t="shared" si="3"/>
        <v>CUMPLE</v>
      </c>
      <c r="R19" s="26"/>
      <c r="S19" s="156" t="str">
        <f t="shared" si="4"/>
        <v>CUMPLE</v>
      </c>
      <c r="U19" s="26"/>
      <c r="V19" s="156" t="str">
        <f t="shared" si="5"/>
        <v>CUMPLE</v>
      </c>
      <c r="X19" s="26"/>
      <c r="Y19" s="156" t="str">
        <f t="shared" si="6"/>
        <v>CUMPLE</v>
      </c>
      <c r="AA19" s="26"/>
      <c r="AB19" s="156" t="str">
        <f t="shared" si="7"/>
        <v>CUMPLE</v>
      </c>
      <c r="AD19" s="26"/>
      <c r="AE19" s="156" t="str">
        <f t="shared" si="8"/>
        <v>CUMPLE</v>
      </c>
      <c r="AG19" s="26"/>
      <c r="AH19" s="156" t="str">
        <f t="shared" si="9"/>
        <v>CUMPLE</v>
      </c>
      <c r="AJ19" s="26"/>
      <c r="AK19" s="156" t="str">
        <f t="shared" si="10"/>
        <v>CUMPLE</v>
      </c>
      <c r="AM19" s="26"/>
      <c r="AN19" s="156" t="str">
        <f t="shared" si="11"/>
        <v>CUMPLE</v>
      </c>
      <c r="AP19" s="26"/>
      <c r="AQ19" s="156" t="str">
        <f t="shared" si="12"/>
        <v>CUMPLE</v>
      </c>
      <c r="AS19" s="26"/>
      <c r="AT19" s="156" t="str">
        <f t="shared" si="13"/>
        <v>CUMPLE</v>
      </c>
      <c r="AV19" s="26"/>
      <c r="AW19" s="156" t="str">
        <f t="shared" si="14"/>
        <v>CUMPLE</v>
      </c>
      <c r="AY19" s="26"/>
      <c r="AZ19" s="156" t="str">
        <f t="shared" si="15"/>
        <v>CUMPLE</v>
      </c>
      <c r="BB19" s="26"/>
      <c r="BC19" s="156" t="str">
        <f t="shared" si="16"/>
        <v>CUMPLE</v>
      </c>
      <c r="BE19" s="26"/>
      <c r="BF19" s="156" t="str">
        <f t="shared" si="17"/>
        <v>CUMPLE</v>
      </c>
      <c r="BH19" s="26"/>
      <c r="BI19" s="156" t="str">
        <f t="shared" si="18"/>
        <v>CUMPLE</v>
      </c>
      <c r="BK19" s="26"/>
      <c r="BL19" s="156" t="str">
        <f t="shared" si="19"/>
        <v>CUMPLE</v>
      </c>
      <c r="BN19" s="26"/>
      <c r="BO19" s="156" t="str">
        <f t="shared" si="20"/>
        <v>CUMPLE</v>
      </c>
    </row>
    <row r="20" spans="1:67" ht="36" x14ac:dyDescent="0.2">
      <c r="A20" s="27" t="s">
        <v>50</v>
      </c>
      <c r="B20" s="30" t="s">
        <v>51</v>
      </c>
      <c r="C20" s="31" t="s">
        <v>33</v>
      </c>
      <c r="D20" s="31">
        <v>1</v>
      </c>
      <c r="E20" s="25">
        <v>205229.50649599999</v>
      </c>
      <c r="F20" s="26"/>
      <c r="G20" s="156" t="str">
        <f t="shared" si="0"/>
        <v>CUMPLE</v>
      </c>
      <c r="I20" s="26"/>
      <c r="J20" s="156" t="str">
        <f t="shared" si="1"/>
        <v>CUMPLE</v>
      </c>
      <c r="L20" s="26"/>
      <c r="M20" s="156" t="str">
        <f t="shared" si="2"/>
        <v>CUMPLE</v>
      </c>
      <c r="O20" s="26"/>
      <c r="P20" s="156" t="str">
        <f t="shared" si="3"/>
        <v>CUMPLE</v>
      </c>
      <c r="R20" s="26"/>
      <c r="S20" s="156" t="str">
        <f t="shared" si="4"/>
        <v>CUMPLE</v>
      </c>
      <c r="U20" s="26"/>
      <c r="V20" s="156" t="str">
        <f t="shared" si="5"/>
        <v>CUMPLE</v>
      </c>
      <c r="X20" s="26"/>
      <c r="Y20" s="156" t="str">
        <f t="shared" si="6"/>
        <v>CUMPLE</v>
      </c>
      <c r="AA20" s="26"/>
      <c r="AB20" s="156" t="str">
        <f t="shared" si="7"/>
        <v>CUMPLE</v>
      </c>
      <c r="AD20" s="26"/>
      <c r="AE20" s="156" t="str">
        <f t="shared" si="8"/>
        <v>CUMPLE</v>
      </c>
      <c r="AG20" s="26"/>
      <c r="AH20" s="156" t="str">
        <f t="shared" si="9"/>
        <v>CUMPLE</v>
      </c>
      <c r="AJ20" s="26"/>
      <c r="AK20" s="156" t="str">
        <f t="shared" si="10"/>
        <v>CUMPLE</v>
      </c>
      <c r="AM20" s="26"/>
      <c r="AN20" s="156" t="str">
        <f t="shared" si="11"/>
        <v>CUMPLE</v>
      </c>
      <c r="AP20" s="26"/>
      <c r="AQ20" s="156" t="str">
        <f t="shared" si="12"/>
        <v>CUMPLE</v>
      </c>
      <c r="AS20" s="26"/>
      <c r="AT20" s="156" t="str">
        <f t="shared" si="13"/>
        <v>CUMPLE</v>
      </c>
      <c r="AV20" s="26"/>
      <c r="AW20" s="156" t="str">
        <f t="shared" si="14"/>
        <v>CUMPLE</v>
      </c>
      <c r="AY20" s="26"/>
      <c r="AZ20" s="156" t="str">
        <f t="shared" si="15"/>
        <v>CUMPLE</v>
      </c>
      <c r="BB20" s="26"/>
      <c r="BC20" s="156" t="str">
        <f t="shared" si="16"/>
        <v>CUMPLE</v>
      </c>
      <c r="BE20" s="26"/>
      <c r="BF20" s="156" t="str">
        <f t="shared" si="17"/>
        <v>CUMPLE</v>
      </c>
      <c r="BH20" s="26"/>
      <c r="BI20" s="156" t="str">
        <f t="shared" si="18"/>
        <v>CUMPLE</v>
      </c>
      <c r="BK20" s="26"/>
      <c r="BL20" s="156" t="str">
        <f t="shared" si="19"/>
        <v>CUMPLE</v>
      </c>
      <c r="BN20" s="26"/>
      <c r="BO20" s="156" t="str">
        <f t="shared" si="20"/>
        <v>CUMPLE</v>
      </c>
    </row>
    <row r="21" spans="1:67" ht="24" x14ac:dyDescent="0.2">
      <c r="A21" s="33" t="s">
        <v>52</v>
      </c>
      <c r="B21" s="30" t="s">
        <v>53</v>
      </c>
      <c r="C21" s="24" t="s">
        <v>33</v>
      </c>
      <c r="D21" s="29">
        <v>1</v>
      </c>
      <c r="E21" s="34">
        <v>225172.83199999999</v>
      </c>
      <c r="F21" s="26"/>
      <c r="G21" s="156" t="str">
        <f t="shared" si="0"/>
        <v>CUMPLE</v>
      </c>
      <c r="I21" s="26"/>
      <c r="J21" s="156" t="str">
        <f t="shared" si="1"/>
        <v>CUMPLE</v>
      </c>
      <c r="L21" s="26"/>
      <c r="M21" s="156" t="str">
        <f t="shared" si="2"/>
        <v>CUMPLE</v>
      </c>
      <c r="O21" s="26"/>
      <c r="P21" s="156" t="str">
        <f t="shared" si="3"/>
        <v>CUMPLE</v>
      </c>
      <c r="R21" s="26"/>
      <c r="S21" s="156" t="str">
        <f t="shared" si="4"/>
        <v>CUMPLE</v>
      </c>
      <c r="U21" s="26"/>
      <c r="V21" s="156" t="str">
        <f t="shared" si="5"/>
        <v>CUMPLE</v>
      </c>
      <c r="X21" s="26"/>
      <c r="Y21" s="156" t="str">
        <f t="shared" si="6"/>
        <v>CUMPLE</v>
      </c>
      <c r="AA21" s="26"/>
      <c r="AB21" s="156" t="str">
        <f t="shared" si="7"/>
        <v>CUMPLE</v>
      </c>
      <c r="AD21" s="26"/>
      <c r="AE21" s="156" t="str">
        <f t="shared" si="8"/>
        <v>CUMPLE</v>
      </c>
      <c r="AG21" s="26"/>
      <c r="AH21" s="156" t="str">
        <f t="shared" si="9"/>
        <v>CUMPLE</v>
      </c>
      <c r="AJ21" s="26"/>
      <c r="AK21" s="156" t="str">
        <f t="shared" si="10"/>
        <v>CUMPLE</v>
      </c>
      <c r="AM21" s="26"/>
      <c r="AN21" s="156" t="str">
        <f t="shared" si="11"/>
        <v>CUMPLE</v>
      </c>
      <c r="AP21" s="26"/>
      <c r="AQ21" s="156" t="str">
        <f t="shared" si="12"/>
        <v>CUMPLE</v>
      </c>
      <c r="AS21" s="26"/>
      <c r="AT21" s="156" t="str">
        <f t="shared" si="13"/>
        <v>CUMPLE</v>
      </c>
      <c r="AV21" s="26"/>
      <c r="AW21" s="156" t="str">
        <f t="shared" si="14"/>
        <v>CUMPLE</v>
      </c>
      <c r="AY21" s="26"/>
      <c r="AZ21" s="156" t="str">
        <f t="shared" si="15"/>
        <v>CUMPLE</v>
      </c>
      <c r="BB21" s="26"/>
      <c r="BC21" s="156" t="str">
        <f t="shared" si="16"/>
        <v>CUMPLE</v>
      </c>
      <c r="BE21" s="26"/>
      <c r="BF21" s="156" t="str">
        <f t="shared" si="17"/>
        <v>CUMPLE</v>
      </c>
      <c r="BH21" s="26"/>
      <c r="BI21" s="156" t="str">
        <f t="shared" si="18"/>
        <v>CUMPLE</v>
      </c>
      <c r="BK21" s="26"/>
      <c r="BL21" s="156" t="str">
        <f t="shared" si="19"/>
        <v>CUMPLE</v>
      </c>
      <c r="BN21" s="26"/>
      <c r="BO21" s="156" t="str">
        <f t="shared" si="20"/>
        <v>CUMPLE</v>
      </c>
    </row>
    <row r="22" spans="1:67" ht="12.75" x14ac:dyDescent="0.2">
      <c r="A22" s="27" t="s">
        <v>54</v>
      </c>
      <c r="B22" s="30" t="s">
        <v>55</v>
      </c>
      <c r="C22" s="29" t="s">
        <v>33</v>
      </c>
      <c r="D22" s="29">
        <v>1</v>
      </c>
      <c r="E22" s="34">
        <v>25027.223999999998</v>
      </c>
      <c r="F22" s="26"/>
      <c r="G22" s="156" t="str">
        <f t="shared" si="0"/>
        <v>CUMPLE</v>
      </c>
      <c r="I22" s="26"/>
      <c r="J22" s="156" t="str">
        <f t="shared" si="1"/>
        <v>CUMPLE</v>
      </c>
      <c r="L22" s="26"/>
      <c r="M22" s="156" t="str">
        <f t="shared" si="2"/>
        <v>CUMPLE</v>
      </c>
      <c r="O22" s="26"/>
      <c r="P22" s="156" t="str">
        <f t="shared" si="3"/>
        <v>CUMPLE</v>
      </c>
      <c r="R22" s="26"/>
      <c r="S22" s="156" t="str">
        <f t="shared" si="4"/>
        <v>CUMPLE</v>
      </c>
      <c r="U22" s="26"/>
      <c r="V22" s="156" t="str">
        <f t="shared" si="5"/>
        <v>CUMPLE</v>
      </c>
      <c r="X22" s="26"/>
      <c r="Y22" s="156" t="str">
        <f t="shared" si="6"/>
        <v>CUMPLE</v>
      </c>
      <c r="AA22" s="26"/>
      <c r="AB22" s="156" t="str">
        <f t="shared" si="7"/>
        <v>CUMPLE</v>
      </c>
      <c r="AD22" s="26"/>
      <c r="AE22" s="156" t="str">
        <f t="shared" si="8"/>
        <v>CUMPLE</v>
      </c>
      <c r="AG22" s="26"/>
      <c r="AH22" s="156" t="str">
        <f t="shared" si="9"/>
        <v>CUMPLE</v>
      </c>
      <c r="AJ22" s="26"/>
      <c r="AK22" s="156" t="str">
        <f t="shared" si="10"/>
        <v>CUMPLE</v>
      </c>
      <c r="AM22" s="26"/>
      <c r="AN22" s="156" t="str">
        <f t="shared" si="11"/>
        <v>CUMPLE</v>
      </c>
      <c r="AP22" s="26"/>
      <c r="AQ22" s="156" t="str">
        <f t="shared" si="12"/>
        <v>CUMPLE</v>
      </c>
      <c r="AS22" s="26"/>
      <c r="AT22" s="156" t="str">
        <f t="shared" si="13"/>
        <v>CUMPLE</v>
      </c>
      <c r="AV22" s="26"/>
      <c r="AW22" s="156" t="str">
        <f t="shared" si="14"/>
        <v>CUMPLE</v>
      </c>
      <c r="AY22" s="26"/>
      <c r="AZ22" s="156" t="str">
        <f t="shared" si="15"/>
        <v>CUMPLE</v>
      </c>
      <c r="BB22" s="26"/>
      <c r="BC22" s="156" t="str">
        <f t="shared" si="16"/>
        <v>CUMPLE</v>
      </c>
      <c r="BE22" s="26"/>
      <c r="BF22" s="156" t="str">
        <f t="shared" si="17"/>
        <v>CUMPLE</v>
      </c>
      <c r="BH22" s="26"/>
      <c r="BI22" s="156" t="str">
        <f t="shared" si="18"/>
        <v>CUMPLE</v>
      </c>
      <c r="BK22" s="26"/>
      <c r="BL22" s="156" t="str">
        <f t="shared" si="19"/>
        <v>CUMPLE</v>
      </c>
      <c r="BN22" s="26"/>
      <c r="BO22" s="156" t="str">
        <f t="shared" si="20"/>
        <v>CUMPLE</v>
      </c>
    </row>
    <row r="23" spans="1:67" ht="36" x14ac:dyDescent="0.2">
      <c r="A23" s="27" t="s">
        <v>56</v>
      </c>
      <c r="B23" s="35" t="s">
        <v>57</v>
      </c>
      <c r="C23" s="29" t="s">
        <v>33</v>
      </c>
      <c r="D23" s="36">
        <v>1</v>
      </c>
      <c r="E23" s="37">
        <v>283117.96836512</v>
      </c>
      <c r="F23" s="26"/>
      <c r="G23" s="156" t="str">
        <f t="shared" si="0"/>
        <v>CUMPLE</v>
      </c>
      <c r="I23" s="26"/>
      <c r="J23" s="156" t="str">
        <f t="shared" si="1"/>
        <v>CUMPLE</v>
      </c>
      <c r="L23" s="26"/>
      <c r="M23" s="156" t="str">
        <f t="shared" si="2"/>
        <v>CUMPLE</v>
      </c>
      <c r="O23" s="26"/>
      <c r="P23" s="156" t="str">
        <f t="shared" si="3"/>
        <v>CUMPLE</v>
      </c>
      <c r="R23" s="26"/>
      <c r="S23" s="156" t="str">
        <f t="shared" si="4"/>
        <v>CUMPLE</v>
      </c>
      <c r="U23" s="26"/>
      <c r="V23" s="156" t="str">
        <f t="shared" si="5"/>
        <v>CUMPLE</v>
      </c>
      <c r="X23" s="26"/>
      <c r="Y23" s="156" t="str">
        <f t="shared" si="6"/>
        <v>CUMPLE</v>
      </c>
      <c r="AA23" s="26"/>
      <c r="AB23" s="156" t="str">
        <f t="shared" si="7"/>
        <v>CUMPLE</v>
      </c>
      <c r="AD23" s="26"/>
      <c r="AE23" s="156" t="str">
        <f t="shared" si="8"/>
        <v>CUMPLE</v>
      </c>
      <c r="AG23" s="26"/>
      <c r="AH23" s="156" t="str">
        <f t="shared" si="9"/>
        <v>CUMPLE</v>
      </c>
      <c r="AJ23" s="26"/>
      <c r="AK23" s="156" t="str">
        <f t="shared" si="10"/>
        <v>CUMPLE</v>
      </c>
      <c r="AM23" s="26"/>
      <c r="AN23" s="156" t="str">
        <f t="shared" si="11"/>
        <v>CUMPLE</v>
      </c>
      <c r="AP23" s="26"/>
      <c r="AQ23" s="156" t="str">
        <f t="shared" si="12"/>
        <v>CUMPLE</v>
      </c>
      <c r="AS23" s="26"/>
      <c r="AT23" s="156" t="str">
        <f t="shared" si="13"/>
        <v>CUMPLE</v>
      </c>
      <c r="AV23" s="26"/>
      <c r="AW23" s="156" t="str">
        <f t="shared" si="14"/>
        <v>CUMPLE</v>
      </c>
      <c r="AY23" s="26"/>
      <c r="AZ23" s="156" t="str">
        <f t="shared" si="15"/>
        <v>CUMPLE</v>
      </c>
      <c r="BB23" s="26"/>
      <c r="BC23" s="156" t="str">
        <f t="shared" si="16"/>
        <v>CUMPLE</v>
      </c>
      <c r="BE23" s="26"/>
      <c r="BF23" s="156" t="str">
        <f t="shared" si="17"/>
        <v>CUMPLE</v>
      </c>
      <c r="BH23" s="26"/>
      <c r="BI23" s="156" t="str">
        <f t="shared" si="18"/>
        <v>CUMPLE</v>
      </c>
      <c r="BK23" s="26"/>
      <c r="BL23" s="156" t="str">
        <f t="shared" si="19"/>
        <v>CUMPLE</v>
      </c>
      <c r="BN23" s="26"/>
      <c r="BO23" s="156" t="str">
        <f t="shared" si="20"/>
        <v>CUMPLE</v>
      </c>
    </row>
    <row r="24" spans="1:67" ht="36" x14ac:dyDescent="0.2">
      <c r="A24" s="27" t="s">
        <v>58</v>
      </c>
      <c r="B24" s="35" t="s">
        <v>59</v>
      </c>
      <c r="C24" s="29" t="s">
        <v>33</v>
      </c>
      <c r="D24" s="36">
        <v>1</v>
      </c>
      <c r="E24" s="37">
        <v>323792.48154064</v>
      </c>
      <c r="F24" s="26"/>
      <c r="G24" s="156" t="str">
        <f t="shared" si="0"/>
        <v>CUMPLE</v>
      </c>
      <c r="I24" s="26"/>
      <c r="J24" s="156" t="str">
        <f t="shared" si="1"/>
        <v>CUMPLE</v>
      </c>
      <c r="L24" s="26"/>
      <c r="M24" s="156" t="str">
        <f t="shared" si="2"/>
        <v>CUMPLE</v>
      </c>
      <c r="O24" s="26"/>
      <c r="P24" s="156" t="str">
        <f t="shared" si="3"/>
        <v>CUMPLE</v>
      </c>
      <c r="R24" s="26"/>
      <c r="S24" s="156" t="str">
        <f t="shared" si="4"/>
        <v>CUMPLE</v>
      </c>
      <c r="U24" s="26"/>
      <c r="V24" s="156" t="str">
        <f t="shared" si="5"/>
        <v>CUMPLE</v>
      </c>
      <c r="X24" s="26"/>
      <c r="Y24" s="156" t="str">
        <f t="shared" si="6"/>
        <v>CUMPLE</v>
      </c>
      <c r="AA24" s="26"/>
      <c r="AB24" s="156" t="str">
        <f t="shared" si="7"/>
        <v>CUMPLE</v>
      </c>
      <c r="AD24" s="26"/>
      <c r="AE24" s="156" t="str">
        <f t="shared" si="8"/>
        <v>CUMPLE</v>
      </c>
      <c r="AG24" s="26"/>
      <c r="AH24" s="156" t="str">
        <f t="shared" si="9"/>
        <v>CUMPLE</v>
      </c>
      <c r="AJ24" s="26"/>
      <c r="AK24" s="156" t="str">
        <f t="shared" si="10"/>
        <v>CUMPLE</v>
      </c>
      <c r="AM24" s="26"/>
      <c r="AN24" s="156" t="str">
        <f t="shared" si="11"/>
        <v>CUMPLE</v>
      </c>
      <c r="AP24" s="26"/>
      <c r="AQ24" s="156" t="str">
        <f t="shared" si="12"/>
        <v>CUMPLE</v>
      </c>
      <c r="AS24" s="26"/>
      <c r="AT24" s="156" t="str">
        <f t="shared" si="13"/>
        <v>CUMPLE</v>
      </c>
      <c r="AV24" s="26"/>
      <c r="AW24" s="156" t="str">
        <f t="shared" si="14"/>
        <v>CUMPLE</v>
      </c>
      <c r="AY24" s="26"/>
      <c r="AZ24" s="156" t="str">
        <f t="shared" si="15"/>
        <v>CUMPLE</v>
      </c>
      <c r="BB24" s="26"/>
      <c r="BC24" s="156" t="str">
        <f t="shared" si="16"/>
        <v>CUMPLE</v>
      </c>
      <c r="BE24" s="26"/>
      <c r="BF24" s="156" t="str">
        <f t="shared" si="17"/>
        <v>CUMPLE</v>
      </c>
      <c r="BH24" s="26"/>
      <c r="BI24" s="156" t="str">
        <f t="shared" si="18"/>
        <v>CUMPLE</v>
      </c>
      <c r="BK24" s="26"/>
      <c r="BL24" s="156" t="str">
        <f t="shared" si="19"/>
        <v>CUMPLE</v>
      </c>
      <c r="BN24" s="26"/>
      <c r="BO24" s="156" t="str">
        <f t="shared" si="20"/>
        <v>CUMPLE</v>
      </c>
    </row>
    <row r="25" spans="1:67" ht="36.75" thickBot="1" x14ac:dyDescent="0.25">
      <c r="A25" s="27" t="s">
        <v>60</v>
      </c>
      <c r="B25" s="38" t="s">
        <v>61</v>
      </c>
      <c r="C25" s="39" t="s">
        <v>33</v>
      </c>
      <c r="D25" s="40">
        <v>1</v>
      </c>
      <c r="E25" s="41">
        <v>62641.154652719997</v>
      </c>
      <c r="F25" s="26"/>
      <c r="G25" s="156" t="str">
        <f t="shared" si="0"/>
        <v>CUMPLE</v>
      </c>
      <c r="I25" s="26"/>
      <c r="J25" s="156" t="str">
        <f t="shared" si="1"/>
        <v>CUMPLE</v>
      </c>
      <c r="L25" s="26"/>
      <c r="M25" s="156" t="str">
        <f t="shared" si="2"/>
        <v>CUMPLE</v>
      </c>
      <c r="O25" s="26"/>
      <c r="P25" s="156" t="str">
        <f t="shared" si="3"/>
        <v>CUMPLE</v>
      </c>
      <c r="R25" s="26"/>
      <c r="S25" s="156" t="str">
        <f t="shared" si="4"/>
        <v>CUMPLE</v>
      </c>
      <c r="U25" s="26"/>
      <c r="V25" s="156" t="str">
        <f t="shared" si="5"/>
        <v>CUMPLE</v>
      </c>
      <c r="X25" s="26"/>
      <c r="Y25" s="156" t="str">
        <f t="shared" si="6"/>
        <v>CUMPLE</v>
      </c>
      <c r="AA25" s="26"/>
      <c r="AB25" s="156" t="str">
        <f t="shared" si="7"/>
        <v>CUMPLE</v>
      </c>
      <c r="AD25" s="26"/>
      <c r="AE25" s="156" t="str">
        <f t="shared" si="8"/>
        <v>CUMPLE</v>
      </c>
      <c r="AG25" s="26"/>
      <c r="AH25" s="156" t="str">
        <f t="shared" si="9"/>
        <v>CUMPLE</v>
      </c>
      <c r="AJ25" s="26"/>
      <c r="AK25" s="156" t="str">
        <f t="shared" si="10"/>
        <v>CUMPLE</v>
      </c>
      <c r="AM25" s="26"/>
      <c r="AN25" s="156" t="str">
        <f t="shared" si="11"/>
        <v>CUMPLE</v>
      </c>
      <c r="AP25" s="26"/>
      <c r="AQ25" s="156" t="str">
        <f t="shared" si="12"/>
        <v>CUMPLE</v>
      </c>
      <c r="AS25" s="26"/>
      <c r="AT25" s="156" t="str">
        <f t="shared" si="13"/>
        <v>CUMPLE</v>
      </c>
      <c r="AV25" s="26"/>
      <c r="AW25" s="156" t="str">
        <f t="shared" si="14"/>
        <v>CUMPLE</v>
      </c>
      <c r="AY25" s="26"/>
      <c r="AZ25" s="156" t="str">
        <f t="shared" si="15"/>
        <v>CUMPLE</v>
      </c>
      <c r="BB25" s="26"/>
      <c r="BC25" s="156" t="str">
        <f t="shared" si="16"/>
        <v>CUMPLE</v>
      </c>
      <c r="BE25" s="26"/>
      <c r="BF25" s="156" t="str">
        <f t="shared" si="17"/>
        <v>CUMPLE</v>
      </c>
      <c r="BH25" s="26"/>
      <c r="BI25" s="156" t="str">
        <f t="shared" si="18"/>
        <v>CUMPLE</v>
      </c>
      <c r="BK25" s="26"/>
      <c r="BL25" s="156" t="str">
        <f t="shared" si="19"/>
        <v>CUMPLE</v>
      </c>
      <c r="BN25" s="26"/>
      <c r="BO25" s="156" t="str">
        <f t="shared" si="20"/>
        <v>CUMPLE</v>
      </c>
    </row>
    <row r="26" spans="1:67" ht="13.5" hidden="1" thickBot="1" x14ac:dyDescent="0.25">
      <c r="A26" s="42"/>
      <c r="B26" s="43" t="s">
        <v>62</v>
      </c>
      <c r="C26" s="44"/>
      <c r="D26" s="44"/>
      <c r="E26" s="44"/>
      <c r="F26" s="44"/>
      <c r="G26" s="156"/>
      <c r="I26" s="44"/>
      <c r="J26" s="156" t="str">
        <f t="shared" si="1"/>
        <v>NO CUMPLE</v>
      </c>
      <c r="L26" s="26"/>
      <c r="M26" s="156" t="str">
        <f t="shared" si="2"/>
        <v>NO CUMPLE</v>
      </c>
      <c r="O26" s="26"/>
      <c r="P26" s="156" t="str">
        <f t="shared" si="3"/>
        <v>NO CUMPLE</v>
      </c>
      <c r="R26" s="26"/>
      <c r="S26" s="156" t="str">
        <f t="shared" si="4"/>
        <v>NO CUMPLE</v>
      </c>
      <c r="U26" s="26"/>
      <c r="V26" s="156" t="str">
        <f t="shared" si="5"/>
        <v>NO CUMPLE</v>
      </c>
      <c r="X26" s="26"/>
      <c r="Y26" s="156" t="str">
        <f t="shared" si="6"/>
        <v>NO CUMPLE</v>
      </c>
      <c r="AA26" s="26"/>
      <c r="AB26" s="156" t="str">
        <f t="shared" si="7"/>
        <v>NO CUMPLE</v>
      </c>
      <c r="AD26" s="26"/>
      <c r="AE26" s="156" t="str">
        <f t="shared" si="8"/>
        <v>NO CUMPLE</v>
      </c>
      <c r="AG26" s="26"/>
      <c r="AH26" s="156" t="str">
        <f t="shared" si="9"/>
        <v>NO CUMPLE</v>
      </c>
      <c r="AJ26" s="26"/>
      <c r="AK26" s="156" t="str">
        <f t="shared" si="10"/>
        <v>NO CUMPLE</v>
      </c>
      <c r="AM26" s="26"/>
      <c r="AN26" s="156" t="str">
        <f t="shared" si="11"/>
        <v>NO CUMPLE</v>
      </c>
      <c r="AP26" s="26"/>
      <c r="AQ26" s="156" t="str">
        <f t="shared" si="12"/>
        <v>NO CUMPLE</v>
      </c>
      <c r="AS26" s="26"/>
      <c r="AT26" s="156" t="str">
        <f t="shared" si="13"/>
        <v>NO CUMPLE</v>
      </c>
      <c r="AV26" s="26"/>
      <c r="AW26" s="156" t="str">
        <f t="shared" si="14"/>
        <v>NO CUMPLE</v>
      </c>
      <c r="AY26" s="26"/>
      <c r="AZ26" s="156" t="str">
        <f t="shared" si="15"/>
        <v>NO CUMPLE</v>
      </c>
      <c r="BB26" s="26"/>
      <c r="BC26" s="156" t="str">
        <f t="shared" si="16"/>
        <v>NO CUMPLE</v>
      </c>
      <c r="BE26" s="26"/>
      <c r="BF26" s="156" t="str">
        <f t="shared" si="17"/>
        <v>NO CUMPLE</v>
      </c>
      <c r="BH26" s="26"/>
      <c r="BI26" s="156" t="str">
        <f t="shared" si="18"/>
        <v>NO CUMPLE</v>
      </c>
      <c r="BK26" s="26"/>
      <c r="BL26" s="156" t="str">
        <f t="shared" si="19"/>
        <v>NO CUMPLE</v>
      </c>
      <c r="BN26" s="26"/>
      <c r="BO26" s="156" t="str">
        <f t="shared" si="20"/>
        <v>NO CUMPLE</v>
      </c>
    </row>
    <row r="27" spans="1:67" ht="13.5" thickBot="1" x14ac:dyDescent="0.25">
      <c r="A27" s="22" t="s">
        <v>63</v>
      </c>
      <c r="B27" s="45" t="s">
        <v>64</v>
      </c>
      <c r="C27" s="46" t="s">
        <v>33</v>
      </c>
      <c r="D27" s="46">
        <v>1</v>
      </c>
      <c r="E27" s="25">
        <v>29625.179808000001</v>
      </c>
      <c r="F27" s="26"/>
      <c r="G27" s="156" t="str">
        <f t="shared" si="0"/>
        <v>CUMPLE</v>
      </c>
      <c r="I27" s="26"/>
      <c r="J27" s="156" t="str">
        <f t="shared" si="1"/>
        <v>CUMPLE</v>
      </c>
      <c r="L27" s="26"/>
      <c r="M27" s="156" t="str">
        <f t="shared" si="2"/>
        <v>CUMPLE</v>
      </c>
      <c r="O27" s="26"/>
      <c r="P27" s="156" t="str">
        <f t="shared" si="3"/>
        <v>CUMPLE</v>
      </c>
      <c r="R27" s="26"/>
      <c r="S27" s="156" t="str">
        <f t="shared" si="4"/>
        <v>CUMPLE</v>
      </c>
      <c r="U27" s="26"/>
      <c r="V27" s="156" t="str">
        <f t="shared" si="5"/>
        <v>CUMPLE</v>
      </c>
      <c r="X27" s="26"/>
      <c r="Y27" s="156" t="str">
        <f t="shared" si="6"/>
        <v>CUMPLE</v>
      </c>
      <c r="AA27" s="26"/>
      <c r="AB27" s="156" t="str">
        <f t="shared" si="7"/>
        <v>CUMPLE</v>
      </c>
      <c r="AD27" s="26"/>
      <c r="AE27" s="156" t="str">
        <f t="shared" si="8"/>
        <v>CUMPLE</v>
      </c>
      <c r="AG27" s="26"/>
      <c r="AH27" s="156" t="str">
        <f t="shared" si="9"/>
        <v>CUMPLE</v>
      </c>
      <c r="AJ27" s="26"/>
      <c r="AK27" s="156" t="str">
        <f t="shared" si="10"/>
        <v>CUMPLE</v>
      </c>
      <c r="AM27" s="26"/>
      <c r="AN27" s="156" t="str">
        <f t="shared" si="11"/>
        <v>CUMPLE</v>
      </c>
      <c r="AP27" s="26"/>
      <c r="AQ27" s="156" t="str">
        <f t="shared" si="12"/>
        <v>CUMPLE</v>
      </c>
      <c r="AS27" s="26"/>
      <c r="AT27" s="156" t="str">
        <f t="shared" si="13"/>
        <v>CUMPLE</v>
      </c>
      <c r="AV27" s="26"/>
      <c r="AW27" s="156" t="str">
        <f t="shared" si="14"/>
        <v>CUMPLE</v>
      </c>
      <c r="AY27" s="26"/>
      <c r="AZ27" s="156" t="str">
        <f t="shared" si="15"/>
        <v>CUMPLE</v>
      </c>
      <c r="BB27" s="26"/>
      <c r="BC27" s="156" t="str">
        <f t="shared" si="16"/>
        <v>CUMPLE</v>
      </c>
      <c r="BE27" s="26"/>
      <c r="BF27" s="156" t="str">
        <f t="shared" si="17"/>
        <v>CUMPLE</v>
      </c>
      <c r="BH27" s="26"/>
      <c r="BI27" s="156" t="str">
        <f t="shared" si="18"/>
        <v>CUMPLE</v>
      </c>
      <c r="BK27" s="26"/>
      <c r="BL27" s="156" t="str">
        <f t="shared" si="19"/>
        <v>CUMPLE</v>
      </c>
      <c r="BN27" s="26"/>
      <c r="BO27" s="156" t="str">
        <f t="shared" si="20"/>
        <v>CUMPLE</v>
      </c>
    </row>
    <row r="28" spans="1:67" ht="13.5" hidden="1" thickBot="1" x14ac:dyDescent="0.25">
      <c r="A28" s="47"/>
      <c r="B28" s="48"/>
      <c r="C28" s="48"/>
      <c r="D28" s="48"/>
      <c r="E28" s="48"/>
      <c r="F28" s="49"/>
      <c r="G28" s="156" t="str">
        <f t="shared" si="0"/>
        <v>NO CUMPLE</v>
      </c>
      <c r="I28" s="49"/>
      <c r="J28" s="156" t="str">
        <f t="shared" si="1"/>
        <v>NO CUMPLE</v>
      </c>
      <c r="L28" s="26"/>
      <c r="M28" s="156" t="str">
        <f t="shared" si="2"/>
        <v>NO CUMPLE</v>
      </c>
      <c r="O28" s="26"/>
      <c r="P28" s="156" t="str">
        <f t="shared" si="3"/>
        <v>NO CUMPLE</v>
      </c>
      <c r="R28" s="26"/>
      <c r="S28" s="156" t="str">
        <f t="shared" si="4"/>
        <v>NO CUMPLE</v>
      </c>
      <c r="U28" s="26"/>
      <c r="V28" s="156" t="str">
        <f t="shared" si="5"/>
        <v>NO CUMPLE</v>
      </c>
      <c r="X28" s="26"/>
      <c r="Y28" s="156" t="str">
        <f t="shared" si="6"/>
        <v>NO CUMPLE</v>
      </c>
      <c r="AA28" s="26"/>
      <c r="AB28" s="156" t="str">
        <f t="shared" si="7"/>
        <v>NO CUMPLE</v>
      </c>
      <c r="AD28" s="26"/>
      <c r="AE28" s="156" t="str">
        <f t="shared" si="8"/>
        <v>NO CUMPLE</v>
      </c>
      <c r="AG28" s="26"/>
      <c r="AH28" s="156" t="str">
        <f t="shared" si="9"/>
        <v>NO CUMPLE</v>
      </c>
      <c r="AJ28" s="26"/>
      <c r="AK28" s="156" t="str">
        <f t="shared" si="10"/>
        <v>NO CUMPLE</v>
      </c>
      <c r="AM28" s="26"/>
      <c r="AN28" s="156" t="str">
        <f t="shared" si="11"/>
        <v>NO CUMPLE</v>
      </c>
      <c r="AP28" s="26"/>
      <c r="AQ28" s="156" t="str">
        <f t="shared" si="12"/>
        <v>NO CUMPLE</v>
      </c>
      <c r="AS28" s="26"/>
      <c r="AT28" s="156" t="str">
        <f t="shared" si="13"/>
        <v>NO CUMPLE</v>
      </c>
      <c r="AV28" s="26"/>
      <c r="AW28" s="156" t="str">
        <f t="shared" si="14"/>
        <v>NO CUMPLE</v>
      </c>
      <c r="AY28" s="26"/>
      <c r="AZ28" s="156" t="str">
        <f t="shared" si="15"/>
        <v>NO CUMPLE</v>
      </c>
      <c r="BB28" s="26"/>
      <c r="BC28" s="156" t="str">
        <f t="shared" si="16"/>
        <v>NO CUMPLE</v>
      </c>
      <c r="BE28" s="26"/>
      <c r="BF28" s="156" t="str">
        <f t="shared" si="17"/>
        <v>NO CUMPLE</v>
      </c>
      <c r="BH28" s="26"/>
      <c r="BI28" s="156" t="str">
        <f t="shared" si="18"/>
        <v>NO CUMPLE</v>
      </c>
      <c r="BK28" s="26"/>
      <c r="BL28" s="156" t="str">
        <f t="shared" si="19"/>
        <v>NO CUMPLE</v>
      </c>
      <c r="BN28" s="26"/>
      <c r="BO28" s="156" t="str">
        <f t="shared" si="20"/>
        <v>NO CUMPLE</v>
      </c>
    </row>
    <row r="29" spans="1:67" ht="13.5" hidden="1" thickBot="1" x14ac:dyDescent="0.25">
      <c r="A29" s="50" t="s">
        <v>65</v>
      </c>
      <c r="B29" s="51" t="s">
        <v>66</v>
      </c>
      <c r="C29" s="51"/>
      <c r="D29" s="51"/>
      <c r="E29" s="51"/>
      <c r="F29" s="52"/>
      <c r="G29" s="156" t="str">
        <f t="shared" si="0"/>
        <v>NO CUMPLE</v>
      </c>
      <c r="I29" s="52"/>
      <c r="J29" s="156" t="str">
        <f t="shared" si="1"/>
        <v>NO CUMPLE</v>
      </c>
      <c r="L29" s="26"/>
      <c r="M29" s="156" t="str">
        <f t="shared" si="2"/>
        <v>NO CUMPLE</v>
      </c>
      <c r="O29" s="26"/>
      <c r="P29" s="156" t="str">
        <f t="shared" si="3"/>
        <v>NO CUMPLE</v>
      </c>
      <c r="R29" s="26"/>
      <c r="S29" s="156" t="str">
        <f t="shared" si="4"/>
        <v>NO CUMPLE</v>
      </c>
      <c r="U29" s="26"/>
      <c r="V29" s="156" t="str">
        <f t="shared" si="5"/>
        <v>NO CUMPLE</v>
      </c>
      <c r="X29" s="26"/>
      <c r="Y29" s="156" t="str">
        <f t="shared" si="6"/>
        <v>NO CUMPLE</v>
      </c>
      <c r="AA29" s="26"/>
      <c r="AB29" s="156" t="str">
        <f t="shared" si="7"/>
        <v>NO CUMPLE</v>
      </c>
      <c r="AD29" s="26"/>
      <c r="AE29" s="156" t="str">
        <f t="shared" si="8"/>
        <v>NO CUMPLE</v>
      </c>
      <c r="AG29" s="26"/>
      <c r="AH29" s="156" t="str">
        <f t="shared" si="9"/>
        <v>NO CUMPLE</v>
      </c>
      <c r="AJ29" s="26"/>
      <c r="AK29" s="156" t="str">
        <f t="shared" si="10"/>
        <v>NO CUMPLE</v>
      </c>
      <c r="AM29" s="26"/>
      <c r="AN29" s="156" t="str">
        <f t="shared" si="11"/>
        <v>NO CUMPLE</v>
      </c>
      <c r="AP29" s="26"/>
      <c r="AQ29" s="156" t="str">
        <f t="shared" si="12"/>
        <v>NO CUMPLE</v>
      </c>
      <c r="AS29" s="26"/>
      <c r="AT29" s="156" t="str">
        <f t="shared" si="13"/>
        <v>NO CUMPLE</v>
      </c>
      <c r="AV29" s="26"/>
      <c r="AW29" s="156" t="str">
        <f t="shared" si="14"/>
        <v>NO CUMPLE</v>
      </c>
      <c r="AY29" s="26"/>
      <c r="AZ29" s="156" t="str">
        <f t="shared" si="15"/>
        <v>NO CUMPLE</v>
      </c>
      <c r="BB29" s="26"/>
      <c r="BC29" s="156" t="str">
        <f t="shared" si="16"/>
        <v>NO CUMPLE</v>
      </c>
      <c r="BE29" s="26"/>
      <c r="BF29" s="156" t="str">
        <f t="shared" si="17"/>
        <v>NO CUMPLE</v>
      </c>
      <c r="BH29" s="26"/>
      <c r="BI29" s="156" t="str">
        <f t="shared" si="18"/>
        <v>NO CUMPLE</v>
      </c>
      <c r="BK29" s="26"/>
      <c r="BL29" s="156" t="str">
        <f t="shared" si="19"/>
        <v>NO CUMPLE</v>
      </c>
      <c r="BN29" s="26"/>
      <c r="BO29" s="156" t="str">
        <f t="shared" si="20"/>
        <v>NO CUMPLE</v>
      </c>
    </row>
    <row r="30" spans="1:67" ht="13.5" hidden="1" thickBot="1" x14ac:dyDescent="0.25">
      <c r="A30" s="21"/>
      <c r="B30" s="53" t="s">
        <v>30</v>
      </c>
      <c r="C30" s="54"/>
      <c r="D30" s="54"/>
      <c r="E30" s="54"/>
      <c r="F30" s="54"/>
      <c r="G30" s="156" t="str">
        <f t="shared" si="0"/>
        <v>NO CUMPLE</v>
      </c>
      <c r="I30" s="54"/>
      <c r="J30" s="156" t="str">
        <f t="shared" si="1"/>
        <v>NO CUMPLE</v>
      </c>
      <c r="L30" s="26"/>
      <c r="M30" s="156" t="str">
        <f t="shared" si="2"/>
        <v>NO CUMPLE</v>
      </c>
      <c r="O30" s="26"/>
      <c r="P30" s="156" t="str">
        <f t="shared" si="3"/>
        <v>NO CUMPLE</v>
      </c>
      <c r="R30" s="26"/>
      <c r="S30" s="156" t="str">
        <f t="shared" si="4"/>
        <v>NO CUMPLE</v>
      </c>
      <c r="U30" s="26"/>
      <c r="V30" s="156" t="str">
        <f t="shared" si="5"/>
        <v>NO CUMPLE</v>
      </c>
      <c r="X30" s="26"/>
      <c r="Y30" s="156" t="str">
        <f t="shared" si="6"/>
        <v>NO CUMPLE</v>
      </c>
      <c r="AA30" s="26"/>
      <c r="AB30" s="156" t="str">
        <f t="shared" si="7"/>
        <v>NO CUMPLE</v>
      </c>
      <c r="AD30" s="26"/>
      <c r="AE30" s="156" t="str">
        <f t="shared" si="8"/>
        <v>NO CUMPLE</v>
      </c>
      <c r="AG30" s="26"/>
      <c r="AH30" s="156" t="str">
        <f t="shared" si="9"/>
        <v>NO CUMPLE</v>
      </c>
      <c r="AJ30" s="26"/>
      <c r="AK30" s="156" t="str">
        <f t="shared" si="10"/>
        <v>NO CUMPLE</v>
      </c>
      <c r="AM30" s="26"/>
      <c r="AN30" s="156" t="str">
        <f t="shared" si="11"/>
        <v>NO CUMPLE</v>
      </c>
      <c r="AP30" s="26"/>
      <c r="AQ30" s="156" t="str">
        <f t="shared" si="12"/>
        <v>NO CUMPLE</v>
      </c>
      <c r="AS30" s="26"/>
      <c r="AT30" s="156" t="str">
        <f t="shared" si="13"/>
        <v>NO CUMPLE</v>
      </c>
      <c r="AV30" s="26"/>
      <c r="AW30" s="156" t="str">
        <f t="shared" si="14"/>
        <v>NO CUMPLE</v>
      </c>
      <c r="AY30" s="26"/>
      <c r="AZ30" s="156" t="str">
        <f t="shared" si="15"/>
        <v>NO CUMPLE</v>
      </c>
      <c r="BB30" s="26"/>
      <c r="BC30" s="156" t="str">
        <f t="shared" si="16"/>
        <v>NO CUMPLE</v>
      </c>
      <c r="BE30" s="26"/>
      <c r="BF30" s="156" t="str">
        <f t="shared" si="17"/>
        <v>NO CUMPLE</v>
      </c>
      <c r="BH30" s="26"/>
      <c r="BI30" s="156" t="str">
        <f t="shared" si="18"/>
        <v>NO CUMPLE</v>
      </c>
      <c r="BK30" s="26"/>
      <c r="BL30" s="156" t="str">
        <f t="shared" si="19"/>
        <v>NO CUMPLE</v>
      </c>
      <c r="BN30" s="26"/>
      <c r="BO30" s="156" t="str">
        <f t="shared" si="20"/>
        <v>NO CUMPLE</v>
      </c>
    </row>
    <row r="31" spans="1:67" ht="24" x14ac:dyDescent="0.2">
      <c r="A31" s="22" t="s">
        <v>67</v>
      </c>
      <c r="B31" s="45" t="s">
        <v>68</v>
      </c>
      <c r="C31" s="46" t="s">
        <v>33</v>
      </c>
      <c r="D31" s="46">
        <v>1</v>
      </c>
      <c r="E31" s="25">
        <v>31503.587948</v>
      </c>
      <c r="F31" s="26"/>
      <c r="G31" s="156" t="str">
        <f t="shared" si="0"/>
        <v>CUMPLE</v>
      </c>
      <c r="I31" s="26"/>
      <c r="J31" s="156" t="str">
        <f t="shared" si="1"/>
        <v>CUMPLE</v>
      </c>
      <c r="L31" s="26"/>
      <c r="M31" s="156" t="str">
        <f t="shared" si="2"/>
        <v>CUMPLE</v>
      </c>
      <c r="O31" s="26"/>
      <c r="P31" s="156" t="str">
        <f t="shared" si="3"/>
        <v>CUMPLE</v>
      </c>
      <c r="R31" s="26"/>
      <c r="S31" s="156" t="str">
        <f t="shared" si="4"/>
        <v>CUMPLE</v>
      </c>
      <c r="U31" s="26"/>
      <c r="V31" s="156" t="str">
        <f t="shared" si="5"/>
        <v>CUMPLE</v>
      </c>
      <c r="X31" s="26"/>
      <c r="Y31" s="156" t="str">
        <f t="shared" si="6"/>
        <v>CUMPLE</v>
      </c>
      <c r="AA31" s="26"/>
      <c r="AB31" s="156" t="str">
        <f t="shared" si="7"/>
        <v>CUMPLE</v>
      </c>
      <c r="AD31" s="26"/>
      <c r="AE31" s="156" t="str">
        <f t="shared" si="8"/>
        <v>CUMPLE</v>
      </c>
      <c r="AG31" s="26"/>
      <c r="AH31" s="156" t="str">
        <f t="shared" si="9"/>
        <v>CUMPLE</v>
      </c>
      <c r="AJ31" s="26"/>
      <c r="AK31" s="156" t="str">
        <f t="shared" si="10"/>
        <v>CUMPLE</v>
      </c>
      <c r="AM31" s="26"/>
      <c r="AN31" s="156" t="str">
        <f t="shared" si="11"/>
        <v>CUMPLE</v>
      </c>
      <c r="AP31" s="26"/>
      <c r="AQ31" s="156" t="str">
        <f t="shared" si="12"/>
        <v>CUMPLE</v>
      </c>
      <c r="AS31" s="26"/>
      <c r="AT31" s="156" t="str">
        <f t="shared" si="13"/>
        <v>CUMPLE</v>
      </c>
      <c r="AV31" s="26"/>
      <c r="AW31" s="156" t="str">
        <f t="shared" si="14"/>
        <v>CUMPLE</v>
      </c>
      <c r="AY31" s="26"/>
      <c r="AZ31" s="156" t="str">
        <f t="shared" si="15"/>
        <v>CUMPLE</v>
      </c>
      <c r="BB31" s="26"/>
      <c r="BC31" s="156" t="str">
        <f t="shared" si="16"/>
        <v>CUMPLE</v>
      </c>
      <c r="BE31" s="26"/>
      <c r="BF31" s="156" t="str">
        <f t="shared" si="17"/>
        <v>CUMPLE</v>
      </c>
      <c r="BH31" s="26"/>
      <c r="BI31" s="156" t="str">
        <f t="shared" si="18"/>
        <v>CUMPLE</v>
      </c>
      <c r="BK31" s="26"/>
      <c r="BL31" s="156" t="str">
        <f t="shared" si="19"/>
        <v>CUMPLE</v>
      </c>
      <c r="BN31" s="26"/>
      <c r="BO31" s="156" t="str">
        <f t="shared" si="20"/>
        <v>CUMPLE</v>
      </c>
    </row>
    <row r="32" spans="1:67" ht="24" x14ac:dyDescent="0.2">
      <c r="A32" s="27" t="s">
        <v>69</v>
      </c>
      <c r="B32" s="32" t="s">
        <v>70</v>
      </c>
      <c r="C32" s="29" t="s">
        <v>33</v>
      </c>
      <c r="D32" s="29">
        <v>1</v>
      </c>
      <c r="E32" s="25">
        <v>22111.547248000003</v>
      </c>
      <c r="F32" s="26"/>
      <c r="G32" s="156" t="str">
        <f t="shared" si="0"/>
        <v>CUMPLE</v>
      </c>
      <c r="I32" s="26"/>
      <c r="J32" s="156" t="str">
        <f t="shared" si="1"/>
        <v>CUMPLE</v>
      </c>
      <c r="L32" s="26"/>
      <c r="M32" s="156" t="str">
        <f t="shared" si="2"/>
        <v>CUMPLE</v>
      </c>
      <c r="O32" s="26"/>
      <c r="P32" s="156" t="str">
        <f t="shared" si="3"/>
        <v>CUMPLE</v>
      </c>
      <c r="R32" s="26"/>
      <c r="S32" s="156" t="str">
        <f t="shared" si="4"/>
        <v>CUMPLE</v>
      </c>
      <c r="U32" s="26"/>
      <c r="V32" s="156" t="str">
        <f t="shared" si="5"/>
        <v>CUMPLE</v>
      </c>
      <c r="X32" s="26"/>
      <c r="Y32" s="156" t="str">
        <f t="shared" si="6"/>
        <v>CUMPLE</v>
      </c>
      <c r="AA32" s="26"/>
      <c r="AB32" s="156" t="str">
        <f t="shared" si="7"/>
        <v>CUMPLE</v>
      </c>
      <c r="AD32" s="26"/>
      <c r="AE32" s="156" t="str">
        <f t="shared" si="8"/>
        <v>CUMPLE</v>
      </c>
      <c r="AG32" s="26"/>
      <c r="AH32" s="156" t="str">
        <f t="shared" si="9"/>
        <v>CUMPLE</v>
      </c>
      <c r="AJ32" s="26"/>
      <c r="AK32" s="156" t="str">
        <f t="shared" si="10"/>
        <v>CUMPLE</v>
      </c>
      <c r="AM32" s="26"/>
      <c r="AN32" s="156" t="str">
        <f t="shared" si="11"/>
        <v>CUMPLE</v>
      </c>
      <c r="AP32" s="26"/>
      <c r="AQ32" s="156" t="str">
        <f t="shared" si="12"/>
        <v>CUMPLE</v>
      </c>
      <c r="AS32" s="26"/>
      <c r="AT32" s="156" t="str">
        <f t="shared" si="13"/>
        <v>CUMPLE</v>
      </c>
      <c r="AV32" s="26"/>
      <c r="AW32" s="156" t="str">
        <f t="shared" si="14"/>
        <v>CUMPLE</v>
      </c>
      <c r="AY32" s="26"/>
      <c r="AZ32" s="156" t="str">
        <f t="shared" si="15"/>
        <v>CUMPLE</v>
      </c>
      <c r="BB32" s="26"/>
      <c r="BC32" s="156" t="str">
        <f t="shared" si="16"/>
        <v>CUMPLE</v>
      </c>
      <c r="BE32" s="26"/>
      <c r="BF32" s="156" t="str">
        <f t="shared" si="17"/>
        <v>CUMPLE</v>
      </c>
      <c r="BH32" s="26"/>
      <c r="BI32" s="156" t="str">
        <f t="shared" si="18"/>
        <v>CUMPLE</v>
      </c>
      <c r="BK32" s="26"/>
      <c r="BL32" s="156" t="str">
        <f t="shared" si="19"/>
        <v>CUMPLE</v>
      </c>
      <c r="BN32" s="26"/>
      <c r="BO32" s="156" t="str">
        <f t="shared" si="20"/>
        <v>CUMPLE</v>
      </c>
    </row>
    <row r="33" spans="1:67" ht="12.75" x14ac:dyDescent="0.2">
      <c r="A33" s="27" t="s">
        <v>71</v>
      </c>
      <c r="B33" s="32" t="s">
        <v>72</v>
      </c>
      <c r="C33" s="29" t="s">
        <v>73</v>
      </c>
      <c r="D33" s="29">
        <v>1</v>
      </c>
      <c r="E33" s="25">
        <v>36501.281935999999</v>
      </c>
      <c r="F33" s="26"/>
      <c r="G33" s="156" t="str">
        <f t="shared" si="0"/>
        <v>CUMPLE</v>
      </c>
      <c r="I33" s="26"/>
      <c r="J33" s="156" t="str">
        <f t="shared" si="1"/>
        <v>CUMPLE</v>
      </c>
      <c r="L33" s="26"/>
      <c r="M33" s="156" t="str">
        <f t="shared" si="2"/>
        <v>CUMPLE</v>
      </c>
      <c r="O33" s="26"/>
      <c r="P33" s="156" t="str">
        <f t="shared" si="3"/>
        <v>CUMPLE</v>
      </c>
      <c r="R33" s="26"/>
      <c r="S33" s="156" t="str">
        <f t="shared" si="4"/>
        <v>CUMPLE</v>
      </c>
      <c r="U33" s="26"/>
      <c r="V33" s="156" t="str">
        <f t="shared" si="5"/>
        <v>CUMPLE</v>
      </c>
      <c r="X33" s="26"/>
      <c r="Y33" s="156" t="str">
        <f t="shared" si="6"/>
        <v>CUMPLE</v>
      </c>
      <c r="AA33" s="26"/>
      <c r="AB33" s="156" t="str">
        <f t="shared" si="7"/>
        <v>CUMPLE</v>
      </c>
      <c r="AD33" s="26"/>
      <c r="AE33" s="156" t="str">
        <f t="shared" si="8"/>
        <v>CUMPLE</v>
      </c>
      <c r="AG33" s="26"/>
      <c r="AH33" s="156" t="str">
        <f t="shared" si="9"/>
        <v>CUMPLE</v>
      </c>
      <c r="AJ33" s="26"/>
      <c r="AK33" s="156" t="str">
        <f t="shared" si="10"/>
        <v>CUMPLE</v>
      </c>
      <c r="AM33" s="26"/>
      <c r="AN33" s="156" t="str">
        <f t="shared" si="11"/>
        <v>CUMPLE</v>
      </c>
      <c r="AP33" s="26"/>
      <c r="AQ33" s="156" t="str">
        <f t="shared" si="12"/>
        <v>CUMPLE</v>
      </c>
      <c r="AS33" s="26"/>
      <c r="AT33" s="156" t="str">
        <f t="shared" si="13"/>
        <v>CUMPLE</v>
      </c>
      <c r="AV33" s="26"/>
      <c r="AW33" s="156" t="str">
        <f t="shared" si="14"/>
        <v>CUMPLE</v>
      </c>
      <c r="AY33" s="26"/>
      <c r="AZ33" s="156" t="str">
        <f t="shared" si="15"/>
        <v>CUMPLE</v>
      </c>
      <c r="BB33" s="26"/>
      <c r="BC33" s="156" t="str">
        <f t="shared" si="16"/>
        <v>CUMPLE</v>
      </c>
      <c r="BE33" s="26"/>
      <c r="BF33" s="156" t="str">
        <f t="shared" si="17"/>
        <v>CUMPLE</v>
      </c>
      <c r="BH33" s="26"/>
      <c r="BI33" s="156" t="str">
        <f t="shared" si="18"/>
        <v>CUMPLE</v>
      </c>
      <c r="BK33" s="26"/>
      <c r="BL33" s="156" t="str">
        <f t="shared" si="19"/>
        <v>CUMPLE</v>
      </c>
      <c r="BN33" s="26"/>
      <c r="BO33" s="156" t="str">
        <f t="shared" si="20"/>
        <v>CUMPLE</v>
      </c>
    </row>
    <row r="34" spans="1:67" ht="24" x14ac:dyDescent="0.2">
      <c r="A34" s="27" t="s">
        <v>74</v>
      </c>
      <c r="B34" s="32" t="s">
        <v>75</v>
      </c>
      <c r="C34" s="29" t="s">
        <v>33</v>
      </c>
      <c r="D34" s="29">
        <v>1</v>
      </c>
      <c r="E34" s="25">
        <v>36709.461936</v>
      </c>
      <c r="F34" s="26"/>
      <c r="G34" s="156" t="str">
        <f t="shared" si="0"/>
        <v>CUMPLE</v>
      </c>
      <c r="I34" s="26"/>
      <c r="J34" s="156" t="str">
        <f t="shared" si="1"/>
        <v>CUMPLE</v>
      </c>
      <c r="L34" s="26"/>
      <c r="M34" s="156" t="str">
        <f t="shared" si="2"/>
        <v>CUMPLE</v>
      </c>
      <c r="O34" s="26"/>
      <c r="P34" s="156" t="str">
        <f t="shared" si="3"/>
        <v>CUMPLE</v>
      </c>
      <c r="R34" s="26"/>
      <c r="S34" s="156" t="str">
        <f t="shared" si="4"/>
        <v>CUMPLE</v>
      </c>
      <c r="U34" s="26"/>
      <c r="V34" s="156" t="str">
        <f t="shared" si="5"/>
        <v>CUMPLE</v>
      </c>
      <c r="X34" s="26"/>
      <c r="Y34" s="156" t="str">
        <f t="shared" si="6"/>
        <v>CUMPLE</v>
      </c>
      <c r="AA34" s="26"/>
      <c r="AB34" s="156" t="str">
        <f t="shared" si="7"/>
        <v>CUMPLE</v>
      </c>
      <c r="AD34" s="26"/>
      <c r="AE34" s="156" t="str">
        <f t="shared" si="8"/>
        <v>CUMPLE</v>
      </c>
      <c r="AG34" s="26"/>
      <c r="AH34" s="156" t="str">
        <f t="shared" si="9"/>
        <v>CUMPLE</v>
      </c>
      <c r="AJ34" s="26"/>
      <c r="AK34" s="156" t="str">
        <f t="shared" si="10"/>
        <v>CUMPLE</v>
      </c>
      <c r="AM34" s="26"/>
      <c r="AN34" s="156" t="str">
        <f t="shared" si="11"/>
        <v>CUMPLE</v>
      </c>
      <c r="AP34" s="26"/>
      <c r="AQ34" s="156" t="str">
        <f t="shared" si="12"/>
        <v>CUMPLE</v>
      </c>
      <c r="AS34" s="26"/>
      <c r="AT34" s="156" t="str">
        <f t="shared" si="13"/>
        <v>CUMPLE</v>
      </c>
      <c r="AV34" s="26"/>
      <c r="AW34" s="156" t="str">
        <f t="shared" si="14"/>
        <v>CUMPLE</v>
      </c>
      <c r="AY34" s="26"/>
      <c r="AZ34" s="156" t="str">
        <f t="shared" si="15"/>
        <v>CUMPLE</v>
      </c>
      <c r="BB34" s="26"/>
      <c r="BC34" s="156" t="str">
        <f t="shared" si="16"/>
        <v>CUMPLE</v>
      </c>
      <c r="BE34" s="26"/>
      <c r="BF34" s="156" t="str">
        <f t="shared" si="17"/>
        <v>CUMPLE</v>
      </c>
      <c r="BH34" s="26"/>
      <c r="BI34" s="156" t="str">
        <f t="shared" si="18"/>
        <v>CUMPLE</v>
      </c>
      <c r="BK34" s="26"/>
      <c r="BL34" s="156" t="str">
        <f t="shared" si="19"/>
        <v>CUMPLE</v>
      </c>
      <c r="BN34" s="26"/>
      <c r="BO34" s="156" t="str">
        <f t="shared" si="20"/>
        <v>CUMPLE</v>
      </c>
    </row>
    <row r="35" spans="1:67" ht="13.5" thickBot="1" x14ac:dyDescent="0.25">
      <c r="A35" s="55" t="s">
        <v>76</v>
      </c>
      <c r="B35" s="56" t="s">
        <v>77</v>
      </c>
      <c r="C35" s="57" t="s">
        <v>73</v>
      </c>
      <c r="D35" s="57"/>
      <c r="E35" s="25">
        <v>90968.622779999991</v>
      </c>
      <c r="F35" s="26"/>
      <c r="G35" s="156" t="str">
        <f t="shared" si="0"/>
        <v>CUMPLE</v>
      </c>
      <c r="I35" s="26"/>
      <c r="J35" s="156" t="str">
        <f t="shared" si="1"/>
        <v>CUMPLE</v>
      </c>
      <c r="L35" s="26"/>
      <c r="M35" s="156" t="str">
        <f t="shared" si="2"/>
        <v>CUMPLE</v>
      </c>
      <c r="O35" s="26"/>
      <c r="P35" s="156" t="str">
        <f t="shared" si="3"/>
        <v>CUMPLE</v>
      </c>
      <c r="R35" s="26"/>
      <c r="S35" s="156" t="str">
        <f t="shared" si="4"/>
        <v>CUMPLE</v>
      </c>
      <c r="U35" s="26"/>
      <c r="V35" s="156" t="str">
        <f t="shared" si="5"/>
        <v>CUMPLE</v>
      </c>
      <c r="X35" s="26"/>
      <c r="Y35" s="156" t="str">
        <f t="shared" si="6"/>
        <v>CUMPLE</v>
      </c>
      <c r="AA35" s="26"/>
      <c r="AB35" s="156" t="str">
        <f t="shared" si="7"/>
        <v>CUMPLE</v>
      </c>
      <c r="AD35" s="26"/>
      <c r="AE35" s="156" t="str">
        <f t="shared" si="8"/>
        <v>CUMPLE</v>
      </c>
      <c r="AG35" s="26"/>
      <c r="AH35" s="156" t="str">
        <f t="shared" si="9"/>
        <v>CUMPLE</v>
      </c>
      <c r="AJ35" s="26"/>
      <c r="AK35" s="156" t="str">
        <f t="shared" si="10"/>
        <v>CUMPLE</v>
      </c>
      <c r="AM35" s="26"/>
      <c r="AN35" s="156" t="str">
        <f t="shared" si="11"/>
        <v>CUMPLE</v>
      </c>
      <c r="AP35" s="26"/>
      <c r="AQ35" s="156" t="str">
        <f t="shared" si="12"/>
        <v>CUMPLE</v>
      </c>
      <c r="AS35" s="26"/>
      <c r="AT35" s="156" t="str">
        <f t="shared" si="13"/>
        <v>CUMPLE</v>
      </c>
      <c r="AV35" s="26"/>
      <c r="AW35" s="156" t="str">
        <f t="shared" si="14"/>
        <v>CUMPLE</v>
      </c>
      <c r="AY35" s="26"/>
      <c r="AZ35" s="156" t="str">
        <f t="shared" si="15"/>
        <v>CUMPLE</v>
      </c>
      <c r="BB35" s="26"/>
      <c r="BC35" s="156" t="str">
        <f t="shared" si="16"/>
        <v>CUMPLE</v>
      </c>
      <c r="BE35" s="26"/>
      <c r="BF35" s="156" t="str">
        <f t="shared" si="17"/>
        <v>CUMPLE</v>
      </c>
      <c r="BH35" s="26"/>
      <c r="BI35" s="156" t="str">
        <f t="shared" si="18"/>
        <v>CUMPLE</v>
      </c>
      <c r="BK35" s="26"/>
      <c r="BL35" s="156" t="str">
        <f t="shared" si="19"/>
        <v>CUMPLE</v>
      </c>
      <c r="BN35" s="26"/>
      <c r="BO35" s="156" t="str">
        <f t="shared" si="20"/>
        <v>CUMPLE</v>
      </c>
    </row>
    <row r="36" spans="1:67" ht="13.5" hidden="1" thickBot="1" x14ac:dyDescent="0.25">
      <c r="A36" s="42"/>
      <c r="B36" s="58" t="s">
        <v>62</v>
      </c>
      <c r="C36" s="58"/>
      <c r="D36" s="58"/>
      <c r="E36" s="58"/>
      <c r="F36" s="58"/>
      <c r="G36" s="156" t="str">
        <f t="shared" si="0"/>
        <v>NO CUMPLE</v>
      </c>
      <c r="I36" s="58"/>
      <c r="J36" s="156" t="str">
        <f t="shared" si="1"/>
        <v>NO CUMPLE</v>
      </c>
      <c r="L36" s="26"/>
      <c r="M36" s="156" t="str">
        <f t="shared" si="2"/>
        <v>NO CUMPLE</v>
      </c>
      <c r="O36" s="26"/>
      <c r="P36" s="156" t="str">
        <f t="shared" si="3"/>
        <v>NO CUMPLE</v>
      </c>
      <c r="R36" s="26"/>
      <c r="S36" s="156" t="str">
        <f t="shared" si="4"/>
        <v>NO CUMPLE</v>
      </c>
      <c r="U36" s="26"/>
      <c r="V36" s="156" t="str">
        <f t="shared" si="5"/>
        <v>NO CUMPLE</v>
      </c>
      <c r="X36" s="26"/>
      <c r="Y36" s="156" t="str">
        <f t="shared" si="6"/>
        <v>NO CUMPLE</v>
      </c>
      <c r="AA36" s="26"/>
      <c r="AB36" s="156" t="str">
        <f t="shared" si="7"/>
        <v>NO CUMPLE</v>
      </c>
      <c r="AD36" s="26"/>
      <c r="AE36" s="156" t="str">
        <f t="shared" si="8"/>
        <v>NO CUMPLE</v>
      </c>
      <c r="AG36" s="26"/>
      <c r="AH36" s="156" t="str">
        <f t="shared" si="9"/>
        <v>NO CUMPLE</v>
      </c>
      <c r="AJ36" s="26"/>
      <c r="AK36" s="156" t="str">
        <f t="shared" si="10"/>
        <v>NO CUMPLE</v>
      </c>
      <c r="AM36" s="26"/>
      <c r="AN36" s="156" t="str">
        <f t="shared" si="11"/>
        <v>NO CUMPLE</v>
      </c>
      <c r="AP36" s="26"/>
      <c r="AQ36" s="156" t="str">
        <f t="shared" si="12"/>
        <v>NO CUMPLE</v>
      </c>
      <c r="AS36" s="26"/>
      <c r="AT36" s="156" t="str">
        <f t="shared" si="13"/>
        <v>NO CUMPLE</v>
      </c>
      <c r="AV36" s="26"/>
      <c r="AW36" s="156" t="str">
        <f t="shared" si="14"/>
        <v>NO CUMPLE</v>
      </c>
      <c r="AY36" s="26"/>
      <c r="AZ36" s="156" t="str">
        <f t="shared" si="15"/>
        <v>NO CUMPLE</v>
      </c>
      <c r="BB36" s="26"/>
      <c r="BC36" s="156" t="str">
        <f t="shared" si="16"/>
        <v>NO CUMPLE</v>
      </c>
      <c r="BE36" s="26"/>
      <c r="BF36" s="156" t="str">
        <f t="shared" si="17"/>
        <v>NO CUMPLE</v>
      </c>
      <c r="BH36" s="26"/>
      <c r="BI36" s="156" t="str">
        <f t="shared" si="18"/>
        <v>NO CUMPLE</v>
      </c>
      <c r="BK36" s="26"/>
      <c r="BL36" s="156" t="str">
        <f t="shared" si="19"/>
        <v>NO CUMPLE</v>
      </c>
      <c r="BN36" s="26"/>
      <c r="BO36" s="156" t="str">
        <f t="shared" si="20"/>
        <v>NO CUMPLE</v>
      </c>
    </row>
    <row r="37" spans="1:67" ht="24" x14ac:dyDescent="0.2">
      <c r="A37" s="22" t="s">
        <v>78</v>
      </c>
      <c r="B37" s="59" t="s">
        <v>79</v>
      </c>
      <c r="C37" s="24" t="s">
        <v>73</v>
      </c>
      <c r="D37" s="24">
        <v>1</v>
      </c>
      <c r="E37" s="25">
        <v>66602.985763999997</v>
      </c>
      <c r="F37" s="26"/>
      <c r="G37" s="156" t="str">
        <f t="shared" si="0"/>
        <v>CUMPLE</v>
      </c>
      <c r="I37" s="26"/>
      <c r="J37" s="156" t="str">
        <f t="shared" si="1"/>
        <v>CUMPLE</v>
      </c>
      <c r="L37" s="26"/>
      <c r="M37" s="156" t="str">
        <f t="shared" si="2"/>
        <v>CUMPLE</v>
      </c>
      <c r="O37" s="26"/>
      <c r="P37" s="156" t="str">
        <f t="shared" si="3"/>
        <v>CUMPLE</v>
      </c>
      <c r="R37" s="26"/>
      <c r="S37" s="156" t="str">
        <f t="shared" si="4"/>
        <v>CUMPLE</v>
      </c>
      <c r="U37" s="26"/>
      <c r="V37" s="156" t="str">
        <f t="shared" si="5"/>
        <v>CUMPLE</v>
      </c>
      <c r="X37" s="26"/>
      <c r="Y37" s="156" t="str">
        <f t="shared" si="6"/>
        <v>CUMPLE</v>
      </c>
      <c r="AA37" s="26"/>
      <c r="AB37" s="156" t="str">
        <f t="shared" si="7"/>
        <v>CUMPLE</v>
      </c>
      <c r="AD37" s="26"/>
      <c r="AE37" s="156" t="str">
        <f t="shared" si="8"/>
        <v>CUMPLE</v>
      </c>
      <c r="AG37" s="26"/>
      <c r="AH37" s="156" t="str">
        <f t="shared" si="9"/>
        <v>CUMPLE</v>
      </c>
      <c r="AJ37" s="26"/>
      <c r="AK37" s="156" t="str">
        <f t="shared" si="10"/>
        <v>CUMPLE</v>
      </c>
      <c r="AM37" s="26"/>
      <c r="AN37" s="156" t="str">
        <f t="shared" si="11"/>
        <v>CUMPLE</v>
      </c>
      <c r="AP37" s="26"/>
      <c r="AQ37" s="156" t="str">
        <f t="shared" si="12"/>
        <v>CUMPLE</v>
      </c>
      <c r="AS37" s="26"/>
      <c r="AT37" s="156" t="str">
        <f t="shared" si="13"/>
        <v>CUMPLE</v>
      </c>
      <c r="AV37" s="26"/>
      <c r="AW37" s="156" t="str">
        <f t="shared" si="14"/>
        <v>CUMPLE</v>
      </c>
      <c r="AY37" s="26"/>
      <c r="AZ37" s="156" t="str">
        <f t="shared" si="15"/>
        <v>CUMPLE</v>
      </c>
      <c r="BB37" s="26"/>
      <c r="BC37" s="156" t="str">
        <f t="shared" si="16"/>
        <v>CUMPLE</v>
      </c>
      <c r="BE37" s="26"/>
      <c r="BF37" s="156" t="str">
        <f t="shared" si="17"/>
        <v>CUMPLE</v>
      </c>
      <c r="BH37" s="26"/>
      <c r="BI37" s="156" t="str">
        <f t="shared" si="18"/>
        <v>CUMPLE</v>
      </c>
      <c r="BK37" s="26"/>
      <c r="BL37" s="156" t="str">
        <f t="shared" si="19"/>
        <v>CUMPLE</v>
      </c>
      <c r="BN37" s="26"/>
      <c r="BO37" s="156" t="str">
        <f t="shared" si="20"/>
        <v>CUMPLE</v>
      </c>
    </row>
    <row r="38" spans="1:67" ht="24.75" thickBot="1" x14ac:dyDescent="0.25">
      <c r="A38" s="55" t="s">
        <v>80</v>
      </c>
      <c r="B38" s="60" t="s">
        <v>81</v>
      </c>
      <c r="C38" s="39" t="s">
        <v>33</v>
      </c>
      <c r="D38" s="39">
        <v>1</v>
      </c>
      <c r="E38" s="61">
        <v>61236.105364000003</v>
      </c>
      <c r="F38" s="26"/>
      <c r="G38" s="156" t="str">
        <f t="shared" si="0"/>
        <v>CUMPLE</v>
      </c>
      <c r="I38" s="26"/>
      <c r="J38" s="156" t="str">
        <f t="shared" si="1"/>
        <v>CUMPLE</v>
      </c>
      <c r="L38" s="26"/>
      <c r="M38" s="156" t="str">
        <f t="shared" si="2"/>
        <v>CUMPLE</v>
      </c>
      <c r="O38" s="26"/>
      <c r="P38" s="156" t="str">
        <f t="shared" si="3"/>
        <v>CUMPLE</v>
      </c>
      <c r="R38" s="26"/>
      <c r="S38" s="156" t="str">
        <f t="shared" si="4"/>
        <v>CUMPLE</v>
      </c>
      <c r="U38" s="26"/>
      <c r="V38" s="156" t="str">
        <f t="shared" si="5"/>
        <v>CUMPLE</v>
      </c>
      <c r="X38" s="26"/>
      <c r="Y38" s="156" t="str">
        <f t="shared" si="6"/>
        <v>CUMPLE</v>
      </c>
      <c r="AA38" s="26"/>
      <c r="AB38" s="156" t="str">
        <f t="shared" si="7"/>
        <v>CUMPLE</v>
      </c>
      <c r="AD38" s="26"/>
      <c r="AE38" s="156" t="str">
        <f t="shared" si="8"/>
        <v>CUMPLE</v>
      </c>
      <c r="AG38" s="26"/>
      <c r="AH38" s="156" t="str">
        <f t="shared" si="9"/>
        <v>CUMPLE</v>
      </c>
      <c r="AJ38" s="26"/>
      <c r="AK38" s="156" t="str">
        <f t="shared" si="10"/>
        <v>CUMPLE</v>
      </c>
      <c r="AM38" s="26"/>
      <c r="AN38" s="156" t="str">
        <f t="shared" si="11"/>
        <v>CUMPLE</v>
      </c>
      <c r="AP38" s="26"/>
      <c r="AQ38" s="156" t="str">
        <f t="shared" si="12"/>
        <v>CUMPLE</v>
      </c>
      <c r="AS38" s="26"/>
      <c r="AT38" s="156" t="str">
        <f t="shared" si="13"/>
        <v>CUMPLE</v>
      </c>
      <c r="AV38" s="26"/>
      <c r="AW38" s="156" t="str">
        <f t="shared" si="14"/>
        <v>CUMPLE</v>
      </c>
      <c r="AY38" s="26"/>
      <c r="AZ38" s="156" t="str">
        <f t="shared" si="15"/>
        <v>CUMPLE</v>
      </c>
      <c r="BB38" s="26"/>
      <c r="BC38" s="156" t="str">
        <f t="shared" si="16"/>
        <v>CUMPLE</v>
      </c>
      <c r="BE38" s="26"/>
      <c r="BF38" s="156" t="str">
        <f t="shared" si="17"/>
        <v>CUMPLE</v>
      </c>
      <c r="BH38" s="26"/>
      <c r="BI38" s="156" t="str">
        <f t="shared" si="18"/>
        <v>CUMPLE</v>
      </c>
      <c r="BK38" s="26"/>
      <c r="BL38" s="156" t="str">
        <f t="shared" si="19"/>
        <v>CUMPLE</v>
      </c>
      <c r="BN38" s="26"/>
      <c r="BO38" s="156" t="str">
        <f t="shared" si="20"/>
        <v>CUMPLE</v>
      </c>
    </row>
    <row r="39" spans="1:67" ht="13.5" hidden="1" customHeight="1" x14ac:dyDescent="0.2">
      <c r="A39" s="47" t="s">
        <v>82</v>
      </c>
      <c r="B39" s="48"/>
      <c r="C39" s="48"/>
      <c r="D39" s="48"/>
      <c r="E39" s="48"/>
      <c r="F39" s="49"/>
      <c r="G39" s="156" t="str">
        <f t="shared" si="0"/>
        <v>NO CUMPLE</v>
      </c>
      <c r="I39" s="49"/>
      <c r="J39" s="156" t="str">
        <f t="shared" si="1"/>
        <v>NO CUMPLE</v>
      </c>
      <c r="L39" s="26"/>
      <c r="M39" s="156" t="str">
        <f t="shared" si="2"/>
        <v>NO CUMPLE</v>
      </c>
      <c r="O39" s="26"/>
      <c r="P39" s="156" t="str">
        <f t="shared" si="3"/>
        <v>NO CUMPLE</v>
      </c>
      <c r="R39" s="26"/>
      <c r="S39" s="156" t="str">
        <f t="shared" si="4"/>
        <v>NO CUMPLE</v>
      </c>
      <c r="U39" s="26"/>
      <c r="V39" s="156" t="str">
        <f t="shared" si="5"/>
        <v>NO CUMPLE</v>
      </c>
      <c r="X39" s="26"/>
      <c r="Y39" s="156" t="str">
        <f t="shared" si="6"/>
        <v>NO CUMPLE</v>
      </c>
      <c r="AA39" s="26"/>
      <c r="AB39" s="156" t="str">
        <f t="shared" si="7"/>
        <v>NO CUMPLE</v>
      </c>
      <c r="AD39" s="26"/>
      <c r="AE39" s="156" t="str">
        <f t="shared" si="8"/>
        <v>NO CUMPLE</v>
      </c>
      <c r="AG39" s="26"/>
      <c r="AH39" s="156" t="str">
        <f t="shared" si="9"/>
        <v>NO CUMPLE</v>
      </c>
      <c r="AJ39" s="26"/>
      <c r="AK39" s="156" t="str">
        <f t="shared" si="10"/>
        <v>NO CUMPLE</v>
      </c>
      <c r="AM39" s="26"/>
      <c r="AN39" s="156" t="str">
        <f t="shared" si="11"/>
        <v>NO CUMPLE</v>
      </c>
      <c r="AP39" s="26"/>
      <c r="AQ39" s="156" t="str">
        <f t="shared" si="12"/>
        <v>NO CUMPLE</v>
      </c>
      <c r="AS39" s="26"/>
      <c r="AT39" s="156" t="str">
        <f t="shared" si="13"/>
        <v>NO CUMPLE</v>
      </c>
      <c r="AV39" s="26"/>
      <c r="AW39" s="156" t="str">
        <f t="shared" si="14"/>
        <v>NO CUMPLE</v>
      </c>
      <c r="AY39" s="26"/>
      <c r="AZ39" s="156" t="str">
        <f t="shared" si="15"/>
        <v>NO CUMPLE</v>
      </c>
      <c r="BB39" s="26"/>
      <c r="BC39" s="156" t="str">
        <f t="shared" si="16"/>
        <v>NO CUMPLE</v>
      </c>
      <c r="BE39" s="26"/>
      <c r="BF39" s="156" t="str">
        <f t="shared" si="17"/>
        <v>NO CUMPLE</v>
      </c>
      <c r="BH39" s="26"/>
      <c r="BI39" s="156" t="str">
        <f t="shared" si="18"/>
        <v>NO CUMPLE</v>
      </c>
      <c r="BK39" s="26"/>
      <c r="BL39" s="156" t="str">
        <f t="shared" si="19"/>
        <v>NO CUMPLE</v>
      </c>
      <c r="BN39" s="26"/>
      <c r="BO39" s="156" t="str">
        <f t="shared" si="20"/>
        <v>NO CUMPLE</v>
      </c>
    </row>
    <row r="40" spans="1:67" ht="13.5" hidden="1" thickBot="1" x14ac:dyDescent="0.25">
      <c r="A40" s="21" t="s">
        <v>83</v>
      </c>
      <c r="B40" s="62" t="s">
        <v>84</v>
      </c>
      <c r="C40" s="51"/>
      <c r="D40" s="51"/>
      <c r="E40" s="51"/>
      <c r="F40" s="52"/>
      <c r="G40" s="156" t="str">
        <f t="shared" si="0"/>
        <v>NO CUMPLE</v>
      </c>
      <c r="I40" s="52"/>
      <c r="J40" s="156" t="str">
        <f t="shared" si="1"/>
        <v>NO CUMPLE</v>
      </c>
      <c r="L40" s="26"/>
      <c r="M40" s="156" t="str">
        <f t="shared" si="2"/>
        <v>NO CUMPLE</v>
      </c>
      <c r="O40" s="26"/>
      <c r="P40" s="156" t="str">
        <f t="shared" si="3"/>
        <v>NO CUMPLE</v>
      </c>
      <c r="R40" s="26"/>
      <c r="S40" s="156" t="str">
        <f t="shared" si="4"/>
        <v>NO CUMPLE</v>
      </c>
      <c r="U40" s="26"/>
      <c r="V40" s="156" t="str">
        <f t="shared" si="5"/>
        <v>NO CUMPLE</v>
      </c>
      <c r="X40" s="26"/>
      <c r="Y40" s="156" t="str">
        <f t="shared" si="6"/>
        <v>NO CUMPLE</v>
      </c>
      <c r="AA40" s="26"/>
      <c r="AB40" s="156" t="str">
        <f t="shared" si="7"/>
        <v>NO CUMPLE</v>
      </c>
      <c r="AD40" s="26"/>
      <c r="AE40" s="156" t="str">
        <f t="shared" si="8"/>
        <v>NO CUMPLE</v>
      </c>
      <c r="AG40" s="26"/>
      <c r="AH40" s="156" t="str">
        <f t="shared" si="9"/>
        <v>NO CUMPLE</v>
      </c>
      <c r="AJ40" s="26"/>
      <c r="AK40" s="156" t="str">
        <f t="shared" si="10"/>
        <v>NO CUMPLE</v>
      </c>
      <c r="AM40" s="26"/>
      <c r="AN40" s="156" t="str">
        <f t="shared" si="11"/>
        <v>NO CUMPLE</v>
      </c>
      <c r="AP40" s="26"/>
      <c r="AQ40" s="156" t="str">
        <f t="shared" si="12"/>
        <v>NO CUMPLE</v>
      </c>
      <c r="AS40" s="26"/>
      <c r="AT40" s="156" t="str">
        <f t="shared" si="13"/>
        <v>NO CUMPLE</v>
      </c>
      <c r="AV40" s="26"/>
      <c r="AW40" s="156" t="str">
        <f t="shared" si="14"/>
        <v>NO CUMPLE</v>
      </c>
      <c r="AY40" s="26"/>
      <c r="AZ40" s="156" t="str">
        <f t="shared" si="15"/>
        <v>NO CUMPLE</v>
      </c>
      <c r="BB40" s="26"/>
      <c r="BC40" s="156" t="str">
        <f t="shared" si="16"/>
        <v>NO CUMPLE</v>
      </c>
      <c r="BE40" s="26"/>
      <c r="BF40" s="156" t="str">
        <f t="shared" si="17"/>
        <v>NO CUMPLE</v>
      </c>
      <c r="BH40" s="26"/>
      <c r="BI40" s="156" t="str">
        <f t="shared" si="18"/>
        <v>NO CUMPLE</v>
      </c>
      <c r="BK40" s="26"/>
      <c r="BL40" s="156" t="str">
        <f t="shared" si="19"/>
        <v>NO CUMPLE</v>
      </c>
      <c r="BN40" s="26"/>
      <c r="BO40" s="156" t="str">
        <f t="shared" si="20"/>
        <v>NO CUMPLE</v>
      </c>
    </row>
    <row r="41" spans="1:67" ht="13.5" hidden="1" thickBot="1" x14ac:dyDescent="0.25">
      <c r="A41" s="21"/>
      <c r="B41" s="53" t="s">
        <v>30</v>
      </c>
      <c r="C41" s="54"/>
      <c r="D41" s="54"/>
      <c r="E41" s="54"/>
      <c r="F41" s="54"/>
      <c r="G41" s="156" t="str">
        <f t="shared" si="0"/>
        <v>NO CUMPLE</v>
      </c>
      <c r="I41" s="54"/>
      <c r="J41" s="156" t="str">
        <f t="shared" si="1"/>
        <v>NO CUMPLE</v>
      </c>
      <c r="L41" s="26"/>
      <c r="M41" s="156" t="str">
        <f t="shared" si="2"/>
        <v>NO CUMPLE</v>
      </c>
      <c r="O41" s="26"/>
      <c r="P41" s="156" t="str">
        <f t="shared" si="3"/>
        <v>NO CUMPLE</v>
      </c>
      <c r="R41" s="26"/>
      <c r="S41" s="156" t="str">
        <f t="shared" si="4"/>
        <v>NO CUMPLE</v>
      </c>
      <c r="U41" s="26"/>
      <c r="V41" s="156" t="str">
        <f t="shared" si="5"/>
        <v>NO CUMPLE</v>
      </c>
      <c r="X41" s="26"/>
      <c r="Y41" s="156" t="str">
        <f t="shared" si="6"/>
        <v>NO CUMPLE</v>
      </c>
      <c r="AA41" s="26"/>
      <c r="AB41" s="156" t="str">
        <f t="shared" si="7"/>
        <v>NO CUMPLE</v>
      </c>
      <c r="AD41" s="26"/>
      <c r="AE41" s="156" t="str">
        <f t="shared" si="8"/>
        <v>NO CUMPLE</v>
      </c>
      <c r="AG41" s="26"/>
      <c r="AH41" s="156" t="str">
        <f t="shared" si="9"/>
        <v>NO CUMPLE</v>
      </c>
      <c r="AJ41" s="26"/>
      <c r="AK41" s="156" t="str">
        <f t="shared" si="10"/>
        <v>NO CUMPLE</v>
      </c>
      <c r="AM41" s="26"/>
      <c r="AN41" s="156" t="str">
        <f t="shared" si="11"/>
        <v>NO CUMPLE</v>
      </c>
      <c r="AP41" s="26"/>
      <c r="AQ41" s="156" t="str">
        <f t="shared" si="12"/>
        <v>NO CUMPLE</v>
      </c>
      <c r="AS41" s="26"/>
      <c r="AT41" s="156" t="str">
        <f t="shared" si="13"/>
        <v>NO CUMPLE</v>
      </c>
      <c r="AV41" s="26"/>
      <c r="AW41" s="156" t="str">
        <f t="shared" si="14"/>
        <v>NO CUMPLE</v>
      </c>
      <c r="AY41" s="26"/>
      <c r="AZ41" s="156" t="str">
        <f t="shared" si="15"/>
        <v>NO CUMPLE</v>
      </c>
      <c r="BB41" s="26"/>
      <c r="BC41" s="156" t="str">
        <f t="shared" si="16"/>
        <v>NO CUMPLE</v>
      </c>
      <c r="BE41" s="26"/>
      <c r="BF41" s="156" t="str">
        <f t="shared" si="17"/>
        <v>NO CUMPLE</v>
      </c>
      <c r="BH41" s="26"/>
      <c r="BI41" s="156" t="str">
        <f t="shared" si="18"/>
        <v>NO CUMPLE</v>
      </c>
      <c r="BK41" s="26"/>
      <c r="BL41" s="156" t="str">
        <f t="shared" si="19"/>
        <v>NO CUMPLE</v>
      </c>
      <c r="BN41" s="26"/>
      <c r="BO41" s="156" t="str">
        <f t="shared" si="20"/>
        <v>NO CUMPLE</v>
      </c>
    </row>
    <row r="42" spans="1:67" ht="12.75" x14ac:dyDescent="0.2">
      <c r="A42" s="22" t="s">
        <v>85</v>
      </c>
      <c r="B42" s="45" t="s">
        <v>86</v>
      </c>
      <c r="C42" s="46" t="s">
        <v>33</v>
      </c>
      <c r="D42" s="46">
        <v>1</v>
      </c>
      <c r="E42" s="25">
        <v>33865.015324</v>
      </c>
      <c r="F42" s="26"/>
      <c r="G42" s="156" t="str">
        <f t="shared" si="0"/>
        <v>CUMPLE</v>
      </c>
      <c r="I42" s="26"/>
      <c r="J42" s="156" t="str">
        <f t="shared" si="1"/>
        <v>CUMPLE</v>
      </c>
      <c r="L42" s="26"/>
      <c r="M42" s="156" t="str">
        <f t="shared" si="2"/>
        <v>CUMPLE</v>
      </c>
      <c r="O42" s="26"/>
      <c r="P42" s="156" t="str">
        <f t="shared" si="3"/>
        <v>CUMPLE</v>
      </c>
      <c r="R42" s="26"/>
      <c r="S42" s="156" t="str">
        <f t="shared" si="4"/>
        <v>CUMPLE</v>
      </c>
      <c r="U42" s="26"/>
      <c r="V42" s="156" t="str">
        <f t="shared" si="5"/>
        <v>CUMPLE</v>
      </c>
      <c r="X42" s="26"/>
      <c r="Y42" s="156" t="str">
        <f t="shared" si="6"/>
        <v>CUMPLE</v>
      </c>
      <c r="AA42" s="26"/>
      <c r="AB42" s="156" t="str">
        <f t="shared" si="7"/>
        <v>CUMPLE</v>
      </c>
      <c r="AD42" s="26"/>
      <c r="AE42" s="156" t="str">
        <f t="shared" si="8"/>
        <v>CUMPLE</v>
      </c>
      <c r="AG42" s="26"/>
      <c r="AH42" s="156" t="str">
        <f t="shared" si="9"/>
        <v>CUMPLE</v>
      </c>
      <c r="AJ42" s="26"/>
      <c r="AK42" s="156" t="str">
        <f t="shared" si="10"/>
        <v>CUMPLE</v>
      </c>
      <c r="AM42" s="26"/>
      <c r="AN42" s="156" t="str">
        <f t="shared" si="11"/>
        <v>CUMPLE</v>
      </c>
      <c r="AP42" s="26"/>
      <c r="AQ42" s="156" t="str">
        <f t="shared" si="12"/>
        <v>CUMPLE</v>
      </c>
      <c r="AS42" s="26"/>
      <c r="AT42" s="156" t="str">
        <f t="shared" si="13"/>
        <v>CUMPLE</v>
      </c>
      <c r="AV42" s="26"/>
      <c r="AW42" s="156" t="str">
        <f t="shared" si="14"/>
        <v>CUMPLE</v>
      </c>
      <c r="AY42" s="26"/>
      <c r="AZ42" s="156" t="str">
        <f t="shared" si="15"/>
        <v>CUMPLE</v>
      </c>
      <c r="BB42" s="26"/>
      <c r="BC42" s="156" t="str">
        <f t="shared" si="16"/>
        <v>CUMPLE</v>
      </c>
      <c r="BE42" s="26"/>
      <c r="BF42" s="156" t="str">
        <f t="shared" si="17"/>
        <v>CUMPLE</v>
      </c>
      <c r="BH42" s="26"/>
      <c r="BI42" s="156" t="str">
        <f t="shared" si="18"/>
        <v>CUMPLE</v>
      </c>
      <c r="BK42" s="26"/>
      <c r="BL42" s="156" t="str">
        <f t="shared" si="19"/>
        <v>CUMPLE</v>
      </c>
      <c r="BN42" s="26"/>
      <c r="BO42" s="156" t="str">
        <f t="shared" si="20"/>
        <v>CUMPLE</v>
      </c>
    </row>
    <row r="43" spans="1:67" ht="13.5" thickBot="1" x14ac:dyDescent="0.25">
      <c r="A43" s="63" t="s">
        <v>87</v>
      </c>
      <c r="B43" s="56" t="s">
        <v>88</v>
      </c>
      <c r="C43" s="57" t="s">
        <v>33</v>
      </c>
      <c r="D43" s="57">
        <v>1</v>
      </c>
      <c r="E43" s="64">
        <v>27746.771668000001</v>
      </c>
      <c r="F43" s="26"/>
      <c r="G43" s="156" t="str">
        <f t="shared" si="0"/>
        <v>CUMPLE</v>
      </c>
      <c r="I43" s="26"/>
      <c r="J43" s="156" t="str">
        <f t="shared" si="1"/>
        <v>CUMPLE</v>
      </c>
      <c r="L43" s="26"/>
      <c r="M43" s="156" t="str">
        <f t="shared" si="2"/>
        <v>CUMPLE</v>
      </c>
      <c r="O43" s="26"/>
      <c r="P43" s="156" t="str">
        <f t="shared" si="3"/>
        <v>CUMPLE</v>
      </c>
      <c r="R43" s="26"/>
      <c r="S43" s="156" t="str">
        <f t="shared" si="4"/>
        <v>CUMPLE</v>
      </c>
      <c r="U43" s="26"/>
      <c r="V43" s="156" t="str">
        <f t="shared" si="5"/>
        <v>CUMPLE</v>
      </c>
      <c r="X43" s="26"/>
      <c r="Y43" s="156" t="str">
        <f t="shared" si="6"/>
        <v>CUMPLE</v>
      </c>
      <c r="AA43" s="26"/>
      <c r="AB43" s="156" t="str">
        <f t="shared" si="7"/>
        <v>CUMPLE</v>
      </c>
      <c r="AD43" s="26"/>
      <c r="AE43" s="156" t="str">
        <f t="shared" si="8"/>
        <v>CUMPLE</v>
      </c>
      <c r="AG43" s="26"/>
      <c r="AH43" s="156" t="str">
        <f t="shared" si="9"/>
        <v>CUMPLE</v>
      </c>
      <c r="AJ43" s="26"/>
      <c r="AK43" s="156" t="str">
        <f t="shared" si="10"/>
        <v>CUMPLE</v>
      </c>
      <c r="AM43" s="26"/>
      <c r="AN43" s="156" t="str">
        <f t="shared" si="11"/>
        <v>CUMPLE</v>
      </c>
      <c r="AP43" s="26"/>
      <c r="AQ43" s="156" t="str">
        <f t="shared" si="12"/>
        <v>CUMPLE</v>
      </c>
      <c r="AS43" s="26"/>
      <c r="AT43" s="156" t="str">
        <f t="shared" si="13"/>
        <v>CUMPLE</v>
      </c>
      <c r="AV43" s="26"/>
      <c r="AW43" s="156" t="str">
        <f t="shared" si="14"/>
        <v>CUMPLE</v>
      </c>
      <c r="AY43" s="26"/>
      <c r="AZ43" s="156" t="str">
        <f t="shared" si="15"/>
        <v>CUMPLE</v>
      </c>
      <c r="BB43" s="26"/>
      <c r="BC43" s="156" t="str">
        <f t="shared" si="16"/>
        <v>CUMPLE</v>
      </c>
      <c r="BE43" s="26"/>
      <c r="BF43" s="156" t="str">
        <f t="shared" si="17"/>
        <v>CUMPLE</v>
      </c>
      <c r="BH43" s="26"/>
      <c r="BI43" s="156" t="str">
        <f t="shared" si="18"/>
        <v>CUMPLE</v>
      </c>
      <c r="BK43" s="26"/>
      <c r="BL43" s="156" t="str">
        <f t="shared" si="19"/>
        <v>CUMPLE</v>
      </c>
      <c r="BN43" s="26"/>
      <c r="BO43" s="156" t="str">
        <f t="shared" si="20"/>
        <v>CUMPLE</v>
      </c>
    </row>
    <row r="44" spans="1:67" ht="13.5" hidden="1" thickBot="1" x14ac:dyDescent="0.25">
      <c r="A44" s="42"/>
      <c r="B44" s="65" t="s">
        <v>62</v>
      </c>
      <c r="C44" s="66"/>
      <c r="D44" s="66"/>
      <c r="E44" s="66"/>
      <c r="F44" s="67"/>
      <c r="G44" s="156" t="str">
        <f t="shared" si="0"/>
        <v>NO CUMPLE</v>
      </c>
      <c r="I44" s="67"/>
      <c r="J44" s="156" t="str">
        <f t="shared" si="1"/>
        <v>NO CUMPLE</v>
      </c>
      <c r="L44" s="26"/>
      <c r="M44" s="156" t="str">
        <f t="shared" si="2"/>
        <v>NO CUMPLE</v>
      </c>
      <c r="O44" s="26"/>
      <c r="P44" s="156" t="str">
        <f t="shared" si="3"/>
        <v>NO CUMPLE</v>
      </c>
      <c r="R44" s="26"/>
      <c r="S44" s="156" t="str">
        <f t="shared" si="4"/>
        <v>NO CUMPLE</v>
      </c>
      <c r="U44" s="26"/>
      <c r="V44" s="156" t="str">
        <f t="shared" si="5"/>
        <v>NO CUMPLE</v>
      </c>
      <c r="X44" s="26"/>
      <c r="Y44" s="156" t="str">
        <f t="shared" si="6"/>
        <v>NO CUMPLE</v>
      </c>
      <c r="AA44" s="26"/>
      <c r="AB44" s="156" t="str">
        <f t="shared" si="7"/>
        <v>NO CUMPLE</v>
      </c>
      <c r="AD44" s="26"/>
      <c r="AE44" s="156" t="str">
        <f t="shared" si="8"/>
        <v>NO CUMPLE</v>
      </c>
      <c r="AG44" s="26"/>
      <c r="AH44" s="156" t="str">
        <f t="shared" si="9"/>
        <v>NO CUMPLE</v>
      </c>
      <c r="AJ44" s="26"/>
      <c r="AK44" s="156" t="str">
        <f t="shared" si="10"/>
        <v>NO CUMPLE</v>
      </c>
      <c r="AM44" s="26"/>
      <c r="AN44" s="156" t="str">
        <f t="shared" si="11"/>
        <v>NO CUMPLE</v>
      </c>
      <c r="AP44" s="26"/>
      <c r="AQ44" s="156" t="str">
        <f t="shared" si="12"/>
        <v>NO CUMPLE</v>
      </c>
      <c r="AS44" s="26"/>
      <c r="AT44" s="156" t="str">
        <f t="shared" si="13"/>
        <v>NO CUMPLE</v>
      </c>
      <c r="AV44" s="26"/>
      <c r="AW44" s="156" t="str">
        <f t="shared" si="14"/>
        <v>NO CUMPLE</v>
      </c>
      <c r="AY44" s="26"/>
      <c r="AZ44" s="156" t="str">
        <f t="shared" si="15"/>
        <v>NO CUMPLE</v>
      </c>
      <c r="BB44" s="26"/>
      <c r="BC44" s="156" t="str">
        <f t="shared" si="16"/>
        <v>NO CUMPLE</v>
      </c>
      <c r="BE44" s="26"/>
      <c r="BF44" s="156" t="str">
        <f t="shared" si="17"/>
        <v>NO CUMPLE</v>
      </c>
      <c r="BH44" s="26"/>
      <c r="BI44" s="156" t="str">
        <f t="shared" si="18"/>
        <v>NO CUMPLE</v>
      </c>
      <c r="BK44" s="26"/>
      <c r="BL44" s="156" t="str">
        <f t="shared" si="19"/>
        <v>NO CUMPLE</v>
      </c>
      <c r="BN44" s="26"/>
      <c r="BO44" s="156" t="str">
        <f t="shared" si="20"/>
        <v>NO CUMPLE</v>
      </c>
    </row>
    <row r="45" spans="1:67" ht="24.75" thickBot="1" x14ac:dyDescent="0.25">
      <c r="A45" s="22" t="s">
        <v>89</v>
      </c>
      <c r="B45" s="59" t="s">
        <v>90</v>
      </c>
      <c r="C45" s="24" t="s">
        <v>33</v>
      </c>
      <c r="D45" s="24">
        <v>1</v>
      </c>
      <c r="E45" s="25">
        <v>93866.738196000006</v>
      </c>
      <c r="F45" s="26"/>
      <c r="G45" s="156" t="str">
        <f t="shared" si="0"/>
        <v>CUMPLE</v>
      </c>
      <c r="I45" s="26"/>
      <c r="J45" s="156" t="str">
        <f t="shared" si="1"/>
        <v>CUMPLE</v>
      </c>
      <c r="L45" s="26"/>
      <c r="M45" s="156" t="str">
        <f t="shared" si="2"/>
        <v>CUMPLE</v>
      </c>
      <c r="O45" s="26"/>
      <c r="P45" s="156" t="str">
        <f t="shared" si="3"/>
        <v>CUMPLE</v>
      </c>
      <c r="R45" s="26"/>
      <c r="S45" s="156" t="str">
        <f t="shared" si="4"/>
        <v>CUMPLE</v>
      </c>
      <c r="U45" s="26"/>
      <c r="V45" s="156" t="str">
        <f t="shared" si="5"/>
        <v>CUMPLE</v>
      </c>
      <c r="X45" s="26"/>
      <c r="Y45" s="156" t="str">
        <f t="shared" si="6"/>
        <v>CUMPLE</v>
      </c>
      <c r="AA45" s="26"/>
      <c r="AB45" s="156" t="str">
        <f t="shared" si="7"/>
        <v>CUMPLE</v>
      </c>
      <c r="AD45" s="26"/>
      <c r="AE45" s="156" t="str">
        <f t="shared" si="8"/>
        <v>CUMPLE</v>
      </c>
      <c r="AG45" s="26"/>
      <c r="AH45" s="156" t="str">
        <f t="shared" si="9"/>
        <v>CUMPLE</v>
      </c>
      <c r="AJ45" s="26"/>
      <c r="AK45" s="156" t="str">
        <f t="shared" si="10"/>
        <v>CUMPLE</v>
      </c>
      <c r="AM45" s="26"/>
      <c r="AN45" s="156" t="str">
        <f t="shared" si="11"/>
        <v>CUMPLE</v>
      </c>
      <c r="AP45" s="26"/>
      <c r="AQ45" s="156" t="str">
        <f t="shared" si="12"/>
        <v>CUMPLE</v>
      </c>
      <c r="AS45" s="26"/>
      <c r="AT45" s="156" t="str">
        <f t="shared" si="13"/>
        <v>CUMPLE</v>
      </c>
      <c r="AV45" s="26"/>
      <c r="AW45" s="156" t="str">
        <f t="shared" si="14"/>
        <v>CUMPLE</v>
      </c>
      <c r="AY45" s="26"/>
      <c r="AZ45" s="156" t="str">
        <f t="shared" si="15"/>
        <v>CUMPLE</v>
      </c>
      <c r="BB45" s="26"/>
      <c r="BC45" s="156" t="str">
        <f t="shared" si="16"/>
        <v>CUMPLE</v>
      </c>
      <c r="BE45" s="26"/>
      <c r="BF45" s="156" t="str">
        <f t="shared" si="17"/>
        <v>CUMPLE</v>
      </c>
      <c r="BH45" s="26"/>
      <c r="BI45" s="156" t="str">
        <f t="shared" si="18"/>
        <v>CUMPLE</v>
      </c>
      <c r="BK45" s="26"/>
      <c r="BL45" s="156" t="str">
        <f t="shared" si="19"/>
        <v>CUMPLE</v>
      </c>
      <c r="BN45" s="26"/>
      <c r="BO45" s="156" t="str">
        <f t="shared" si="20"/>
        <v>CUMPLE</v>
      </c>
    </row>
    <row r="46" spans="1:67" ht="13.5" hidden="1" customHeight="1" x14ac:dyDescent="0.2">
      <c r="A46" s="47" t="s">
        <v>91</v>
      </c>
      <c r="B46" s="48"/>
      <c r="C46" s="48"/>
      <c r="D46" s="48"/>
      <c r="E46" s="48"/>
      <c r="F46" s="49"/>
      <c r="G46" s="156" t="str">
        <f t="shared" si="0"/>
        <v>NO CUMPLE</v>
      </c>
      <c r="I46" s="49"/>
      <c r="J46" s="156" t="str">
        <f t="shared" si="1"/>
        <v>NO CUMPLE</v>
      </c>
      <c r="L46" s="26"/>
      <c r="M46" s="156" t="str">
        <f t="shared" si="2"/>
        <v>NO CUMPLE</v>
      </c>
      <c r="O46" s="26"/>
      <c r="P46" s="156" t="str">
        <f t="shared" si="3"/>
        <v>NO CUMPLE</v>
      </c>
      <c r="R46" s="26"/>
      <c r="S46" s="156" t="str">
        <f t="shared" si="4"/>
        <v>NO CUMPLE</v>
      </c>
      <c r="U46" s="26"/>
      <c r="V46" s="156" t="str">
        <f t="shared" si="5"/>
        <v>NO CUMPLE</v>
      </c>
      <c r="X46" s="26"/>
      <c r="Y46" s="156" t="str">
        <f t="shared" si="6"/>
        <v>NO CUMPLE</v>
      </c>
      <c r="AA46" s="26"/>
      <c r="AB46" s="156" t="str">
        <f t="shared" si="7"/>
        <v>NO CUMPLE</v>
      </c>
      <c r="AD46" s="26"/>
      <c r="AE46" s="156" t="str">
        <f t="shared" si="8"/>
        <v>NO CUMPLE</v>
      </c>
      <c r="AG46" s="26"/>
      <c r="AH46" s="156" t="str">
        <f t="shared" si="9"/>
        <v>NO CUMPLE</v>
      </c>
      <c r="AJ46" s="26"/>
      <c r="AK46" s="156" t="str">
        <f t="shared" si="10"/>
        <v>NO CUMPLE</v>
      </c>
      <c r="AM46" s="26"/>
      <c r="AN46" s="156" t="str">
        <f t="shared" si="11"/>
        <v>NO CUMPLE</v>
      </c>
      <c r="AP46" s="26"/>
      <c r="AQ46" s="156" t="str">
        <f t="shared" si="12"/>
        <v>NO CUMPLE</v>
      </c>
      <c r="AS46" s="26"/>
      <c r="AT46" s="156" t="str">
        <f t="shared" si="13"/>
        <v>NO CUMPLE</v>
      </c>
      <c r="AV46" s="26"/>
      <c r="AW46" s="156" t="str">
        <f t="shared" si="14"/>
        <v>NO CUMPLE</v>
      </c>
      <c r="AY46" s="26"/>
      <c r="AZ46" s="156" t="str">
        <f t="shared" si="15"/>
        <v>NO CUMPLE</v>
      </c>
      <c r="BB46" s="26"/>
      <c r="BC46" s="156" t="str">
        <f t="shared" si="16"/>
        <v>NO CUMPLE</v>
      </c>
      <c r="BE46" s="26"/>
      <c r="BF46" s="156" t="str">
        <f t="shared" si="17"/>
        <v>NO CUMPLE</v>
      </c>
      <c r="BH46" s="26"/>
      <c r="BI46" s="156" t="str">
        <f t="shared" si="18"/>
        <v>NO CUMPLE</v>
      </c>
      <c r="BK46" s="26"/>
      <c r="BL46" s="156" t="str">
        <f t="shared" si="19"/>
        <v>NO CUMPLE</v>
      </c>
      <c r="BN46" s="26"/>
      <c r="BO46" s="156" t="str">
        <f t="shared" si="20"/>
        <v>NO CUMPLE</v>
      </c>
    </row>
    <row r="47" spans="1:67" ht="13.5" hidden="1" thickBot="1" x14ac:dyDescent="0.25">
      <c r="A47" s="62" t="s">
        <v>92</v>
      </c>
      <c r="B47" s="51"/>
      <c r="C47" s="51"/>
      <c r="D47" s="51"/>
      <c r="E47" s="51"/>
      <c r="F47" s="52"/>
      <c r="G47" s="156" t="str">
        <f t="shared" si="0"/>
        <v>NO CUMPLE</v>
      </c>
      <c r="I47" s="52"/>
      <c r="J47" s="156" t="str">
        <f t="shared" si="1"/>
        <v>NO CUMPLE</v>
      </c>
      <c r="L47" s="26"/>
      <c r="M47" s="156" t="str">
        <f t="shared" si="2"/>
        <v>NO CUMPLE</v>
      </c>
      <c r="O47" s="26"/>
      <c r="P47" s="156" t="str">
        <f t="shared" si="3"/>
        <v>NO CUMPLE</v>
      </c>
      <c r="R47" s="26"/>
      <c r="S47" s="156" t="str">
        <f t="shared" si="4"/>
        <v>NO CUMPLE</v>
      </c>
      <c r="U47" s="26"/>
      <c r="V47" s="156" t="str">
        <f t="shared" si="5"/>
        <v>NO CUMPLE</v>
      </c>
      <c r="X47" s="26"/>
      <c r="Y47" s="156" t="str">
        <f t="shared" si="6"/>
        <v>NO CUMPLE</v>
      </c>
      <c r="AA47" s="26"/>
      <c r="AB47" s="156" t="str">
        <f t="shared" si="7"/>
        <v>NO CUMPLE</v>
      </c>
      <c r="AD47" s="26"/>
      <c r="AE47" s="156" t="str">
        <f t="shared" si="8"/>
        <v>NO CUMPLE</v>
      </c>
      <c r="AG47" s="26"/>
      <c r="AH47" s="156" t="str">
        <f t="shared" si="9"/>
        <v>NO CUMPLE</v>
      </c>
      <c r="AJ47" s="26"/>
      <c r="AK47" s="156" t="str">
        <f t="shared" si="10"/>
        <v>NO CUMPLE</v>
      </c>
      <c r="AM47" s="26"/>
      <c r="AN47" s="156" t="str">
        <f t="shared" si="11"/>
        <v>NO CUMPLE</v>
      </c>
      <c r="AP47" s="26"/>
      <c r="AQ47" s="156" t="str">
        <f t="shared" si="12"/>
        <v>NO CUMPLE</v>
      </c>
      <c r="AS47" s="26"/>
      <c r="AT47" s="156" t="str">
        <f t="shared" si="13"/>
        <v>NO CUMPLE</v>
      </c>
      <c r="AV47" s="26"/>
      <c r="AW47" s="156" t="str">
        <f t="shared" si="14"/>
        <v>NO CUMPLE</v>
      </c>
      <c r="AY47" s="26"/>
      <c r="AZ47" s="156" t="str">
        <f t="shared" si="15"/>
        <v>NO CUMPLE</v>
      </c>
      <c r="BB47" s="26"/>
      <c r="BC47" s="156" t="str">
        <f t="shared" si="16"/>
        <v>NO CUMPLE</v>
      </c>
      <c r="BE47" s="26"/>
      <c r="BF47" s="156" t="str">
        <f t="shared" si="17"/>
        <v>NO CUMPLE</v>
      </c>
      <c r="BH47" s="26"/>
      <c r="BI47" s="156" t="str">
        <f t="shared" si="18"/>
        <v>NO CUMPLE</v>
      </c>
      <c r="BK47" s="26"/>
      <c r="BL47" s="156" t="str">
        <f t="shared" si="19"/>
        <v>NO CUMPLE</v>
      </c>
      <c r="BN47" s="26"/>
      <c r="BO47" s="156" t="str">
        <f t="shared" si="20"/>
        <v>NO CUMPLE</v>
      </c>
    </row>
    <row r="48" spans="1:67" ht="13.5" hidden="1" thickBot="1" x14ac:dyDescent="0.25">
      <c r="A48" s="21" t="s">
        <v>93</v>
      </c>
      <c r="B48" s="62" t="s">
        <v>94</v>
      </c>
      <c r="C48" s="51"/>
      <c r="D48" s="51"/>
      <c r="E48" s="51"/>
      <c r="F48" s="52"/>
      <c r="G48" s="156" t="str">
        <f t="shared" si="0"/>
        <v>NO CUMPLE</v>
      </c>
      <c r="I48" s="52"/>
      <c r="J48" s="156" t="str">
        <f t="shared" si="1"/>
        <v>NO CUMPLE</v>
      </c>
      <c r="L48" s="26"/>
      <c r="M48" s="156" t="str">
        <f t="shared" si="2"/>
        <v>NO CUMPLE</v>
      </c>
      <c r="O48" s="26"/>
      <c r="P48" s="156" t="str">
        <f t="shared" si="3"/>
        <v>NO CUMPLE</v>
      </c>
      <c r="R48" s="26"/>
      <c r="S48" s="156" t="str">
        <f t="shared" si="4"/>
        <v>NO CUMPLE</v>
      </c>
      <c r="U48" s="26"/>
      <c r="V48" s="156" t="str">
        <f t="shared" si="5"/>
        <v>NO CUMPLE</v>
      </c>
      <c r="X48" s="26"/>
      <c r="Y48" s="156" t="str">
        <f t="shared" si="6"/>
        <v>NO CUMPLE</v>
      </c>
      <c r="AA48" s="26"/>
      <c r="AB48" s="156" t="str">
        <f t="shared" si="7"/>
        <v>NO CUMPLE</v>
      </c>
      <c r="AD48" s="26"/>
      <c r="AE48" s="156" t="str">
        <f t="shared" si="8"/>
        <v>NO CUMPLE</v>
      </c>
      <c r="AG48" s="26"/>
      <c r="AH48" s="156" t="str">
        <f t="shared" si="9"/>
        <v>NO CUMPLE</v>
      </c>
      <c r="AJ48" s="26"/>
      <c r="AK48" s="156" t="str">
        <f t="shared" si="10"/>
        <v>NO CUMPLE</v>
      </c>
      <c r="AM48" s="26"/>
      <c r="AN48" s="156" t="str">
        <f t="shared" si="11"/>
        <v>NO CUMPLE</v>
      </c>
      <c r="AP48" s="26"/>
      <c r="AQ48" s="156" t="str">
        <f t="shared" si="12"/>
        <v>NO CUMPLE</v>
      </c>
      <c r="AS48" s="26"/>
      <c r="AT48" s="156" t="str">
        <f t="shared" si="13"/>
        <v>NO CUMPLE</v>
      </c>
      <c r="AV48" s="26"/>
      <c r="AW48" s="156" t="str">
        <f t="shared" si="14"/>
        <v>NO CUMPLE</v>
      </c>
      <c r="AY48" s="26"/>
      <c r="AZ48" s="156" t="str">
        <f t="shared" si="15"/>
        <v>NO CUMPLE</v>
      </c>
      <c r="BB48" s="26"/>
      <c r="BC48" s="156" t="str">
        <f t="shared" si="16"/>
        <v>NO CUMPLE</v>
      </c>
      <c r="BE48" s="26"/>
      <c r="BF48" s="156" t="str">
        <f t="shared" si="17"/>
        <v>NO CUMPLE</v>
      </c>
      <c r="BH48" s="26"/>
      <c r="BI48" s="156" t="str">
        <f t="shared" si="18"/>
        <v>NO CUMPLE</v>
      </c>
      <c r="BK48" s="26"/>
      <c r="BL48" s="156" t="str">
        <f t="shared" si="19"/>
        <v>NO CUMPLE</v>
      </c>
      <c r="BN48" s="26"/>
      <c r="BO48" s="156" t="str">
        <f t="shared" si="20"/>
        <v>NO CUMPLE</v>
      </c>
    </row>
    <row r="49" spans="1:67" ht="13.5" hidden="1" thickBot="1" x14ac:dyDescent="0.25">
      <c r="A49" s="21"/>
      <c r="B49" s="53" t="s">
        <v>30</v>
      </c>
      <c r="C49" s="54"/>
      <c r="D49" s="54"/>
      <c r="E49" s="54"/>
      <c r="F49" s="54"/>
      <c r="G49" s="156" t="str">
        <f t="shared" si="0"/>
        <v>NO CUMPLE</v>
      </c>
      <c r="I49" s="54"/>
      <c r="J49" s="156" t="str">
        <f t="shared" si="1"/>
        <v>NO CUMPLE</v>
      </c>
      <c r="L49" s="26"/>
      <c r="M49" s="156" t="str">
        <f t="shared" si="2"/>
        <v>NO CUMPLE</v>
      </c>
      <c r="O49" s="26"/>
      <c r="P49" s="156" t="str">
        <f t="shared" si="3"/>
        <v>NO CUMPLE</v>
      </c>
      <c r="R49" s="26"/>
      <c r="S49" s="156" t="str">
        <f t="shared" si="4"/>
        <v>NO CUMPLE</v>
      </c>
      <c r="U49" s="26"/>
      <c r="V49" s="156" t="str">
        <f t="shared" si="5"/>
        <v>NO CUMPLE</v>
      </c>
      <c r="X49" s="26"/>
      <c r="Y49" s="156" t="str">
        <f t="shared" si="6"/>
        <v>NO CUMPLE</v>
      </c>
      <c r="AA49" s="26"/>
      <c r="AB49" s="156" t="str">
        <f t="shared" si="7"/>
        <v>NO CUMPLE</v>
      </c>
      <c r="AD49" s="26"/>
      <c r="AE49" s="156" t="str">
        <f t="shared" si="8"/>
        <v>NO CUMPLE</v>
      </c>
      <c r="AG49" s="26"/>
      <c r="AH49" s="156" t="str">
        <f t="shared" si="9"/>
        <v>NO CUMPLE</v>
      </c>
      <c r="AJ49" s="26"/>
      <c r="AK49" s="156" t="str">
        <f t="shared" si="10"/>
        <v>NO CUMPLE</v>
      </c>
      <c r="AM49" s="26"/>
      <c r="AN49" s="156" t="str">
        <f t="shared" si="11"/>
        <v>NO CUMPLE</v>
      </c>
      <c r="AP49" s="26"/>
      <c r="AQ49" s="156" t="str">
        <f t="shared" si="12"/>
        <v>NO CUMPLE</v>
      </c>
      <c r="AS49" s="26"/>
      <c r="AT49" s="156" t="str">
        <f t="shared" si="13"/>
        <v>NO CUMPLE</v>
      </c>
      <c r="AV49" s="26"/>
      <c r="AW49" s="156" t="str">
        <f t="shared" si="14"/>
        <v>NO CUMPLE</v>
      </c>
      <c r="AY49" s="26"/>
      <c r="AZ49" s="156" t="str">
        <f t="shared" si="15"/>
        <v>NO CUMPLE</v>
      </c>
      <c r="BB49" s="26"/>
      <c r="BC49" s="156" t="str">
        <f t="shared" si="16"/>
        <v>NO CUMPLE</v>
      </c>
      <c r="BE49" s="26"/>
      <c r="BF49" s="156" t="str">
        <f t="shared" si="17"/>
        <v>NO CUMPLE</v>
      </c>
      <c r="BH49" s="26"/>
      <c r="BI49" s="156" t="str">
        <f t="shared" si="18"/>
        <v>NO CUMPLE</v>
      </c>
      <c r="BK49" s="26"/>
      <c r="BL49" s="156" t="str">
        <f t="shared" si="19"/>
        <v>NO CUMPLE</v>
      </c>
      <c r="BN49" s="26"/>
      <c r="BO49" s="156" t="str">
        <f t="shared" si="20"/>
        <v>NO CUMPLE</v>
      </c>
    </row>
    <row r="50" spans="1:67" ht="48" x14ac:dyDescent="0.2">
      <c r="A50" s="22" t="s">
        <v>95</v>
      </c>
      <c r="B50" s="45" t="s">
        <v>96</v>
      </c>
      <c r="C50" s="46" t="s">
        <v>33</v>
      </c>
      <c r="D50" s="46">
        <v>1</v>
      </c>
      <c r="E50" s="25">
        <v>712829.05472799996</v>
      </c>
      <c r="F50" s="26"/>
      <c r="G50" s="156" t="str">
        <f t="shared" si="0"/>
        <v>CUMPLE</v>
      </c>
      <c r="I50" s="26"/>
      <c r="J50" s="156" t="str">
        <f t="shared" si="1"/>
        <v>CUMPLE</v>
      </c>
      <c r="L50" s="26"/>
      <c r="M50" s="156" t="str">
        <f t="shared" si="2"/>
        <v>CUMPLE</v>
      </c>
      <c r="O50" s="26"/>
      <c r="P50" s="156" t="str">
        <f t="shared" si="3"/>
        <v>CUMPLE</v>
      </c>
      <c r="R50" s="26"/>
      <c r="S50" s="156" t="str">
        <f t="shared" si="4"/>
        <v>CUMPLE</v>
      </c>
      <c r="U50" s="26"/>
      <c r="V50" s="156" t="str">
        <f t="shared" si="5"/>
        <v>CUMPLE</v>
      </c>
      <c r="X50" s="26"/>
      <c r="Y50" s="156" t="str">
        <f t="shared" si="6"/>
        <v>CUMPLE</v>
      </c>
      <c r="AA50" s="26"/>
      <c r="AB50" s="156" t="str">
        <f t="shared" si="7"/>
        <v>CUMPLE</v>
      </c>
      <c r="AD50" s="26"/>
      <c r="AE50" s="156" t="str">
        <f t="shared" si="8"/>
        <v>CUMPLE</v>
      </c>
      <c r="AG50" s="26"/>
      <c r="AH50" s="156" t="str">
        <f t="shared" si="9"/>
        <v>CUMPLE</v>
      </c>
      <c r="AJ50" s="26"/>
      <c r="AK50" s="156" t="str">
        <f t="shared" si="10"/>
        <v>CUMPLE</v>
      </c>
      <c r="AM50" s="26"/>
      <c r="AN50" s="156" t="str">
        <f t="shared" si="11"/>
        <v>CUMPLE</v>
      </c>
      <c r="AP50" s="26"/>
      <c r="AQ50" s="156" t="str">
        <f t="shared" si="12"/>
        <v>CUMPLE</v>
      </c>
      <c r="AS50" s="26"/>
      <c r="AT50" s="156" t="str">
        <f t="shared" si="13"/>
        <v>CUMPLE</v>
      </c>
      <c r="AV50" s="26"/>
      <c r="AW50" s="156" t="str">
        <f t="shared" si="14"/>
        <v>CUMPLE</v>
      </c>
      <c r="AY50" s="26"/>
      <c r="AZ50" s="156" t="str">
        <f t="shared" si="15"/>
        <v>CUMPLE</v>
      </c>
      <c r="BB50" s="26"/>
      <c r="BC50" s="156" t="str">
        <f t="shared" si="16"/>
        <v>CUMPLE</v>
      </c>
      <c r="BE50" s="26"/>
      <c r="BF50" s="156" t="str">
        <f t="shared" si="17"/>
        <v>CUMPLE</v>
      </c>
      <c r="BH50" s="26"/>
      <c r="BI50" s="156" t="str">
        <f t="shared" si="18"/>
        <v>CUMPLE</v>
      </c>
      <c r="BK50" s="26"/>
      <c r="BL50" s="156" t="str">
        <f t="shared" si="19"/>
        <v>CUMPLE</v>
      </c>
      <c r="BN50" s="26"/>
      <c r="BO50" s="156" t="str">
        <f t="shared" si="20"/>
        <v>CUMPLE</v>
      </c>
    </row>
    <row r="51" spans="1:67" ht="36" x14ac:dyDescent="0.2">
      <c r="A51" s="27" t="s">
        <v>97</v>
      </c>
      <c r="B51" s="32" t="s">
        <v>98</v>
      </c>
      <c r="C51" s="29" t="s">
        <v>33</v>
      </c>
      <c r="D51" s="29">
        <v>1</v>
      </c>
      <c r="E51" s="25">
        <v>233942.316636</v>
      </c>
      <c r="F51" s="26"/>
      <c r="G51" s="156" t="str">
        <f t="shared" si="0"/>
        <v>CUMPLE</v>
      </c>
      <c r="I51" s="26"/>
      <c r="J51" s="156" t="str">
        <f t="shared" si="1"/>
        <v>CUMPLE</v>
      </c>
      <c r="L51" s="26"/>
      <c r="M51" s="156" t="str">
        <f t="shared" si="2"/>
        <v>CUMPLE</v>
      </c>
      <c r="O51" s="26"/>
      <c r="P51" s="156" t="str">
        <f t="shared" si="3"/>
        <v>CUMPLE</v>
      </c>
      <c r="R51" s="26"/>
      <c r="S51" s="156" t="str">
        <f t="shared" si="4"/>
        <v>CUMPLE</v>
      </c>
      <c r="U51" s="26"/>
      <c r="V51" s="156" t="str">
        <f t="shared" si="5"/>
        <v>CUMPLE</v>
      </c>
      <c r="X51" s="26"/>
      <c r="Y51" s="156" t="str">
        <f t="shared" si="6"/>
        <v>CUMPLE</v>
      </c>
      <c r="AA51" s="26"/>
      <c r="AB51" s="156" t="str">
        <f t="shared" si="7"/>
        <v>CUMPLE</v>
      </c>
      <c r="AD51" s="26"/>
      <c r="AE51" s="156" t="str">
        <f t="shared" si="8"/>
        <v>CUMPLE</v>
      </c>
      <c r="AG51" s="26"/>
      <c r="AH51" s="156" t="str">
        <f t="shared" si="9"/>
        <v>CUMPLE</v>
      </c>
      <c r="AJ51" s="26"/>
      <c r="AK51" s="156" t="str">
        <f t="shared" si="10"/>
        <v>CUMPLE</v>
      </c>
      <c r="AM51" s="26"/>
      <c r="AN51" s="156" t="str">
        <f t="shared" si="11"/>
        <v>CUMPLE</v>
      </c>
      <c r="AP51" s="26"/>
      <c r="AQ51" s="156" t="str">
        <f t="shared" si="12"/>
        <v>CUMPLE</v>
      </c>
      <c r="AS51" s="26"/>
      <c r="AT51" s="156" t="str">
        <f t="shared" si="13"/>
        <v>CUMPLE</v>
      </c>
      <c r="AV51" s="26"/>
      <c r="AW51" s="156" t="str">
        <f t="shared" si="14"/>
        <v>CUMPLE</v>
      </c>
      <c r="AY51" s="26"/>
      <c r="AZ51" s="156" t="str">
        <f t="shared" si="15"/>
        <v>CUMPLE</v>
      </c>
      <c r="BB51" s="26"/>
      <c r="BC51" s="156" t="str">
        <f t="shared" si="16"/>
        <v>CUMPLE</v>
      </c>
      <c r="BE51" s="26"/>
      <c r="BF51" s="156" t="str">
        <f t="shared" si="17"/>
        <v>CUMPLE</v>
      </c>
      <c r="BH51" s="26"/>
      <c r="BI51" s="156" t="str">
        <f t="shared" si="18"/>
        <v>CUMPLE</v>
      </c>
      <c r="BK51" s="26"/>
      <c r="BL51" s="156" t="str">
        <f t="shared" si="19"/>
        <v>CUMPLE</v>
      </c>
      <c r="BN51" s="26"/>
      <c r="BO51" s="156" t="str">
        <f t="shared" si="20"/>
        <v>CUMPLE</v>
      </c>
    </row>
    <row r="52" spans="1:67" ht="24" x14ac:dyDescent="0.2">
      <c r="A52" s="27" t="s">
        <v>99</v>
      </c>
      <c r="B52" s="32" t="s">
        <v>100</v>
      </c>
      <c r="C52" s="29" t="s">
        <v>33</v>
      </c>
      <c r="D52" s="29">
        <v>1</v>
      </c>
      <c r="E52" s="25">
        <v>52005.071076</v>
      </c>
      <c r="F52" s="26"/>
      <c r="G52" s="156" t="str">
        <f t="shared" si="0"/>
        <v>CUMPLE</v>
      </c>
      <c r="I52" s="26"/>
      <c r="J52" s="156" t="str">
        <f t="shared" si="1"/>
        <v>CUMPLE</v>
      </c>
      <c r="L52" s="26"/>
      <c r="M52" s="156" t="str">
        <f t="shared" si="2"/>
        <v>CUMPLE</v>
      </c>
      <c r="O52" s="26"/>
      <c r="P52" s="156" t="str">
        <f t="shared" si="3"/>
        <v>CUMPLE</v>
      </c>
      <c r="R52" s="26"/>
      <c r="S52" s="156" t="str">
        <f t="shared" si="4"/>
        <v>CUMPLE</v>
      </c>
      <c r="U52" s="26"/>
      <c r="V52" s="156" t="str">
        <f t="shared" si="5"/>
        <v>CUMPLE</v>
      </c>
      <c r="X52" s="26"/>
      <c r="Y52" s="156" t="str">
        <f t="shared" si="6"/>
        <v>CUMPLE</v>
      </c>
      <c r="AA52" s="26"/>
      <c r="AB52" s="156" t="str">
        <f t="shared" si="7"/>
        <v>CUMPLE</v>
      </c>
      <c r="AD52" s="26"/>
      <c r="AE52" s="156" t="str">
        <f t="shared" si="8"/>
        <v>CUMPLE</v>
      </c>
      <c r="AG52" s="26"/>
      <c r="AH52" s="156" t="str">
        <f t="shared" si="9"/>
        <v>CUMPLE</v>
      </c>
      <c r="AJ52" s="26"/>
      <c r="AK52" s="156" t="str">
        <f t="shared" si="10"/>
        <v>CUMPLE</v>
      </c>
      <c r="AM52" s="26"/>
      <c r="AN52" s="156" t="str">
        <f t="shared" si="11"/>
        <v>CUMPLE</v>
      </c>
      <c r="AP52" s="26"/>
      <c r="AQ52" s="156" t="str">
        <f t="shared" si="12"/>
        <v>CUMPLE</v>
      </c>
      <c r="AS52" s="26"/>
      <c r="AT52" s="156" t="str">
        <f t="shared" si="13"/>
        <v>CUMPLE</v>
      </c>
      <c r="AV52" s="26"/>
      <c r="AW52" s="156" t="str">
        <f t="shared" si="14"/>
        <v>CUMPLE</v>
      </c>
      <c r="AY52" s="26"/>
      <c r="AZ52" s="156" t="str">
        <f t="shared" si="15"/>
        <v>CUMPLE</v>
      </c>
      <c r="BB52" s="26"/>
      <c r="BC52" s="156" t="str">
        <f t="shared" si="16"/>
        <v>CUMPLE</v>
      </c>
      <c r="BE52" s="26"/>
      <c r="BF52" s="156" t="str">
        <f t="shared" si="17"/>
        <v>CUMPLE</v>
      </c>
      <c r="BH52" s="26"/>
      <c r="BI52" s="156" t="str">
        <f t="shared" si="18"/>
        <v>CUMPLE</v>
      </c>
      <c r="BK52" s="26"/>
      <c r="BL52" s="156" t="str">
        <f t="shared" si="19"/>
        <v>CUMPLE</v>
      </c>
      <c r="BN52" s="26"/>
      <c r="BO52" s="156" t="str">
        <f t="shared" si="20"/>
        <v>CUMPLE</v>
      </c>
    </row>
    <row r="53" spans="1:67" ht="48" x14ac:dyDescent="0.2">
      <c r="A53" s="27" t="s">
        <v>101</v>
      </c>
      <c r="B53" s="32" t="s">
        <v>102</v>
      </c>
      <c r="C53" s="29" t="s">
        <v>33</v>
      </c>
      <c r="D53" s="29">
        <v>1</v>
      </c>
      <c r="E53" s="25">
        <v>455648.14595999999</v>
      </c>
      <c r="F53" s="26"/>
      <c r="G53" s="156" t="str">
        <f t="shared" si="0"/>
        <v>CUMPLE</v>
      </c>
      <c r="I53" s="26"/>
      <c r="J53" s="156" t="str">
        <f t="shared" si="1"/>
        <v>CUMPLE</v>
      </c>
      <c r="L53" s="26"/>
      <c r="M53" s="156" t="str">
        <f t="shared" si="2"/>
        <v>CUMPLE</v>
      </c>
      <c r="O53" s="26"/>
      <c r="P53" s="156" t="str">
        <f t="shared" si="3"/>
        <v>CUMPLE</v>
      </c>
      <c r="R53" s="26"/>
      <c r="S53" s="156" t="str">
        <f t="shared" si="4"/>
        <v>CUMPLE</v>
      </c>
      <c r="U53" s="26"/>
      <c r="V53" s="156" t="str">
        <f t="shared" si="5"/>
        <v>CUMPLE</v>
      </c>
      <c r="X53" s="26"/>
      <c r="Y53" s="156" t="str">
        <f t="shared" si="6"/>
        <v>CUMPLE</v>
      </c>
      <c r="AA53" s="26"/>
      <c r="AB53" s="156" t="str">
        <f t="shared" si="7"/>
        <v>CUMPLE</v>
      </c>
      <c r="AD53" s="26"/>
      <c r="AE53" s="156" t="str">
        <f t="shared" si="8"/>
        <v>CUMPLE</v>
      </c>
      <c r="AG53" s="26"/>
      <c r="AH53" s="156" t="str">
        <f t="shared" si="9"/>
        <v>CUMPLE</v>
      </c>
      <c r="AJ53" s="26"/>
      <c r="AK53" s="156" t="str">
        <f t="shared" si="10"/>
        <v>CUMPLE</v>
      </c>
      <c r="AM53" s="26"/>
      <c r="AN53" s="156" t="str">
        <f t="shared" si="11"/>
        <v>CUMPLE</v>
      </c>
      <c r="AP53" s="26"/>
      <c r="AQ53" s="156" t="str">
        <f t="shared" si="12"/>
        <v>CUMPLE</v>
      </c>
      <c r="AS53" s="26"/>
      <c r="AT53" s="156" t="str">
        <f t="shared" si="13"/>
        <v>CUMPLE</v>
      </c>
      <c r="AV53" s="26"/>
      <c r="AW53" s="156" t="str">
        <f t="shared" si="14"/>
        <v>CUMPLE</v>
      </c>
      <c r="AY53" s="26"/>
      <c r="AZ53" s="156" t="str">
        <f t="shared" si="15"/>
        <v>CUMPLE</v>
      </c>
      <c r="BB53" s="26"/>
      <c r="BC53" s="156" t="str">
        <f t="shared" si="16"/>
        <v>CUMPLE</v>
      </c>
      <c r="BE53" s="26"/>
      <c r="BF53" s="156" t="str">
        <f t="shared" si="17"/>
        <v>CUMPLE</v>
      </c>
      <c r="BH53" s="26"/>
      <c r="BI53" s="156" t="str">
        <f t="shared" si="18"/>
        <v>CUMPLE</v>
      </c>
      <c r="BK53" s="26"/>
      <c r="BL53" s="156" t="str">
        <f t="shared" si="19"/>
        <v>CUMPLE</v>
      </c>
      <c r="BN53" s="26"/>
      <c r="BO53" s="156" t="str">
        <f t="shared" si="20"/>
        <v>CUMPLE</v>
      </c>
    </row>
    <row r="54" spans="1:67" ht="36" x14ac:dyDescent="0.2">
      <c r="A54" s="27" t="s">
        <v>103</v>
      </c>
      <c r="B54" s="32" t="s">
        <v>104</v>
      </c>
      <c r="C54" s="29" t="s">
        <v>33</v>
      </c>
      <c r="D54" s="29">
        <v>1</v>
      </c>
      <c r="E54" s="25">
        <v>176248.35233600001</v>
      </c>
      <c r="F54" s="26"/>
      <c r="G54" s="156" t="str">
        <f t="shared" si="0"/>
        <v>CUMPLE</v>
      </c>
      <c r="I54" s="26"/>
      <c r="J54" s="156" t="str">
        <f t="shared" si="1"/>
        <v>CUMPLE</v>
      </c>
      <c r="L54" s="26"/>
      <c r="M54" s="156" t="str">
        <f t="shared" si="2"/>
        <v>CUMPLE</v>
      </c>
      <c r="O54" s="26"/>
      <c r="P54" s="156" t="str">
        <f t="shared" si="3"/>
        <v>CUMPLE</v>
      </c>
      <c r="R54" s="26"/>
      <c r="S54" s="156" t="str">
        <f t="shared" si="4"/>
        <v>CUMPLE</v>
      </c>
      <c r="U54" s="26"/>
      <c r="V54" s="156" t="str">
        <f t="shared" si="5"/>
        <v>CUMPLE</v>
      </c>
      <c r="X54" s="26"/>
      <c r="Y54" s="156" t="str">
        <f t="shared" si="6"/>
        <v>CUMPLE</v>
      </c>
      <c r="AA54" s="26"/>
      <c r="AB54" s="156" t="str">
        <f t="shared" si="7"/>
        <v>CUMPLE</v>
      </c>
      <c r="AD54" s="26"/>
      <c r="AE54" s="156" t="str">
        <f t="shared" si="8"/>
        <v>CUMPLE</v>
      </c>
      <c r="AG54" s="26"/>
      <c r="AH54" s="156" t="str">
        <f t="shared" si="9"/>
        <v>CUMPLE</v>
      </c>
      <c r="AJ54" s="26"/>
      <c r="AK54" s="156" t="str">
        <f t="shared" si="10"/>
        <v>CUMPLE</v>
      </c>
      <c r="AM54" s="26"/>
      <c r="AN54" s="156" t="str">
        <f t="shared" si="11"/>
        <v>CUMPLE</v>
      </c>
      <c r="AP54" s="26"/>
      <c r="AQ54" s="156" t="str">
        <f t="shared" si="12"/>
        <v>CUMPLE</v>
      </c>
      <c r="AS54" s="26"/>
      <c r="AT54" s="156" t="str">
        <f t="shared" si="13"/>
        <v>CUMPLE</v>
      </c>
      <c r="AV54" s="26"/>
      <c r="AW54" s="156" t="str">
        <f t="shared" si="14"/>
        <v>CUMPLE</v>
      </c>
      <c r="AY54" s="26"/>
      <c r="AZ54" s="156" t="str">
        <f t="shared" si="15"/>
        <v>CUMPLE</v>
      </c>
      <c r="BB54" s="26"/>
      <c r="BC54" s="156" t="str">
        <f t="shared" si="16"/>
        <v>CUMPLE</v>
      </c>
      <c r="BE54" s="26"/>
      <c r="BF54" s="156" t="str">
        <f t="shared" si="17"/>
        <v>CUMPLE</v>
      </c>
      <c r="BH54" s="26"/>
      <c r="BI54" s="156" t="str">
        <f t="shared" si="18"/>
        <v>CUMPLE</v>
      </c>
      <c r="BK54" s="26"/>
      <c r="BL54" s="156" t="str">
        <f t="shared" si="19"/>
        <v>CUMPLE</v>
      </c>
      <c r="BN54" s="26"/>
      <c r="BO54" s="156" t="str">
        <f t="shared" si="20"/>
        <v>CUMPLE</v>
      </c>
    </row>
    <row r="55" spans="1:67" ht="36" x14ac:dyDescent="0.2">
      <c r="A55" s="27" t="s">
        <v>105</v>
      </c>
      <c r="B55" s="32" t="s">
        <v>106</v>
      </c>
      <c r="C55" s="29" t="s">
        <v>33</v>
      </c>
      <c r="D55" s="29">
        <v>1</v>
      </c>
      <c r="E55" s="25">
        <v>308917.635824</v>
      </c>
      <c r="F55" s="26"/>
      <c r="G55" s="156" t="str">
        <f t="shared" si="0"/>
        <v>CUMPLE</v>
      </c>
      <c r="I55" s="26"/>
      <c r="J55" s="156" t="str">
        <f t="shared" si="1"/>
        <v>CUMPLE</v>
      </c>
      <c r="L55" s="26"/>
      <c r="M55" s="156" t="str">
        <f t="shared" si="2"/>
        <v>CUMPLE</v>
      </c>
      <c r="O55" s="26"/>
      <c r="P55" s="156" t="str">
        <f t="shared" si="3"/>
        <v>CUMPLE</v>
      </c>
      <c r="R55" s="26"/>
      <c r="S55" s="156" t="str">
        <f t="shared" si="4"/>
        <v>CUMPLE</v>
      </c>
      <c r="U55" s="26"/>
      <c r="V55" s="156" t="str">
        <f t="shared" si="5"/>
        <v>CUMPLE</v>
      </c>
      <c r="X55" s="26"/>
      <c r="Y55" s="156" t="str">
        <f t="shared" si="6"/>
        <v>CUMPLE</v>
      </c>
      <c r="AA55" s="26"/>
      <c r="AB55" s="156" t="str">
        <f t="shared" si="7"/>
        <v>CUMPLE</v>
      </c>
      <c r="AD55" s="26"/>
      <c r="AE55" s="156" t="str">
        <f t="shared" si="8"/>
        <v>CUMPLE</v>
      </c>
      <c r="AG55" s="26"/>
      <c r="AH55" s="156" t="str">
        <f t="shared" si="9"/>
        <v>CUMPLE</v>
      </c>
      <c r="AJ55" s="26"/>
      <c r="AK55" s="156" t="str">
        <f t="shared" si="10"/>
        <v>CUMPLE</v>
      </c>
      <c r="AM55" s="26"/>
      <c r="AN55" s="156" t="str">
        <f t="shared" si="11"/>
        <v>CUMPLE</v>
      </c>
      <c r="AP55" s="26"/>
      <c r="AQ55" s="156" t="str">
        <f t="shared" si="12"/>
        <v>CUMPLE</v>
      </c>
      <c r="AS55" s="26"/>
      <c r="AT55" s="156" t="str">
        <f t="shared" si="13"/>
        <v>CUMPLE</v>
      </c>
      <c r="AV55" s="26"/>
      <c r="AW55" s="156" t="str">
        <f t="shared" si="14"/>
        <v>CUMPLE</v>
      </c>
      <c r="AY55" s="26"/>
      <c r="AZ55" s="156" t="str">
        <f t="shared" si="15"/>
        <v>CUMPLE</v>
      </c>
      <c r="BB55" s="26"/>
      <c r="BC55" s="156" t="str">
        <f t="shared" si="16"/>
        <v>CUMPLE</v>
      </c>
      <c r="BE55" s="26"/>
      <c r="BF55" s="156" t="str">
        <f t="shared" si="17"/>
        <v>CUMPLE</v>
      </c>
      <c r="BH55" s="26"/>
      <c r="BI55" s="156" t="str">
        <f t="shared" si="18"/>
        <v>CUMPLE</v>
      </c>
      <c r="BK55" s="26"/>
      <c r="BL55" s="156" t="str">
        <f t="shared" si="19"/>
        <v>CUMPLE</v>
      </c>
      <c r="BN55" s="26"/>
      <c r="BO55" s="156" t="str">
        <f t="shared" si="20"/>
        <v>CUMPLE</v>
      </c>
    </row>
    <row r="56" spans="1:67" ht="36" x14ac:dyDescent="0.2">
      <c r="A56" s="27" t="s">
        <v>107</v>
      </c>
      <c r="B56" s="32" t="s">
        <v>108</v>
      </c>
      <c r="C56" s="29" t="s">
        <v>33</v>
      </c>
      <c r="D56" s="29">
        <v>1</v>
      </c>
      <c r="E56" s="25">
        <v>299793.939144</v>
      </c>
      <c r="F56" s="26"/>
      <c r="G56" s="156" t="str">
        <f t="shared" si="0"/>
        <v>CUMPLE</v>
      </c>
      <c r="I56" s="26"/>
      <c r="J56" s="156" t="str">
        <f t="shared" si="1"/>
        <v>CUMPLE</v>
      </c>
      <c r="L56" s="26"/>
      <c r="M56" s="156" t="str">
        <f t="shared" si="2"/>
        <v>CUMPLE</v>
      </c>
      <c r="O56" s="26"/>
      <c r="P56" s="156" t="str">
        <f t="shared" si="3"/>
        <v>CUMPLE</v>
      </c>
      <c r="R56" s="26"/>
      <c r="S56" s="156" t="str">
        <f t="shared" si="4"/>
        <v>CUMPLE</v>
      </c>
      <c r="U56" s="26"/>
      <c r="V56" s="156" t="str">
        <f t="shared" si="5"/>
        <v>CUMPLE</v>
      </c>
      <c r="X56" s="26"/>
      <c r="Y56" s="156" t="str">
        <f t="shared" si="6"/>
        <v>CUMPLE</v>
      </c>
      <c r="AA56" s="26"/>
      <c r="AB56" s="156" t="str">
        <f t="shared" si="7"/>
        <v>CUMPLE</v>
      </c>
      <c r="AD56" s="26"/>
      <c r="AE56" s="156" t="str">
        <f t="shared" si="8"/>
        <v>CUMPLE</v>
      </c>
      <c r="AG56" s="26"/>
      <c r="AH56" s="156" t="str">
        <f t="shared" si="9"/>
        <v>CUMPLE</v>
      </c>
      <c r="AJ56" s="26"/>
      <c r="AK56" s="156" t="str">
        <f t="shared" si="10"/>
        <v>CUMPLE</v>
      </c>
      <c r="AM56" s="26"/>
      <c r="AN56" s="156" t="str">
        <f t="shared" si="11"/>
        <v>CUMPLE</v>
      </c>
      <c r="AP56" s="26"/>
      <c r="AQ56" s="156" t="str">
        <f t="shared" si="12"/>
        <v>CUMPLE</v>
      </c>
      <c r="AS56" s="26"/>
      <c r="AT56" s="156" t="str">
        <f t="shared" si="13"/>
        <v>CUMPLE</v>
      </c>
      <c r="AV56" s="26"/>
      <c r="AW56" s="156" t="str">
        <f t="shared" si="14"/>
        <v>CUMPLE</v>
      </c>
      <c r="AY56" s="26"/>
      <c r="AZ56" s="156" t="str">
        <f t="shared" si="15"/>
        <v>CUMPLE</v>
      </c>
      <c r="BB56" s="26"/>
      <c r="BC56" s="156" t="str">
        <f t="shared" si="16"/>
        <v>CUMPLE</v>
      </c>
      <c r="BE56" s="26"/>
      <c r="BF56" s="156" t="str">
        <f t="shared" si="17"/>
        <v>CUMPLE</v>
      </c>
      <c r="BH56" s="26"/>
      <c r="BI56" s="156" t="str">
        <f t="shared" si="18"/>
        <v>CUMPLE</v>
      </c>
      <c r="BK56" s="26"/>
      <c r="BL56" s="156" t="str">
        <f t="shared" si="19"/>
        <v>CUMPLE</v>
      </c>
      <c r="BN56" s="26"/>
      <c r="BO56" s="156" t="str">
        <f t="shared" si="20"/>
        <v>CUMPLE</v>
      </c>
    </row>
    <row r="57" spans="1:67" ht="36" x14ac:dyDescent="0.2">
      <c r="A57" s="27" t="s">
        <v>109</v>
      </c>
      <c r="B57" s="32" t="s">
        <v>110</v>
      </c>
      <c r="C57" s="29" t="s">
        <v>33</v>
      </c>
      <c r="D57" s="29">
        <v>1</v>
      </c>
      <c r="E57" s="25">
        <v>260669.381028</v>
      </c>
      <c r="F57" s="26"/>
      <c r="G57" s="156" t="str">
        <f t="shared" si="0"/>
        <v>CUMPLE</v>
      </c>
      <c r="I57" s="26"/>
      <c r="J57" s="156" t="str">
        <f t="shared" si="1"/>
        <v>CUMPLE</v>
      </c>
      <c r="L57" s="26"/>
      <c r="M57" s="156" t="str">
        <f t="shared" si="2"/>
        <v>CUMPLE</v>
      </c>
      <c r="O57" s="26"/>
      <c r="P57" s="156" t="str">
        <f t="shared" si="3"/>
        <v>CUMPLE</v>
      </c>
      <c r="R57" s="26"/>
      <c r="S57" s="156" t="str">
        <f t="shared" si="4"/>
        <v>CUMPLE</v>
      </c>
      <c r="U57" s="26"/>
      <c r="V57" s="156" t="str">
        <f t="shared" si="5"/>
        <v>CUMPLE</v>
      </c>
      <c r="X57" s="26"/>
      <c r="Y57" s="156" t="str">
        <f t="shared" si="6"/>
        <v>CUMPLE</v>
      </c>
      <c r="AA57" s="26"/>
      <c r="AB57" s="156" t="str">
        <f t="shared" si="7"/>
        <v>CUMPLE</v>
      </c>
      <c r="AD57" s="26"/>
      <c r="AE57" s="156" t="str">
        <f t="shared" si="8"/>
        <v>CUMPLE</v>
      </c>
      <c r="AG57" s="26"/>
      <c r="AH57" s="156" t="str">
        <f t="shared" si="9"/>
        <v>CUMPLE</v>
      </c>
      <c r="AJ57" s="26"/>
      <c r="AK57" s="156" t="str">
        <f t="shared" si="10"/>
        <v>CUMPLE</v>
      </c>
      <c r="AM57" s="26"/>
      <c r="AN57" s="156" t="str">
        <f t="shared" si="11"/>
        <v>CUMPLE</v>
      </c>
      <c r="AP57" s="26"/>
      <c r="AQ57" s="156" t="str">
        <f t="shared" si="12"/>
        <v>CUMPLE</v>
      </c>
      <c r="AS57" s="26"/>
      <c r="AT57" s="156" t="str">
        <f t="shared" si="13"/>
        <v>CUMPLE</v>
      </c>
      <c r="AV57" s="26"/>
      <c r="AW57" s="156" t="str">
        <f t="shared" si="14"/>
        <v>CUMPLE</v>
      </c>
      <c r="AY57" s="26"/>
      <c r="AZ57" s="156" t="str">
        <f t="shared" si="15"/>
        <v>CUMPLE</v>
      </c>
      <c r="BB57" s="26"/>
      <c r="BC57" s="156" t="str">
        <f t="shared" si="16"/>
        <v>CUMPLE</v>
      </c>
      <c r="BE57" s="26"/>
      <c r="BF57" s="156" t="str">
        <f t="shared" si="17"/>
        <v>CUMPLE</v>
      </c>
      <c r="BH57" s="26"/>
      <c r="BI57" s="156" t="str">
        <f t="shared" si="18"/>
        <v>CUMPLE</v>
      </c>
      <c r="BK57" s="26"/>
      <c r="BL57" s="156" t="str">
        <f t="shared" si="19"/>
        <v>CUMPLE</v>
      </c>
      <c r="BN57" s="26"/>
      <c r="BO57" s="156" t="str">
        <f t="shared" si="20"/>
        <v>CUMPLE</v>
      </c>
    </row>
    <row r="58" spans="1:67" ht="36" x14ac:dyDescent="0.2">
      <c r="A58" s="27" t="s">
        <v>111</v>
      </c>
      <c r="B58" s="32" t="s">
        <v>112</v>
      </c>
      <c r="C58" s="29" t="s">
        <v>33</v>
      </c>
      <c r="D58" s="29">
        <v>1</v>
      </c>
      <c r="E58" s="25">
        <v>519299.347504</v>
      </c>
      <c r="F58" s="26"/>
      <c r="G58" s="156" t="str">
        <f t="shared" si="0"/>
        <v>CUMPLE</v>
      </c>
      <c r="I58" s="26"/>
      <c r="J58" s="156" t="str">
        <f t="shared" si="1"/>
        <v>CUMPLE</v>
      </c>
      <c r="L58" s="26"/>
      <c r="M58" s="156" t="str">
        <f t="shared" si="2"/>
        <v>CUMPLE</v>
      </c>
      <c r="O58" s="26"/>
      <c r="P58" s="156" t="str">
        <f t="shared" si="3"/>
        <v>CUMPLE</v>
      </c>
      <c r="R58" s="26"/>
      <c r="S58" s="156" t="str">
        <f t="shared" si="4"/>
        <v>CUMPLE</v>
      </c>
      <c r="U58" s="26"/>
      <c r="V58" s="156" t="str">
        <f t="shared" si="5"/>
        <v>CUMPLE</v>
      </c>
      <c r="X58" s="26"/>
      <c r="Y58" s="156" t="str">
        <f t="shared" si="6"/>
        <v>CUMPLE</v>
      </c>
      <c r="AA58" s="26"/>
      <c r="AB58" s="156" t="str">
        <f t="shared" si="7"/>
        <v>CUMPLE</v>
      </c>
      <c r="AD58" s="26"/>
      <c r="AE58" s="156" t="str">
        <f t="shared" si="8"/>
        <v>CUMPLE</v>
      </c>
      <c r="AG58" s="26"/>
      <c r="AH58" s="156" t="str">
        <f t="shared" si="9"/>
        <v>CUMPLE</v>
      </c>
      <c r="AJ58" s="26"/>
      <c r="AK58" s="156" t="str">
        <f t="shared" si="10"/>
        <v>CUMPLE</v>
      </c>
      <c r="AM58" s="26"/>
      <c r="AN58" s="156" t="str">
        <f t="shared" si="11"/>
        <v>CUMPLE</v>
      </c>
      <c r="AP58" s="26"/>
      <c r="AQ58" s="156" t="str">
        <f t="shared" si="12"/>
        <v>CUMPLE</v>
      </c>
      <c r="AS58" s="26"/>
      <c r="AT58" s="156" t="str">
        <f t="shared" si="13"/>
        <v>CUMPLE</v>
      </c>
      <c r="AV58" s="26"/>
      <c r="AW58" s="156" t="str">
        <f t="shared" si="14"/>
        <v>CUMPLE</v>
      </c>
      <c r="AY58" s="26"/>
      <c r="AZ58" s="156" t="str">
        <f t="shared" si="15"/>
        <v>CUMPLE</v>
      </c>
      <c r="BB58" s="26"/>
      <c r="BC58" s="156" t="str">
        <f t="shared" si="16"/>
        <v>CUMPLE</v>
      </c>
      <c r="BE58" s="26"/>
      <c r="BF58" s="156" t="str">
        <f t="shared" si="17"/>
        <v>CUMPLE</v>
      </c>
      <c r="BH58" s="26"/>
      <c r="BI58" s="156" t="str">
        <f t="shared" si="18"/>
        <v>CUMPLE</v>
      </c>
      <c r="BK58" s="26"/>
      <c r="BL58" s="156" t="str">
        <f t="shared" si="19"/>
        <v>CUMPLE</v>
      </c>
      <c r="BN58" s="26"/>
      <c r="BO58" s="156" t="str">
        <f t="shared" si="20"/>
        <v>CUMPLE</v>
      </c>
    </row>
    <row r="59" spans="1:67" ht="12.75" x14ac:dyDescent="0.2">
      <c r="A59" s="27" t="s">
        <v>113</v>
      </c>
      <c r="B59" s="32" t="s">
        <v>114</v>
      </c>
      <c r="C59" s="29" t="s">
        <v>73</v>
      </c>
      <c r="D59" s="29">
        <v>1</v>
      </c>
      <c r="E59" s="25">
        <v>20394.145519999998</v>
      </c>
      <c r="F59" s="26"/>
      <c r="G59" s="156" t="str">
        <f t="shared" si="0"/>
        <v>CUMPLE</v>
      </c>
      <c r="I59" s="26"/>
      <c r="J59" s="156" t="str">
        <f t="shared" si="1"/>
        <v>CUMPLE</v>
      </c>
      <c r="L59" s="26"/>
      <c r="M59" s="156" t="str">
        <f t="shared" si="2"/>
        <v>CUMPLE</v>
      </c>
      <c r="O59" s="26"/>
      <c r="P59" s="156" t="str">
        <f t="shared" si="3"/>
        <v>CUMPLE</v>
      </c>
      <c r="R59" s="26"/>
      <c r="S59" s="156" t="str">
        <f t="shared" si="4"/>
        <v>CUMPLE</v>
      </c>
      <c r="U59" s="26"/>
      <c r="V59" s="156" t="str">
        <f t="shared" si="5"/>
        <v>CUMPLE</v>
      </c>
      <c r="X59" s="26"/>
      <c r="Y59" s="156" t="str">
        <f t="shared" si="6"/>
        <v>CUMPLE</v>
      </c>
      <c r="AA59" s="26"/>
      <c r="AB59" s="156" t="str">
        <f t="shared" si="7"/>
        <v>CUMPLE</v>
      </c>
      <c r="AD59" s="26"/>
      <c r="AE59" s="156" t="str">
        <f t="shared" si="8"/>
        <v>CUMPLE</v>
      </c>
      <c r="AG59" s="26"/>
      <c r="AH59" s="156" t="str">
        <f t="shared" si="9"/>
        <v>CUMPLE</v>
      </c>
      <c r="AJ59" s="26"/>
      <c r="AK59" s="156" t="str">
        <f t="shared" si="10"/>
        <v>CUMPLE</v>
      </c>
      <c r="AM59" s="26"/>
      <c r="AN59" s="156" t="str">
        <f t="shared" si="11"/>
        <v>CUMPLE</v>
      </c>
      <c r="AP59" s="26"/>
      <c r="AQ59" s="156" t="str">
        <f t="shared" si="12"/>
        <v>CUMPLE</v>
      </c>
      <c r="AS59" s="26"/>
      <c r="AT59" s="156" t="str">
        <f t="shared" si="13"/>
        <v>CUMPLE</v>
      </c>
      <c r="AV59" s="26"/>
      <c r="AW59" s="156" t="str">
        <f t="shared" si="14"/>
        <v>CUMPLE</v>
      </c>
      <c r="AY59" s="26"/>
      <c r="AZ59" s="156" t="str">
        <f t="shared" si="15"/>
        <v>CUMPLE</v>
      </c>
      <c r="BB59" s="26"/>
      <c r="BC59" s="156" t="str">
        <f t="shared" si="16"/>
        <v>CUMPLE</v>
      </c>
      <c r="BE59" s="26"/>
      <c r="BF59" s="156" t="str">
        <f t="shared" si="17"/>
        <v>CUMPLE</v>
      </c>
      <c r="BH59" s="26"/>
      <c r="BI59" s="156" t="str">
        <f t="shared" si="18"/>
        <v>CUMPLE</v>
      </c>
      <c r="BK59" s="26"/>
      <c r="BL59" s="156" t="str">
        <f t="shared" si="19"/>
        <v>CUMPLE</v>
      </c>
      <c r="BN59" s="26"/>
      <c r="BO59" s="156" t="str">
        <f t="shared" si="20"/>
        <v>CUMPLE</v>
      </c>
    </row>
    <row r="60" spans="1:67" ht="12.75" x14ac:dyDescent="0.2">
      <c r="A60" s="27" t="s">
        <v>115</v>
      </c>
      <c r="B60" s="32" t="s">
        <v>116</v>
      </c>
      <c r="C60" s="29" t="s">
        <v>73</v>
      </c>
      <c r="D60" s="29">
        <v>1</v>
      </c>
      <c r="E60" s="25">
        <v>26458.720372</v>
      </c>
      <c r="F60" s="26"/>
      <c r="G60" s="156" t="str">
        <f t="shared" si="0"/>
        <v>CUMPLE</v>
      </c>
      <c r="I60" s="26"/>
      <c r="J60" s="156" t="str">
        <f t="shared" si="1"/>
        <v>CUMPLE</v>
      </c>
      <c r="L60" s="26"/>
      <c r="M60" s="156" t="str">
        <f t="shared" si="2"/>
        <v>CUMPLE</v>
      </c>
      <c r="O60" s="26"/>
      <c r="P60" s="156" t="str">
        <f t="shared" si="3"/>
        <v>CUMPLE</v>
      </c>
      <c r="R60" s="26"/>
      <c r="S60" s="156" t="str">
        <f t="shared" si="4"/>
        <v>CUMPLE</v>
      </c>
      <c r="U60" s="26"/>
      <c r="V60" s="156" t="str">
        <f t="shared" si="5"/>
        <v>CUMPLE</v>
      </c>
      <c r="X60" s="26"/>
      <c r="Y60" s="156" t="str">
        <f t="shared" si="6"/>
        <v>CUMPLE</v>
      </c>
      <c r="AA60" s="26"/>
      <c r="AB60" s="156" t="str">
        <f t="shared" si="7"/>
        <v>CUMPLE</v>
      </c>
      <c r="AD60" s="26"/>
      <c r="AE60" s="156" t="str">
        <f t="shared" si="8"/>
        <v>CUMPLE</v>
      </c>
      <c r="AG60" s="26"/>
      <c r="AH60" s="156" t="str">
        <f t="shared" si="9"/>
        <v>CUMPLE</v>
      </c>
      <c r="AJ60" s="26"/>
      <c r="AK60" s="156" t="str">
        <f t="shared" si="10"/>
        <v>CUMPLE</v>
      </c>
      <c r="AM60" s="26"/>
      <c r="AN60" s="156" t="str">
        <f t="shared" si="11"/>
        <v>CUMPLE</v>
      </c>
      <c r="AP60" s="26"/>
      <c r="AQ60" s="156" t="str">
        <f t="shared" si="12"/>
        <v>CUMPLE</v>
      </c>
      <c r="AS60" s="26"/>
      <c r="AT60" s="156" t="str">
        <f t="shared" si="13"/>
        <v>CUMPLE</v>
      </c>
      <c r="AV60" s="26"/>
      <c r="AW60" s="156" t="str">
        <f t="shared" si="14"/>
        <v>CUMPLE</v>
      </c>
      <c r="AY60" s="26"/>
      <c r="AZ60" s="156" t="str">
        <f t="shared" si="15"/>
        <v>CUMPLE</v>
      </c>
      <c r="BB60" s="26"/>
      <c r="BC60" s="156" t="str">
        <f t="shared" si="16"/>
        <v>CUMPLE</v>
      </c>
      <c r="BE60" s="26"/>
      <c r="BF60" s="156" t="str">
        <f t="shared" si="17"/>
        <v>CUMPLE</v>
      </c>
      <c r="BH60" s="26"/>
      <c r="BI60" s="156" t="str">
        <f t="shared" si="18"/>
        <v>CUMPLE</v>
      </c>
      <c r="BK60" s="26"/>
      <c r="BL60" s="156" t="str">
        <f t="shared" si="19"/>
        <v>CUMPLE</v>
      </c>
      <c r="BN60" s="26"/>
      <c r="BO60" s="156" t="str">
        <f t="shared" si="20"/>
        <v>CUMPLE</v>
      </c>
    </row>
    <row r="61" spans="1:67" ht="12.75" x14ac:dyDescent="0.2">
      <c r="A61" s="27" t="s">
        <v>117</v>
      </c>
      <c r="B61" s="32" t="s">
        <v>118</v>
      </c>
      <c r="C61" s="29" t="s">
        <v>73</v>
      </c>
      <c r="D61" s="29">
        <v>1</v>
      </c>
      <c r="E61" s="25">
        <v>37192.481172</v>
      </c>
      <c r="F61" s="26"/>
      <c r="G61" s="156" t="str">
        <f t="shared" si="0"/>
        <v>CUMPLE</v>
      </c>
      <c r="I61" s="26"/>
      <c r="J61" s="156" t="str">
        <f t="shared" si="1"/>
        <v>CUMPLE</v>
      </c>
      <c r="L61" s="26"/>
      <c r="M61" s="156" t="str">
        <f t="shared" si="2"/>
        <v>CUMPLE</v>
      </c>
      <c r="O61" s="26"/>
      <c r="P61" s="156" t="str">
        <f t="shared" si="3"/>
        <v>CUMPLE</v>
      </c>
      <c r="R61" s="26"/>
      <c r="S61" s="156" t="str">
        <f t="shared" si="4"/>
        <v>CUMPLE</v>
      </c>
      <c r="U61" s="26"/>
      <c r="V61" s="156" t="str">
        <f t="shared" si="5"/>
        <v>CUMPLE</v>
      </c>
      <c r="X61" s="26"/>
      <c r="Y61" s="156" t="str">
        <f t="shared" si="6"/>
        <v>CUMPLE</v>
      </c>
      <c r="AA61" s="26"/>
      <c r="AB61" s="156" t="str">
        <f t="shared" si="7"/>
        <v>CUMPLE</v>
      </c>
      <c r="AD61" s="26"/>
      <c r="AE61" s="156" t="str">
        <f t="shared" si="8"/>
        <v>CUMPLE</v>
      </c>
      <c r="AG61" s="26"/>
      <c r="AH61" s="156" t="str">
        <f t="shared" si="9"/>
        <v>CUMPLE</v>
      </c>
      <c r="AJ61" s="26"/>
      <c r="AK61" s="156" t="str">
        <f t="shared" si="10"/>
        <v>CUMPLE</v>
      </c>
      <c r="AM61" s="26"/>
      <c r="AN61" s="156" t="str">
        <f t="shared" si="11"/>
        <v>CUMPLE</v>
      </c>
      <c r="AP61" s="26"/>
      <c r="AQ61" s="156" t="str">
        <f t="shared" si="12"/>
        <v>CUMPLE</v>
      </c>
      <c r="AS61" s="26"/>
      <c r="AT61" s="156" t="str">
        <f t="shared" si="13"/>
        <v>CUMPLE</v>
      </c>
      <c r="AV61" s="26"/>
      <c r="AW61" s="156" t="str">
        <f t="shared" si="14"/>
        <v>CUMPLE</v>
      </c>
      <c r="AY61" s="26"/>
      <c r="AZ61" s="156" t="str">
        <f t="shared" si="15"/>
        <v>CUMPLE</v>
      </c>
      <c r="BB61" s="26"/>
      <c r="BC61" s="156" t="str">
        <f t="shared" si="16"/>
        <v>CUMPLE</v>
      </c>
      <c r="BE61" s="26"/>
      <c r="BF61" s="156" t="str">
        <f t="shared" si="17"/>
        <v>CUMPLE</v>
      </c>
      <c r="BH61" s="26"/>
      <c r="BI61" s="156" t="str">
        <f t="shared" si="18"/>
        <v>CUMPLE</v>
      </c>
      <c r="BK61" s="26"/>
      <c r="BL61" s="156" t="str">
        <f t="shared" si="19"/>
        <v>CUMPLE</v>
      </c>
      <c r="BN61" s="26"/>
      <c r="BO61" s="156" t="str">
        <f t="shared" si="20"/>
        <v>CUMPLE</v>
      </c>
    </row>
    <row r="62" spans="1:67" ht="12.75" x14ac:dyDescent="0.2">
      <c r="A62" s="27" t="s">
        <v>119</v>
      </c>
      <c r="B62" s="32" t="s">
        <v>120</v>
      </c>
      <c r="C62" s="29" t="s">
        <v>73</v>
      </c>
      <c r="D62" s="29">
        <v>1</v>
      </c>
      <c r="E62" s="25">
        <v>37085.143563999998</v>
      </c>
      <c r="F62" s="26"/>
      <c r="G62" s="156" t="str">
        <f t="shared" si="0"/>
        <v>CUMPLE</v>
      </c>
      <c r="I62" s="26"/>
      <c r="J62" s="156" t="str">
        <f t="shared" si="1"/>
        <v>CUMPLE</v>
      </c>
      <c r="L62" s="26"/>
      <c r="M62" s="156" t="str">
        <f t="shared" si="2"/>
        <v>CUMPLE</v>
      </c>
      <c r="O62" s="26"/>
      <c r="P62" s="156" t="str">
        <f t="shared" si="3"/>
        <v>CUMPLE</v>
      </c>
      <c r="R62" s="26"/>
      <c r="S62" s="156" t="str">
        <f t="shared" si="4"/>
        <v>CUMPLE</v>
      </c>
      <c r="U62" s="26"/>
      <c r="V62" s="156" t="str">
        <f t="shared" si="5"/>
        <v>CUMPLE</v>
      </c>
      <c r="X62" s="26"/>
      <c r="Y62" s="156" t="str">
        <f t="shared" si="6"/>
        <v>CUMPLE</v>
      </c>
      <c r="AA62" s="26"/>
      <c r="AB62" s="156" t="str">
        <f t="shared" si="7"/>
        <v>CUMPLE</v>
      </c>
      <c r="AD62" s="26"/>
      <c r="AE62" s="156" t="str">
        <f t="shared" si="8"/>
        <v>CUMPLE</v>
      </c>
      <c r="AG62" s="26"/>
      <c r="AH62" s="156" t="str">
        <f t="shared" si="9"/>
        <v>CUMPLE</v>
      </c>
      <c r="AJ62" s="26"/>
      <c r="AK62" s="156" t="str">
        <f t="shared" si="10"/>
        <v>CUMPLE</v>
      </c>
      <c r="AM62" s="26"/>
      <c r="AN62" s="156" t="str">
        <f t="shared" si="11"/>
        <v>CUMPLE</v>
      </c>
      <c r="AP62" s="26"/>
      <c r="AQ62" s="156" t="str">
        <f t="shared" si="12"/>
        <v>CUMPLE</v>
      </c>
      <c r="AS62" s="26"/>
      <c r="AT62" s="156" t="str">
        <f t="shared" si="13"/>
        <v>CUMPLE</v>
      </c>
      <c r="AV62" s="26"/>
      <c r="AW62" s="156" t="str">
        <f t="shared" si="14"/>
        <v>CUMPLE</v>
      </c>
      <c r="AY62" s="26"/>
      <c r="AZ62" s="156" t="str">
        <f t="shared" si="15"/>
        <v>CUMPLE</v>
      </c>
      <c r="BB62" s="26"/>
      <c r="BC62" s="156" t="str">
        <f t="shared" si="16"/>
        <v>CUMPLE</v>
      </c>
      <c r="BE62" s="26"/>
      <c r="BF62" s="156" t="str">
        <f t="shared" si="17"/>
        <v>CUMPLE</v>
      </c>
      <c r="BH62" s="26"/>
      <c r="BI62" s="156" t="str">
        <f t="shared" si="18"/>
        <v>CUMPLE</v>
      </c>
      <c r="BK62" s="26"/>
      <c r="BL62" s="156" t="str">
        <f t="shared" si="19"/>
        <v>CUMPLE</v>
      </c>
      <c r="BN62" s="26"/>
      <c r="BO62" s="156" t="str">
        <f t="shared" si="20"/>
        <v>CUMPLE</v>
      </c>
    </row>
    <row r="63" spans="1:67" ht="12.75" x14ac:dyDescent="0.2">
      <c r="A63" s="27" t="s">
        <v>121</v>
      </c>
      <c r="B63" s="32" t="s">
        <v>122</v>
      </c>
      <c r="C63" s="29" t="s">
        <v>73</v>
      </c>
      <c r="D63" s="29">
        <v>1</v>
      </c>
      <c r="E63" s="25">
        <v>24580.312232</v>
      </c>
      <c r="F63" s="26"/>
      <c r="G63" s="156" t="str">
        <f t="shared" si="0"/>
        <v>CUMPLE</v>
      </c>
      <c r="I63" s="26"/>
      <c r="J63" s="156" t="str">
        <f t="shared" si="1"/>
        <v>CUMPLE</v>
      </c>
      <c r="L63" s="26"/>
      <c r="M63" s="156" t="str">
        <f t="shared" si="2"/>
        <v>CUMPLE</v>
      </c>
      <c r="O63" s="26"/>
      <c r="P63" s="156" t="str">
        <f t="shared" si="3"/>
        <v>CUMPLE</v>
      </c>
      <c r="R63" s="26"/>
      <c r="S63" s="156" t="str">
        <f t="shared" si="4"/>
        <v>CUMPLE</v>
      </c>
      <c r="U63" s="26"/>
      <c r="V63" s="156" t="str">
        <f t="shared" si="5"/>
        <v>CUMPLE</v>
      </c>
      <c r="X63" s="26"/>
      <c r="Y63" s="156" t="str">
        <f t="shared" si="6"/>
        <v>CUMPLE</v>
      </c>
      <c r="AA63" s="26"/>
      <c r="AB63" s="156" t="str">
        <f t="shared" si="7"/>
        <v>CUMPLE</v>
      </c>
      <c r="AD63" s="26"/>
      <c r="AE63" s="156" t="str">
        <f t="shared" si="8"/>
        <v>CUMPLE</v>
      </c>
      <c r="AG63" s="26"/>
      <c r="AH63" s="156" t="str">
        <f t="shared" si="9"/>
        <v>CUMPLE</v>
      </c>
      <c r="AJ63" s="26"/>
      <c r="AK63" s="156" t="str">
        <f t="shared" si="10"/>
        <v>CUMPLE</v>
      </c>
      <c r="AM63" s="26"/>
      <c r="AN63" s="156" t="str">
        <f t="shared" si="11"/>
        <v>CUMPLE</v>
      </c>
      <c r="AP63" s="26"/>
      <c r="AQ63" s="156" t="str">
        <f t="shared" si="12"/>
        <v>CUMPLE</v>
      </c>
      <c r="AS63" s="26"/>
      <c r="AT63" s="156" t="str">
        <f t="shared" si="13"/>
        <v>CUMPLE</v>
      </c>
      <c r="AV63" s="26"/>
      <c r="AW63" s="156" t="str">
        <f t="shared" si="14"/>
        <v>CUMPLE</v>
      </c>
      <c r="AY63" s="26"/>
      <c r="AZ63" s="156" t="str">
        <f t="shared" si="15"/>
        <v>CUMPLE</v>
      </c>
      <c r="BB63" s="26"/>
      <c r="BC63" s="156" t="str">
        <f t="shared" si="16"/>
        <v>CUMPLE</v>
      </c>
      <c r="BE63" s="26"/>
      <c r="BF63" s="156" t="str">
        <f t="shared" si="17"/>
        <v>CUMPLE</v>
      </c>
      <c r="BH63" s="26"/>
      <c r="BI63" s="156" t="str">
        <f t="shared" si="18"/>
        <v>CUMPLE</v>
      </c>
      <c r="BK63" s="26"/>
      <c r="BL63" s="156" t="str">
        <f t="shared" si="19"/>
        <v>CUMPLE</v>
      </c>
      <c r="BN63" s="26"/>
      <c r="BO63" s="156" t="str">
        <f t="shared" si="20"/>
        <v>CUMPLE</v>
      </c>
    </row>
    <row r="64" spans="1:67" ht="12.75" x14ac:dyDescent="0.2">
      <c r="A64" s="27" t="s">
        <v>123</v>
      </c>
      <c r="B64" s="32" t="s">
        <v>124</v>
      </c>
      <c r="C64" s="29" t="s">
        <v>73</v>
      </c>
      <c r="D64" s="29">
        <v>1</v>
      </c>
      <c r="E64" s="25">
        <v>35958.098680000003</v>
      </c>
      <c r="F64" s="26"/>
      <c r="G64" s="156" t="str">
        <f t="shared" si="0"/>
        <v>CUMPLE</v>
      </c>
      <c r="I64" s="26"/>
      <c r="J64" s="156" t="str">
        <f t="shared" si="1"/>
        <v>CUMPLE</v>
      </c>
      <c r="L64" s="26"/>
      <c r="M64" s="156" t="str">
        <f t="shared" si="2"/>
        <v>CUMPLE</v>
      </c>
      <c r="O64" s="26"/>
      <c r="P64" s="156" t="str">
        <f t="shared" si="3"/>
        <v>CUMPLE</v>
      </c>
      <c r="R64" s="26"/>
      <c r="S64" s="156" t="str">
        <f t="shared" si="4"/>
        <v>CUMPLE</v>
      </c>
      <c r="U64" s="26"/>
      <c r="V64" s="156" t="str">
        <f t="shared" si="5"/>
        <v>CUMPLE</v>
      </c>
      <c r="X64" s="26"/>
      <c r="Y64" s="156" t="str">
        <f t="shared" si="6"/>
        <v>CUMPLE</v>
      </c>
      <c r="AA64" s="26"/>
      <c r="AB64" s="156" t="str">
        <f t="shared" si="7"/>
        <v>CUMPLE</v>
      </c>
      <c r="AD64" s="26"/>
      <c r="AE64" s="156" t="str">
        <f t="shared" si="8"/>
        <v>CUMPLE</v>
      </c>
      <c r="AG64" s="26"/>
      <c r="AH64" s="156" t="str">
        <f t="shared" si="9"/>
        <v>CUMPLE</v>
      </c>
      <c r="AJ64" s="26"/>
      <c r="AK64" s="156" t="str">
        <f t="shared" si="10"/>
        <v>CUMPLE</v>
      </c>
      <c r="AM64" s="26"/>
      <c r="AN64" s="156" t="str">
        <f t="shared" si="11"/>
        <v>CUMPLE</v>
      </c>
      <c r="AP64" s="26"/>
      <c r="AQ64" s="156" t="str">
        <f t="shared" si="12"/>
        <v>CUMPLE</v>
      </c>
      <c r="AS64" s="26"/>
      <c r="AT64" s="156" t="str">
        <f t="shared" si="13"/>
        <v>CUMPLE</v>
      </c>
      <c r="AV64" s="26"/>
      <c r="AW64" s="156" t="str">
        <f t="shared" si="14"/>
        <v>CUMPLE</v>
      </c>
      <c r="AY64" s="26"/>
      <c r="AZ64" s="156" t="str">
        <f t="shared" si="15"/>
        <v>CUMPLE</v>
      </c>
      <c r="BB64" s="26"/>
      <c r="BC64" s="156" t="str">
        <f t="shared" si="16"/>
        <v>CUMPLE</v>
      </c>
      <c r="BE64" s="26"/>
      <c r="BF64" s="156" t="str">
        <f t="shared" si="17"/>
        <v>CUMPLE</v>
      </c>
      <c r="BH64" s="26"/>
      <c r="BI64" s="156" t="str">
        <f t="shared" si="18"/>
        <v>CUMPLE</v>
      </c>
      <c r="BK64" s="26"/>
      <c r="BL64" s="156" t="str">
        <f t="shared" si="19"/>
        <v>CUMPLE</v>
      </c>
      <c r="BN64" s="26"/>
      <c r="BO64" s="156" t="str">
        <f t="shared" si="20"/>
        <v>CUMPLE</v>
      </c>
    </row>
    <row r="65" spans="1:67" ht="12.75" x14ac:dyDescent="0.2">
      <c r="A65" s="27" t="s">
        <v>125</v>
      </c>
      <c r="B65" s="32" t="s">
        <v>126</v>
      </c>
      <c r="C65" s="29" t="s">
        <v>73</v>
      </c>
      <c r="D65" s="29">
        <v>1</v>
      </c>
      <c r="E65" s="25">
        <v>40573.615823999993</v>
      </c>
      <c r="F65" s="26"/>
      <c r="G65" s="156" t="str">
        <f t="shared" si="0"/>
        <v>CUMPLE</v>
      </c>
      <c r="I65" s="26"/>
      <c r="J65" s="156" t="str">
        <f t="shared" si="1"/>
        <v>CUMPLE</v>
      </c>
      <c r="L65" s="26"/>
      <c r="M65" s="156" t="str">
        <f t="shared" si="2"/>
        <v>CUMPLE</v>
      </c>
      <c r="O65" s="26"/>
      <c r="P65" s="156" t="str">
        <f t="shared" si="3"/>
        <v>CUMPLE</v>
      </c>
      <c r="R65" s="26"/>
      <c r="S65" s="156" t="str">
        <f t="shared" si="4"/>
        <v>CUMPLE</v>
      </c>
      <c r="U65" s="26"/>
      <c r="V65" s="156" t="str">
        <f t="shared" si="5"/>
        <v>CUMPLE</v>
      </c>
      <c r="X65" s="26"/>
      <c r="Y65" s="156" t="str">
        <f t="shared" si="6"/>
        <v>CUMPLE</v>
      </c>
      <c r="AA65" s="26"/>
      <c r="AB65" s="156" t="str">
        <f t="shared" si="7"/>
        <v>CUMPLE</v>
      </c>
      <c r="AD65" s="26"/>
      <c r="AE65" s="156" t="str">
        <f t="shared" si="8"/>
        <v>CUMPLE</v>
      </c>
      <c r="AG65" s="26"/>
      <c r="AH65" s="156" t="str">
        <f t="shared" si="9"/>
        <v>CUMPLE</v>
      </c>
      <c r="AJ65" s="26"/>
      <c r="AK65" s="156" t="str">
        <f t="shared" si="10"/>
        <v>CUMPLE</v>
      </c>
      <c r="AM65" s="26"/>
      <c r="AN65" s="156" t="str">
        <f t="shared" si="11"/>
        <v>CUMPLE</v>
      </c>
      <c r="AP65" s="26"/>
      <c r="AQ65" s="156" t="str">
        <f t="shared" si="12"/>
        <v>CUMPLE</v>
      </c>
      <c r="AS65" s="26"/>
      <c r="AT65" s="156" t="str">
        <f t="shared" si="13"/>
        <v>CUMPLE</v>
      </c>
      <c r="AV65" s="26"/>
      <c r="AW65" s="156" t="str">
        <f t="shared" si="14"/>
        <v>CUMPLE</v>
      </c>
      <c r="AY65" s="26"/>
      <c r="AZ65" s="156" t="str">
        <f t="shared" si="15"/>
        <v>CUMPLE</v>
      </c>
      <c r="BB65" s="26"/>
      <c r="BC65" s="156" t="str">
        <f t="shared" si="16"/>
        <v>CUMPLE</v>
      </c>
      <c r="BE65" s="26"/>
      <c r="BF65" s="156" t="str">
        <f t="shared" si="17"/>
        <v>CUMPLE</v>
      </c>
      <c r="BH65" s="26"/>
      <c r="BI65" s="156" t="str">
        <f t="shared" si="18"/>
        <v>CUMPLE</v>
      </c>
      <c r="BK65" s="26"/>
      <c r="BL65" s="156" t="str">
        <f t="shared" si="19"/>
        <v>CUMPLE</v>
      </c>
      <c r="BN65" s="26"/>
      <c r="BO65" s="156" t="str">
        <f t="shared" si="20"/>
        <v>CUMPLE</v>
      </c>
    </row>
    <row r="66" spans="1:67" ht="24" x14ac:dyDescent="0.2">
      <c r="A66" s="27" t="s">
        <v>127</v>
      </c>
      <c r="B66" s="32" t="s">
        <v>128</v>
      </c>
      <c r="C66" s="29" t="s">
        <v>33</v>
      </c>
      <c r="D66" s="29">
        <v>1</v>
      </c>
      <c r="E66" s="25">
        <v>60753.086128000003</v>
      </c>
      <c r="F66" s="26"/>
      <c r="G66" s="156" t="str">
        <f t="shared" si="0"/>
        <v>CUMPLE</v>
      </c>
      <c r="I66" s="26"/>
      <c r="J66" s="156" t="str">
        <f t="shared" si="1"/>
        <v>CUMPLE</v>
      </c>
      <c r="L66" s="26"/>
      <c r="M66" s="156" t="str">
        <f t="shared" si="2"/>
        <v>CUMPLE</v>
      </c>
      <c r="O66" s="26"/>
      <c r="P66" s="156" t="str">
        <f t="shared" si="3"/>
        <v>CUMPLE</v>
      </c>
      <c r="R66" s="26"/>
      <c r="S66" s="156" t="str">
        <f t="shared" si="4"/>
        <v>CUMPLE</v>
      </c>
      <c r="U66" s="26"/>
      <c r="V66" s="156" t="str">
        <f t="shared" si="5"/>
        <v>CUMPLE</v>
      </c>
      <c r="X66" s="26"/>
      <c r="Y66" s="156" t="str">
        <f t="shared" si="6"/>
        <v>CUMPLE</v>
      </c>
      <c r="AA66" s="26"/>
      <c r="AB66" s="156" t="str">
        <f t="shared" si="7"/>
        <v>CUMPLE</v>
      </c>
      <c r="AD66" s="26"/>
      <c r="AE66" s="156" t="str">
        <f t="shared" si="8"/>
        <v>CUMPLE</v>
      </c>
      <c r="AG66" s="26"/>
      <c r="AH66" s="156" t="str">
        <f t="shared" si="9"/>
        <v>CUMPLE</v>
      </c>
      <c r="AJ66" s="26"/>
      <c r="AK66" s="156" t="str">
        <f t="shared" si="10"/>
        <v>CUMPLE</v>
      </c>
      <c r="AM66" s="26"/>
      <c r="AN66" s="156" t="str">
        <f t="shared" si="11"/>
        <v>CUMPLE</v>
      </c>
      <c r="AP66" s="26"/>
      <c r="AQ66" s="156" t="str">
        <f t="shared" si="12"/>
        <v>CUMPLE</v>
      </c>
      <c r="AS66" s="26"/>
      <c r="AT66" s="156" t="str">
        <f t="shared" si="13"/>
        <v>CUMPLE</v>
      </c>
      <c r="AV66" s="26"/>
      <c r="AW66" s="156" t="str">
        <f t="shared" si="14"/>
        <v>CUMPLE</v>
      </c>
      <c r="AY66" s="26"/>
      <c r="AZ66" s="156" t="str">
        <f t="shared" si="15"/>
        <v>CUMPLE</v>
      </c>
      <c r="BB66" s="26"/>
      <c r="BC66" s="156" t="str">
        <f t="shared" si="16"/>
        <v>CUMPLE</v>
      </c>
      <c r="BE66" s="26"/>
      <c r="BF66" s="156" t="str">
        <f t="shared" si="17"/>
        <v>CUMPLE</v>
      </c>
      <c r="BH66" s="26"/>
      <c r="BI66" s="156" t="str">
        <f t="shared" si="18"/>
        <v>CUMPLE</v>
      </c>
      <c r="BK66" s="26"/>
      <c r="BL66" s="156" t="str">
        <f t="shared" si="19"/>
        <v>CUMPLE</v>
      </c>
      <c r="BN66" s="26"/>
      <c r="BO66" s="156" t="str">
        <f t="shared" si="20"/>
        <v>CUMPLE</v>
      </c>
    </row>
    <row r="67" spans="1:67" ht="24" x14ac:dyDescent="0.2">
      <c r="A67" s="27" t="s">
        <v>129</v>
      </c>
      <c r="B67" s="32" t="s">
        <v>130</v>
      </c>
      <c r="C67" s="29" t="s">
        <v>33</v>
      </c>
      <c r="D67" s="29">
        <v>1</v>
      </c>
      <c r="E67" s="25">
        <v>44008.419280000002</v>
      </c>
      <c r="F67" s="26"/>
      <c r="G67" s="156" t="str">
        <f t="shared" si="0"/>
        <v>CUMPLE</v>
      </c>
      <c r="I67" s="26"/>
      <c r="J67" s="156" t="str">
        <f t="shared" si="1"/>
        <v>CUMPLE</v>
      </c>
      <c r="L67" s="26"/>
      <c r="M67" s="156" t="str">
        <f t="shared" si="2"/>
        <v>CUMPLE</v>
      </c>
      <c r="O67" s="26"/>
      <c r="P67" s="156" t="str">
        <f t="shared" si="3"/>
        <v>CUMPLE</v>
      </c>
      <c r="R67" s="26"/>
      <c r="S67" s="156" t="str">
        <f t="shared" si="4"/>
        <v>CUMPLE</v>
      </c>
      <c r="U67" s="26"/>
      <c r="V67" s="156" t="str">
        <f t="shared" si="5"/>
        <v>CUMPLE</v>
      </c>
      <c r="X67" s="26"/>
      <c r="Y67" s="156" t="str">
        <f t="shared" si="6"/>
        <v>CUMPLE</v>
      </c>
      <c r="AA67" s="26"/>
      <c r="AB67" s="156" t="str">
        <f t="shared" si="7"/>
        <v>CUMPLE</v>
      </c>
      <c r="AD67" s="26"/>
      <c r="AE67" s="156" t="str">
        <f t="shared" si="8"/>
        <v>CUMPLE</v>
      </c>
      <c r="AG67" s="26"/>
      <c r="AH67" s="156" t="str">
        <f t="shared" si="9"/>
        <v>CUMPLE</v>
      </c>
      <c r="AJ67" s="26"/>
      <c r="AK67" s="156" t="str">
        <f t="shared" si="10"/>
        <v>CUMPLE</v>
      </c>
      <c r="AM67" s="26"/>
      <c r="AN67" s="156" t="str">
        <f t="shared" si="11"/>
        <v>CUMPLE</v>
      </c>
      <c r="AP67" s="26"/>
      <c r="AQ67" s="156" t="str">
        <f t="shared" si="12"/>
        <v>CUMPLE</v>
      </c>
      <c r="AS67" s="26"/>
      <c r="AT67" s="156" t="str">
        <f t="shared" si="13"/>
        <v>CUMPLE</v>
      </c>
      <c r="AV67" s="26"/>
      <c r="AW67" s="156" t="str">
        <f t="shared" si="14"/>
        <v>CUMPLE</v>
      </c>
      <c r="AY67" s="26"/>
      <c r="AZ67" s="156" t="str">
        <f t="shared" si="15"/>
        <v>CUMPLE</v>
      </c>
      <c r="BB67" s="26"/>
      <c r="BC67" s="156" t="str">
        <f t="shared" si="16"/>
        <v>CUMPLE</v>
      </c>
      <c r="BE67" s="26"/>
      <c r="BF67" s="156" t="str">
        <f t="shared" si="17"/>
        <v>CUMPLE</v>
      </c>
      <c r="BH67" s="26"/>
      <c r="BI67" s="156" t="str">
        <f t="shared" si="18"/>
        <v>CUMPLE</v>
      </c>
      <c r="BK67" s="26"/>
      <c r="BL67" s="156" t="str">
        <f t="shared" si="19"/>
        <v>CUMPLE</v>
      </c>
      <c r="BN67" s="26"/>
      <c r="BO67" s="156" t="str">
        <f t="shared" si="20"/>
        <v>CUMPLE</v>
      </c>
    </row>
    <row r="68" spans="1:67" ht="12.75" x14ac:dyDescent="0.2">
      <c r="A68" s="27" t="s">
        <v>131</v>
      </c>
      <c r="B68" s="32" t="s">
        <v>132</v>
      </c>
      <c r="C68" s="29" t="s">
        <v>33</v>
      </c>
      <c r="D68" s="29">
        <v>1</v>
      </c>
      <c r="E68" s="25">
        <v>42720.367983999997</v>
      </c>
      <c r="F68" s="26"/>
      <c r="G68" s="156" t="str">
        <f t="shared" si="0"/>
        <v>CUMPLE</v>
      </c>
      <c r="I68" s="26"/>
      <c r="J68" s="156" t="str">
        <f t="shared" si="1"/>
        <v>CUMPLE</v>
      </c>
      <c r="L68" s="26"/>
      <c r="M68" s="156" t="str">
        <f t="shared" si="2"/>
        <v>CUMPLE</v>
      </c>
      <c r="O68" s="26"/>
      <c r="P68" s="156" t="str">
        <f t="shared" si="3"/>
        <v>CUMPLE</v>
      </c>
      <c r="R68" s="26"/>
      <c r="S68" s="156" t="str">
        <f t="shared" si="4"/>
        <v>CUMPLE</v>
      </c>
      <c r="U68" s="26"/>
      <c r="V68" s="156" t="str">
        <f t="shared" si="5"/>
        <v>CUMPLE</v>
      </c>
      <c r="X68" s="26"/>
      <c r="Y68" s="156" t="str">
        <f t="shared" si="6"/>
        <v>CUMPLE</v>
      </c>
      <c r="AA68" s="26"/>
      <c r="AB68" s="156" t="str">
        <f t="shared" si="7"/>
        <v>CUMPLE</v>
      </c>
      <c r="AD68" s="26"/>
      <c r="AE68" s="156" t="str">
        <f t="shared" si="8"/>
        <v>CUMPLE</v>
      </c>
      <c r="AG68" s="26"/>
      <c r="AH68" s="156" t="str">
        <f t="shared" si="9"/>
        <v>CUMPLE</v>
      </c>
      <c r="AJ68" s="26"/>
      <c r="AK68" s="156" t="str">
        <f t="shared" si="10"/>
        <v>CUMPLE</v>
      </c>
      <c r="AM68" s="26"/>
      <c r="AN68" s="156" t="str">
        <f t="shared" si="11"/>
        <v>CUMPLE</v>
      </c>
      <c r="AP68" s="26"/>
      <c r="AQ68" s="156" t="str">
        <f t="shared" si="12"/>
        <v>CUMPLE</v>
      </c>
      <c r="AS68" s="26"/>
      <c r="AT68" s="156" t="str">
        <f t="shared" si="13"/>
        <v>CUMPLE</v>
      </c>
      <c r="AV68" s="26"/>
      <c r="AW68" s="156" t="str">
        <f t="shared" si="14"/>
        <v>CUMPLE</v>
      </c>
      <c r="AY68" s="26"/>
      <c r="AZ68" s="156" t="str">
        <f t="shared" si="15"/>
        <v>CUMPLE</v>
      </c>
      <c r="BB68" s="26"/>
      <c r="BC68" s="156" t="str">
        <f t="shared" si="16"/>
        <v>CUMPLE</v>
      </c>
      <c r="BE68" s="26"/>
      <c r="BF68" s="156" t="str">
        <f t="shared" si="17"/>
        <v>CUMPLE</v>
      </c>
      <c r="BH68" s="26"/>
      <c r="BI68" s="156" t="str">
        <f t="shared" si="18"/>
        <v>CUMPLE</v>
      </c>
      <c r="BK68" s="26"/>
      <c r="BL68" s="156" t="str">
        <f t="shared" si="19"/>
        <v>CUMPLE</v>
      </c>
      <c r="BN68" s="26"/>
      <c r="BO68" s="156" t="str">
        <f t="shared" si="20"/>
        <v>CUMPLE</v>
      </c>
    </row>
    <row r="69" spans="1:67" ht="12.75" x14ac:dyDescent="0.2">
      <c r="A69" s="27" t="s">
        <v>133</v>
      </c>
      <c r="B69" s="32" t="s">
        <v>134</v>
      </c>
      <c r="C69" s="29" t="s">
        <v>33</v>
      </c>
      <c r="D69" s="29">
        <v>1</v>
      </c>
      <c r="E69" s="25">
        <v>52863.771939999999</v>
      </c>
      <c r="F69" s="26"/>
      <c r="G69" s="156" t="str">
        <f t="shared" si="0"/>
        <v>CUMPLE</v>
      </c>
      <c r="I69" s="26"/>
      <c r="J69" s="156" t="str">
        <f t="shared" si="1"/>
        <v>CUMPLE</v>
      </c>
      <c r="L69" s="26"/>
      <c r="M69" s="156" t="str">
        <f t="shared" si="2"/>
        <v>CUMPLE</v>
      </c>
      <c r="O69" s="26"/>
      <c r="P69" s="156" t="str">
        <f t="shared" si="3"/>
        <v>CUMPLE</v>
      </c>
      <c r="R69" s="26"/>
      <c r="S69" s="156" t="str">
        <f t="shared" si="4"/>
        <v>CUMPLE</v>
      </c>
      <c r="U69" s="26"/>
      <c r="V69" s="156" t="str">
        <f t="shared" si="5"/>
        <v>CUMPLE</v>
      </c>
      <c r="X69" s="26"/>
      <c r="Y69" s="156" t="str">
        <f t="shared" si="6"/>
        <v>CUMPLE</v>
      </c>
      <c r="AA69" s="26"/>
      <c r="AB69" s="156" t="str">
        <f t="shared" si="7"/>
        <v>CUMPLE</v>
      </c>
      <c r="AD69" s="26"/>
      <c r="AE69" s="156" t="str">
        <f t="shared" si="8"/>
        <v>CUMPLE</v>
      </c>
      <c r="AG69" s="26"/>
      <c r="AH69" s="156" t="str">
        <f t="shared" si="9"/>
        <v>CUMPLE</v>
      </c>
      <c r="AJ69" s="26"/>
      <c r="AK69" s="156" t="str">
        <f t="shared" si="10"/>
        <v>CUMPLE</v>
      </c>
      <c r="AM69" s="26"/>
      <c r="AN69" s="156" t="str">
        <f t="shared" si="11"/>
        <v>CUMPLE</v>
      </c>
      <c r="AP69" s="26"/>
      <c r="AQ69" s="156" t="str">
        <f t="shared" si="12"/>
        <v>CUMPLE</v>
      </c>
      <c r="AS69" s="26"/>
      <c r="AT69" s="156" t="str">
        <f t="shared" si="13"/>
        <v>CUMPLE</v>
      </c>
      <c r="AV69" s="26"/>
      <c r="AW69" s="156" t="str">
        <f t="shared" si="14"/>
        <v>CUMPLE</v>
      </c>
      <c r="AY69" s="26"/>
      <c r="AZ69" s="156" t="str">
        <f t="shared" si="15"/>
        <v>CUMPLE</v>
      </c>
      <c r="BB69" s="26"/>
      <c r="BC69" s="156" t="str">
        <f t="shared" si="16"/>
        <v>CUMPLE</v>
      </c>
      <c r="BE69" s="26"/>
      <c r="BF69" s="156" t="str">
        <f t="shared" si="17"/>
        <v>CUMPLE</v>
      </c>
      <c r="BH69" s="26"/>
      <c r="BI69" s="156" t="str">
        <f t="shared" si="18"/>
        <v>CUMPLE</v>
      </c>
      <c r="BK69" s="26"/>
      <c r="BL69" s="156" t="str">
        <f t="shared" si="19"/>
        <v>CUMPLE</v>
      </c>
      <c r="BN69" s="26"/>
      <c r="BO69" s="156" t="str">
        <f t="shared" si="20"/>
        <v>CUMPLE</v>
      </c>
    </row>
    <row r="70" spans="1:67" ht="13.5" thickBot="1" x14ac:dyDescent="0.25">
      <c r="A70" s="55" t="s">
        <v>135</v>
      </c>
      <c r="B70" s="56" t="s">
        <v>136</v>
      </c>
      <c r="C70" s="57" t="s">
        <v>33</v>
      </c>
      <c r="D70" s="57">
        <v>1</v>
      </c>
      <c r="E70" s="25">
        <v>40680.953432000002</v>
      </c>
      <c r="F70" s="26"/>
      <c r="G70" s="156" t="str">
        <f t="shared" si="0"/>
        <v>CUMPLE</v>
      </c>
      <c r="I70" s="26"/>
      <c r="J70" s="156" t="str">
        <f t="shared" si="1"/>
        <v>CUMPLE</v>
      </c>
      <c r="L70" s="26"/>
      <c r="M70" s="156" t="str">
        <f t="shared" si="2"/>
        <v>CUMPLE</v>
      </c>
      <c r="O70" s="26"/>
      <c r="P70" s="156" t="str">
        <f t="shared" si="3"/>
        <v>CUMPLE</v>
      </c>
      <c r="R70" s="26"/>
      <c r="S70" s="156" t="str">
        <f t="shared" si="4"/>
        <v>CUMPLE</v>
      </c>
      <c r="U70" s="26"/>
      <c r="V70" s="156" t="str">
        <f t="shared" si="5"/>
        <v>CUMPLE</v>
      </c>
      <c r="X70" s="26"/>
      <c r="Y70" s="156" t="str">
        <f t="shared" si="6"/>
        <v>CUMPLE</v>
      </c>
      <c r="AA70" s="26"/>
      <c r="AB70" s="156" t="str">
        <f t="shared" si="7"/>
        <v>CUMPLE</v>
      </c>
      <c r="AD70" s="26"/>
      <c r="AE70" s="156" t="str">
        <f t="shared" si="8"/>
        <v>CUMPLE</v>
      </c>
      <c r="AG70" s="26"/>
      <c r="AH70" s="156" t="str">
        <f t="shared" si="9"/>
        <v>CUMPLE</v>
      </c>
      <c r="AJ70" s="26"/>
      <c r="AK70" s="156" t="str">
        <f t="shared" si="10"/>
        <v>CUMPLE</v>
      </c>
      <c r="AM70" s="26"/>
      <c r="AN70" s="156" t="str">
        <f t="shared" si="11"/>
        <v>CUMPLE</v>
      </c>
      <c r="AP70" s="26"/>
      <c r="AQ70" s="156" t="str">
        <f t="shared" si="12"/>
        <v>CUMPLE</v>
      </c>
      <c r="AS70" s="26"/>
      <c r="AT70" s="156" t="str">
        <f t="shared" si="13"/>
        <v>CUMPLE</v>
      </c>
      <c r="AV70" s="26"/>
      <c r="AW70" s="156" t="str">
        <f t="shared" si="14"/>
        <v>CUMPLE</v>
      </c>
      <c r="AY70" s="26"/>
      <c r="AZ70" s="156" t="str">
        <f t="shared" si="15"/>
        <v>CUMPLE</v>
      </c>
      <c r="BB70" s="26"/>
      <c r="BC70" s="156" t="str">
        <f t="shared" si="16"/>
        <v>CUMPLE</v>
      </c>
      <c r="BE70" s="26"/>
      <c r="BF70" s="156" t="str">
        <f t="shared" si="17"/>
        <v>CUMPLE</v>
      </c>
      <c r="BH70" s="26"/>
      <c r="BI70" s="156" t="str">
        <f t="shared" si="18"/>
        <v>CUMPLE</v>
      </c>
      <c r="BK70" s="26"/>
      <c r="BL70" s="156" t="str">
        <f t="shared" si="19"/>
        <v>CUMPLE</v>
      </c>
      <c r="BN70" s="26"/>
      <c r="BO70" s="156" t="str">
        <f t="shared" si="20"/>
        <v>CUMPLE</v>
      </c>
    </row>
    <row r="71" spans="1:67" ht="13.5" hidden="1" thickBot="1" x14ac:dyDescent="0.25">
      <c r="A71" s="42"/>
      <c r="B71" s="65" t="s">
        <v>62</v>
      </c>
      <c r="C71" s="66"/>
      <c r="D71" s="66"/>
      <c r="E71" s="66"/>
      <c r="F71" s="67"/>
      <c r="G71" s="156" t="str">
        <f t="shared" si="0"/>
        <v>NO CUMPLE</v>
      </c>
      <c r="I71" s="67"/>
      <c r="J71" s="156" t="str">
        <f t="shared" si="1"/>
        <v>NO CUMPLE</v>
      </c>
      <c r="L71" s="26"/>
      <c r="M71" s="156" t="str">
        <f t="shared" si="2"/>
        <v>NO CUMPLE</v>
      </c>
      <c r="O71" s="26"/>
      <c r="P71" s="156" t="str">
        <f t="shared" si="3"/>
        <v>NO CUMPLE</v>
      </c>
      <c r="R71" s="26"/>
      <c r="S71" s="156" t="str">
        <f t="shared" si="4"/>
        <v>NO CUMPLE</v>
      </c>
      <c r="U71" s="26"/>
      <c r="V71" s="156" t="str">
        <f t="shared" si="5"/>
        <v>NO CUMPLE</v>
      </c>
      <c r="X71" s="26"/>
      <c r="Y71" s="156" t="str">
        <f t="shared" si="6"/>
        <v>NO CUMPLE</v>
      </c>
      <c r="AA71" s="26"/>
      <c r="AB71" s="156" t="str">
        <f t="shared" si="7"/>
        <v>NO CUMPLE</v>
      </c>
      <c r="AD71" s="26"/>
      <c r="AE71" s="156" t="str">
        <f t="shared" si="8"/>
        <v>NO CUMPLE</v>
      </c>
      <c r="AG71" s="26"/>
      <c r="AH71" s="156" t="str">
        <f t="shared" si="9"/>
        <v>NO CUMPLE</v>
      </c>
      <c r="AJ71" s="26"/>
      <c r="AK71" s="156" t="str">
        <f t="shared" si="10"/>
        <v>NO CUMPLE</v>
      </c>
      <c r="AM71" s="26"/>
      <c r="AN71" s="156" t="str">
        <f t="shared" si="11"/>
        <v>NO CUMPLE</v>
      </c>
      <c r="AP71" s="26"/>
      <c r="AQ71" s="156" t="str">
        <f t="shared" si="12"/>
        <v>NO CUMPLE</v>
      </c>
      <c r="AS71" s="26"/>
      <c r="AT71" s="156" t="str">
        <f t="shared" si="13"/>
        <v>NO CUMPLE</v>
      </c>
      <c r="AV71" s="26"/>
      <c r="AW71" s="156" t="str">
        <f t="shared" si="14"/>
        <v>NO CUMPLE</v>
      </c>
      <c r="AY71" s="26"/>
      <c r="AZ71" s="156" t="str">
        <f t="shared" si="15"/>
        <v>NO CUMPLE</v>
      </c>
      <c r="BB71" s="26"/>
      <c r="BC71" s="156" t="str">
        <f t="shared" si="16"/>
        <v>NO CUMPLE</v>
      </c>
      <c r="BE71" s="26"/>
      <c r="BF71" s="156" t="str">
        <f t="shared" si="17"/>
        <v>NO CUMPLE</v>
      </c>
      <c r="BH71" s="26"/>
      <c r="BI71" s="156" t="str">
        <f t="shared" si="18"/>
        <v>NO CUMPLE</v>
      </c>
      <c r="BK71" s="26"/>
      <c r="BL71" s="156" t="str">
        <f t="shared" si="19"/>
        <v>NO CUMPLE</v>
      </c>
      <c r="BN71" s="26"/>
      <c r="BO71" s="156" t="str">
        <f t="shared" si="20"/>
        <v>NO CUMPLE</v>
      </c>
    </row>
    <row r="72" spans="1:67" ht="12.75" x14ac:dyDescent="0.2">
      <c r="A72" s="22" t="s">
        <v>137</v>
      </c>
      <c r="B72" s="59" t="s">
        <v>138</v>
      </c>
      <c r="C72" s="24" t="s">
        <v>33</v>
      </c>
      <c r="D72" s="24">
        <v>1</v>
      </c>
      <c r="E72" s="25">
        <v>80073.855567999999</v>
      </c>
      <c r="F72" s="26"/>
      <c r="G72" s="156" t="str">
        <f t="shared" si="0"/>
        <v>CUMPLE</v>
      </c>
      <c r="I72" s="26"/>
      <c r="J72" s="156" t="str">
        <f t="shared" si="1"/>
        <v>CUMPLE</v>
      </c>
      <c r="L72" s="26"/>
      <c r="M72" s="156" t="str">
        <f t="shared" si="2"/>
        <v>CUMPLE</v>
      </c>
      <c r="O72" s="26"/>
      <c r="P72" s="156" t="str">
        <f t="shared" si="3"/>
        <v>CUMPLE</v>
      </c>
      <c r="R72" s="26"/>
      <c r="S72" s="156" t="str">
        <f t="shared" si="4"/>
        <v>CUMPLE</v>
      </c>
      <c r="U72" s="26"/>
      <c r="V72" s="156" t="str">
        <f t="shared" si="5"/>
        <v>CUMPLE</v>
      </c>
      <c r="X72" s="26"/>
      <c r="Y72" s="156" t="str">
        <f t="shared" si="6"/>
        <v>CUMPLE</v>
      </c>
      <c r="AA72" s="26"/>
      <c r="AB72" s="156" t="str">
        <f t="shared" si="7"/>
        <v>CUMPLE</v>
      </c>
      <c r="AD72" s="26"/>
      <c r="AE72" s="156" t="str">
        <f t="shared" si="8"/>
        <v>CUMPLE</v>
      </c>
      <c r="AG72" s="26"/>
      <c r="AH72" s="156" t="str">
        <f t="shared" si="9"/>
        <v>CUMPLE</v>
      </c>
      <c r="AJ72" s="26"/>
      <c r="AK72" s="156" t="str">
        <f t="shared" si="10"/>
        <v>CUMPLE</v>
      </c>
      <c r="AM72" s="26"/>
      <c r="AN72" s="156" t="str">
        <f t="shared" si="11"/>
        <v>CUMPLE</v>
      </c>
      <c r="AP72" s="26"/>
      <c r="AQ72" s="156" t="str">
        <f t="shared" si="12"/>
        <v>CUMPLE</v>
      </c>
      <c r="AS72" s="26"/>
      <c r="AT72" s="156" t="str">
        <f t="shared" si="13"/>
        <v>CUMPLE</v>
      </c>
      <c r="AV72" s="26"/>
      <c r="AW72" s="156" t="str">
        <f t="shared" si="14"/>
        <v>CUMPLE</v>
      </c>
      <c r="AY72" s="26"/>
      <c r="AZ72" s="156" t="str">
        <f t="shared" si="15"/>
        <v>CUMPLE</v>
      </c>
      <c r="BB72" s="26"/>
      <c r="BC72" s="156" t="str">
        <f t="shared" si="16"/>
        <v>CUMPLE</v>
      </c>
      <c r="BE72" s="26"/>
      <c r="BF72" s="156" t="str">
        <f t="shared" si="17"/>
        <v>CUMPLE</v>
      </c>
      <c r="BH72" s="26"/>
      <c r="BI72" s="156" t="str">
        <f t="shared" si="18"/>
        <v>CUMPLE</v>
      </c>
      <c r="BK72" s="26"/>
      <c r="BL72" s="156" t="str">
        <f t="shared" si="19"/>
        <v>CUMPLE</v>
      </c>
      <c r="BN72" s="26"/>
      <c r="BO72" s="156" t="str">
        <f t="shared" si="20"/>
        <v>CUMPLE</v>
      </c>
    </row>
    <row r="73" spans="1:67" ht="12.75" x14ac:dyDescent="0.2">
      <c r="A73" s="27" t="s">
        <v>139</v>
      </c>
      <c r="B73" s="32" t="s">
        <v>140</v>
      </c>
      <c r="C73" s="29" t="s">
        <v>33</v>
      </c>
      <c r="D73" s="29">
        <v>1</v>
      </c>
      <c r="E73" s="25">
        <v>51790.395860000004</v>
      </c>
      <c r="F73" s="26"/>
      <c r="G73" s="156" t="str">
        <f t="shared" si="0"/>
        <v>CUMPLE</v>
      </c>
      <c r="I73" s="26"/>
      <c r="J73" s="156" t="str">
        <f t="shared" si="1"/>
        <v>CUMPLE</v>
      </c>
      <c r="L73" s="26"/>
      <c r="M73" s="156" t="str">
        <f t="shared" si="2"/>
        <v>CUMPLE</v>
      </c>
      <c r="O73" s="26"/>
      <c r="P73" s="156" t="str">
        <f t="shared" si="3"/>
        <v>CUMPLE</v>
      </c>
      <c r="R73" s="26"/>
      <c r="S73" s="156" t="str">
        <f t="shared" si="4"/>
        <v>CUMPLE</v>
      </c>
      <c r="U73" s="26"/>
      <c r="V73" s="156" t="str">
        <f t="shared" si="5"/>
        <v>CUMPLE</v>
      </c>
      <c r="X73" s="26"/>
      <c r="Y73" s="156" t="str">
        <f t="shared" si="6"/>
        <v>CUMPLE</v>
      </c>
      <c r="AA73" s="26"/>
      <c r="AB73" s="156" t="str">
        <f t="shared" si="7"/>
        <v>CUMPLE</v>
      </c>
      <c r="AD73" s="26"/>
      <c r="AE73" s="156" t="str">
        <f t="shared" si="8"/>
        <v>CUMPLE</v>
      </c>
      <c r="AG73" s="26"/>
      <c r="AH73" s="156" t="str">
        <f t="shared" si="9"/>
        <v>CUMPLE</v>
      </c>
      <c r="AJ73" s="26"/>
      <c r="AK73" s="156" t="str">
        <f t="shared" si="10"/>
        <v>CUMPLE</v>
      </c>
      <c r="AM73" s="26"/>
      <c r="AN73" s="156" t="str">
        <f t="shared" si="11"/>
        <v>CUMPLE</v>
      </c>
      <c r="AP73" s="26"/>
      <c r="AQ73" s="156" t="str">
        <f t="shared" si="12"/>
        <v>CUMPLE</v>
      </c>
      <c r="AS73" s="26"/>
      <c r="AT73" s="156" t="str">
        <f t="shared" si="13"/>
        <v>CUMPLE</v>
      </c>
      <c r="AV73" s="26"/>
      <c r="AW73" s="156" t="str">
        <f t="shared" si="14"/>
        <v>CUMPLE</v>
      </c>
      <c r="AY73" s="26"/>
      <c r="AZ73" s="156" t="str">
        <f t="shared" si="15"/>
        <v>CUMPLE</v>
      </c>
      <c r="BB73" s="26"/>
      <c r="BC73" s="156" t="str">
        <f t="shared" si="16"/>
        <v>CUMPLE</v>
      </c>
      <c r="BE73" s="26"/>
      <c r="BF73" s="156" t="str">
        <f t="shared" si="17"/>
        <v>CUMPLE</v>
      </c>
      <c r="BH73" s="26"/>
      <c r="BI73" s="156" t="str">
        <f t="shared" si="18"/>
        <v>CUMPLE</v>
      </c>
      <c r="BK73" s="26"/>
      <c r="BL73" s="156" t="str">
        <f t="shared" si="19"/>
        <v>CUMPLE</v>
      </c>
      <c r="BN73" s="26"/>
      <c r="BO73" s="156" t="str">
        <f t="shared" si="20"/>
        <v>CUMPLE</v>
      </c>
    </row>
    <row r="74" spans="1:67" ht="24" x14ac:dyDescent="0.2">
      <c r="A74" s="27" t="s">
        <v>141</v>
      </c>
      <c r="B74" s="32" t="s">
        <v>142</v>
      </c>
      <c r="C74" s="29" t="s">
        <v>33</v>
      </c>
      <c r="D74" s="29">
        <v>1</v>
      </c>
      <c r="E74" s="25">
        <v>55171.530512000005</v>
      </c>
      <c r="F74" s="26"/>
      <c r="G74" s="156" t="str">
        <f t="shared" si="0"/>
        <v>CUMPLE</v>
      </c>
      <c r="I74" s="26"/>
      <c r="J74" s="156" t="str">
        <f t="shared" si="1"/>
        <v>CUMPLE</v>
      </c>
      <c r="L74" s="26"/>
      <c r="M74" s="156" t="str">
        <f t="shared" si="2"/>
        <v>CUMPLE</v>
      </c>
      <c r="O74" s="26"/>
      <c r="P74" s="156" t="str">
        <f t="shared" si="3"/>
        <v>CUMPLE</v>
      </c>
      <c r="R74" s="26"/>
      <c r="S74" s="156" t="str">
        <f t="shared" si="4"/>
        <v>CUMPLE</v>
      </c>
      <c r="U74" s="26"/>
      <c r="V74" s="156" t="str">
        <f t="shared" si="5"/>
        <v>CUMPLE</v>
      </c>
      <c r="X74" s="26"/>
      <c r="Y74" s="156" t="str">
        <f t="shared" si="6"/>
        <v>CUMPLE</v>
      </c>
      <c r="AA74" s="26"/>
      <c r="AB74" s="156" t="str">
        <f t="shared" si="7"/>
        <v>CUMPLE</v>
      </c>
      <c r="AD74" s="26"/>
      <c r="AE74" s="156" t="str">
        <f t="shared" si="8"/>
        <v>CUMPLE</v>
      </c>
      <c r="AG74" s="26"/>
      <c r="AH74" s="156" t="str">
        <f t="shared" si="9"/>
        <v>CUMPLE</v>
      </c>
      <c r="AJ74" s="26"/>
      <c r="AK74" s="156" t="str">
        <f t="shared" si="10"/>
        <v>CUMPLE</v>
      </c>
      <c r="AM74" s="26"/>
      <c r="AN74" s="156" t="str">
        <f t="shared" si="11"/>
        <v>CUMPLE</v>
      </c>
      <c r="AP74" s="26"/>
      <c r="AQ74" s="156" t="str">
        <f t="shared" si="12"/>
        <v>CUMPLE</v>
      </c>
      <c r="AS74" s="26"/>
      <c r="AT74" s="156" t="str">
        <f t="shared" si="13"/>
        <v>CUMPLE</v>
      </c>
      <c r="AV74" s="26"/>
      <c r="AW74" s="156" t="str">
        <f t="shared" si="14"/>
        <v>CUMPLE</v>
      </c>
      <c r="AY74" s="26"/>
      <c r="AZ74" s="156" t="str">
        <f t="shared" si="15"/>
        <v>CUMPLE</v>
      </c>
      <c r="BB74" s="26"/>
      <c r="BC74" s="156" t="str">
        <f t="shared" si="16"/>
        <v>CUMPLE</v>
      </c>
      <c r="BE74" s="26"/>
      <c r="BF74" s="156" t="str">
        <f t="shared" si="17"/>
        <v>CUMPLE</v>
      </c>
      <c r="BH74" s="26"/>
      <c r="BI74" s="156" t="str">
        <f t="shared" si="18"/>
        <v>CUMPLE</v>
      </c>
      <c r="BK74" s="26"/>
      <c r="BL74" s="156" t="str">
        <f t="shared" si="19"/>
        <v>CUMPLE</v>
      </c>
      <c r="BN74" s="26"/>
      <c r="BO74" s="156" t="str">
        <f t="shared" si="20"/>
        <v>CUMPLE</v>
      </c>
    </row>
    <row r="75" spans="1:67" ht="12.75" x14ac:dyDescent="0.2">
      <c r="A75" s="27" t="s">
        <v>143</v>
      </c>
      <c r="B75" s="32" t="s">
        <v>144</v>
      </c>
      <c r="C75" s="29" t="s">
        <v>33</v>
      </c>
      <c r="D75" s="29">
        <v>1</v>
      </c>
      <c r="E75" s="25">
        <v>37568.162799999998</v>
      </c>
      <c r="F75" s="26"/>
      <c r="G75" s="156" t="str">
        <f t="shared" si="0"/>
        <v>CUMPLE</v>
      </c>
      <c r="I75" s="26"/>
      <c r="J75" s="156" t="str">
        <f t="shared" si="1"/>
        <v>CUMPLE</v>
      </c>
      <c r="L75" s="26"/>
      <c r="M75" s="156" t="str">
        <f t="shared" si="2"/>
        <v>CUMPLE</v>
      </c>
      <c r="O75" s="26"/>
      <c r="P75" s="156" t="str">
        <f t="shared" si="3"/>
        <v>CUMPLE</v>
      </c>
      <c r="R75" s="26"/>
      <c r="S75" s="156" t="str">
        <f t="shared" si="4"/>
        <v>CUMPLE</v>
      </c>
      <c r="U75" s="26"/>
      <c r="V75" s="156" t="str">
        <f t="shared" si="5"/>
        <v>CUMPLE</v>
      </c>
      <c r="X75" s="26"/>
      <c r="Y75" s="156" t="str">
        <f t="shared" si="6"/>
        <v>CUMPLE</v>
      </c>
      <c r="AA75" s="26"/>
      <c r="AB75" s="156" t="str">
        <f t="shared" si="7"/>
        <v>CUMPLE</v>
      </c>
      <c r="AD75" s="26"/>
      <c r="AE75" s="156" t="str">
        <f t="shared" si="8"/>
        <v>CUMPLE</v>
      </c>
      <c r="AG75" s="26"/>
      <c r="AH75" s="156" t="str">
        <f t="shared" si="9"/>
        <v>CUMPLE</v>
      </c>
      <c r="AJ75" s="26"/>
      <c r="AK75" s="156" t="str">
        <f t="shared" si="10"/>
        <v>CUMPLE</v>
      </c>
      <c r="AM75" s="26"/>
      <c r="AN75" s="156" t="str">
        <f t="shared" si="11"/>
        <v>CUMPLE</v>
      </c>
      <c r="AP75" s="26"/>
      <c r="AQ75" s="156" t="str">
        <f t="shared" si="12"/>
        <v>CUMPLE</v>
      </c>
      <c r="AS75" s="26"/>
      <c r="AT75" s="156" t="str">
        <f t="shared" si="13"/>
        <v>CUMPLE</v>
      </c>
      <c r="AV75" s="26"/>
      <c r="AW75" s="156" t="str">
        <f t="shared" si="14"/>
        <v>CUMPLE</v>
      </c>
      <c r="AY75" s="26"/>
      <c r="AZ75" s="156" t="str">
        <f t="shared" si="15"/>
        <v>CUMPLE</v>
      </c>
      <c r="BB75" s="26"/>
      <c r="BC75" s="156" t="str">
        <f t="shared" si="16"/>
        <v>CUMPLE</v>
      </c>
      <c r="BE75" s="26"/>
      <c r="BF75" s="156" t="str">
        <f t="shared" si="17"/>
        <v>CUMPLE</v>
      </c>
      <c r="BH75" s="26"/>
      <c r="BI75" s="156" t="str">
        <f t="shared" si="18"/>
        <v>CUMPLE</v>
      </c>
      <c r="BK75" s="26"/>
      <c r="BL75" s="156" t="str">
        <f t="shared" si="19"/>
        <v>CUMPLE</v>
      </c>
      <c r="BN75" s="26"/>
      <c r="BO75" s="156" t="str">
        <f t="shared" si="20"/>
        <v>CUMPLE</v>
      </c>
    </row>
    <row r="76" spans="1:67" ht="12.75" x14ac:dyDescent="0.2">
      <c r="A76" s="27" t="s">
        <v>145</v>
      </c>
      <c r="B76" s="32" t="s">
        <v>146</v>
      </c>
      <c r="C76" s="29" t="s">
        <v>33</v>
      </c>
      <c r="D76" s="29">
        <v>1</v>
      </c>
      <c r="E76" s="25">
        <v>153385.44183199998</v>
      </c>
      <c r="F76" s="26"/>
      <c r="G76" s="156" t="str">
        <f t="shared" ref="G76:G139" si="21">+IF(F76&gt;=E76,"NO CUMPLE","CUMPLE")</f>
        <v>CUMPLE</v>
      </c>
      <c r="I76" s="26"/>
      <c r="J76" s="156" t="str">
        <f t="shared" ref="J76:J139" si="22">+IF(I76&gt;=E76,"NO CUMPLE","CUMPLE")</f>
        <v>CUMPLE</v>
      </c>
      <c r="L76" s="26"/>
      <c r="M76" s="156" t="str">
        <f t="shared" ref="M76:M139" si="23">+IF(L76&gt;=E76,"NO CUMPLE","CUMPLE")</f>
        <v>CUMPLE</v>
      </c>
      <c r="O76" s="26"/>
      <c r="P76" s="156" t="str">
        <f t="shared" ref="P76:P139" si="24">+IF(O76&gt;=E76,"NO CUMPLE","CUMPLE")</f>
        <v>CUMPLE</v>
      </c>
      <c r="R76" s="26"/>
      <c r="S76" s="156" t="str">
        <f t="shared" ref="S76:S139" si="25">+IF(R76&gt;=E76,"NO CUMPLE","CUMPLE")</f>
        <v>CUMPLE</v>
      </c>
      <c r="U76" s="26"/>
      <c r="V76" s="156" t="str">
        <f t="shared" ref="V76:V139" si="26">+IF(U76&gt;=E76,"NO CUMPLE","CUMPLE")</f>
        <v>CUMPLE</v>
      </c>
      <c r="X76" s="26"/>
      <c r="Y76" s="156" t="str">
        <f t="shared" ref="Y76:Y139" si="27">+IF(X76&gt;=E76,"NO CUMPLE","CUMPLE")</f>
        <v>CUMPLE</v>
      </c>
      <c r="AA76" s="26"/>
      <c r="AB76" s="156" t="str">
        <f t="shared" ref="AB76:AB139" si="28">+IF(AA76&gt;=E76,"NO CUMPLE","CUMPLE")</f>
        <v>CUMPLE</v>
      </c>
      <c r="AD76" s="26"/>
      <c r="AE76" s="156" t="str">
        <f t="shared" ref="AE76:AE139" si="29">+IF(AD76&gt;=E76,"NO CUMPLE","CUMPLE")</f>
        <v>CUMPLE</v>
      </c>
      <c r="AG76" s="26"/>
      <c r="AH76" s="156" t="str">
        <f t="shared" ref="AH76:AH139" si="30">+IF(AG76&gt;=E76,"NO CUMPLE","CUMPLE")</f>
        <v>CUMPLE</v>
      </c>
      <c r="AJ76" s="26"/>
      <c r="AK76" s="156" t="str">
        <f t="shared" ref="AK76:AK139" si="31">+IF(AJ76&gt;=E76,"NO CUMPLE","CUMPLE")</f>
        <v>CUMPLE</v>
      </c>
      <c r="AM76" s="26"/>
      <c r="AN76" s="156" t="str">
        <f t="shared" ref="AN76:AN139" si="32">+IF(AM76&gt;=E76,"NO CUMPLE","CUMPLE")</f>
        <v>CUMPLE</v>
      </c>
      <c r="AP76" s="26"/>
      <c r="AQ76" s="156" t="str">
        <f t="shared" ref="AQ76:AQ139" si="33">+IF(AP76&gt;=E76,"NO CUMPLE","CUMPLE")</f>
        <v>CUMPLE</v>
      </c>
      <c r="AS76" s="26"/>
      <c r="AT76" s="156" t="str">
        <f t="shared" ref="AT76:AT139" si="34">+IF(AS76&gt;=E76,"NO CUMPLE","CUMPLE")</f>
        <v>CUMPLE</v>
      </c>
      <c r="AV76" s="26"/>
      <c r="AW76" s="156" t="str">
        <f t="shared" ref="AW76:AW139" si="35">+IF(AV76&gt;=E76,"NO CUMPLE","CUMPLE")</f>
        <v>CUMPLE</v>
      </c>
      <c r="AY76" s="26"/>
      <c r="AZ76" s="156" t="str">
        <f t="shared" ref="AZ76:AZ139" si="36">+IF(AY76&gt;=E76,"NO CUMPLE","CUMPLE")</f>
        <v>CUMPLE</v>
      </c>
      <c r="BB76" s="26"/>
      <c r="BC76" s="156" t="str">
        <f t="shared" ref="BC76:BC139" si="37">+IF(BB76&gt;=E76,"NO CUMPLE","CUMPLE")</f>
        <v>CUMPLE</v>
      </c>
      <c r="BE76" s="26"/>
      <c r="BF76" s="156" t="str">
        <f t="shared" ref="BF76:BF139" si="38">+IF(BE76&gt;=E76,"NO CUMPLE","CUMPLE")</f>
        <v>CUMPLE</v>
      </c>
      <c r="BH76" s="26"/>
      <c r="BI76" s="156" t="str">
        <f t="shared" ref="BI76:BI139" si="39">+IF(BH76&gt;=E76,"NO CUMPLE","CUMPLE")</f>
        <v>CUMPLE</v>
      </c>
      <c r="BK76" s="26"/>
      <c r="BL76" s="156" t="str">
        <f t="shared" ref="BL76:BL139" si="40">+IF(BK76&gt;=E76,"NO CUMPLE","CUMPLE")</f>
        <v>CUMPLE</v>
      </c>
      <c r="BN76" s="26"/>
      <c r="BO76" s="156" t="str">
        <f t="shared" ref="BO76:BO139" si="41">+IF(BN76&gt;=E76,"NO CUMPLE","CUMPLE")</f>
        <v>CUMPLE</v>
      </c>
    </row>
    <row r="77" spans="1:67" ht="12.75" x14ac:dyDescent="0.2">
      <c r="A77" s="27" t="s">
        <v>147</v>
      </c>
      <c r="B77" s="32" t="s">
        <v>148</v>
      </c>
      <c r="C77" s="29" t="s">
        <v>73</v>
      </c>
      <c r="D77" s="29">
        <v>1</v>
      </c>
      <c r="E77" s="25">
        <v>31825.600772000002</v>
      </c>
      <c r="F77" s="26"/>
      <c r="G77" s="156" t="str">
        <f t="shared" si="21"/>
        <v>CUMPLE</v>
      </c>
      <c r="I77" s="26"/>
      <c r="J77" s="156" t="str">
        <f t="shared" si="22"/>
        <v>CUMPLE</v>
      </c>
      <c r="L77" s="26"/>
      <c r="M77" s="156" t="str">
        <f t="shared" si="23"/>
        <v>CUMPLE</v>
      </c>
      <c r="O77" s="26"/>
      <c r="P77" s="156" t="str">
        <f t="shared" si="24"/>
        <v>CUMPLE</v>
      </c>
      <c r="R77" s="26"/>
      <c r="S77" s="156" t="str">
        <f t="shared" si="25"/>
        <v>CUMPLE</v>
      </c>
      <c r="U77" s="26"/>
      <c r="V77" s="156" t="str">
        <f t="shared" si="26"/>
        <v>CUMPLE</v>
      </c>
      <c r="X77" s="26"/>
      <c r="Y77" s="156" t="str">
        <f t="shared" si="27"/>
        <v>CUMPLE</v>
      </c>
      <c r="AA77" s="26"/>
      <c r="AB77" s="156" t="str">
        <f t="shared" si="28"/>
        <v>CUMPLE</v>
      </c>
      <c r="AD77" s="26"/>
      <c r="AE77" s="156" t="str">
        <f t="shared" si="29"/>
        <v>CUMPLE</v>
      </c>
      <c r="AG77" s="26"/>
      <c r="AH77" s="156" t="str">
        <f t="shared" si="30"/>
        <v>CUMPLE</v>
      </c>
      <c r="AJ77" s="26"/>
      <c r="AK77" s="156" t="str">
        <f t="shared" si="31"/>
        <v>CUMPLE</v>
      </c>
      <c r="AM77" s="26"/>
      <c r="AN77" s="156" t="str">
        <f t="shared" si="32"/>
        <v>CUMPLE</v>
      </c>
      <c r="AP77" s="26"/>
      <c r="AQ77" s="156" t="str">
        <f t="shared" si="33"/>
        <v>CUMPLE</v>
      </c>
      <c r="AS77" s="26"/>
      <c r="AT77" s="156" t="str">
        <f t="shared" si="34"/>
        <v>CUMPLE</v>
      </c>
      <c r="AV77" s="26"/>
      <c r="AW77" s="156" t="str">
        <f t="shared" si="35"/>
        <v>CUMPLE</v>
      </c>
      <c r="AY77" s="26"/>
      <c r="AZ77" s="156" t="str">
        <f t="shared" si="36"/>
        <v>CUMPLE</v>
      </c>
      <c r="BB77" s="26"/>
      <c r="BC77" s="156" t="str">
        <f t="shared" si="37"/>
        <v>CUMPLE</v>
      </c>
      <c r="BE77" s="26"/>
      <c r="BF77" s="156" t="str">
        <f t="shared" si="38"/>
        <v>CUMPLE</v>
      </c>
      <c r="BH77" s="26"/>
      <c r="BI77" s="156" t="str">
        <f t="shared" si="39"/>
        <v>CUMPLE</v>
      </c>
      <c r="BK77" s="26"/>
      <c r="BL77" s="156" t="str">
        <f t="shared" si="40"/>
        <v>CUMPLE</v>
      </c>
      <c r="BN77" s="26"/>
      <c r="BO77" s="156" t="str">
        <f t="shared" si="41"/>
        <v>CUMPLE</v>
      </c>
    </row>
    <row r="78" spans="1:67" ht="12.75" x14ac:dyDescent="0.2">
      <c r="A78" s="27" t="s">
        <v>149</v>
      </c>
      <c r="B78" s="28" t="s">
        <v>150</v>
      </c>
      <c r="C78" s="29" t="s">
        <v>151</v>
      </c>
      <c r="D78" s="29">
        <v>1</v>
      </c>
      <c r="E78" s="25">
        <v>29732.517415999999</v>
      </c>
      <c r="F78" s="26"/>
      <c r="G78" s="156" t="str">
        <f t="shared" si="21"/>
        <v>CUMPLE</v>
      </c>
      <c r="I78" s="26"/>
      <c r="J78" s="156" t="str">
        <f t="shared" si="22"/>
        <v>CUMPLE</v>
      </c>
      <c r="L78" s="26"/>
      <c r="M78" s="156" t="str">
        <f t="shared" si="23"/>
        <v>CUMPLE</v>
      </c>
      <c r="O78" s="26"/>
      <c r="P78" s="156" t="str">
        <f t="shared" si="24"/>
        <v>CUMPLE</v>
      </c>
      <c r="R78" s="26"/>
      <c r="S78" s="156" t="str">
        <f t="shared" si="25"/>
        <v>CUMPLE</v>
      </c>
      <c r="U78" s="26"/>
      <c r="V78" s="156" t="str">
        <f t="shared" si="26"/>
        <v>CUMPLE</v>
      </c>
      <c r="X78" s="26"/>
      <c r="Y78" s="156" t="str">
        <f t="shared" si="27"/>
        <v>CUMPLE</v>
      </c>
      <c r="AA78" s="26"/>
      <c r="AB78" s="156" t="str">
        <f t="shared" si="28"/>
        <v>CUMPLE</v>
      </c>
      <c r="AD78" s="26"/>
      <c r="AE78" s="156" t="str">
        <f t="shared" si="29"/>
        <v>CUMPLE</v>
      </c>
      <c r="AG78" s="26"/>
      <c r="AH78" s="156" t="str">
        <f t="shared" si="30"/>
        <v>CUMPLE</v>
      </c>
      <c r="AJ78" s="26"/>
      <c r="AK78" s="156" t="str">
        <f t="shared" si="31"/>
        <v>CUMPLE</v>
      </c>
      <c r="AM78" s="26"/>
      <c r="AN78" s="156" t="str">
        <f t="shared" si="32"/>
        <v>CUMPLE</v>
      </c>
      <c r="AP78" s="26"/>
      <c r="AQ78" s="156" t="str">
        <f t="shared" si="33"/>
        <v>CUMPLE</v>
      </c>
      <c r="AS78" s="26"/>
      <c r="AT78" s="156" t="str">
        <f t="shared" si="34"/>
        <v>CUMPLE</v>
      </c>
      <c r="AV78" s="26"/>
      <c r="AW78" s="156" t="str">
        <f t="shared" si="35"/>
        <v>CUMPLE</v>
      </c>
      <c r="AY78" s="26"/>
      <c r="AZ78" s="156" t="str">
        <f t="shared" si="36"/>
        <v>CUMPLE</v>
      </c>
      <c r="BB78" s="26"/>
      <c r="BC78" s="156" t="str">
        <f t="shared" si="37"/>
        <v>CUMPLE</v>
      </c>
      <c r="BE78" s="26"/>
      <c r="BF78" s="156" t="str">
        <f t="shared" si="38"/>
        <v>CUMPLE</v>
      </c>
      <c r="BH78" s="26"/>
      <c r="BI78" s="156" t="str">
        <f t="shared" si="39"/>
        <v>CUMPLE</v>
      </c>
      <c r="BK78" s="26"/>
      <c r="BL78" s="156" t="str">
        <f t="shared" si="40"/>
        <v>CUMPLE</v>
      </c>
      <c r="BN78" s="26"/>
      <c r="BO78" s="156" t="str">
        <f t="shared" si="41"/>
        <v>CUMPLE</v>
      </c>
    </row>
    <row r="79" spans="1:67" ht="12.75" x14ac:dyDescent="0.2">
      <c r="A79" s="27" t="s">
        <v>152</v>
      </c>
      <c r="B79" s="32" t="s">
        <v>153</v>
      </c>
      <c r="C79" s="29" t="s">
        <v>151</v>
      </c>
      <c r="D79" s="29">
        <v>1</v>
      </c>
      <c r="E79" s="25">
        <v>91236.966799999995</v>
      </c>
      <c r="F79" s="26"/>
      <c r="G79" s="156" t="str">
        <f t="shared" si="21"/>
        <v>CUMPLE</v>
      </c>
      <c r="I79" s="26"/>
      <c r="J79" s="156" t="str">
        <f t="shared" si="22"/>
        <v>CUMPLE</v>
      </c>
      <c r="L79" s="26"/>
      <c r="M79" s="156" t="str">
        <f t="shared" si="23"/>
        <v>CUMPLE</v>
      </c>
      <c r="O79" s="26"/>
      <c r="P79" s="156" t="str">
        <f t="shared" si="24"/>
        <v>CUMPLE</v>
      </c>
      <c r="R79" s="26"/>
      <c r="S79" s="156" t="str">
        <f t="shared" si="25"/>
        <v>CUMPLE</v>
      </c>
      <c r="U79" s="26"/>
      <c r="V79" s="156" t="str">
        <f t="shared" si="26"/>
        <v>CUMPLE</v>
      </c>
      <c r="X79" s="26"/>
      <c r="Y79" s="156" t="str">
        <f t="shared" si="27"/>
        <v>CUMPLE</v>
      </c>
      <c r="AA79" s="26"/>
      <c r="AB79" s="156" t="str">
        <f t="shared" si="28"/>
        <v>CUMPLE</v>
      </c>
      <c r="AD79" s="26"/>
      <c r="AE79" s="156" t="str">
        <f t="shared" si="29"/>
        <v>CUMPLE</v>
      </c>
      <c r="AG79" s="26"/>
      <c r="AH79" s="156" t="str">
        <f t="shared" si="30"/>
        <v>CUMPLE</v>
      </c>
      <c r="AJ79" s="26"/>
      <c r="AK79" s="156" t="str">
        <f t="shared" si="31"/>
        <v>CUMPLE</v>
      </c>
      <c r="AM79" s="26"/>
      <c r="AN79" s="156" t="str">
        <f t="shared" si="32"/>
        <v>CUMPLE</v>
      </c>
      <c r="AP79" s="26"/>
      <c r="AQ79" s="156" t="str">
        <f t="shared" si="33"/>
        <v>CUMPLE</v>
      </c>
      <c r="AS79" s="26"/>
      <c r="AT79" s="156" t="str">
        <f t="shared" si="34"/>
        <v>CUMPLE</v>
      </c>
      <c r="AV79" s="26"/>
      <c r="AW79" s="156" t="str">
        <f t="shared" si="35"/>
        <v>CUMPLE</v>
      </c>
      <c r="AY79" s="26"/>
      <c r="AZ79" s="156" t="str">
        <f t="shared" si="36"/>
        <v>CUMPLE</v>
      </c>
      <c r="BB79" s="26"/>
      <c r="BC79" s="156" t="str">
        <f t="shared" si="37"/>
        <v>CUMPLE</v>
      </c>
      <c r="BE79" s="26"/>
      <c r="BF79" s="156" t="str">
        <f t="shared" si="38"/>
        <v>CUMPLE</v>
      </c>
      <c r="BH79" s="26"/>
      <c r="BI79" s="156" t="str">
        <f t="shared" si="39"/>
        <v>CUMPLE</v>
      </c>
      <c r="BK79" s="26"/>
      <c r="BL79" s="156" t="str">
        <f t="shared" si="40"/>
        <v>CUMPLE</v>
      </c>
      <c r="BN79" s="26"/>
      <c r="BO79" s="156" t="str">
        <f t="shared" si="41"/>
        <v>CUMPLE</v>
      </c>
    </row>
    <row r="80" spans="1:67" ht="12.75" x14ac:dyDescent="0.2">
      <c r="A80" s="27" t="s">
        <v>154</v>
      </c>
      <c r="B80" s="32" t="s">
        <v>155</v>
      </c>
      <c r="C80" s="29" t="s">
        <v>151</v>
      </c>
      <c r="D80" s="29">
        <v>1</v>
      </c>
      <c r="E80" s="25">
        <v>31127.906319999998</v>
      </c>
      <c r="F80" s="26"/>
      <c r="G80" s="156" t="str">
        <f t="shared" si="21"/>
        <v>CUMPLE</v>
      </c>
      <c r="I80" s="26"/>
      <c r="J80" s="156" t="str">
        <f t="shared" si="22"/>
        <v>CUMPLE</v>
      </c>
      <c r="L80" s="26"/>
      <c r="M80" s="156" t="str">
        <f t="shared" si="23"/>
        <v>CUMPLE</v>
      </c>
      <c r="O80" s="26"/>
      <c r="P80" s="156" t="str">
        <f t="shared" si="24"/>
        <v>CUMPLE</v>
      </c>
      <c r="R80" s="26"/>
      <c r="S80" s="156" t="str">
        <f t="shared" si="25"/>
        <v>CUMPLE</v>
      </c>
      <c r="U80" s="26"/>
      <c r="V80" s="156" t="str">
        <f t="shared" si="26"/>
        <v>CUMPLE</v>
      </c>
      <c r="X80" s="26"/>
      <c r="Y80" s="156" t="str">
        <f t="shared" si="27"/>
        <v>CUMPLE</v>
      </c>
      <c r="AA80" s="26"/>
      <c r="AB80" s="156" t="str">
        <f t="shared" si="28"/>
        <v>CUMPLE</v>
      </c>
      <c r="AD80" s="26"/>
      <c r="AE80" s="156" t="str">
        <f t="shared" si="29"/>
        <v>CUMPLE</v>
      </c>
      <c r="AG80" s="26"/>
      <c r="AH80" s="156" t="str">
        <f t="shared" si="30"/>
        <v>CUMPLE</v>
      </c>
      <c r="AJ80" s="26"/>
      <c r="AK80" s="156" t="str">
        <f t="shared" si="31"/>
        <v>CUMPLE</v>
      </c>
      <c r="AM80" s="26"/>
      <c r="AN80" s="156" t="str">
        <f t="shared" si="32"/>
        <v>CUMPLE</v>
      </c>
      <c r="AP80" s="26"/>
      <c r="AQ80" s="156" t="str">
        <f t="shared" si="33"/>
        <v>CUMPLE</v>
      </c>
      <c r="AS80" s="26"/>
      <c r="AT80" s="156" t="str">
        <f t="shared" si="34"/>
        <v>CUMPLE</v>
      </c>
      <c r="AV80" s="26"/>
      <c r="AW80" s="156" t="str">
        <f t="shared" si="35"/>
        <v>CUMPLE</v>
      </c>
      <c r="AY80" s="26"/>
      <c r="AZ80" s="156" t="str">
        <f t="shared" si="36"/>
        <v>CUMPLE</v>
      </c>
      <c r="BB80" s="26"/>
      <c r="BC80" s="156" t="str">
        <f t="shared" si="37"/>
        <v>CUMPLE</v>
      </c>
      <c r="BE80" s="26"/>
      <c r="BF80" s="156" t="str">
        <f t="shared" si="38"/>
        <v>CUMPLE</v>
      </c>
      <c r="BH80" s="26"/>
      <c r="BI80" s="156" t="str">
        <f t="shared" si="39"/>
        <v>CUMPLE</v>
      </c>
      <c r="BK80" s="26"/>
      <c r="BL80" s="156" t="str">
        <f t="shared" si="40"/>
        <v>CUMPLE</v>
      </c>
      <c r="BN80" s="26"/>
      <c r="BO80" s="156" t="str">
        <f t="shared" si="41"/>
        <v>CUMPLE</v>
      </c>
    </row>
    <row r="81" spans="1:67" ht="24" x14ac:dyDescent="0.2">
      <c r="A81" s="27" t="s">
        <v>156</v>
      </c>
      <c r="B81" s="32" t="s">
        <v>157</v>
      </c>
      <c r="C81" s="29" t="s">
        <v>151</v>
      </c>
      <c r="D81" s="29">
        <v>1</v>
      </c>
      <c r="E81" s="25">
        <v>92310.342879999997</v>
      </c>
      <c r="F81" s="26"/>
      <c r="G81" s="156" t="str">
        <f t="shared" si="21"/>
        <v>CUMPLE</v>
      </c>
      <c r="I81" s="26"/>
      <c r="J81" s="156" t="str">
        <f t="shared" si="22"/>
        <v>CUMPLE</v>
      </c>
      <c r="L81" s="26"/>
      <c r="M81" s="156" t="str">
        <f t="shared" si="23"/>
        <v>CUMPLE</v>
      </c>
      <c r="O81" s="26"/>
      <c r="P81" s="156" t="str">
        <f t="shared" si="24"/>
        <v>CUMPLE</v>
      </c>
      <c r="R81" s="26"/>
      <c r="S81" s="156" t="str">
        <f t="shared" si="25"/>
        <v>CUMPLE</v>
      </c>
      <c r="U81" s="26"/>
      <c r="V81" s="156" t="str">
        <f t="shared" si="26"/>
        <v>CUMPLE</v>
      </c>
      <c r="X81" s="26"/>
      <c r="Y81" s="156" t="str">
        <f t="shared" si="27"/>
        <v>CUMPLE</v>
      </c>
      <c r="AA81" s="26"/>
      <c r="AB81" s="156" t="str">
        <f t="shared" si="28"/>
        <v>CUMPLE</v>
      </c>
      <c r="AD81" s="26"/>
      <c r="AE81" s="156" t="str">
        <f t="shared" si="29"/>
        <v>CUMPLE</v>
      </c>
      <c r="AG81" s="26"/>
      <c r="AH81" s="156" t="str">
        <f t="shared" si="30"/>
        <v>CUMPLE</v>
      </c>
      <c r="AJ81" s="26"/>
      <c r="AK81" s="156" t="str">
        <f t="shared" si="31"/>
        <v>CUMPLE</v>
      </c>
      <c r="AM81" s="26"/>
      <c r="AN81" s="156" t="str">
        <f t="shared" si="32"/>
        <v>CUMPLE</v>
      </c>
      <c r="AP81" s="26"/>
      <c r="AQ81" s="156" t="str">
        <f t="shared" si="33"/>
        <v>CUMPLE</v>
      </c>
      <c r="AS81" s="26"/>
      <c r="AT81" s="156" t="str">
        <f t="shared" si="34"/>
        <v>CUMPLE</v>
      </c>
      <c r="AV81" s="26"/>
      <c r="AW81" s="156" t="str">
        <f t="shared" si="35"/>
        <v>CUMPLE</v>
      </c>
      <c r="AY81" s="26"/>
      <c r="AZ81" s="156" t="str">
        <f t="shared" si="36"/>
        <v>CUMPLE</v>
      </c>
      <c r="BB81" s="26"/>
      <c r="BC81" s="156" t="str">
        <f t="shared" si="37"/>
        <v>CUMPLE</v>
      </c>
      <c r="BE81" s="26"/>
      <c r="BF81" s="156" t="str">
        <f t="shared" si="38"/>
        <v>CUMPLE</v>
      </c>
      <c r="BH81" s="26"/>
      <c r="BI81" s="156" t="str">
        <f t="shared" si="39"/>
        <v>CUMPLE</v>
      </c>
      <c r="BK81" s="26"/>
      <c r="BL81" s="156" t="str">
        <f t="shared" si="40"/>
        <v>CUMPLE</v>
      </c>
      <c r="BN81" s="26"/>
      <c r="BO81" s="156" t="str">
        <f t="shared" si="41"/>
        <v>CUMPLE</v>
      </c>
    </row>
    <row r="82" spans="1:67" ht="12.75" x14ac:dyDescent="0.2">
      <c r="A82" s="27" t="s">
        <v>158</v>
      </c>
      <c r="B82" s="28" t="s">
        <v>159</v>
      </c>
      <c r="C82" s="29" t="s">
        <v>151</v>
      </c>
      <c r="D82" s="29">
        <v>1</v>
      </c>
      <c r="E82" s="25">
        <v>22862.910503999999</v>
      </c>
      <c r="F82" s="26"/>
      <c r="G82" s="156" t="str">
        <f t="shared" si="21"/>
        <v>CUMPLE</v>
      </c>
      <c r="I82" s="26"/>
      <c r="J82" s="156" t="str">
        <f t="shared" si="22"/>
        <v>CUMPLE</v>
      </c>
      <c r="L82" s="26"/>
      <c r="M82" s="156" t="str">
        <f t="shared" si="23"/>
        <v>CUMPLE</v>
      </c>
      <c r="O82" s="26"/>
      <c r="P82" s="156" t="str">
        <f t="shared" si="24"/>
        <v>CUMPLE</v>
      </c>
      <c r="R82" s="26"/>
      <c r="S82" s="156" t="str">
        <f t="shared" si="25"/>
        <v>CUMPLE</v>
      </c>
      <c r="U82" s="26"/>
      <c r="V82" s="156" t="str">
        <f t="shared" si="26"/>
        <v>CUMPLE</v>
      </c>
      <c r="X82" s="26"/>
      <c r="Y82" s="156" t="str">
        <f t="shared" si="27"/>
        <v>CUMPLE</v>
      </c>
      <c r="AA82" s="26"/>
      <c r="AB82" s="156" t="str">
        <f t="shared" si="28"/>
        <v>CUMPLE</v>
      </c>
      <c r="AD82" s="26"/>
      <c r="AE82" s="156" t="str">
        <f t="shared" si="29"/>
        <v>CUMPLE</v>
      </c>
      <c r="AG82" s="26"/>
      <c r="AH82" s="156" t="str">
        <f t="shared" si="30"/>
        <v>CUMPLE</v>
      </c>
      <c r="AJ82" s="26"/>
      <c r="AK82" s="156" t="str">
        <f t="shared" si="31"/>
        <v>CUMPLE</v>
      </c>
      <c r="AM82" s="26"/>
      <c r="AN82" s="156" t="str">
        <f t="shared" si="32"/>
        <v>CUMPLE</v>
      </c>
      <c r="AP82" s="26"/>
      <c r="AQ82" s="156" t="str">
        <f t="shared" si="33"/>
        <v>CUMPLE</v>
      </c>
      <c r="AS82" s="26"/>
      <c r="AT82" s="156" t="str">
        <f t="shared" si="34"/>
        <v>CUMPLE</v>
      </c>
      <c r="AV82" s="26"/>
      <c r="AW82" s="156" t="str">
        <f t="shared" si="35"/>
        <v>CUMPLE</v>
      </c>
      <c r="AY82" s="26"/>
      <c r="AZ82" s="156" t="str">
        <f t="shared" si="36"/>
        <v>CUMPLE</v>
      </c>
      <c r="BB82" s="26"/>
      <c r="BC82" s="156" t="str">
        <f t="shared" si="37"/>
        <v>CUMPLE</v>
      </c>
      <c r="BE82" s="26"/>
      <c r="BF82" s="156" t="str">
        <f t="shared" si="38"/>
        <v>CUMPLE</v>
      </c>
      <c r="BH82" s="26"/>
      <c r="BI82" s="156" t="str">
        <f t="shared" si="39"/>
        <v>CUMPLE</v>
      </c>
      <c r="BK82" s="26"/>
      <c r="BL82" s="156" t="str">
        <f t="shared" si="40"/>
        <v>CUMPLE</v>
      </c>
      <c r="BN82" s="26"/>
      <c r="BO82" s="156" t="str">
        <f t="shared" si="41"/>
        <v>CUMPLE</v>
      </c>
    </row>
    <row r="83" spans="1:67" ht="12.75" x14ac:dyDescent="0.2">
      <c r="A83" s="27" t="s">
        <v>160</v>
      </c>
      <c r="B83" s="32" t="s">
        <v>161</v>
      </c>
      <c r="C83" s="29" t="s">
        <v>151</v>
      </c>
      <c r="D83" s="29">
        <v>1</v>
      </c>
      <c r="E83" s="25">
        <v>49536.306092000006</v>
      </c>
      <c r="F83" s="26"/>
      <c r="G83" s="156" t="str">
        <f t="shared" si="21"/>
        <v>CUMPLE</v>
      </c>
      <c r="I83" s="26"/>
      <c r="J83" s="156" t="str">
        <f t="shared" si="22"/>
        <v>CUMPLE</v>
      </c>
      <c r="L83" s="26"/>
      <c r="M83" s="156" t="str">
        <f t="shared" si="23"/>
        <v>CUMPLE</v>
      </c>
      <c r="O83" s="26"/>
      <c r="P83" s="156" t="str">
        <f t="shared" si="24"/>
        <v>CUMPLE</v>
      </c>
      <c r="R83" s="26"/>
      <c r="S83" s="156" t="str">
        <f t="shared" si="25"/>
        <v>CUMPLE</v>
      </c>
      <c r="U83" s="26"/>
      <c r="V83" s="156" t="str">
        <f t="shared" si="26"/>
        <v>CUMPLE</v>
      </c>
      <c r="X83" s="26"/>
      <c r="Y83" s="156" t="str">
        <f t="shared" si="27"/>
        <v>CUMPLE</v>
      </c>
      <c r="AA83" s="26"/>
      <c r="AB83" s="156" t="str">
        <f t="shared" si="28"/>
        <v>CUMPLE</v>
      </c>
      <c r="AD83" s="26"/>
      <c r="AE83" s="156" t="str">
        <f t="shared" si="29"/>
        <v>CUMPLE</v>
      </c>
      <c r="AG83" s="26"/>
      <c r="AH83" s="156" t="str">
        <f t="shared" si="30"/>
        <v>CUMPLE</v>
      </c>
      <c r="AJ83" s="26"/>
      <c r="AK83" s="156" t="str">
        <f t="shared" si="31"/>
        <v>CUMPLE</v>
      </c>
      <c r="AM83" s="26"/>
      <c r="AN83" s="156" t="str">
        <f t="shared" si="32"/>
        <v>CUMPLE</v>
      </c>
      <c r="AP83" s="26"/>
      <c r="AQ83" s="156" t="str">
        <f t="shared" si="33"/>
        <v>CUMPLE</v>
      </c>
      <c r="AS83" s="26"/>
      <c r="AT83" s="156" t="str">
        <f t="shared" si="34"/>
        <v>CUMPLE</v>
      </c>
      <c r="AV83" s="26"/>
      <c r="AW83" s="156" t="str">
        <f t="shared" si="35"/>
        <v>CUMPLE</v>
      </c>
      <c r="AY83" s="26"/>
      <c r="AZ83" s="156" t="str">
        <f t="shared" si="36"/>
        <v>CUMPLE</v>
      </c>
      <c r="BB83" s="26"/>
      <c r="BC83" s="156" t="str">
        <f t="shared" si="37"/>
        <v>CUMPLE</v>
      </c>
      <c r="BE83" s="26"/>
      <c r="BF83" s="156" t="str">
        <f t="shared" si="38"/>
        <v>CUMPLE</v>
      </c>
      <c r="BH83" s="26"/>
      <c r="BI83" s="156" t="str">
        <f t="shared" si="39"/>
        <v>CUMPLE</v>
      </c>
      <c r="BK83" s="26"/>
      <c r="BL83" s="156" t="str">
        <f t="shared" si="40"/>
        <v>CUMPLE</v>
      </c>
      <c r="BN83" s="26"/>
      <c r="BO83" s="156" t="str">
        <f t="shared" si="41"/>
        <v>CUMPLE</v>
      </c>
    </row>
    <row r="84" spans="1:67" ht="12.75" x14ac:dyDescent="0.2">
      <c r="A84" s="27" t="s">
        <v>162</v>
      </c>
      <c r="B84" s="32" t="s">
        <v>163</v>
      </c>
      <c r="C84" s="29" t="s">
        <v>151</v>
      </c>
      <c r="D84" s="29">
        <v>1</v>
      </c>
      <c r="E84" s="25">
        <v>19320.76944</v>
      </c>
      <c r="F84" s="26"/>
      <c r="G84" s="156" t="str">
        <f t="shared" si="21"/>
        <v>CUMPLE</v>
      </c>
      <c r="I84" s="26"/>
      <c r="J84" s="156" t="str">
        <f t="shared" si="22"/>
        <v>CUMPLE</v>
      </c>
      <c r="L84" s="26"/>
      <c r="M84" s="156" t="str">
        <f t="shared" si="23"/>
        <v>CUMPLE</v>
      </c>
      <c r="O84" s="26"/>
      <c r="P84" s="156" t="str">
        <f t="shared" si="24"/>
        <v>CUMPLE</v>
      </c>
      <c r="R84" s="26"/>
      <c r="S84" s="156" t="str">
        <f t="shared" si="25"/>
        <v>CUMPLE</v>
      </c>
      <c r="U84" s="26"/>
      <c r="V84" s="156" t="str">
        <f t="shared" si="26"/>
        <v>CUMPLE</v>
      </c>
      <c r="X84" s="26"/>
      <c r="Y84" s="156" t="str">
        <f t="shared" si="27"/>
        <v>CUMPLE</v>
      </c>
      <c r="AA84" s="26"/>
      <c r="AB84" s="156" t="str">
        <f t="shared" si="28"/>
        <v>CUMPLE</v>
      </c>
      <c r="AD84" s="26"/>
      <c r="AE84" s="156" t="str">
        <f t="shared" si="29"/>
        <v>CUMPLE</v>
      </c>
      <c r="AG84" s="26"/>
      <c r="AH84" s="156" t="str">
        <f t="shared" si="30"/>
        <v>CUMPLE</v>
      </c>
      <c r="AJ84" s="26"/>
      <c r="AK84" s="156" t="str">
        <f t="shared" si="31"/>
        <v>CUMPLE</v>
      </c>
      <c r="AM84" s="26"/>
      <c r="AN84" s="156" t="str">
        <f t="shared" si="32"/>
        <v>CUMPLE</v>
      </c>
      <c r="AP84" s="26"/>
      <c r="AQ84" s="156" t="str">
        <f t="shared" si="33"/>
        <v>CUMPLE</v>
      </c>
      <c r="AS84" s="26"/>
      <c r="AT84" s="156" t="str">
        <f t="shared" si="34"/>
        <v>CUMPLE</v>
      </c>
      <c r="AV84" s="26"/>
      <c r="AW84" s="156" t="str">
        <f t="shared" si="35"/>
        <v>CUMPLE</v>
      </c>
      <c r="AY84" s="26"/>
      <c r="AZ84" s="156" t="str">
        <f t="shared" si="36"/>
        <v>CUMPLE</v>
      </c>
      <c r="BB84" s="26"/>
      <c r="BC84" s="156" t="str">
        <f t="shared" si="37"/>
        <v>CUMPLE</v>
      </c>
      <c r="BE84" s="26"/>
      <c r="BF84" s="156" t="str">
        <f t="shared" si="38"/>
        <v>CUMPLE</v>
      </c>
      <c r="BH84" s="26"/>
      <c r="BI84" s="156" t="str">
        <f t="shared" si="39"/>
        <v>CUMPLE</v>
      </c>
      <c r="BK84" s="26"/>
      <c r="BL84" s="156" t="str">
        <f t="shared" si="40"/>
        <v>CUMPLE</v>
      </c>
      <c r="BN84" s="26"/>
      <c r="BO84" s="156" t="str">
        <f t="shared" si="41"/>
        <v>CUMPLE</v>
      </c>
    </row>
    <row r="85" spans="1:67" ht="12.75" x14ac:dyDescent="0.2">
      <c r="A85" s="27" t="s">
        <v>164</v>
      </c>
      <c r="B85" s="32" t="s">
        <v>165</v>
      </c>
      <c r="C85" s="29" t="s">
        <v>33</v>
      </c>
      <c r="D85" s="29">
        <v>1</v>
      </c>
      <c r="E85" s="25">
        <v>16744.666848000001</v>
      </c>
      <c r="F85" s="26"/>
      <c r="G85" s="156" t="str">
        <f t="shared" si="21"/>
        <v>CUMPLE</v>
      </c>
      <c r="I85" s="26"/>
      <c r="J85" s="156" t="str">
        <f t="shared" si="22"/>
        <v>CUMPLE</v>
      </c>
      <c r="L85" s="26"/>
      <c r="M85" s="156" t="str">
        <f t="shared" si="23"/>
        <v>CUMPLE</v>
      </c>
      <c r="O85" s="26"/>
      <c r="P85" s="156" t="str">
        <f t="shared" si="24"/>
        <v>CUMPLE</v>
      </c>
      <c r="R85" s="26"/>
      <c r="S85" s="156" t="str">
        <f t="shared" si="25"/>
        <v>CUMPLE</v>
      </c>
      <c r="U85" s="26"/>
      <c r="V85" s="156" t="str">
        <f t="shared" si="26"/>
        <v>CUMPLE</v>
      </c>
      <c r="X85" s="26"/>
      <c r="Y85" s="156" t="str">
        <f t="shared" si="27"/>
        <v>CUMPLE</v>
      </c>
      <c r="AA85" s="26"/>
      <c r="AB85" s="156" t="str">
        <f t="shared" si="28"/>
        <v>CUMPLE</v>
      </c>
      <c r="AD85" s="26"/>
      <c r="AE85" s="156" t="str">
        <f t="shared" si="29"/>
        <v>CUMPLE</v>
      </c>
      <c r="AG85" s="26"/>
      <c r="AH85" s="156" t="str">
        <f t="shared" si="30"/>
        <v>CUMPLE</v>
      </c>
      <c r="AJ85" s="26"/>
      <c r="AK85" s="156" t="str">
        <f t="shared" si="31"/>
        <v>CUMPLE</v>
      </c>
      <c r="AM85" s="26"/>
      <c r="AN85" s="156" t="str">
        <f t="shared" si="32"/>
        <v>CUMPLE</v>
      </c>
      <c r="AP85" s="26"/>
      <c r="AQ85" s="156" t="str">
        <f t="shared" si="33"/>
        <v>CUMPLE</v>
      </c>
      <c r="AS85" s="26"/>
      <c r="AT85" s="156" t="str">
        <f t="shared" si="34"/>
        <v>CUMPLE</v>
      </c>
      <c r="AV85" s="26"/>
      <c r="AW85" s="156" t="str">
        <f t="shared" si="35"/>
        <v>CUMPLE</v>
      </c>
      <c r="AY85" s="26"/>
      <c r="AZ85" s="156" t="str">
        <f t="shared" si="36"/>
        <v>CUMPLE</v>
      </c>
      <c r="BB85" s="26"/>
      <c r="BC85" s="156" t="str">
        <f t="shared" si="37"/>
        <v>CUMPLE</v>
      </c>
      <c r="BE85" s="26"/>
      <c r="BF85" s="156" t="str">
        <f t="shared" si="38"/>
        <v>CUMPLE</v>
      </c>
      <c r="BH85" s="26"/>
      <c r="BI85" s="156" t="str">
        <f t="shared" si="39"/>
        <v>CUMPLE</v>
      </c>
      <c r="BK85" s="26"/>
      <c r="BL85" s="156" t="str">
        <f t="shared" si="40"/>
        <v>CUMPLE</v>
      </c>
      <c r="BN85" s="26"/>
      <c r="BO85" s="156" t="str">
        <f t="shared" si="41"/>
        <v>CUMPLE</v>
      </c>
    </row>
    <row r="86" spans="1:67" ht="12.75" x14ac:dyDescent="0.2">
      <c r="A86" s="27" t="s">
        <v>166</v>
      </c>
      <c r="B86" s="32" t="s">
        <v>167</v>
      </c>
      <c r="C86" s="29" t="s">
        <v>33</v>
      </c>
      <c r="D86" s="29">
        <v>1</v>
      </c>
      <c r="E86" s="25">
        <v>813350.72461999999</v>
      </c>
      <c r="F86" s="26"/>
      <c r="G86" s="156" t="str">
        <f t="shared" si="21"/>
        <v>CUMPLE</v>
      </c>
      <c r="I86" s="26"/>
      <c r="J86" s="156" t="str">
        <f t="shared" si="22"/>
        <v>CUMPLE</v>
      </c>
      <c r="L86" s="26"/>
      <c r="M86" s="156" t="str">
        <f t="shared" si="23"/>
        <v>CUMPLE</v>
      </c>
      <c r="O86" s="26"/>
      <c r="P86" s="156" t="str">
        <f t="shared" si="24"/>
        <v>CUMPLE</v>
      </c>
      <c r="R86" s="26"/>
      <c r="S86" s="156" t="str">
        <f t="shared" si="25"/>
        <v>CUMPLE</v>
      </c>
      <c r="U86" s="26"/>
      <c r="V86" s="156" t="str">
        <f t="shared" si="26"/>
        <v>CUMPLE</v>
      </c>
      <c r="X86" s="26"/>
      <c r="Y86" s="156" t="str">
        <f t="shared" si="27"/>
        <v>CUMPLE</v>
      </c>
      <c r="AA86" s="26"/>
      <c r="AB86" s="156" t="str">
        <f t="shared" si="28"/>
        <v>CUMPLE</v>
      </c>
      <c r="AD86" s="26"/>
      <c r="AE86" s="156" t="str">
        <f t="shared" si="29"/>
        <v>CUMPLE</v>
      </c>
      <c r="AG86" s="26"/>
      <c r="AH86" s="156" t="str">
        <f t="shared" si="30"/>
        <v>CUMPLE</v>
      </c>
      <c r="AJ86" s="26"/>
      <c r="AK86" s="156" t="str">
        <f t="shared" si="31"/>
        <v>CUMPLE</v>
      </c>
      <c r="AM86" s="26"/>
      <c r="AN86" s="156" t="str">
        <f t="shared" si="32"/>
        <v>CUMPLE</v>
      </c>
      <c r="AP86" s="26"/>
      <c r="AQ86" s="156" t="str">
        <f t="shared" si="33"/>
        <v>CUMPLE</v>
      </c>
      <c r="AS86" s="26"/>
      <c r="AT86" s="156" t="str">
        <f t="shared" si="34"/>
        <v>CUMPLE</v>
      </c>
      <c r="AV86" s="26"/>
      <c r="AW86" s="156" t="str">
        <f t="shared" si="35"/>
        <v>CUMPLE</v>
      </c>
      <c r="AY86" s="26"/>
      <c r="AZ86" s="156" t="str">
        <f t="shared" si="36"/>
        <v>CUMPLE</v>
      </c>
      <c r="BB86" s="26"/>
      <c r="BC86" s="156" t="str">
        <f t="shared" si="37"/>
        <v>CUMPLE</v>
      </c>
      <c r="BE86" s="26"/>
      <c r="BF86" s="156" t="str">
        <f t="shared" si="38"/>
        <v>CUMPLE</v>
      </c>
      <c r="BH86" s="26"/>
      <c r="BI86" s="156" t="str">
        <f t="shared" si="39"/>
        <v>CUMPLE</v>
      </c>
      <c r="BK86" s="26"/>
      <c r="BL86" s="156" t="str">
        <f t="shared" si="40"/>
        <v>CUMPLE</v>
      </c>
      <c r="BN86" s="26"/>
      <c r="BO86" s="156" t="str">
        <f t="shared" si="41"/>
        <v>CUMPLE</v>
      </c>
    </row>
    <row r="87" spans="1:67" ht="12.75" x14ac:dyDescent="0.2">
      <c r="A87" s="27" t="s">
        <v>168</v>
      </c>
      <c r="B87" s="32" t="s">
        <v>169</v>
      </c>
      <c r="C87" s="29" t="s">
        <v>33</v>
      </c>
      <c r="D87" s="29">
        <v>1</v>
      </c>
      <c r="E87" s="25">
        <v>62577.825464000001</v>
      </c>
      <c r="F87" s="26"/>
      <c r="G87" s="156" t="str">
        <f t="shared" si="21"/>
        <v>CUMPLE</v>
      </c>
      <c r="I87" s="26"/>
      <c r="J87" s="156" t="str">
        <f t="shared" si="22"/>
        <v>CUMPLE</v>
      </c>
      <c r="L87" s="26"/>
      <c r="M87" s="156" t="str">
        <f t="shared" si="23"/>
        <v>CUMPLE</v>
      </c>
      <c r="O87" s="26"/>
      <c r="P87" s="156" t="str">
        <f t="shared" si="24"/>
        <v>CUMPLE</v>
      </c>
      <c r="R87" s="26"/>
      <c r="S87" s="156" t="str">
        <f t="shared" si="25"/>
        <v>CUMPLE</v>
      </c>
      <c r="U87" s="26"/>
      <c r="V87" s="156" t="str">
        <f t="shared" si="26"/>
        <v>CUMPLE</v>
      </c>
      <c r="X87" s="26"/>
      <c r="Y87" s="156" t="str">
        <f t="shared" si="27"/>
        <v>CUMPLE</v>
      </c>
      <c r="AA87" s="26"/>
      <c r="AB87" s="156" t="str">
        <f t="shared" si="28"/>
        <v>CUMPLE</v>
      </c>
      <c r="AD87" s="26"/>
      <c r="AE87" s="156" t="str">
        <f t="shared" si="29"/>
        <v>CUMPLE</v>
      </c>
      <c r="AG87" s="26"/>
      <c r="AH87" s="156" t="str">
        <f t="shared" si="30"/>
        <v>CUMPLE</v>
      </c>
      <c r="AJ87" s="26"/>
      <c r="AK87" s="156" t="str">
        <f t="shared" si="31"/>
        <v>CUMPLE</v>
      </c>
      <c r="AM87" s="26"/>
      <c r="AN87" s="156" t="str">
        <f t="shared" si="32"/>
        <v>CUMPLE</v>
      </c>
      <c r="AP87" s="26"/>
      <c r="AQ87" s="156" t="str">
        <f t="shared" si="33"/>
        <v>CUMPLE</v>
      </c>
      <c r="AS87" s="26"/>
      <c r="AT87" s="156" t="str">
        <f t="shared" si="34"/>
        <v>CUMPLE</v>
      </c>
      <c r="AV87" s="26"/>
      <c r="AW87" s="156" t="str">
        <f t="shared" si="35"/>
        <v>CUMPLE</v>
      </c>
      <c r="AY87" s="26"/>
      <c r="AZ87" s="156" t="str">
        <f t="shared" si="36"/>
        <v>CUMPLE</v>
      </c>
      <c r="BB87" s="26"/>
      <c r="BC87" s="156" t="str">
        <f t="shared" si="37"/>
        <v>CUMPLE</v>
      </c>
      <c r="BE87" s="26"/>
      <c r="BF87" s="156" t="str">
        <f t="shared" si="38"/>
        <v>CUMPLE</v>
      </c>
      <c r="BH87" s="26"/>
      <c r="BI87" s="156" t="str">
        <f t="shared" si="39"/>
        <v>CUMPLE</v>
      </c>
      <c r="BK87" s="26"/>
      <c r="BL87" s="156" t="str">
        <f t="shared" si="40"/>
        <v>CUMPLE</v>
      </c>
      <c r="BN87" s="26"/>
      <c r="BO87" s="156" t="str">
        <f t="shared" si="41"/>
        <v>CUMPLE</v>
      </c>
    </row>
    <row r="88" spans="1:67" ht="24" x14ac:dyDescent="0.2">
      <c r="A88" s="27" t="s">
        <v>170</v>
      </c>
      <c r="B88" s="32" t="s">
        <v>171</v>
      </c>
      <c r="C88" s="29" t="s">
        <v>33</v>
      </c>
      <c r="D88" s="29">
        <v>1</v>
      </c>
      <c r="E88" s="25">
        <v>198574.5748</v>
      </c>
      <c r="F88" s="26"/>
      <c r="G88" s="156" t="str">
        <f t="shared" si="21"/>
        <v>CUMPLE</v>
      </c>
      <c r="I88" s="26"/>
      <c r="J88" s="156" t="str">
        <f t="shared" si="22"/>
        <v>CUMPLE</v>
      </c>
      <c r="L88" s="26"/>
      <c r="M88" s="156" t="str">
        <f t="shared" si="23"/>
        <v>CUMPLE</v>
      </c>
      <c r="O88" s="26"/>
      <c r="P88" s="156" t="str">
        <f t="shared" si="24"/>
        <v>CUMPLE</v>
      </c>
      <c r="R88" s="26"/>
      <c r="S88" s="156" t="str">
        <f t="shared" si="25"/>
        <v>CUMPLE</v>
      </c>
      <c r="U88" s="26"/>
      <c r="V88" s="156" t="str">
        <f t="shared" si="26"/>
        <v>CUMPLE</v>
      </c>
      <c r="X88" s="26"/>
      <c r="Y88" s="156" t="str">
        <f t="shared" si="27"/>
        <v>CUMPLE</v>
      </c>
      <c r="AA88" s="26"/>
      <c r="AB88" s="156" t="str">
        <f t="shared" si="28"/>
        <v>CUMPLE</v>
      </c>
      <c r="AD88" s="26"/>
      <c r="AE88" s="156" t="str">
        <f t="shared" si="29"/>
        <v>CUMPLE</v>
      </c>
      <c r="AG88" s="26"/>
      <c r="AH88" s="156" t="str">
        <f t="shared" si="30"/>
        <v>CUMPLE</v>
      </c>
      <c r="AJ88" s="26"/>
      <c r="AK88" s="156" t="str">
        <f t="shared" si="31"/>
        <v>CUMPLE</v>
      </c>
      <c r="AM88" s="26"/>
      <c r="AN88" s="156" t="str">
        <f t="shared" si="32"/>
        <v>CUMPLE</v>
      </c>
      <c r="AP88" s="26"/>
      <c r="AQ88" s="156" t="str">
        <f t="shared" si="33"/>
        <v>CUMPLE</v>
      </c>
      <c r="AS88" s="26"/>
      <c r="AT88" s="156" t="str">
        <f t="shared" si="34"/>
        <v>CUMPLE</v>
      </c>
      <c r="AV88" s="26"/>
      <c r="AW88" s="156" t="str">
        <f t="shared" si="35"/>
        <v>CUMPLE</v>
      </c>
      <c r="AY88" s="26"/>
      <c r="AZ88" s="156" t="str">
        <f t="shared" si="36"/>
        <v>CUMPLE</v>
      </c>
      <c r="BB88" s="26"/>
      <c r="BC88" s="156" t="str">
        <f t="shared" si="37"/>
        <v>CUMPLE</v>
      </c>
      <c r="BE88" s="26"/>
      <c r="BF88" s="156" t="str">
        <f t="shared" si="38"/>
        <v>CUMPLE</v>
      </c>
      <c r="BH88" s="26"/>
      <c r="BI88" s="156" t="str">
        <f t="shared" si="39"/>
        <v>CUMPLE</v>
      </c>
      <c r="BK88" s="26"/>
      <c r="BL88" s="156" t="str">
        <f t="shared" si="40"/>
        <v>CUMPLE</v>
      </c>
      <c r="BN88" s="26"/>
      <c r="BO88" s="156" t="str">
        <f t="shared" si="41"/>
        <v>CUMPLE</v>
      </c>
    </row>
    <row r="89" spans="1:67" ht="12.75" x14ac:dyDescent="0.2">
      <c r="A89" s="27" t="s">
        <v>172</v>
      </c>
      <c r="B89" s="32" t="s">
        <v>173</v>
      </c>
      <c r="C89" s="29" t="s">
        <v>33</v>
      </c>
      <c r="D89" s="29">
        <v>1</v>
      </c>
      <c r="E89" s="25">
        <v>68427.725099999996</v>
      </c>
      <c r="F89" s="26"/>
      <c r="G89" s="156" t="str">
        <f t="shared" si="21"/>
        <v>CUMPLE</v>
      </c>
      <c r="I89" s="26"/>
      <c r="J89" s="156" t="str">
        <f t="shared" si="22"/>
        <v>CUMPLE</v>
      </c>
      <c r="L89" s="26"/>
      <c r="M89" s="156" t="str">
        <f t="shared" si="23"/>
        <v>CUMPLE</v>
      </c>
      <c r="O89" s="26"/>
      <c r="P89" s="156" t="str">
        <f t="shared" si="24"/>
        <v>CUMPLE</v>
      </c>
      <c r="R89" s="26"/>
      <c r="S89" s="156" t="str">
        <f t="shared" si="25"/>
        <v>CUMPLE</v>
      </c>
      <c r="U89" s="26"/>
      <c r="V89" s="156" t="str">
        <f t="shared" si="26"/>
        <v>CUMPLE</v>
      </c>
      <c r="X89" s="26"/>
      <c r="Y89" s="156" t="str">
        <f t="shared" si="27"/>
        <v>CUMPLE</v>
      </c>
      <c r="AA89" s="26"/>
      <c r="AB89" s="156" t="str">
        <f t="shared" si="28"/>
        <v>CUMPLE</v>
      </c>
      <c r="AD89" s="26"/>
      <c r="AE89" s="156" t="str">
        <f t="shared" si="29"/>
        <v>CUMPLE</v>
      </c>
      <c r="AG89" s="26"/>
      <c r="AH89" s="156" t="str">
        <f t="shared" si="30"/>
        <v>CUMPLE</v>
      </c>
      <c r="AJ89" s="26"/>
      <c r="AK89" s="156" t="str">
        <f t="shared" si="31"/>
        <v>CUMPLE</v>
      </c>
      <c r="AM89" s="26"/>
      <c r="AN89" s="156" t="str">
        <f t="shared" si="32"/>
        <v>CUMPLE</v>
      </c>
      <c r="AP89" s="26"/>
      <c r="AQ89" s="156" t="str">
        <f t="shared" si="33"/>
        <v>CUMPLE</v>
      </c>
      <c r="AS89" s="26"/>
      <c r="AT89" s="156" t="str">
        <f t="shared" si="34"/>
        <v>CUMPLE</v>
      </c>
      <c r="AV89" s="26"/>
      <c r="AW89" s="156" t="str">
        <f t="shared" si="35"/>
        <v>CUMPLE</v>
      </c>
      <c r="AY89" s="26"/>
      <c r="AZ89" s="156" t="str">
        <f t="shared" si="36"/>
        <v>CUMPLE</v>
      </c>
      <c r="BB89" s="26"/>
      <c r="BC89" s="156" t="str">
        <f t="shared" si="37"/>
        <v>CUMPLE</v>
      </c>
      <c r="BE89" s="26"/>
      <c r="BF89" s="156" t="str">
        <f t="shared" si="38"/>
        <v>CUMPLE</v>
      </c>
      <c r="BH89" s="26"/>
      <c r="BI89" s="156" t="str">
        <f t="shared" si="39"/>
        <v>CUMPLE</v>
      </c>
      <c r="BK89" s="26"/>
      <c r="BL89" s="156" t="str">
        <f t="shared" si="40"/>
        <v>CUMPLE</v>
      </c>
      <c r="BN89" s="26"/>
      <c r="BO89" s="156" t="str">
        <f t="shared" si="41"/>
        <v>CUMPLE</v>
      </c>
    </row>
    <row r="90" spans="1:67" ht="72" x14ac:dyDescent="0.2">
      <c r="A90" s="27" t="s">
        <v>174</v>
      </c>
      <c r="B90" s="32" t="s">
        <v>175</v>
      </c>
      <c r="C90" s="29" t="s">
        <v>33</v>
      </c>
      <c r="D90" s="29">
        <v>1</v>
      </c>
      <c r="E90" s="25">
        <v>306341.53323199996</v>
      </c>
      <c r="F90" s="26"/>
      <c r="G90" s="156" t="str">
        <f t="shared" si="21"/>
        <v>CUMPLE</v>
      </c>
      <c r="I90" s="26"/>
      <c r="J90" s="156" t="str">
        <f t="shared" si="22"/>
        <v>CUMPLE</v>
      </c>
      <c r="L90" s="26"/>
      <c r="M90" s="156" t="str">
        <f t="shared" si="23"/>
        <v>CUMPLE</v>
      </c>
      <c r="O90" s="26"/>
      <c r="P90" s="156" t="str">
        <f t="shared" si="24"/>
        <v>CUMPLE</v>
      </c>
      <c r="R90" s="26"/>
      <c r="S90" s="156" t="str">
        <f t="shared" si="25"/>
        <v>CUMPLE</v>
      </c>
      <c r="U90" s="26"/>
      <c r="V90" s="156" t="str">
        <f t="shared" si="26"/>
        <v>CUMPLE</v>
      </c>
      <c r="X90" s="26"/>
      <c r="Y90" s="156" t="str">
        <f t="shared" si="27"/>
        <v>CUMPLE</v>
      </c>
      <c r="AA90" s="26"/>
      <c r="AB90" s="156" t="str">
        <f t="shared" si="28"/>
        <v>CUMPLE</v>
      </c>
      <c r="AD90" s="26"/>
      <c r="AE90" s="156" t="str">
        <f t="shared" si="29"/>
        <v>CUMPLE</v>
      </c>
      <c r="AG90" s="26"/>
      <c r="AH90" s="156" t="str">
        <f t="shared" si="30"/>
        <v>CUMPLE</v>
      </c>
      <c r="AJ90" s="26"/>
      <c r="AK90" s="156" t="str">
        <f t="shared" si="31"/>
        <v>CUMPLE</v>
      </c>
      <c r="AM90" s="26"/>
      <c r="AN90" s="156" t="str">
        <f t="shared" si="32"/>
        <v>CUMPLE</v>
      </c>
      <c r="AP90" s="26"/>
      <c r="AQ90" s="156" t="str">
        <f t="shared" si="33"/>
        <v>CUMPLE</v>
      </c>
      <c r="AS90" s="26"/>
      <c r="AT90" s="156" t="str">
        <f t="shared" si="34"/>
        <v>CUMPLE</v>
      </c>
      <c r="AV90" s="26"/>
      <c r="AW90" s="156" t="str">
        <f t="shared" si="35"/>
        <v>CUMPLE</v>
      </c>
      <c r="AY90" s="26"/>
      <c r="AZ90" s="156" t="str">
        <f t="shared" si="36"/>
        <v>CUMPLE</v>
      </c>
      <c r="BB90" s="26"/>
      <c r="BC90" s="156" t="str">
        <f t="shared" si="37"/>
        <v>CUMPLE</v>
      </c>
      <c r="BE90" s="26"/>
      <c r="BF90" s="156" t="str">
        <f t="shared" si="38"/>
        <v>CUMPLE</v>
      </c>
      <c r="BH90" s="26"/>
      <c r="BI90" s="156" t="str">
        <f t="shared" si="39"/>
        <v>CUMPLE</v>
      </c>
      <c r="BK90" s="26"/>
      <c r="BL90" s="156" t="str">
        <f t="shared" si="40"/>
        <v>CUMPLE</v>
      </c>
      <c r="BN90" s="26"/>
      <c r="BO90" s="156" t="str">
        <f t="shared" si="41"/>
        <v>CUMPLE</v>
      </c>
    </row>
    <row r="91" spans="1:67" ht="13.5" thickBot="1" x14ac:dyDescent="0.25">
      <c r="A91" s="55" t="s">
        <v>176</v>
      </c>
      <c r="B91" s="60" t="s">
        <v>177</v>
      </c>
      <c r="C91" s="39" t="s">
        <v>73</v>
      </c>
      <c r="D91" s="39">
        <v>1</v>
      </c>
      <c r="E91" s="61">
        <v>39070.889311999999</v>
      </c>
      <c r="F91" s="26"/>
      <c r="G91" s="156" t="str">
        <f t="shared" si="21"/>
        <v>CUMPLE</v>
      </c>
      <c r="I91" s="26"/>
      <c r="J91" s="156" t="str">
        <f t="shared" si="22"/>
        <v>CUMPLE</v>
      </c>
      <c r="L91" s="26"/>
      <c r="M91" s="156" t="str">
        <f t="shared" si="23"/>
        <v>CUMPLE</v>
      </c>
      <c r="O91" s="26"/>
      <c r="P91" s="156" t="str">
        <f t="shared" si="24"/>
        <v>CUMPLE</v>
      </c>
      <c r="R91" s="26"/>
      <c r="S91" s="156" t="str">
        <f t="shared" si="25"/>
        <v>CUMPLE</v>
      </c>
      <c r="U91" s="26"/>
      <c r="V91" s="156" t="str">
        <f t="shared" si="26"/>
        <v>CUMPLE</v>
      </c>
      <c r="X91" s="26"/>
      <c r="Y91" s="156" t="str">
        <f t="shared" si="27"/>
        <v>CUMPLE</v>
      </c>
      <c r="AA91" s="26"/>
      <c r="AB91" s="156" t="str">
        <f t="shared" si="28"/>
        <v>CUMPLE</v>
      </c>
      <c r="AD91" s="26"/>
      <c r="AE91" s="156" t="str">
        <f t="shared" si="29"/>
        <v>CUMPLE</v>
      </c>
      <c r="AG91" s="26"/>
      <c r="AH91" s="156" t="str">
        <f t="shared" si="30"/>
        <v>CUMPLE</v>
      </c>
      <c r="AJ91" s="26"/>
      <c r="AK91" s="156" t="str">
        <f t="shared" si="31"/>
        <v>CUMPLE</v>
      </c>
      <c r="AM91" s="26"/>
      <c r="AN91" s="156" t="str">
        <f t="shared" si="32"/>
        <v>CUMPLE</v>
      </c>
      <c r="AP91" s="26"/>
      <c r="AQ91" s="156" t="str">
        <f t="shared" si="33"/>
        <v>CUMPLE</v>
      </c>
      <c r="AS91" s="26"/>
      <c r="AT91" s="156" t="str">
        <f t="shared" si="34"/>
        <v>CUMPLE</v>
      </c>
      <c r="AV91" s="26"/>
      <c r="AW91" s="156" t="str">
        <f t="shared" si="35"/>
        <v>CUMPLE</v>
      </c>
      <c r="AY91" s="26"/>
      <c r="AZ91" s="156" t="str">
        <f t="shared" si="36"/>
        <v>CUMPLE</v>
      </c>
      <c r="BB91" s="26"/>
      <c r="BC91" s="156" t="str">
        <f t="shared" si="37"/>
        <v>CUMPLE</v>
      </c>
      <c r="BE91" s="26"/>
      <c r="BF91" s="156" t="str">
        <f t="shared" si="38"/>
        <v>CUMPLE</v>
      </c>
      <c r="BH91" s="26"/>
      <c r="BI91" s="156" t="str">
        <f t="shared" si="39"/>
        <v>CUMPLE</v>
      </c>
      <c r="BK91" s="26"/>
      <c r="BL91" s="156" t="str">
        <f t="shared" si="40"/>
        <v>CUMPLE</v>
      </c>
      <c r="BN91" s="26"/>
      <c r="BO91" s="156" t="str">
        <f t="shared" si="41"/>
        <v>CUMPLE</v>
      </c>
    </row>
    <row r="92" spans="1:67" ht="13.5" hidden="1" customHeight="1" x14ac:dyDescent="0.2">
      <c r="A92" s="47" t="s">
        <v>178</v>
      </c>
      <c r="B92" s="48"/>
      <c r="C92" s="48"/>
      <c r="D92" s="48"/>
      <c r="E92" s="48"/>
      <c r="F92" s="49"/>
      <c r="G92" s="156" t="str">
        <f t="shared" si="21"/>
        <v>NO CUMPLE</v>
      </c>
      <c r="I92" s="49"/>
      <c r="J92" s="156" t="str">
        <f t="shared" si="22"/>
        <v>NO CUMPLE</v>
      </c>
      <c r="L92" s="26"/>
      <c r="M92" s="156" t="str">
        <f t="shared" si="23"/>
        <v>NO CUMPLE</v>
      </c>
      <c r="O92" s="26"/>
      <c r="P92" s="156" t="str">
        <f t="shared" si="24"/>
        <v>NO CUMPLE</v>
      </c>
      <c r="R92" s="26"/>
      <c r="S92" s="156" t="str">
        <f t="shared" si="25"/>
        <v>NO CUMPLE</v>
      </c>
      <c r="U92" s="26"/>
      <c r="V92" s="156" t="str">
        <f t="shared" si="26"/>
        <v>NO CUMPLE</v>
      </c>
      <c r="X92" s="26"/>
      <c r="Y92" s="156" t="str">
        <f t="shared" si="27"/>
        <v>NO CUMPLE</v>
      </c>
      <c r="AA92" s="26"/>
      <c r="AB92" s="156" t="str">
        <f t="shared" si="28"/>
        <v>NO CUMPLE</v>
      </c>
      <c r="AD92" s="26"/>
      <c r="AE92" s="156" t="str">
        <f t="shared" si="29"/>
        <v>NO CUMPLE</v>
      </c>
      <c r="AG92" s="26"/>
      <c r="AH92" s="156" t="str">
        <f t="shared" si="30"/>
        <v>NO CUMPLE</v>
      </c>
      <c r="AJ92" s="26"/>
      <c r="AK92" s="156" t="str">
        <f t="shared" si="31"/>
        <v>NO CUMPLE</v>
      </c>
      <c r="AM92" s="26"/>
      <c r="AN92" s="156" t="str">
        <f t="shared" si="32"/>
        <v>NO CUMPLE</v>
      </c>
      <c r="AP92" s="26"/>
      <c r="AQ92" s="156" t="str">
        <f t="shared" si="33"/>
        <v>NO CUMPLE</v>
      </c>
      <c r="AS92" s="26"/>
      <c r="AT92" s="156" t="str">
        <f t="shared" si="34"/>
        <v>NO CUMPLE</v>
      </c>
      <c r="AV92" s="26"/>
      <c r="AW92" s="156" t="str">
        <f t="shared" si="35"/>
        <v>NO CUMPLE</v>
      </c>
      <c r="AY92" s="26"/>
      <c r="AZ92" s="156" t="str">
        <f t="shared" si="36"/>
        <v>NO CUMPLE</v>
      </c>
      <c r="BB92" s="26"/>
      <c r="BC92" s="156" t="str">
        <f t="shared" si="37"/>
        <v>NO CUMPLE</v>
      </c>
      <c r="BE92" s="26"/>
      <c r="BF92" s="156" t="str">
        <f t="shared" si="38"/>
        <v>NO CUMPLE</v>
      </c>
      <c r="BH92" s="26"/>
      <c r="BI92" s="156" t="str">
        <f t="shared" si="39"/>
        <v>NO CUMPLE</v>
      </c>
      <c r="BK92" s="26"/>
      <c r="BL92" s="156" t="str">
        <f t="shared" si="40"/>
        <v>NO CUMPLE</v>
      </c>
      <c r="BN92" s="26"/>
      <c r="BO92" s="156" t="str">
        <f t="shared" si="41"/>
        <v>NO CUMPLE</v>
      </c>
    </row>
    <row r="93" spans="1:67" ht="13.5" hidden="1" thickBot="1" x14ac:dyDescent="0.25">
      <c r="A93" s="62" t="s">
        <v>179</v>
      </c>
      <c r="B93" s="51"/>
      <c r="C93" s="51"/>
      <c r="D93" s="51"/>
      <c r="E93" s="51"/>
      <c r="F93" s="52"/>
      <c r="G93" s="156" t="str">
        <f t="shared" si="21"/>
        <v>NO CUMPLE</v>
      </c>
      <c r="I93" s="52"/>
      <c r="J93" s="156" t="str">
        <f t="shared" si="22"/>
        <v>NO CUMPLE</v>
      </c>
      <c r="L93" s="26"/>
      <c r="M93" s="156" t="str">
        <f t="shared" si="23"/>
        <v>NO CUMPLE</v>
      </c>
      <c r="O93" s="26"/>
      <c r="P93" s="156" t="str">
        <f t="shared" si="24"/>
        <v>NO CUMPLE</v>
      </c>
      <c r="R93" s="26"/>
      <c r="S93" s="156" t="str">
        <f t="shared" si="25"/>
        <v>NO CUMPLE</v>
      </c>
      <c r="U93" s="26"/>
      <c r="V93" s="156" t="str">
        <f t="shared" si="26"/>
        <v>NO CUMPLE</v>
      </c>
      <c r="X93" s="26"/>
      <c r="Y93" s="156" t="str">
        <f t="shared" si="27"/>
        <v>NO CUMPLE</v>
      </c>
      <c r="AA93" s="26"/>
      <c r="AB93" s="156" t="str">
        <f t="shared" si="28"/>
        <v>NO CUMPLE</v>
      </c>
      <c r="AD93" s="26"/>
      <c r="AE93" s="156" t="str">
        <f t="shared" si="29"/>
        <v>NO CUMPLE</v>
      </c>
      <c r="AG93" s="26"/>
      <c r="AH93" s="156" t="str">
        <f t="shared" si="30"/>
        <v>NO CUMPLE</v>
      </c>
      <c r="AJ93" s="26"/>
      <c r="AK93" s="156" t="str">
        <f t="shared" si="31"/>
        <v>NO CUMPLE</v>
      </c>
      <c r="AM93" s="26"/>
      <c r="AN93" s="156" t="str">
        <f t="shared" si="32"/>
        <v>NO CUMPLE</v>
      </c>
      <c r="AP93" s="26"/>
      <c r="AQ93" s="156" t="str">
        <f t="shared" si="33"/>
        <v>NO CUMPLE</v>
      </c>
      <c r="AS93" s="26"/>
      <c r="AT93" s="156" t="str">
        <f t="shared" si="34"/>
        <v>NO CUMPLE</v>
      </c>
      <c r="AV93" s="26"/>
      <c r="AW93" s="156" t="str">
        <f t="shared" si="35"/>
        <v>NO CUMPLE</v>
      </c>
      <c r="AY93" s="26"/>
      <c r="AZ93" s="156" t="str">
        <f t="shared" si="36"/>
        <v>NO CUMPLE</v>
      </c>
      <c r="BB93" s="26"/>
      <c r="BC93" s="156" t="str">
        <f t="shared" si="37"/>
        <v>NO CUMPLE</v>
      </c>
      <c r="BE93" s="26"/>
      <c r="BF93" s="156" t="str">
        <f t="shared" si="38"/>
        <v>NO CUMPLE</v>
      </c>
      <c r="BH93" s="26"/>
      <c r="BI93" s="156" t="str">
        <f t="shared" si="39"/>
        <v>NO CUMPLE</v>
      </c>
      <c r="BK93" s="26"/>
      <c r="BL93" s="156" t="str">
        <f t="shared" si="40"/>
        <v>NO CUMPLE</v>
      </c>
      <c r="BN93" s="26"/>
      <c r="BO93" s="156" t="str">
        <f t="shared" si="41"/>
        <v>NO CUMPLE</v>
      </c>
    </row>
    <row r="94" spans="1:67" ht="13.5" hidden="1" thickBot="1" x14ac:dyDescent="0.25">
      <c r="A94" s="21" t="s">
        <v>180</v>
      </c>
      <c r="B94" s="62" t="s">
        <v>181</v>
      </c>
      <c r="C94" s="51"/>
      <c r="D94" s="51"/>
      <c r="E94" s="51"/>
      <c r="F94" s="52"/>
      <c r="G94" s="156" t="str">
        <f t="shared" si="21"/>
        <v>NO CUMPLE</v>
      </c>
      <c r="I94" s="52"/>
      <c r="J94" s="156" t="str">
        <f t="shared" si="22"/>
        <v>NO CUMPLE</v>
      </c>
      <c r="L94" s="26"/>
      <c r="M94" s="156" t="str">
        <f t="shared" si="23"/>
        <v>NO CUMPLE</v>
      </c>
      <c r="O94" s="26"/>
      <c r="P94" s="156" t="str">
        <f t="shared" si="24"/>
        <v>NO CUMPLE</v>
      </c>
      <c r="R94" s="26"/>
      <c r="S94" s="156" t="str">
        <f t="shared" si="25"/>
        <v>NO CUMPLE</v>
      </c>
      <c r="U94" s="26"/>
      <c r="V94" s="156" t="str">
        <f t="shared" si="26"/>
        <v>NO CUMPLE</v>
      </c>
      <c r="X94" s="26"/>
      <c r="Y94" s="156" t="str">
        <f t="shared" si="27"/>
        <v>NO CUMPLE</v>
      </c>
      <c r="AA94" s="26"/>
      <c r="AB94" s="156" t="str">
        <f t="shared" si="28"/>
        <v>NO CUMPLE</v>
      </c>
      <c r="AD94" s="26"/>
      <c r="AE94" s="156" t="str">
        <f t="shared" si="29"/>
        <v>NO CUMPLE</v>
      </c>
      <c r="AG94" s="26"/>
      <c r="AH94" s="156" t="str">
        <f t="shared" si="30"/>
        <v>NO CUMPLE</v>
      </c>
      <c r="AJ94" s="26"/>
      <c r="AK94" s="156" t="str">
        <f t="shared" si="31"/>
        <v>NO CUMPLE</v>
      </c>
      <c r="AM94" s="26"/>
      <c r="AN94" s="156" t="str">
        <f t="shared" si="32"/>
        <v>NO CUMPLE</v>
      </c>
      <c r="AP94" s="26"/>
      <c r="AQ94" s="156" t="str">
        <f t="shared" si="33"/>
        <v>NO CUMPLE</v>
      </c>
      <c r="AS94" s="26"/>
      <c r="AT94" s="156" t="str">
        <f t="shared" si="34"/>
        <v>NO CUMPLE</v>
      </c>
      <c r="AV94" s="26"/>
      <c r="AW94" s="156" t="str">
        <f t="shared" si="35"/>
        <v>NO CUMPLE</v>
      </c>
      <c r="AY94" s="26"/>
      <c r="AZ94" s="156" t="str">
        <f t="shared" si="36"/>
        <v>NO CUMPLE</v>
      </c>
      <c r="BB94" s="26"/>
      <c r="BC94" s="156" t="str">
        <f t="shared" si="37"/>
        <v>NO CUMPLE</v>
      </c>
      <c r="BE94" s="26"/>
      <c r="BF94" s="156" t="str">
        <f t="shared" si="38"/>
        <v>NO CUMPLE</v>
      </c>
      <c r="BH94" s="26"/>
      <c r="BI94" s="156" t="str">
        <f t="shared" si="39"/>
        <v>NO CUMPLE</v>
      </c>
      <c r="BK94" s="26"/>
      <c r="BL94" s="156" t="str">
        <f t="shared" si="40"/>
        <v>NO CUMPLE</v>
      </c>
      <c r="BN94" s="26"/>
      <c r="BO94" s="156" t="str">
        <f t="shared" si="41"/>
        <v>NO CUMPLE</v>
      </c>
    </row>
    <row r="95" spans="1:67" ht="13.5" hidden="1" thickBot="1" x14ac:dyDescent="0.25">
      <c r="A95" s="21"/>
      <c r="B95" s="53" t="s">
        <v>30</v>
      </c>
      <c r="C95" s="54"/>
      <c r="D95" s="54"/>
      <c r="E95" s="54"/>
      <c r="F95" s="54"/>
      <c r="G95" s="156" t="str">
        <f t="shared" si="21"/>
        <v>NO CUMPLE</v>
      </c>
      <c r="I95" s="54"/>
      <c r="J95" s="156" t="str">
        <f t="shared" si="22"/>
        <v>NO CUMPLE</v>
      </c>
      <c r="L95" s="26"/>
      <c r="M95" s="156" t="str">
        <f t="shared" si="23"/>
        <v>NO CUMPLE</v>
      </c>
      <c r="O95" s="26"/>
      <c r="P95" s="156" t="str">
        <f t="shared" si="24"/>
        <v>NO CUMPLE</v>
      </c>
      <c r="R95" s="26"/>
      <c r="S95" s="156" t="str">
        <f t="shared" si="25"/>
        <v>NO CUMPLE</v>
      </c>
      <c r="U95" s="26"/>
      <c r="V95" s="156" t="str">
        <f t="shared" si="26"/>
        <v>NO CUMPLE</v>
      </c>
      <c r="X95" s="26"/>
      <c r="Y95" s="156" t="str">
        <f t="shared" si="27"/>
        <v>NO CUMPLE</v>
      </c>
      <c r="AA95" s="26"/>
      <c r="AB95" s="156" t="str">
        <f t="shared" si="28"/>
        <v>NO CUMPLE</v>
      </c>
      <c r="AD95" s="26"/>
      <c r="AE95" s="156" t="str">
        <f t="shared" si="29"/>
        <v>NO CUMPLE</v>
      </c>
      <c r="AG95" s="26"/>
      <c r="AH95" s="156" t="str">
        <f t="shared" si="30"/>
        <v>NO CUMPLE</v>
      </c>
      <c r="AJ95" s="26"/>
      <c r="AK95" s="156" t="str">
        <f t="shared" si="31"/>
        <v>NO CUMPLE</v>
      </c>
      <c r="AM95" s="26"/>
      <c r="AN95" s="156" t="str">
        <f t="shared" si="32"/>
        <v>NO CUMPLE</v>
      </c>
      <c r="AP95" s="26"/>
      <c r="AQ95" s="156" t="str">
        <f t="shared" si="33"/>
        <v>NO CUMPLE</v>
      </c>
      <c r="AS95" s="26"/>
      <c r="AT95" s="156" t="str">
        <f t="shared" si="34"/>
        <v>NO CUMPLE</v>
      </c>
      <c r="AV95" s="26"/>
      <c r="AW95" s="156" t="str">
        <f t="shared" si="35"/>
        <v>NO CUMPLE</v>
      </c>
      <c r="AY95" s="26"/>
      <c r="AZ95" s="156" t="str">
        <f t="shared" si="36"/>
        <v>NO CUMPLE</v>
      </c>
      <c r="BB95" s="26"/>
      <c r="BC95" s="156" t="str">
        <f t="shared" si="37"/>
        <v>NO CUMPLE</v>
      </c>
      <c r="BE95" s="26"/>
      <c r="BF95" s="156" t="str">
        <f t="shared" si="38"/>
        <v>NO CUMPLE</v>
      </c>
      <c r="BH95" s="26"/>
      <c r="BI95" s="156" t="str">
        <f t="shared" si="39"/>
        <v>NO CUMPLE</v>
      </c>
      <c r="BK95" s="26"/>
      <c r="BL95" s="156" t="str">
        <f t="shared" si="40"/>
        <v>NO CUMPLE</v>
      </c>
      <c r="BN95" s="26"/>
      <c r="BO95" s="156" t="str">
        <f t="shared" si="41"/>
        <v>NO CUMPLE</v>
      </c>
    </row>
    <row r="96" spans="1:67" ht="36" x14ac:dyDescent="0.2">
      <c r="A96" s="22" t="s">
        <v>182</v>
      </c>
      <c r="B96" s="45" t="s">
        <v>183</v>
      </c>
      <c r="C96" s="46" t="s">
        <v>184</v>
      </c>
      <c r="D96" s="46">
        <v>1</v>
      </c>
      <c r="E96" s="25">
        <v>235713.38716800002</v>
      </c>
      <c r="F96" s="26"/>
      <c r="G96" s="156" t="str">
        <f t="shared" si="21"/>
        <v>CUMPLE</v>
      </c>
      <c r="I96" s="26"/>
      <c r="J96" s="156" t="str">
        <f t="shared" si="22"/>
        <v>CUMPLE</v>
      </c>
      <c r="L96" s="26"/>
      <c r="M96" s="156" t="str">
        <f t="shared" si="23"/>
        <v>CUMPLE</v>
      </c>
      <c r="O96" s="26"/>
      <c r="P96" s="156" t="str">
        <f t="shared" si="24"/>
        <v>CUMPLE</v>
      </c>
      <c r="R96" s="26"/>
      <c r="S96" s="156" t="str">
        <f t="shared" si="25"/>
        <v>CUMPLE</v>
      </c>
      <c r="U96" s="26"/>
      <c r="V96" s="156" t="str">
        <f t="shared" si="26"/>
        <v>CUMPLE</v>
      </c>
      <c r="X96" s="26"/>
      <c r="Y96" s="156" t="str">
        <f t="shared" si="27"/>
        <v>CUMPLE</v>
      </c>
      <c r="AA96" s="26"/>
      <c r="AB96" s="156" t="str">
        <f t="shared" si="28"/>
        <v>CUMPLE</v>
      </c>
      <c r="AD96" s="26"/>
      <c r="AE96" s="156" t="str">
        <f t="shared" si="29"/>
        <v>CUMPLE</v>
      </c>
      <c r="AG96" s="26"/>
      <c r="AH96" s="156" t="str">
        <f t="shared" si="30"/>
        <v>CUMPLE</v>
      </c>
      <c r="AJ96" s="26"/>
      <c r="AK96" s="156" t="str">
        <f t="shared" si="31"/>
        <v>CUMPLE</v>
      </c>
      <c r="AM96" s="26"/>
      <c r="AN96" s="156" t="str">
        <f t="shared" si="32"/>
        <v>CUMPLE</v>
      </c>
      <c r="AP96" s="26"/>
      <c r="AQ96" s="156" t="str">
        <f t="shared" si="33"/>
        <v>CUMPLE</v>
      </c>
      <c r="AS96" s="26"/>
      <c r="AT96" s="156" t="str">
        <f t="shared" si="34"/>
        <v>CUMPLE</v>
      </c>
      <c r="AV96" s="26"/>
      <c r="AW96" s="156" t="str">
        <f t="shared" si="35"/>
        <v>CUMPLE</v>
      </c>
      <c r="AY96" s="26"/>
      <c r="AZ96" s="156" t="str">
        <f t="shared" si="36"/>
        <v>CUMPLE</v>
      </c>
      <c r="BB96" s="26"/>
      <c r="BC96" s="156" t="str">
        <f t="shared" si="37"/>
        <v>CUMPLE</v>
      </c>
      <c r="BE96" s="26"/>
      <c r="BF96" s="156" t="str">
        <f t="shared" si="38"/>
        <v>CUMPLE</v>
      </c>
      <c r="BH96" s="26"/>
      <c r="BI96" s="156" t="str">
        <f t="shared" si="39"/>
        <v>CUMPLE</v>
      </c>
      <c r="BK96" s="26"/>
      <c r="BL96" s="156" t="str">
        <f t="shared" si="40"/>
        <v>CUMPLE</v>
      </c>
      <c r="BN96" s="26"/>
      <c r="BO96" s="156" t="str">
        <f t="shared" si="41"/>
        <v>CUMPLE</v>
      </c>
    </row>
    <row r="97" spans="1:67" ht="48" x14ac:dyDescent="0.2">
      <c r="A97" s="27" t="s">
        <v>185</v>
      </c>
      <c r="B97" s="32" t="s">
        <v>186</v>
      </c>
      <c r="C97" s="29" t="s">
        <v>184</v>
      </c>
      <c r="D97" s="29">
        <v>1</v>
      </c>
      <c r="E97" s="25">
        <v>898845.12939200003</v>
      </c>
      <c r="F97" s="26"/>
      <c r="G97" s="156" t="str">
        <f t="shared" si="21"/>
        <v>CUMPLE</v>
      </c>
      <c r="I97" s="26"/>
      <c r="J97" s="156" t="str">
        <f t="shared" si="22"/>
        <v>CUMPLE</v>
      </c>
      <c r="L97" s="26"/>
      <c r="M97" s="156" t="str">
        <f t="shared" si="23"/>
        <v>CUMPLE</v>
      </c>
      <c r="O97" s="26"/>
      <c r="P97" s="156" t="str">
        <f t="shared" si="24"/>
        <v>CUMPLE</v>
      </c>
      <c r="R97" s="26"/>
      <c r="S97" s="156" t="str">
        <f t="shared" si="25"/>
        <v>CUMPLE</v>
      </c>
      <c r="U97" s="26"/>
      <c r="V97" s="156" t="str">
        <f t="shared" si="26"/>
        <v>CUMPLE</v>
      </c>
      <c r="X97" s="26"/>
      <c r="Y97" s="156" t="str">
        <f t="shared" si="27"/>
        <v>CUMPLE</v>
      </c>
      <c r="AA97" s="26"/>
      <c r="AB97" s="156" t="str">
        <f t="shared" si="28"/>
        <v>CUMPLE</v>
      </c>
      <c r="AD97" s="26"/>
      <c r="AE97" s="156" t="str">
        <f t="shared" si="29"/>
        <v>CUMPLE</v>
      </c>
      <c r="AG97" s="26"/>
      <c r="AH97" s="156" t="str">
        <f t="shared" si="30"/>
        <v>CUMPLE</v>
      </c>
      <c r="AJ97" s="26"/>
      <c r="AK97" s="156" t="str">
        <f t="shared" si="31"/>
        <v>CUMPLE</v>
      </c>
      <c r="AM97" s="26"/>
      <c r="AN97" s="156" t="str">
        <f t="shared" si="32"/>
        <v>CUMPLE</v>
      </c>
      <c r="AP97" s="26"/>
      <c r="AQ97" s="156" t="str">
        <f t="shared" si="33"/>
        <v>CUMPLE</v>
      </c>
      <c r="AS97" s="26"/>
      <c r="AT97" s="156" t="str">
        <f t="shared" si="34"/>
        <v>CUMPLE</v>
      </c>
      <c r="AV97" s="26"/>
      <c r="AW97" s="156" t="str">
        <f t="shared" si="35"/>
        <v>CUMPLE</v>
      </c>
      <c r="AY97" s="26"/>
      <c r="AZ97" s="156" t="str">
        <f t="shared" si="36"/>
        <v>CUMPLE</v>
      </c>
      <c r="BB97" s="26"/>
      <c r="BC97" s="156" t="str">
        <f t="shared" si="37"/>
        <v>CUMPLE</v>
      </c>
      <c r="BE97" s="26"/>
      <c r="BF97" s="156" t="str">
        <f t="shared" si="38"/>
        <v>CUMPLE</v>
      </c>
      <c r="BH97" s="26"/>
      <c r="BI97" s="156" t="str">
        <f t="shared" si="39"/>
        <v>CUMPLE</v>
      </c>
      <c r="BK97" s="26"/>
      <c r="BL97" s="156" t="str">
        <f t="shared" si="40"/>
        <v>CUMPLE</v>
      </c>
      <c r="BN97" s="26"/>
      <c r="BO97" s="156" t="str">
        <f t="shared" si="41"/>
        <v>CUMPLE</v>
      </c>
    </row>
    <row r="98" spans="1:67" ht="36" x14ac:dyDescent="0.2">
      <c r="A98" s="27" t="s">
        <v>187</v>
      </c>
      <c r="B98" s="32" t="s">
        <v>188</v>
      </c>
      <c r="C98" s="29" t="s">
        <v>184</v>
      </c>
      <c r="D98" s="29">
        <v>1</v>
      </c>
      <c r="E98" s="25">
        <v>760164.93985600001</v>
      </c>
      <c r="F98" s="26"/>
      <c r="G98" s="156" t="str">
        <f t="shared" si="21"/>
        <v>CUMPLE</v>
      </c>
      <c r="I98" s="26"/>
      <c r="J98" s="156" t="str">
        <f t="shared" si="22"/>
        <v>CUMPLE</v>
      </c>
      <c r="L98" s="26"/>
      <c r="M98" s="156" t="str">
        <f t="shared" si="23"/>
        <v>CUMPLE</v>
      </c>
      <c r="O98" s="26"/>
      <c r="P98" s="156" t="str">
        <f t="shared" si="24"/>
        <v>CUMPLE</v>
      </c>
      <c r="R98" s="26"/>
      <c r="S98" s="156" t="str">
        <f t="shared" si="25"/>
        <v>CUMPLE</v>
      </c>
      <c r="U98" s="26"/>
      <c r="V98" s="156" t="str">
        <f t="shared" si="26"/>
        <v>CUMPLE</v>
      </c>
      <c r="X98" s="26"/>
      <c r="Y98" s="156" t="str">
        <f t="shared" si="27"/>
        <v>CUMPLE</v>
      </c>
      <c r="AA98" s="26"/>
      <c r="AB98" s="156" t="str">
        <f t="shared" si="28"/>
        <v>CUMPLE</v>
      </c>
      <c r="AD98" s="26"/>
      <c r="AE98" s="156" t="str">
        <f t="shared" si="29"/>
        <v>CUMPLE</v>
      </c>
      <c r="AG98" s="26"/>
      <c r="AH98" s="156" t="str">
        <f t="shared" si="30"/>
        <v>CUMPLE</v>
      </c>
      <c r="AJ98" s="26"/>
      <c r="AK98" s="156" t="str">
        <f t="shared" si="31"/>
        <v>CUMPLE</v>
      </c>
      <c r="AM98" s="26"/>
      <c r="AN98" s="156" t="str">
        <f t="shared" si="32"/>
        <v>CUMPLE</v>
      </c>
      <c r="AP98" s="26"/>
      <c r="AQ98" s="156" t="str">
        <f t="shared" si="33"/>
        <v>CUMPLE</v>
      </c>
      <c r="AS98" s="26"/>
      <c r="AT98" s="156" t="str">
        <f t="shared" si="34"/>
        <v>CUMPLE</v>
      </c>
      <c r="AV98" s="26"/>
      <c r="AW98" s="156" t="str">
        <f t="shared" si="35"/>
        <v>CUMPLE</v>
      </c>
      <c r="AY98" s="26"/>
      <c r="AZ98" s="156" t="str">
        <f t="shared" si="36"/>
        <v>CUMPLE</v>
      </c>
      <c r="BB98" s="26"/>
      <c r="BC98" s="156" t="str">
        <f t="shared" si="37"/>
        <v>CUMPLE</v>
      </c>
      <c r="BE98" s="26"/>
      <c r="BF98" s="156" t="str">
        <f t="shared" si="38"/>
        <v>CUMPLE</v>
      </c>
      <c r="BH98" s="26"/>
      <c r="BI98" s="156" t="str">
        <f t="shared" si="39"/>
        <v>CUMPLE</v>
      </c>
      <c r="BK98" s="26"/>
      <c r="BL98" s="156" t="str">
        <f t="shared" si="40"/>
        <v>CUMPLE</v>
      </c>
      <c r="BN98" s="26"/>
      <c r="BO98" s="156" t="str">
        <f t="shared" si="41"/>
        <v>CUMPLE</v>
      </c>
    </row>
    <row r="99" spans="1:67" ht="48" x14ac:dyDescent="0.2">
      <c r="A99" s="68" t="s">
        <v>189</v>
      </c>
      <c r="B99" s="30" t="s">
        <v>190</v>
      </c>
      <c r="C99" s="29" t="s">
        <v>184</v>
      </c>
      <c r="D99" s="29">
        <v>1</v>
      </c>
      <c r="E99" s="25">
        <v>1615431.0004</v>
      </c>
      <c r="F99" s="26"/>
      <c r="G99" s="156" t="str">
        <f t="shared" si="21"/>
        <v>CUMPLE</v>
      </c>
      <c r="I99" s="26"/>
      <c r="J99" s="156" t="str">
        <f t="shared" si="22"/>
        <v>CUMPLE</v>
      </c>
      <c r="L99" s="26"/>
      <c r="M99" s="156" t="str">
        <f t="shared" si="23"/>
        <v>CUMPLE</v>
      </c>
      <c r="O99" s="26"/>
      <c r="P99" s="156" t="str">
        <f t="shared" si="24"/>
        <v>CUMPLE</v>
      </c>
      <c r="R99" s="26"/>
      <c r="S99" s="156" t="str">
        <f t="shared" si="25"/>
        <v>CUMPLE</v>
      </c>
      <c r="U99" s="26"/>
      <c r="V99" s="156" t="str">
        <f t="shared" si="26"/>
        <v>CUMPLE</v>
      </c>
      <c r="X99" s="26"/>
      <c r="Y99" s="156" t="str">
        <f t="shared" si="27"/>
        <v>CUMPLE</v>
      </c>
      <c r="AA99" s="26"/>
      <c r="AB99" s="156" t="str">
        <f t="shared" si="28"/>
        <v>CUMPLE</v>
      </c>
      <c r="AD99" s="26"/>
      <c r="AE99" s="156" t="str">
        <f t="shared" si="29"/>
        <v>CUMPLE</v>
      </c>
      <c r="AG99" s="26"/>
      <c r="AH99" s="156" t="str">
        <f t="shared" si="30"/>
        <v>CUMPLE</v>
      </c>
      <c r="AJ99" s="26"/>
      <c r="AK99" s="156" t="str">
        <f t="shared" si="31"/>
        <v>CUMPLE</v>
      </c>
      <c r="AM99" s="26"/>
      <c r="AN99" s="156" t="str">
        <f t="shared" si="32"/>
        <v>CUMPLE</v>
      </c>
      <c r="AP99" s="26"/>
      <c r="AQ99" s="156" t="str">
        <f t="shared" si="33"/>
        <v>CUMPLE</v>
      </c>
      <c r="AS99" s="26"/>
      <c r="AT99" s="156" t="str">
        <f t="shared" si="34"/>
        <v>CUMPLE</v>
      </c>
      <c r="AV99" s="26"/>
      <c r="AW99" s="156" t="str">
        <f t="shared" si="35"/>
        <v>CUMPLE</v>
      </c>
      <c r="AY99" s="26"/>
      <c r="AZ99" s="156" t="str">
        <f t="shared" si="36"/>
        <v>CUMPLE</v>
      </c>
      <c r="BB99" s="26"/>
      <c r="BC99" s="156" t="str">
        <f t="shared" si="37"/>
        <v>CUMPLE</v>
      </c>
      <c r="BE99" s="26"/>
      <c r="BF99" s="156" t="str">
        <f t="shared" si="38"/>
        <v>CUMPLE</v>
      </c>
      <c r="BH99" s="26"/>
      <c r="BI99" s="156" t="str">
        <f t="shared" si="39"/>
        <v>CUMPLE</v>
      </c>
      <c r="BK99" s="26"/>
      <c r="BL99" s="156" t="str">
        <f t="shared" si="40"/>
        <v>CUMPLE</v>
      </c>
      <c r="BN99" s="26"/>
      <c r="BO99" s="156" t="str">
        <f t="shared" si="41"/>
        <v>CUMPLE</v>
      </c>
    </row>
    <row r="100" spans="1:67" ht="24" x14ac:dyDescent="0.2">
      <c r="A100" s="27" t="s">
        <v>191</v>
      </c>
      <c r="B100" s="32" t="s">
        <v>192</v>
      </c>
      <c r="C100" s="29" t="s">
        <v>184</v>
      </c>
      <c r="D100" s="29">
        <v>1</v>
      </c>
      <c r="E100" s="25">
        <v>197715.87393599999</v>
      </c>
      <c r="F100" s="26"/>
      <c r="G100" s="156" t="str">
        <f t="shared" si="21"/>
        <v>CUMPLE</v>
      </c>
      <c r="I100" s="26"/>
      <c r="J100" s="156" t="str">
        <f t="shared" si="22"/>
        <v>CUMPLE</v>
      </c>
      <c r="L100" s="26"/>
      <c r="M100" s="156" t="str">
        <f t="shared" si="23"/>
        <v>CUMPLE</v>
      </c>
      <c r="O100" s="26"/>
      <c r="P100" s="156" t="str">
        <f t="shared" si="24"/>
        <v>CUMPLE</v>
      </c>
      <c r="R100" s="26"/>
      <c r="S100" s="156" t="str">
        <f t="shared" si="25"/>
        <v>CUMPLE</v>
      </c>
      <c r="U100" s="26"/>
      <c r="V100" s="156" t="str">
        <f t="shared" si="26"/>
        <v>CUMPLE</v>
      </c>
      <c r="X100" s="26"/>
      <c r="Y100" s="156" t="str">
        <f t="shared" si="27"/>
        <v>CUMPLE</v>
      </c>
      <c r="AA100" s="26"/>
      <c r="AB100" s="156" t="str">
        <f t="shared" si="28"/>
        <v>CUMPLE</v>
      </c>
      <c r="AD100" s="26"/>
      <c r="AE100" s="156" t="str">
        <f t="shared" si="29"/>
        <v>CUMPLE</v>
      </c>
      <c r="AG100" s="26"/>
      <c r="AH100" s="156" t="str">
        <f t="shared" si="30"/>
        <v>CUMPLE</v>
      </c>
      <c r="AJ100" s="26"/>
      <c r="AK100" s="156" t="str">
        <f t="shared" si="31"/>
        <v>CUMPLE</v>
      </c>
      <c r="AM100" s="26"/>
      <c r="AN100" s="156" t="str">
        <f t="shared" si="32"/>
        <v>CUMPLE</v>
      </c>
      <c r="AP100" s="26"/>
      <c r="AQ100" s="156" t="str">
        <f t="shared" si="33"/>
        <v>CUMPLE</v>
      </c>
      <c r="AS100" s="26"/>
      <c r="AT100" s="156" t="str">
        <f t="shared" si="34"/>
        <v>CUMPLE</v>
      </c>
      <c r="AV100" s="26"/>
      <c r="AW100" s="156" t="str">
        <f t="shared" si="35"/>
        <v>CUMPLE</v>
      </c>
      <c r="AY100" s="26"/>
      <c r="AZ100" s="156" t="str">
        <f t="shared" si="36"/>
        <v>CUMPLE</v>
      </c>
      <c r="BB100" s="26"/>
      <c r="BC100" s="156" t="str">
        <f t="shared" si="37"/>
        <v>CUMPLE</v>
      </c>
      <c r="BE100" s="26"/>
      <c r="BF100" s="156" t="str">
        <f t="shared" si="38"/>
        <v>CUMPLE</v>
      </c>
      <c r="BH100" s="26"/>
      <c r="BI100" s="156" t="str">
        <f t="shared" si="39"/>
        <v>CUMPLE</v>
      </c>
      <c r="BK100" s="26"/>
      <c r="BL100" s="156" t="str">
        <f t="shared" si="40"/>
        <v>CUMPLE</v>
      </c>
      <c r="BN100" s="26"/>
      <c r="BO100" s="156" t="str">
        <f t="shared" si="41"/>
        <v>CUMPLE</v>
      </c>
    </row>
    <row r="101" spans="1:67" ht="24" x14ac:dyDescent="0.2">
      <c r="A101" s="27" t="s">
        <v>193</v>
      </c>
      <c r="B101" s="32" t="s">
        <v>194</v>
      </c>
      <c r="C101" s="29" t="s">
        <v>184</v>
      </c>
      <c r="D101" s="29">
        <v>1</v>
      </c>
      <c r="E101" s="25">
        <v>225730.98962399998</v>
      </c>
      <c r="F101" s="26"/>
      <c r="G101" s="156" t="str">
        <f t="shared" si="21"/>
        <v>CUMPLE</v>
      </c>
      <c r="I101" s="26"/>
      <c r="J101" s="156" t="str">
        <f t="shared" si="22"/>
        <v>CUMPLE</v>
      </c>
      <c r="L101" s="26"/>
      <c r="M101" s="156" t="str">
        <f t="shared" si="23"/>
        <v>CUMPLE</v>
      </c>
      <c r="O101" s="26"/>
      <c r="P101" s="156" t="str">
        <f t="shared" si="24"/>
        <v>CUMPLE</v>
      </c>
      <c r="R101" s="26"/>
      <c r="S101" s="156" t="str">
        <f t="shared" si="25"/>
        <v>CUMPLE</v>
      </c>
      <c r="U101" s="26"/>
      <c r="V101" s="156" t="str">
        <f t="shared" si="26"/>
        <v>CUMPLE</v>
      </c>
      <c r="X101" s="26"/>
      <c r="Y101" s="156" t="str">
        <f t="shared" si="27"/>
        <v>CUMPLE</v>
      </c>
      <c r="AA101" s="26"/>
      <c r="AB101" s="156" t="str">
        <f t="shared" si="28"/>
        <v>CUMPLE</v>
      </c>
      <c r="AD101" s="26"/>
      <c r="AE101" s="156" t="str">
        <f t="shared" si="29"/>
        <v>CUMPLE</v>
      </c>
      <c r="AG101" s="26"/>
      <c r="AH101" s="156" t="str">
        <f t="shared" si="30"/>
        <v>CUMPLE</v>
      </c>
      <c r="AJ101" s="26"/>
      <c r="AK101" s="156" t="str">
        <f t="shared" si="31"/>
        <v>CUMPLE</v>
      </c>
      <c r="AM101" s="26"/>
      <c r="AN101" s="156" t="str">
        <f t="shared" si="32"/>
        <v>CUMPLE</v>
      </c>
      <c r="AP101" s="26"/>
      <c r="AQ101" s="156" t="str">
        <f t="shared" si="33"/>
        <v>CUMPLE</v>
      </c>
      <c r="AS101" s="26"/>
      <c r="AT101" s="156" t="str">
        <f t="shared" si="34"/>
        <v>CUMPLE</v>
      </c>
      <c r="AV101" s="26"/>
      <c r="AW101" s="156" t="str">
        <f t="shared" si="35"/>
        <v>CUMPLE</v>
      </c>
      <c r="AY101" s="26"/>
      <c r="AZ101" s="156" t="str">
        <f t="shared" si="36"/>
        <v>CUMPLE</v>
      </c>
      <c r="BB101" s="26"/>
      <c r="BC101" s="156" t="str">
        <f t="shared" si="37"/>
        <v>CUMPLE</v>
      </c>
      <c r="BE101" s="26"/>
      <c r="BF101" s="156" t="str">
        <f t="shared" si="38"/>
        <v>CUMPLE</v>
      </c>
      <c r="BH101" s="26"/>
      <c r="BI101" s="156" t="str">
        <f t="shared" si="39"/>
        <v>CUMPLE</v>
      </c>
      <c r="BK101" s="26"/>
      <c r="BL101" s="156" t="str">
        <f t="shared" si="40"/>
        <v>CUMPLE</v>
      </c>
      <c r="BN101" s="26"/>
      <c r="BO101" s="156" t="str">
        <f t="shared" si="41"/>
        <v>CUMPLE</v>
      </c>
    </row>
    <row r="102" spans="1:67" ht="36" x14ac:dyDescent="0.2">
      <c r="A102" s="69" t="s">
        <v>195</v>
      </c>
      <c r="B102" s="70" t="s">
        <v>196</v>
      </c>
      <c r="C102" s="71" t="s">
        <v>197</v>
      </c>
      <c r="D102" s="71">
        <v>1</v>
      </c>
      <c r="E102" s="72">
        <v>512392.17242920003</v>
      </c>
      <c r="F102" s="26"/>
      <c r="G102" s="156" t="str">
        <f t="shared" si="21"/>
        <v>CUMPLE</v>
      </c>
      <c r="I102" s="26"/>
      <c r="J102" s="156" t="str">
        <f t="shared" si="22"/>
        <v>CUMPLE</v>
      </c>
      <c r="L102" s="26"/>
      <c r="M102" s="156" t="str">
        <f t="shared" si="23"/>
        <v>CUMPLE</v>
      </c>
      <c r="O102" s="26"/>
      <c r="P102" s="156" t="str">
        <f t="shared" si="24"/>
        <v>CUMPLE</v>
      </c>
      <c r="R102" s="26"/>
      <c r="S102" s="156" t="str">
        <f t="shared" si="25"/>
        <v>CUMPLE</v>
      </c>
      <c r="U102" s="26"/>
      <c r="V102" s="156" t="str">
        <f t="shared" si="26"/>
        <v>CUMPLE</v>
      </c>
      <c r="X102" s="26"/>
      <c r="Y102" s="156" t="str">
        <f t="shared" si="27"/>
        <v>CUMPLE</v>
      </c>
      <c r="AA102" s="26"/>
      <c r="AB102" s="156" t="str">
        <f t="shared" si="28"/>
        <v>CUMPLE</v>
      </c>
      <c r="AD102" s="26"/>
      <c r="AE102" s="156" t="str">
        <f t="shared" si="29"/>
        <v>CUMPLE</v>
      </c>
      <c r="AG102" s="26"/>
      <c r="AH102" s="156" t="str">
        <f t="shared" si="30"/>
        <v>CUMPLE</v>
      </c>
      <c r="AJ102" s="26"/>
      <c r="AK102" s="156" t="str">
        <f t="shared" si="31"/>
        <v>CUMPLE</v>
      </c>
      <c r="AM102" s="26"/>
      <c r="AN102" s="156" t="str">
        <f t="shared" si="32"/>
        <v>CUMPLE</v>
      </c>
      <c r="AP102" s="26"/>
      <c r="AQ102" s="156" t="str">
        <f t="shared" si="33"/>
        <v>CUMPLE</v>
      </c>
      <c r="AS102" s="26"/>
      <c r="AT102" s="156" t="str">
        <f t="shared" si="34"/>
        <v>CUMPLE</v>
      </c>
      <c r="AV102" s="26"/>
      <c r="AW102" s="156" t="str">
        <f t="shared" si="35"/>
        <v>CUMPLE</v>
      </c>
      <c r="AY102" s="26"/>
      <c r="AZ102" s="156" t="str">
        <f t="shared" si="36"/>
        <v>CUMPLE</v>
      </c>
      <c r="BB102" s="26"/>
      <c r="BC102" s="156" t="str">
        <f t="shared" si="37"/>
        <v>CUMPLE</v>
      </c>
      <c r="BE102" s="26"/>
      <c r="BF102" s="156" t="str">
        <f t="shared" si="38"/>
        <v>CUMPLE</v>
      </c>
      <c r="BH102" s="26"/>
      <c r="BI102" s="156" t="str">
        <f t="shared" si="39"/>
        <v>CUMPLE</v>
      </c>
      <c r="BK102" s="26"/>
      <c r="BL102" s="156" t="str">
        <f t="shared" si="40"/>
        <v>CUMPLE</v>
      </c>
      <c r="BN102" s="26"/>
      <c r="BO102" s="156" t="str">
        <f t="shared" si="41"/>
        <v>CUMPLE</v>
      </c>
    </row>
    <row r="103" spans="1:67" ht="24" x14ac:dyDescent="0.2">
      <c r="A103" s="27" t="s">
        <v>198</v>
      </c>
      <c r="B103" s="32" t="s">
        <v>199</v>
      </c>
      <c r="C103" s="29" t="s">
        <v>184</v>
      </c>
      <c r="D103" s="29">
        <v>1</v>
      </c>
      <c r="E103" s="25">
        <v>276609.015816</v>
      </c>
      <c r="F103" s="26"/>
      <c r="G103" s="156" t="str">
        <f t="shared" si="21"/>
        <v>CUMPLE</v>
      </c>
      <c r="I103" s="26"/>
      <c r="J103" s="156" t="str">
        <f t="shared" si="22"/>
        <v>CUMPLE</v>
      </c>
      <c r="L103" s="26"/>
      <c r="M103" s="156" t="str">
        <f t="shared" si="23"/>
        <v>CUMPLE</v>
      </c>
      <c r="O103" s="26"/>
      <c r="P103" s="156" t="str">
        <f t="shared" si="24"/>
        <v>CUMPLE</v>
      </c>
      <c r="R103" s="26"/>
      <c r="S103" s="156" t="str">
        <f t="shared" si="25"/>
        <v>CUMPLE</v>
      </c>
      <c r="U103" s="26"/>
      <c r="V103" s="156" t="str">
        <f t="shared" si="26"/>
        <v>CUMPLE</v>
      </c>
      <c r="X103" s="26"/>
      <c r="Y103" s="156" t="str">
        <f t="shared" si="27"/>
        <v>CUMPLE</v>
      </c>
      <c r="AA103" s="26"/>
      <c r="AB103" s="156" t="str">
        <f t="shared" si="28"/>
        <v>CUMPLE</v>
      </c>
      <c r="AD103" s="26"/>
      <c r="AE103" s="156" t="str">
        <f t="shared" si="29"/>
        <v>CUMPLE</v>
      </c>
      <c r="AG103" s="26"/>
      <c r="AH103" s="156" t="str">
        <f t="shared" si="30"/>
        <v>CUMPLE</v>
      </c>
      <c r="AJ103" s="26"/>
      <c r="AK103" s="156" t="str">
        <f t="shared" si="31"/>
        <v>CUMPLE</v>
      </c>
      <c r="AM103" s="26"/>
      <c r="AN103" s="156" t="str">
        <f t="shared" si="32"/>
        <v>CUMPLE</v>
      </c>
      <c r="AP103" s="26"/>
      <c r="AQ103" s="156" t="str">
        <f t="shared" si="33"/>
        <v>CUMPLE</v>
      </c>
      <c r="AS103" s="26"/>
      <c r="AT103" s="156" t="str">
        <f t="shared" si="34"/>
        <v>CUMPLE</v>
      </c>
      <c r="AV103" s="26"/>
      <c r="AW103" s="156" t="str">
        <f t="shared" si="35"/>
        <v>CUMPLE</v>
      </c>
      <c r="AY103" s="26"/>
      <c r="AZ103" s="156" t="str">
        <f t="shared" si="36"/>
        <v>CUMPLE</v>
      </c>
      <c r="BB103" s="26"/>
      <c r="BC103" s="156" t="str">
        <f t="shared" si="37"/>
        <v>CUMPLE</v>
      </c>
      <c r="BE103" s="26"/>
      <c r="BF103" s="156" t="str">
        <f t="shared" si="38"/>
        <v>CUMPLE</v>
      </c>
      <c r="BH103" s="26"/>
      <c r="BI103" s="156" t="str">
        <f t="shared" si="39"/>
        <v>CUMPLE</v>
      </c>
      <c r="BK103" s="26"/>
      <c r="BL103" s="156" t="str">
        <f t="shared" si="40"/>
        <v>CUMPLE</v>
      </c>
      <c r="BN103" s="26"/>
      <c r="BO103" s="156" t="str">
        <f t="shared" si="41"/>
        <v>CUMPLE</v>
      </c>
    </row>
    <row r="104" spans="1:67" ht="48" x14ac:dyDescent="0.2">
      <c r="A104" s="27" t="s">
        <v>200</v>
      </c>
      <c r="B104" s="32" t="s">
        <v>201</v>
      </c>
      <c r="C104" s="29" t="s">
        <v>33</v>
      </c>
      <c r="D104" s="29">
        <v>1</v>
      </c>
      <c r="E104" s="25">
        <v>637156.04108799994</v>
      </c>
      <c r="F104" s="26"/>
      <c r="G104" s="156" t="str">
        <f t="shared" si="21"/>
        <v>CUMPLE</v>
      </c>
      <c r="I104" s="26"/>
      <c r="J104" s="156" t="str">
        <f t="shared" si="22"/>
        <v>CUMPLE</v>
      </c>
      <c r="L104" s="26"/>
      <c r="M104" s="156" t="str">
        <f t="shared" si="23"/>
        <v>CUMPLE</v>
      </c>
      <c r="O104" s="26"/>
      <c r="P104" s="156" t="str">
        <f t="shared" si="24"/>
        <v>CUMPLE</v>
      </c>
      <c r="R104" s="26"/>
      <c r="S104" s="156" t="str">
        <f t="shared" si="25"/>
        <v>CUMPLE</v>
      </c>
      <c r="U104" s="26"/>
      <c r="V104" s="156" t="str">
        <f t="shared" si="26"/>
        <v>CUMPLE</v>
      </c>
      <c r="X104" s="26"/>
      <c r="Y104" s="156" t="str">
        <f t="shared" si="27"/>
        <v>CUMPLE</v>
      </c>
      <c r="AA104" s="26"/>
      <c r="AB104" s="156" t="str">
        <f t="shared" si="28"/>
        <v>CUMPLE</v>
      </c>
      <c r="AD104" s="26"/>
      <c r="AE104" s="156" t="str">
        <f t="shared" si="29"/>
        <v>CUMPLE</v>
      </c>
      <c r="AG104" s="26"/>
      <c r="AH104" s="156" t="str">
        <f t="shared" si="30"/>
        <v>CUMPLE</v>
      </c>
      <c r="AJ104" s="26"/>
      <c r="AK104" s="156" t="str">
        <f t="shared" si="31"/>
        <v>CUMPLE</v>
      </c>
      <c r="AM104" s="26"/>
      <c r="AN104" s="156" t="str">
        <f t="shared" si="32"/>
        <v>CUMPLE</v>
      </c>
      <c r="AP104" s="26"/>
      <c r="AQ104" s="156" t="str">
        <f t="shared" si="33"/>
        <v>CUMPLE</v>
      </c>
      <c r="AS104" s="26"/>
      <c r="AT104" s="156" t="str">
        <f t="shared" si="34"/>
        <v>CUMPLE</v>
      </c>
      <c r="AV104" s="26"/>
      <c r="AW104" s="156" t="str">
        <f t="shared" si="35"/>
        <v>CUMPLE</v>
      </c>
      <c r="AY104" s="26"/>
      <c r="AZ104" s="156" t="str">
        <f t="shared" si="36"/>
        <v>CUMPLE</v>
      </c>
      <c r="BB104" s="26"/>
      <c r="BC104" s="156" t="str">
        <f t="shared" si="37"/>
        <v>CUMPLE</v>
      </c>
      <c r="BE104" s="26"/>
      <c r="BF104" s="156" t="str">
        <f t="shared" si="38"/>
        <v>CUMPLE</v>
      </c>
      <c r="BH104" s="26"/>
      <c r="BI104" s="156" t="str">
        <f t="shared" si="39"/>
        <v>CUMPLE</v>
      </c>
      <c r="BK104" s="26"/>
      <c r="BL104" s="156" t="str">
        <f t="shared" si="40"/>
        <v>CUMPLE</v>
      </c>
      <c r="BN104" s="26"/>
      <c r="BO104" s="156" t="str">
        <f t="shared" si="41"/>
        <v>CUMPLE</v>
      </c>
    </row>
    <row r="105" spans="1:67" ht="36" x14ac:dyDescent="0.2">
      <c r="A105" s="27" t="s">
        <v>202</v>
      </c>
      <c r="B105" s="32" t="s">
        <v>203</v>
      </c>
      <c r="C105" s="29" t="s">
        <v>33</v>
      </c>
      <c r="D105" s="29">
        <v>1</v>
      </c>
      <c r="E105" s="25">
        <v>566205.88219999999</v>
      </c>
      <c r="F105" s="26"/>
      <c r="G105" s="156" t="str">
        <f t="shared" si="21"/>
        <v>CUMPLE</v>
      </c>
      <c r="I105" s="26"/>
      <c r="J105" s="156" t="str">
        <f t="shared" si="22"/>
        <v>CUMPLE</v>
      </c>
      <c r="L105" s="26"/>
      <c r="M105" s="156" t="str">
        <f t="shared" si="23"/>
        <v>CUMPLE</v>
      </c>
      <c r="O105" s="26"/>
      <c r="P105" s="156" t="str">
        <f t="shared" si="24"/>
        <v>CUMPLE</v>
      </c>
      <c r="R105" s="26"/>
      <c r="S105" s="156" t="str">
        <f t="shared" si="25"/>
        <v>CUMPLE</v>
      </c>
      <c r="U105" s="26"/>
      <c r="V105" s="156" t="str">
        <f t="shared" si="26"/>
        <v>CUMPLE</v>
      </c>
      <c r="X105" s="26"/>
      <c r="Y105" s="156" t="str">
        <f t="shared" si="27"/>
        <v>CUMPLE</v>
      </c>
      <c r="AA105" s="26"/>
      <c r="AB105" s="156" t="str">
        <f t="shared" si="28"/>
        <v>CUMPLE</v>
      </c>
      <c r="AD105" s="26"/>
      <c r="AE105" s="156" t="str">
        <f t="shared" si="29"/>
        <v>CUMPLE</v>
      </c>
      <c r="AG105" s="26"/>
      <c r="AH105" s="156" t="str">
        <f t="shared" si="30"/>
        <v>CUMPLE</v>
      </c>
      <c r="AJ105" s="26"/>
      <c r="AK105" s="156" t="str">
        <f t="shared" si="31"/>
        <v>CUMPLE</v>
      </c>
      <c r="AM105" s="26"/>
      <c r="AN105" s="156" t="str">
        <f t="shared" si="32"/>
        <v>CUMPLE</v>
      </c>
      <c r="AP105" s="26"/>
      <c r="AQ105" s="156" t="str">
        <f t="shared" si="33"/>
        <v>CUMPLE</v>
      </c>
      <c r="AS105" s="26"/>
      <c r="AT105" s="156" t="str">
        <f t="shared" si="34"/>
        <v>CUMPLE</v>
      </c>
      <c r="AV105" s="26"/>
      <c r="AW105" s="156" t="str">
        <f t="shared" si="35"/>
        <v>CUMPLE</v>
      </c>
      <c r="AY105" s="26"/>
      <c r="AZ105" s="156" t="str">
        <f t="shared" si="36"/>
        <v>CUMPLE</v>
      </c>
      <c r="BB105" s="26"/>
      <c r="BC105" s="156" t="str">
        <f t="shared" si="37"/>
        <v>CUMPLE</v>
      </c>
      <c r="BE105" s="26"/>
      <c r="BF105" s="156" t="str">
        <f t="shared" si="38"/>
        <v>CUMPLE</v>
      </c>
      <c r="BH105" s="26"/>
      <c r="BI105" s="156" t="str">
        <f t="shared" si="39"/>
        <v>CUMPLE</v>
      </c>
      <c r="BK105" s="26"/>
      <c r="BL105" s="156" t="str">
        <f t="shared" si="40"/>
        <v>CUMPLE</v>
      </c>
      <c r="BN105" s="26"/>
      <c r="BO105" s="156" t="str">
        <f t="shared" si="41"/>
        <v>CUMPLE</v>
      </c>
    </row>
    <row r="106" spans="1:67" ht="24" x14ac:dyDescent="0.2">
      <c r="A106" s="27" t="s">
        <v>204</v>
      </c>
      <c r="B106" s="32" t="s">
        <v>205</v>
      </c>
      <c r="C106" s="29" t="s">
        <v>33</v>
      </c>
      <c r="D106" s="29">
        <v>1</v>
      </c>
      <c r="E106" s="25">
        <v>244729.74624000001</v>
      </c>
      <c r="F106" s="26"/>
      <c r="G106" s="156" t="str">
        <f t="shared" si="21"/>
        <v>CUMPLE</v>
      </c>
      <c r="I106" s="26"/>
      <c r="J106" s="156" t="str">
        <f t="shared" si="22"/>
        <v>CUMPLE</v>
      </c>
      <c r="L106" s="26"/>
      <c r="M106" s="156" t="str">
        <f t="shared" si="23"/>
        <v>CUMPLE</v>
      </c>
      <c r="O106" s="26"/>
      <c r="P106" s="156" t="str">
        <f t="shared" si="24"/>
        <v>CUMPLE</v>
      </c>
      <c r="R106" s="26"/>
      <c r="S106" s="156" t="str">
        <f t="shared" si="25"/>
        <v>CUMPLE</v>
      </c>
      <c r="U106" s="26"/>
      <c r="V106" s="156" t="str">
        <f t="shared" si="26"/>
        <v>CUMPLE</v>
      </c>
      <c r="X106" s="26"/>
      <c r="Y106" s="156" t="str">
        <f t="shared" si="27"/>
        <v>CUMPLE</v>
      </c>
      <c r="AA106" s="26"/>
      <c r="AB106" s="156" t="str">
        <f t="shared" si="28"/>
        <v>CUMPLE</v>
      </c>
      <c r="AD106" s="26"/>
      <c r="AE106" s="156" t="str">
        <f t="shared" si="29"/>
        <v>CUMPLE</v>
      </c>
      <c r="AG106" s="26"/>
      <c r="AH106" s="156" t="str">
        <f t="shared" si="30"/>
        <v>CUMPLE</v>
      </c>
      <c r="AJ106" s="26"/>
      <c r="AK106" s="156" t="str">
        <f t="shared" si="31"/>
        <v>CUMPLE</v>
      </c>
      <c r="AM106" s="26"/>
      <c r="AN106" s="156" t="str">
        <f t="shared" si="32"/>
        <v>CUMPLE</v>
      </c>
      <c r="AP106" s="26"/>
      <c r="AQ106" s="156" t="str">
        <f t="shared" si="33"/>
        <v>CUMPLE</v>
      </c>
      <c r="AS106" s="26"/>
      <c r="AT106" s="156" t="str">
        <f t="shared" si="34"/>
        <v>CUMPLE</v>
      </c>
      <c r="AV106" s="26"/>
      <c r="AW106" s="156" t="str">
        <f t="shared" si="35"/>
        <v>CUMPLE</v>
      </c>
      <c r="AY106" s="26"/>
      <c r="AZ106" s="156" t="str">
        <f t="shared" si="36"/>
        <v>CUMPLE</v>
      </c>
      <c r="BB106" s="26"/>
      <c r="BC106" s="156" t="str">
        <f t="shared" si="37"/>
        <v>CUMPLE</v>
      </c>
      <c r="BE106" s="26"/>
      <c r="BF106" s="156" t="str">
        <f t="shared" si="38"/>
        <v>CUMPLE</v>
      </c>
      <c r="BH106" s="26"/>
      <c r="BI106" s="156" t="str">
        <f t="shared" si="39"/>
        <v>CUMPLE</v>
      </c>
      <c r="BK106" s="26"/>
      <c r="BL106" s="156" t="str">
        <f t="shared" si="40"/>
        <v>CUMPLE</v>
      </c>
      <c r="BN106" s="26"/>
      <c r="BO106" s="156" t="str">
        <f t="shared" si="41"/>
        <v>CUMPLE</v>
      </c>
    </row>
    <row r="107" spans="1:67" ht="13.5" x14ac:dyDescent="0.2">
      <c r="A107" s="27" t="s">
        <v>206</v>
      </c>
      <c r="B107" s="32" t="s">
        <v>207</v>
      </c>
      <c r="C107" s="29" t="s">
        <v>184</v>
      </c>
      <c r="D107" s="29">
        <v>1</v>
      </c>
      <c r="E107" s="34">
        <v>59894.385264000004</v>
      </c>
      <c r="F107" s="26"/>
      <c r="G107" s="156" t="str">
        <f t="shared" si="21"/>
        <v>CUMPLE</v>
      </c>
      <c r="I107" s="26"/>
      <c r="J107" s="156" t="str">
        <f t="shared" si="22"/>
        <v>CUMPLE</v>
      </c>
      <c r="L107" s="26"/>
      <c r="M107" s="156" t="str">
        <f t="shared" si="23"/>
        <v>CUMPLE</v>
      </c>
      <c r="O107" s="26"/>
      <c r="P107" s="156" t="str">
        <f t="shared" si="24"/>
        <v>CUMPLE</v>
      </c>
      <c r="R107" s="26"/>
      <c r="S107" s="156" t="str">
        <f t="shared" si="25"/>
        <v>CUMPLE</v>
      </c>
      <c r="U107" s="26"/>
      <c r="V107" s="156" t="str">
        <f t="shared" si="26"/>
        <v>CUMPLE</v>
      </c>
      <c r="X107" s="26"/>
      <c r="Y107" s="156" t="str">
        <f t="shared" si="27"/>
        <v>CUMPLE</v>
      </c>
      <c r="AA107" s="26"/>
      <c r="AB107" s="156" t="str">
        <f t="shared" si="28"/>
        <v>CUMPLE</v>
      </c>
      <c r="AD107" s="26"/>
      <c r="AE107" s="156" t="str">
        <f t="shared" si="29"/>
        <v>CUMPLE</v>
      </c>
      <c r="AG107" s="26"/>
      <c r="AH107" s="156" t="str">
        <f t="shared" si="30"/>
        <v>CUMPLE</v>
      </c>
      <c r="AJ107" s="26"/>
      <c r="AK107" s="156" t="str">
        <f t="shared" si="31"/>
        <v>CUMPLE</v>
      </c>
      <c r="AM107" s="26"/>
      <c r="AN107" s="156" t="str">
        <f t="shared" si="32"/>
        <v>CUMPLE</v>
      </c>
      <c r="AP107" s="26"/>
      <c r="AQ107" s="156" t="str">
        <f t="shared" si="33"/>
        <v>CUMPLE</v>
      </c>
      <c r="AS107" s="26"/>
      <c r="AT107" s="156" t="str">
        <f t="shared" si="34"/>
        <v>CUMPLE</v>
      </c>
      <c r="AV107" s="26"/>
      <c r="AW107" s="156" t="str">
        <f t="shared" si="35"/>
        <v>CUMPLE</v>
      </c>
      <c r="AY107" s="26"/>
      <c r="AZ107" s="156" t="str">
        <f t="shared" si="36"/>
        <v>CUMPLE</v>
      </c>
      <c r="BB107" s="26"/>
      <c r="BC107" s="156" t="str">
        <f t="shared" si="37"/>
        <v>CUMPLE</v>
      </c>
      <c r="BE107" s="26"/>
      <c r="BF107" s="156" t="str">
        <f t="shared" si="38"/>
        <v>CUMPLE</v>
      </c>
      <c r="BH107" s="26"/>
      <c r="BI107" s="156" t="str">
        <f t="shared" si="39"/>
        <v>CUMPLE</v>
      </c>
      <c r="BK107" s="26"/>
      <c r="BL107" s="156" t="str">
        <f t="shared" si="40"/>
        <v>CUMPLE</v>
      </c>
      <c r="BN107" s="26"/>
      <c r="BO107" s="156" t="str">
        <f t="shared" si="41"/>
        <v>CUMPLE</v>
      </c>
    </row>
    <row r="108" spans="1:67" ht="12.75" x14ac:dyDescent="0.2">
      <c r="A108" s="27" t="s">
        <v>208</v>
      </c>
      <c r="B108" s="32" t="s">
        <v>209</v>
      </c>
      <c r="C108" s="29" t="s">
        <v>197</v>
      </c>
      <c r="D108" s="29">
        <v>1</v>
      </c>
      <c r="E108" s="34">
        <v>61615.231200000002</v>
      </c>
      <c r="F108" s="26"/>
      <c r="G108" s="156" t="str">
        <f t="shared" si="21"/>
        <v>CUMPLE</v>
      </c>
      <c r="I108" s="26"/>
      <c r="J108" s="156" t="str">
        <f t="shared" si="22"/>
        <v>CUMPLE</v>
      </c>
      <c r="L108" s="26"/>
      <c r="M108" s="156" t="str">
        <f t="shared" si="23"/>
        <v>CUMPLE</v>
      </c>
      <c r="O108" s="26"/>
      <c r="P108" s="156" t="str">
        <f t="shared" si="24"/>
        <v>CUMPLE</v>
      </c>
      <c r="R108" s="26"/>
      <c r="S108" s="156" t="str">
        <f t="shared" si="25"/>
        <v>CUMPLE</v>
      </c>
      <c r="U108" s="26"/>
      <c r="V108" s="156" t="str">
        <f t="shared" si="26"/>
        <v>CUMPLE</v>
      </c>
      <c r="X108" s="26"/>
      <c r="Y108" s="156" t="str">
        <f t="shared" si="27"/>
        <v>CUMPLE</v>
      </c>
      <c r="AA108" s="26"/>
      <c r="AB108" s="156" t="str">
        <f t="shared" si="28"/>
        <v>CUMPLE</v>
      </c>
      <c r="AD108" s="26"/>
      <c r="AE108" s="156" t="str">
        <f t="shared" si="29"/>
        <v>CUMPLE</v>
      </c>
      <c r="AG108" s="26"/>
      <c r="AH108" s="156" t="str">
        <f t="shared" si="30"/>
        <v>CUMPLE</v>
      </c>
      <c r="AJ108" s="26"/>
      <c r="AK108" s="156" t="str">
        <f t="shared" si="31"/>
        <v>CUMPLE</v>
      </c>
      <c r="AM108" s="26"/>
      <c r="AN108" s="156" t="str">
        <f t="shared" si="32"/>
        <v>CUMPLE</v>
      </c>
      <c r="AP108" s="26"/>
      <c r="AQ108" s="156" t="str">
        <f t="shared" si="33"/>
        <v>CUMPLE</v>
      </c>
      <c r="AS108" s="26"/>
      <c r="AT108" s="156" t="str">
        <f t="shared" si="34"/>
        <v>CUMPLE</v>
      </c>
      <c r="AV108" s="26"/>
      <c r="AW108" s="156" t="str">
        <f t="shared" si="35"/>
        <v>CUMPLE</v>
      </c>
      <c r="AY108" s="26"/>
      <c r="AZ108" s="156" t="str">
        <f t="shared" si="36"/>
        <v>CUMPLE</v>
      </c>
      <c r="BB108" s="26"/>
      <c r="BC108" s="156" t="str">
        <f t="shared" si="37"/>
        <v>CUMPLE</v>
      </c>
      <c r="BE108" s="26"/>
      <c r="BF108" s="156" t="str">
        <f t="shared" si="38"/>
        <v>CUMPLE</v>
      </c>
      <c r="BH108" s="26"/>
      <c r="BI108" s="156" t="str">
        <f t="shared" si="39"/>
        <v>CUMPLE</v>
      </c>
      <c r="BK108" s="26"/>
      <c r="BL108" s="156" t="str">
        <f t="shared" si="40"/>
        <v>CUMPLE</v>
      </c>
      <c r="BN108" s="26"/>
      <c r="BO108" s="156" t="str">
        <f t="shared" si="41"/>
        <v>CUMPLE</v>
      </c>
    </row>
    <row r="109" spans="1:67" ht="24" x14ac:dyDescent="0.2">
      <c r="A109" s="27" t="s">
        <v>210</v>
      </c>
      <c r="B109" s="32" t="s">
        <v>211</v>
      </c>
      <c r="C109" s="29" t="s">
        <v>73</v>
      </c>
      <c r="D109" s="29">
        <v>1</v>
      </c>
      <c r="E109" s="73">
        <v>43793.744063999999</v>
      </c>
      <c r="F109" s="26"/>
      <c r="G109" s="156" t="str">
        <f t="shared" si="21"/>
        <v>CUMPLE</v>
      </c>
      <c r="H109" s="74"/>
      <c r="I109" s="26"/>
      <c r="J109" s="156" t="str">
        <f t="shared" si="22"/>
        <v>CUMPLE</v>
      </c>
      <c r="L109" s="26"/>
      <c r="M109" s="156" t="str">
        <f t="shared" si="23"/>
        <v>CUMPLE</v>
      </c>
      <c r="O109" s="26"/>
      <c r="P109" s="156" t="str">
        <f t="shared" si="24"/>
        <v>CUMPLE</v>
      </c>
      <c r="R109" s="26"/>
      <c r="S109" s="156" t="str">
        <f t="shared" si="25"/>
        <v>CUMPLE</v>
      </c>
      <c r="U109" s="26"/>
      <c r="V109" s="156" t="str">
        <f t="shared" si="26"/>
        <v>CUMPLE</v>
      </c>
      <c r="X109" s="26"/>
      <c r="Y109" s="156" t="str">
        <f t="shared" si="27"/>
        <v>CUMPLE</v>
      </c>
      <c r="AA109" s="26"/>
      <c r="AB109" s="156" t="str">
        <f t="shared" si="28"/>
        <v>CUMPLE</v>
      </c>
      <c r="AD109" s="26"/>
      <c r="AE109" s="156" t="str">
        <f t="shared" si="29"/>
        <v>CUMPLE</v>
      </c>
      <c r="AG109" s="26"/>
      <c r="AH109" s="156" t="str">
        <f t="shared" si="30"/>
        <v>CUMPLE</v>
      </c>
      <c r="AJ109" s="26"/>
      <c r="AK109" s="156" t="str">
        <f t="shared" si="31"/>
        <v>CUMPLE</v>
      </c>
      <c r="AM109" s="26"/>
      <c r="AN109" s="156" t="str">
        <f t="shared" si="32"/>
        <v>CUMPLE</v>
      </c>
      <c r="AP109" s="26"/>
      <c r="AQ109" s="156" t="str">
        <f t="shared" si="33"/>
        <v>CUMPLE</v>
      </c>
      <c r="AS109" s="26"/>
      <c r="AT109" s="156" t="str">
        <f t="shared" si="34"/>
        <v>CUMPLE</v>
      </c>
      <c r="AV109" s="26"/>
      <c r="AW109" s="156" t="str">
        <f t="shared" si="35"/>
        <v>CUMPLE</v>
      </c>
      <c r="AY109" s="26"/>
      <c r="AZ109" s="156" t="str">
        <f t="shared" si="36"/>
        <v>CUMPLE</v>
      </c>
      <c r="BB109" s="26"/>
      <c r="BC109" s="156" t="str">
        <f t="shared" si="37"/>
        <v>CUMPLE</v>
      </c>
      <c r="BE109" s="26"/>
      <c r="BF109" s="156" t="str">
        <f t="shared" si="38"/>
        <v>CUMPLE</v>
      </c>
      <c r="BH109" s="26"/>
      <c r="BI109" s="156" t="str">
        <f t="shared" si="39"/>
        <v>CUMPLE</v>
      </c>
      <c r="BK109" s="26"/>
      <c r="BL109" s="156" t="str">
        <f t="shared" si="40"/>
        <v>CUMPLE</v>
      </c>
      <c r="BN109" s="26"/>
      <c r="BO109" s="156" t="str">
        <f t="shared" si="41"/>
        <v>CUMPLE</v>
      </c>
    </row>
    <row r="110" spans="1:67" ht="24" x14ac:dyDescent="0.2">
      <c r="A110" s="27" t="s">
        <v>212</v>
      </c>
      <c r="B110" s="56" t="s">
        <v>211</v>
      </c>
      <c r="C110" s="57" t="s">
        <v>184</v>
      </c>
      <c r="D110" s="57">
        <v>1</v>
      </c>
      <c r="E110" s="25">
        <v>71594.184536000001</v>
      </c>
      <c r="F110" s="26"/>
      <c r="G110" s="156" t="str">
        <f t="shared" si="21"/>
        <v>CUMPLE</v>
      </c>
      <c r="I110" s="26"/>
      <c r="J110" s="156" t="str">
        <f t="shared" si="22"/>
        <v>CUMPLE</v>
      </c>
      <c r="L110" s="26"/>
      <c r="M110" s="156" t="str">
        <f t="shared" si="23"/>
        <v>CUMPLE</v>
      </c>
      <c r="O110" s="26"/>
      <c r="P110" s="156" t="str">
        <f t="shared" si="24"/>
        <v>CUMPLE</v>
      </c>
      <c r="R110" s="26"/>
      <c r="S110" s="156" t="str">
        <f t="shared" si="25"/>
        <v>CUMPLE</v>
      </c>
      <c r="U110" s="26"/>
      <c r="V110" s="156" t="str">
        <f t="shared" si="26"/>
        <v>CUMPLE</v>
      </c>
      <c r="X110" s="26"/>
      <c r="Y110" s="156" t="str">
        <f t="shared" si="27"/>
        <v>CUMPLE</v>
      </c>
      <c r="AA110" s="26"/>
      <c r="AB110" s="156" t="str">
        <f t="shared" si="28"/>
        <v>CUMPLE</v>
      </c>
      <c r="AD110" s="26"/>
      <c r="AE110" s="156" t="str">
        <f t="shared" si="29"/>
        <v>CUMPLE</v>
      </c>
      <c r="AG110" s="26"/>
      <c r="AH110" s="156" t="str">
        <f t="shared" si="30"/>
        <v>CUMPLE</v>
      </c>
      <c r="AJ110" s="26"/>
      <c r="AK110" s="156" t="str">
        <f t="shared" si="31"/>
        <v>CUMPLE</v>
      </c>
      <c r="AM110" s="26"/>
      <c r="AN110" s="156" t="str">
        <f t="shared" si="32"/>
        <v>CUMPLE</v>
      </c>
      <c r="AP110" s="26"/>
      <c r="AQ110" s="156" t="str">
        <f t="shared" si="33"/>
        <v>CUMPLE</v>
      </c>
      <c r="AS110" s="26"/>
      <c r="AT110" s="156" t="str">
        <f t="shared" si="34"/>
        <v>CUMPLE</v>
      </c>
      <c r="AV110" s="26"/>
      <c r="AW110" s="156" t="str">
        <f t="shared" si="35"/>
        <v>CUMPLE</v>
      </c>
      <c r="AY110" s="26"/>
      <c r="AZ110" s="156" t="str">
        <f t="shared" si="36"/>
        <v>CUMPLE</v>
      </c>
      <c r="BB110" s="26"/>
      <c r="BC110" s="156" t="str">
        <f t="shared" si="37"/>
        <v>CUMPLE</v>
      </c>
      <c r="BE110" s="26"/>
      <c r="BF110" s="156" t="str">
        <f t="shared" si="38"/>
        <v>CUMPLE</v>
      </c>
      <c r="BH110" s="26"/>
      <c r="BI110" s="156" t="str">
        <f t="shared" si="39"/>
        <v>CUMPLE</v>
      </c>
      <c r="BK110" s="26"/>
      <c r="BL110" s="156" t="str">
        <f t="shared" si="40"/>
        <v>CUMPLE</v>
      </c>
      <c r="BN110" s="26"/>
      <c r="BO110" s="156" t="str">
        <f t="shared" si="41"/>
        <v>CUMPLE</v>
      </c>
    </row>
    <row r="111" spans="1:67" ht="12.75" x14ac:dyDescent="0.2">
      <c r="A111" s="27" t="s">
        <v>213</v>
      </c>
      <c r="B111" s="32" t="s">
        <v>214</v>
      </c>
      <c r="C111" s="29" t="s">
        <v>33</v>
      </c>
      <c r="D111" s="29">
        <v>1</v>
      </c>
      <c r="E111" s="25">
        <v>899858.05</v>
      </c>
      <c r="F111" s="26"/>
      <c r="G111" s="156" t="str">
        <f t="shared" si="21"/>
        <v>CUMPLE</v>
      </c>
      <c r="I111" s="26"/>
      <c r="J111" s="156" t="str">
        <f t="shared" si="22"/>
        <v>CUMPLE</v>
      </c>
      <c r="L111" s="26"/>
      <c r="M111" s="156" t="str">
        <f t="shared" si="23"/>
        <v>CUMPLE</v>
      </c>
      <c r="O111" s="26"/>
      <c r="P111" s="156" t="str">
        <f t="shared" si="24"/>
        <v>CUMPLE</v>
      </c>
      <c r="R111" s="26"/>
      <c r="S111" s="156" t="str">
        <f t="shared" si="25"/>
        <v>CUMPLE</v>
      </c>
      <c r="U111" s="26"/>
      <c r="V111" s="156" t="str">
        <f t="shared" si="26"/>
        <v>CUMPLE</v>
      </c>
      <c r="X111" s="26"/>
      <c r="Y111" s="156" t="str">
        <f t="shared" si="27"/>
        <v>CUMPLE</v>
      </c>
      <c r="AA111" s="26"/>
      <c r="AB111" s="156" t="str">
        <f t="shared" si="28"/>
        <v>CUMPLE</v>
      </c>
      <c r="AD111" s="26"/>
      <c r="AE111" s="156" t="str">
        <f t="shared" si="29"/>
        <v>CUMPLE</v>
      </c>
      <c r="AG111" s="26"/>
      <c r="AH111" s="156" t="str">
        <f t="shared" si="30"/>
        <v>CUMPLE</v>
      </c>
      <c r="AJ111" s="26"/>
      <c r="AK111" s="156" t="str">
        <f t="shared" si="31"/>
        <v>CUMPLE</v>
      </c>
      <c r="AM111" s="26"/>
      <c r="AN111" s="156" t="str">
        <f t="shared" si="32"/>
        <v>CUMPLE</v>
      </c>
      <c r="AP111" s="26"/>
      <c r="AQ111" s="156" t="str">
        <f t="shared" si="33"/>
        <v>CUMPLE</v>
      </c>
      <c r="AS111" s="26"/>
      <c r="AT111" s="156" t="str">
        <f t="shared" si="34"/>
        <v>CUMPLE</v>
      </c>
      <c r="AV111" s="26"/>
      <c r="AW111" s="156" t="str">
        <f t="shared" si="35"/>
        <v>CUMPLE</v>
      </c>
      <c r="AY111" s="26"/>
      <c r="AZ111" s="156" t="str">
        <f t="shared" si="36"/>
        <v>CUMPLE</v>
      </c>
      <c r="BB111" s="26"/>
      <c r="BC111" s="156" t="str">
        <f t="shared" si="37"/>
        <v>CUMPLE</v>
      </c>
      <c r="BE111" s="26"/>
      <c r="BF111" s="156" t="str">
        <f t="shared" si="38"/>
        <v>CUMPLE</v>
      </c>
      <c r="BH111" s="26"/>
      <c r="BI111" s="156" t="str">
        <f t="shared" si="39"/>
        <v>CUMPLE</v>
      </c>
      <c r="BK111" s="26"/>
      <c r="BL111" s="156" t="str">
        <f t="shared" si="40"/>
        <v>CUMPLE</v>
      </c>
      <c r="BN111" s="26"/>
      <c r="BO111" s="156" t="str">
        <f t="shared" si="41"/>
        <v>CUMPLE</v>
      </c>
    </row>
    <row r="112" spans="1:67" ht="36.75" thickBot="1" x14ac:dyDescent="0.25">
      <c r="A112" s="75" t="s">
        <v>215</v>
      </c>
      <c r="B112" s="76" t="s">
        <v>216</v>
      </c>
      <c r="C112" s="77" t="s">
        <v>33</v>
      </c>
      <c r="D112" s="77">
        <v>1</v>
      </c>
      <c r="E112" s="34">
        <v>4350000</v>
      </c>
      <c r="F112" s="26"/>
      <c r="G112" s="156" t="str">
        <f t="shared" si="21"/>
        <v>CUMPLE</v>
      </c>
      <c r="I112" s="26"/>
      <c r="J112" s="156" t="str">
        <f t="shared" si="22"/>
        <v>CUMPLE</v>
      </c>
      <c r="L112" s="26"/>
      <c r="M112" s="156" t="str">
        <f t="shared" si="23"/>
        <v>CUMPLE</v>
      </c>
      <c r="O112" s="26"/>
      <c r="P112" s="156" t="str">
        <f t="shared" si="24"/>
        <v>CUMPLE</v>
      </c>
      <c r="R112" s="26"/>
      <c r="S112" s="156" t="str">
        <f t="shared" si="25"/>
        <v>CUMPLE</v>
      </c>
      <c r="U112" s="26"/>
      <c r="V112" s="156" t="str">
        <f t="shared" si="26"/>
        <v>CUMPLE</v>
      </c>
      <c r="X112" s="26"/>
      <c r="Y112" s="156" t="str">
        <f t="shared" si="27"/>
        <v>CUMPLE</v>
      </c>
      <c r="AA112" s="26"/>
      <c r="AB112" s="156" t="str">
        <f t="shared" si="28"/>
        <v>CUMPLE</v>
      </c>
      <c r="AD112" s="26"/>
      <c r="AE112" s="156" t="str">
        <f t="shared" si="29"/>
        <v>CUMPLE</v>
      </c>
      <c r="AG112" s="26"/>
      <c r="AH112" s="156" t="str">
        <f t="shared" si="30"/>
        <v>CUMPLE</v>
      </c>
      <c r="AJ112" s="26"/>
      <c r="AK112" s="156" t="str">
        <f t="shared" si="31"/>
        <v>CUMPLE</v>
      </c>
      <c r="AM112" s="26"/>
      <c r="AN112" s="156" t="str">
        <f t="shared" si="32"/>
        <v>CUMPLE</v>
      </c>
      <c r="AP112" s="26"/>
      <c r="AQ112" s="156" t="str">
        <f t="shared" si="33"/>
        <v>CUMPLE</v>
      </c>
      <c r="AS112" s="26"/>
      <c r="AT112" s="156" t="str">
        <f t="shared" si="34"/>
        <v>CUMPLE</v>
      </c>
      <c r="AV112" s="26"/>
      <c r="AW112" s="156" t="str">
        <f t="shared" si="35"/>
        <v>CUMPLE</v>
      </c>
      <c r="AY112" s="26"/>
      <c r="AZ112" s="156" t="str">
        <f t="shared" si="36"/>
        <v>CUMPLE</v>
      </c>
      <c r="BB112" s="26"/>
      <c r="BC112" s="156" t="str">
        <f t="shared" si="37"/>
        <v>CUMPLE</v>
      </c>
      <c r="BE112" s="26"/>
      <c r="BF112" s="156" t="str">
        <f t="shared" si="38"/>
        <v>CUMPLE</v>
      </c>
      <c r="BH112" s="26"/>
      <c r="BI112" s="156" t="str">
        <f t="shared" si="39"/>
        <v>CUMPLE</v>
      </c>
      <c r="BK112" s="26"/>
      <c r="BL112" s="156" t="str">
        <f t="shared" si="40"/>
        <v>CUMPLE</v>
      </c>
      <c r="BN112" s="26"/>
      <c r="BO112" s="156" t="str">
        <f t="shared" si="41"/>
        <v>CUMPLE</v>
      </c>
    </row>
    <row r="113" spans="1:67" ht="13.5" hidden="1" thickBot="1" x14ac:dyDescent="0.25">
      <c r="A113" s="42"/>
      <c r="B113" s="65" t="s">
        <v>62</v>
      </c>
      <c r="C113" s="66"/>
      <c r="D113" s="66"/>
      <c r="E113" s="66"/>
      <c r="F113" s="67"/>
      <c r="G113" s="156" t="str">
        <f t="shared" si="21"/>
        <v>NO CUMPLE</v>
      </c>
      <c r="I113" s="67"/>
      <c r="J113" s="156" t="str">
        <f t="shared" si="22"/>
        <v>NO CUMPLE</v>
      </c>
      <c r="L113" s="26"/>
      <c r="M113" s="156" t="str">
        <f t="shared" si="23"/>
        <v>NO CUMPLE</v>
      </c>
      <c r="O113" s="26"/>
      <c r="P113" s="156" t="str">
        <f t="shared" si="24"/>
        <v>NO CUMPLE</v>
      </c>
      <c r="R113" s="26"/>
      <c r="S113" s="156" t="str">
        <f t="shared" si="25"/>
        <v>NO CUMPLE</v>
      </c>
      <c r="U113" s="26"/>
      <c r="V113" s="156" t="str">
        <f t="shared" si="26"/>
        <v>NO CUMPLE</v>
      </c>
      <c r="X113" s="26"/>
      <c r="Y113" s="156" t="str">
        <f t="shared" si="27"/>
        <v>NO CUMPLE</v>
      </c>
      <c r="AA113" s="26"/>
      <c r="AB113" s="156" t="str">
        <f t="shared" si="28"/>
        <v>NO CUMPLE</v>
      </c>
      <c r="AD113" s="26"/>
      <c r="AE113" s="156" t="str">
        <f t="shared" si="29"/>
        <v>NO CUMPLE</v>
      </c>
      <c r="AG113" s="26"/>
      <c r="AH113" s="156" t="str">
        <f t="shared" si="30"/>
        <v>NO CUMPLE</v>
      </c>
      <c r="AJ113" s="26"/>
      <c r="AK113" s="156" t="str">
        <f t="shared" si="31"/>
        <v>NO CUMPLE</v>
      </c>
      <c r="AM113" s="26"/>
      <c r="AN113" s="156" t="str">
        <f t="shared" si="32"/>
        <v>NO CUMPLE</v>
      </c>
      <c r="AP113" s="26"/>
      <c r="AQ113" s="156" t="str">
        <f t="shared" si="33"/>
        <v>NO CUMPLE</v>
      </c>
      <c r="AS113" s="26"/>
      <c r="AT113" s="156" t="str">
        <f t="shared" si="34"/>
        <v>NO CUMPLE</v>
      </c>
      <c r="AV113" s="26"/>
      <c r="AW113" s="156" t="str">
        <f t="shared" si="35"/>
        <v>NO CUMPLE</v>
      </c>
      <c r="AY113" s="26"/>
      <c r="AZ113" s="156" t="str">
        <f t="shared" si="36"/>
        <v>NO CUMPLE</v>
      </c>
      <c r="BB113" s="26"/>
      <c r="BC113" s="156" t="str">
        <f t="shared" si="37"/>
        <v>NO CUMPLE</v>
      </c>
      <c r="BE113" s="26"/>
      <c r="BF113" s="156" t="str">
        <f t="shared" si="38"/>
        <v>NO CUMPLE</v>
      </c>
      <c r="BH113" s="26"/>
      <c r="BI113" s="156" t="str">
        <f t="shared" si="39"/>
        <v>NO CUMPLE</v>
      </c>
      <c r="BK113" s="26"/>
      <c r="BL113" s="156" t="str">
        <f t="shared" si="40"/>
        <v>NO CUMPLE</v>
      </c>
      <c r="BN113" s="26"/>
      <c r="BO113" s="156" t="str">
        <f t="shared" si="41"/>
        <v>NO CUMPLE</v>
      </c>
    </row>
    <row r="114" spans="1:67" ht="13.5" x14ac:dyDescent="0.2">
      <c r="A114" s="22" t="s">
        <v>217</v>
      </c>
      <c r="B114" s="59" t="s">
        <v>218</v>
      </c>
      <c r="C114" s="24" t="s">
        <v>184</v>
      </c>
      <c r="D114" s="24">
        <v>1</v>
      </c>
      <c r="E114" s="25">
        <v>14222.233059999999</v>
      </c>
      <c r="F114" s="26"/>
      <c r="G114" s="156" t="str">
        <f t="shared" si="21"/>
        <v>CUMPLE</v>
      </c>
      <c r="I114" s="26"/>
      <c r="J114" s="156" t="str">
        <f t="shared" si="22"/>
        <v>CUMPLE</v>
      </c>
      <c r="L114" s="26"/>
      <c r="M114" s="156" t="str">
        <f t="shared" si="23"/>
        <v>CUMPLE</v>
      </c>
      <c r="O114" s="26"/>
      <c r="P114" s="156" t="str">
        <f t="shared" si="24"/>
        <v>CUMPLE</v>
      </c>
      <c r="R114" s="26"/>
      <c r="S114" s="156" t="str">
        <f t="shared" si="25"/>
        <v>CUMPLE</v>
      </c>
      <c r="U114" s="26"/>
      <c r="V114" s="156" t="str">
        <f t="shared" si="26"/>
        <v>CUMPLE</v>
      </c>
      <c r="X114" s="26"/>
      <c r="Y114" s="156" t="str">
        <f t="shared" si="27"/>
        <v>CUMPLE</v>
      </c>
      <c r="AA114" s="26"/>
      <c r="AB114" s="156" t="str">
        <f t="shared" si="28"/>
        <v>CUMPLE</v>
      </c>
      <c r="AD114" s="26"/>
      <c r="AE114" s="156" t="str">
        <f t="shared" si="29"/>
        <v>CUMPLE</v>
      </c>
      <c r="AG114" s="26"/>
      <c r="AH114" s="156" t="str">
        <f t="shared" si="30"/>
        <v>CUMPLE</v>
      </c>
      <c r="AJ114" s="26"/>
      <c r="AK114" s="156" t="str">
        <f t="shared" si="31"/>
        <v>CUMPLE</v>
      </c>
      <c r="AM114" s="26"/>
      <c r="AN114" s="156" t="str">
        <f t="shared" si="32"/>
        <v>CUMPLE</v>
      </c>
      <c r="AP114" s="26"/>
      <c r="AQ114" s="156" t="str">
        <f t="shared" si="33"/>
        <v>CUMPLE</v>
      </c>
      <c r="AS114" s="26"/>
      <c r="AT114" s="156" t="str">
        <f t="shared" si="34"/>
        <v>CUMPLE</v>
      </c>
      <c r="AV114" s="26"/>
      <c r="AW114" s="156" t="str">
        <f t="shared" si="35"/>
        <v>CUMPLE</v>
      </c>
      <c r="AY114" s="26"/>
      <c r="AZ114" s="156" t="str">
        <f t="shared" si="36"/>
        <v>CUMPLE</v>
      </c>
      <c r="BB114" s="26"/>
      <c r="BC114" s="156" t="str">
        <f t="shared" si="37"/>
        <v>CUMPLE</v>
      </c>
      <c r="BE114" s="26"/>
      <c r="BF114" s="156" t="str">
        <f t="shared" si="38"/>
        <v>CUMPLE</v>
      </c>
      <c r="BH114" s="26"/>
      <c r="BI114" s="156" t="str">
        <f t="shared" si="39"/>
        <v>CUMPLE</v>
      </c>
      <c r="BK114" s="26"/>
      <c r="BL114" s="156" t="str">
        <f t="shared" si="40"/>
        <v>CUMPLE</v>
      </c>
      <c r="BN114" s="26"/>
      <c r="BO114" s="156" t="str">
        <f t="shared" si="41"/>
        <v>CUMPLE</v>
      </c>
    </row>
    <row r="115" spans="1:67" ht="12.75" x14ac:dyDescent="0.2">
      <c r="A115" s="27" t="s">
        <v>219</v>
      </c>
      <c r="B115" s="32" t="s">
        <v>220</v>
      </c>
      <c r="C115" s="29" t="s">
        <v>73</v>
      </c>
      <c r="D115" s="29">
        <v>1</v>
      </c>
      <c r="E115" s="25">
        <v>11699.799272</v>
      </c>
      <c r="F115" s="26"/>
      <c r="G115" s="156" t="str">
        <f t="shared" si="21"/>
        <v>CUMPLE</v>
      </c>
      <c r="I115" s="26"/>
      <c r="J115" s="156" t="str">
        <f t="shared" si="22"/>
        <v>CUMPLE</v>
      </c>
      <c r="L115" s="26"/>
      <c r="M115" s="156" t="str">
        <f t="shared" si="23"/>
        <v>CUMPLE</v>
      </c>
      <c r="O115" s="26"/>
      <c r="P115" s="156" t="str">
        <f t="shared" si="24"/>
        <v>CUMPLE</v>
      </c>
      <c r="R115" s="26"/>
      <c r="S115" s="156" t="str">
        <f t="shared" si="25"/>
        <v>CUMPLE</v>
      </c>
      <c r="U115" s="26"/>
      <c r="V115" s="156" t="str">
        <f t="shared" si="26"/>
        <v>CUMPLE</v>
      </c>
      <c r="X115" s="26"/>
      <c r="Y115" s="156" t="str">
        <f t="shared" si="27"/>
        <v>CUMPLE</v>
      </c>
      <c r="AA115" s="26"/>
      <c r="AB115" s="156" t="str">
        <f t="shared" si="28"/>
        <v>CUMPLE</v>
      </c>
      <c r="AD115" s="26"/>
      <c r="AE115" s="156" t="str">
        <f t="shared" si="29"/>
        <v>CUMPLE</v>
      </c>
      <c r="AG115" s="26"/>
      <c r="AH115" s="156" t="str">
        <f t="shared" si="30"/>
        <v>CUMPLE</v>
      </c>
      <c r="AJ115" s="26"/>
      <c r="AK115" s="156" t="str">
        <f t="shared" si="31"/>
        <v>CUMPLE</v>
      </c>
      <c r="AM115" s="26"/>
      <c r="AN115" s="156" t="str">
        <f t="shared" si="32"/>
        <v>CUMPLE</v>
      </c>
      <c r="AP115" s="26"/>
      <c r="AQ115" s="156" t="str">
        <f t="shared" si="33"/>
        <v>CUMPLE</v>
      </c>
      <c r="AS115" s="26"/>
      <c r="AT115" s="156" t="str">
        <f t="shared" si="34"/>
        <v>CUMPLE</v>
      </c>
      <c r="AV115" s="26"/>
      <c r="AW115" s="156" t="str">
        <f t="shared" si="35"/>
        <v>CUMPLE</v>
      </c>
      <c r="AY115" s="26"/>
      <c r="AZ115" s="156" t="str">
        <f t="shared" si="36"/>
        <v>CUMPLE</v>
      </c>
      <c r="BB115" s="26"/>
      <c r="BC115" s="156" t="str">
        <f t="shared" si="37"/>
        <v>CUMPLE</v>
      </c>
      <c r="BE115" s="26"/>
      <c r="BF115" s="156" t="str">
        <f t="shared" si="38"/>
        <v>CUMPLE</v>
      </c>
      <c r="BH115" s="26"/>
      <c r="BI115" s="156" t="str">
        <f t="shared" si="39"/>
        <v>CUMPLE</v>
      </c>
      <c r="BK115" s="26"/>
      <c r="BL115" s="156" t="str">
        <f t="shared" si="40"/>
        <v>CUMPLE</v>
      </c>
      <c r="BN115" s="26"/>
      <c r="BO115" s="156" t="str">
        <f t="shared" si="41"/>
        <v>CUMPLE</v>
      </c>
    </row>
    <row r="116" spans="1:67" ht="24" x14ac:dyDescent="0.2">
      <c r="A116" s="27" t="s">
        <v>221</v>
      </c>
      <c r="B116" s="32" t="s">
        <v>222</v>
      </c>
      <c r="C116" s="29" t="s">
        <v>184</v>
      </c>
      <c r="D116" s="29">
        <v>1</v>
      </c>
      <c r="E116" s="25">
        <v>40627.284628000001</v>
      </c>
      <c r="F116" s="26"/>
      <c r="G116" s="156" t="str">
        <f t="shared" si="21"/>
        <v>CUMPLE</v>
      </c>
      <c r="I116" s="26"/>
      <c r="J116" s="156" t="str">
        <f t="shared" si="22"/>
        <v>CUMPLE</v>
      </c>
      <c r="L116" s="26"/>
      <c r="M116" s="156" t="str">
        <f t="shared" si="23"/>
        <v>CUMPLE</v>
      </c>
      <c r="O116" s="26"/>
      <c r="P116" s="156" t="str">
        <f t="shared" si="24"/>
        <v>CUMPLE</v>
      </c>
      <c r="R116" s="26"/>
      <c r="S116" s="156" t="str">
        <f t="shared" si="25"/>
        <v>CUMPLE</v>
      </c>
      <c r="U116" s="26"/>
      <c r="V116" s="156" t="str">
        <f t="shared" si="26"/>
        <v>CUMPLE</v>
      </c>
      <c r="X116" s="26"/>
      <c r="Y116" s="156" t="str">
        <f t="shared" si="27"/>
        <v>CUMPLE</v>
      </c>
      <c r="AA116" s="26"/>
      <c r="AB116" s="156" t="str">
        <f t="shared" si="28"/>
        <v>CUMPLE</v>
      </c>
      <c r="AD116" s="26"/>
      <c r="AE116" s="156" t="str">
        <f t="shared" si="29"/>
        <v>CUMPLE</v>
      </c>
      <c r="AG116" s="26"/>
      <c r="AH116" s="156" t="str">
        <f t="shared" si="30"/>
        <v>CUMPLE</v>
      </c>
      <c r="AJ116" s="26"/>
      <c r="AK116" s="156" t="str">
        <f t="shared" si="31"/>
        <v>CUMPLE</v>
      </c>
      <c r="AM116" s="26"/>
      <c r="AN116" s="156" t="str">
        <f t="shared" si="32"/>
        <v>CUMPLE</v>
      </c>
      <c r="AP116" s="26"/>
      <c r="AQ116" s="156" t="str">
        <f t="shared" si="33"/>
        <v>CUMPLE</v>
      </c>
      <c r="AS116" s="26"/>
      <c r="AT116" s="156" t="str">
        <f t="shared" si="34"/>
        <v>CUMPLE</v>
      </c>
      <c r="AV116" s="26"/>
      <c r="AW116" s="156" t="str">
        <f t="shared" si="35"/>
        <v>CUMPLE</v>
      </c>
      <c r="AY116" s="26"/>
      <c r="AZ116" s="156" t="str">
        <f t="shared" si="36"/>
        <v>CUMPLE</v>
      </c>
      <c r="BB116" s="26"/>
      <c r="BC116" s="156" t="str">
        <f t="shared" si="37"/>
        <v>CUMPLE</v>
      </c>
      <c r="BE116" s="26"/>
      <c r="BF116" s="156" t="str">
        <f t="shared" si="38"/>
        <v>CUMPLE</v>
      </c>
      <c r="BH116" s="26"/>
      <c r="BI116" s="156" t="str">
        <f t="shared" si="39"/>
        <v>CUMPLE</v>
      </c>
      <c r="BK116" s="26"/>
      <c r="BL116" s="156" t="str">
        <f t="shared" si="40"/>
        <v>CUMPLE</v>
      </c>
      <c r="BN116" s="26"/>
      <c r="BO116" s="156" t="str">
        <f t="shared" si="41"/>
        <v>CUMPLE</v>
      </c>
    </row>
    <row r="117" spans="1:67" ht="12.75" x14ac:dyDescent="0.2">
      <c r="A117" s="27" t="s">
        <v>223</v>
      </c>
      <c r="B117" s="28" t="s">
        <v>224</v>
      </c>
      <c r="C117" s="29" t="s">
        <v>33</v>
      </c>
      <c r="D117" s="29">
        <v>1</v>
      </c>
      <c r="E117" s="25">
        <v>45350.139380000001</v>
      </c>
      <c r="F117" s="26"/>
      <c r="G117" s="156" t="str">
        <f t="shared" si="21"/>
        <v>CUMPLE</v>
      </c>
      <c r="I117" s="26"/>
      <c r="J117" s="156" t="str">
        <f t="shared" si="22"/>
        <v>CUMPLE</v>
      </c>
      <c r="L117" s="26"/>
      <c r="M117" s="156" t="str">
        <f t="shared" si="23"/>
        <v>CUMPLE</v>
      </c>
      <c r="O117" s="26"/>
      <c r="P117" s="156" t="str">
        <f t="shared" si="24"/>
        <v>CUMPLE</v>
      </c>
      <c r="R117" s="26"/>
      <c r="S117" s="156" t="str">
        <f t="shared" si="25"/>
        <v>CUMPLE</v>
      </c>
      <c r="U117" s="26"/>
      <c r="V117" s="156" t="str">
        <f t="shared" si="26"/>
        <v>CUMPLE</v>
      </c>
      <c r="X117" s="26"/>
      <c r="Y117" s="156" t="str">
        <f t="shared" si="27"/>
        <v>CUMPLE</v>
      </c>
      <c r="AA117" s="26"/>
      <c r="AB117" s="156" t="str">
        <f t="shared" si="28"/>
        <v>CUMPLE</v>
      </c>
      <c r="AD117" s="26"/>
      <c r="AE117" s="156" t="str">
        <f t="shared" si="29"/>
        <v>CUMPLE</v>
      </c>
      <c r="AG117" s="26"/>
      <c r="AH117" s="156" t="str">
        <f t="shared" si="30"/>
        <v>CUMPLE</v>
      </c>
      <c r="AJ117" s="26"/>
      <c r="AK117" s="156" t="str">
        <f t="shared" si="31"/>
        <v>CUMPLE</v>
      </c>
      <c r="AM117" s="26"/>
      <c r="AN117" s="156" t="str">
        <f t="shared" si="32"/>
        <v>CUMPLE</v>
      </c>
      <c r="AP117" s="26"/>
      <c r="AQ117" s="156" t="str">
        <f t="shared" si="33"/>
        <v>CUMPLE</v>
      </c>
      <c r="AS117" s="26"/>
      <c r="AT117" s="156" t="str">
        <f t="shared" si="34"/>
        <v>CUMPLE</v>
      </c>
      <c r="AV117" s="26"/>
      <c r="AW117" s="156" t="str">
        <f t="shared" si="35"/>
        <v>CUMPLE</v>
      </c>
      <c r="AY117" s="26"/>
      <c r="AZ117" s="156" t="str">
        <f t="shared" si="36"/>
        <v>CUMPLE</v>
      </c>
      <c r="BB117" s="26"/>
      <c r="BC117" s="156" t="str">
        <f t="shared" si="37"/>
        <v>CUMPLE</v>
      </c>
      <c r="BE117" s="26"/>
      <c r="BF117" s="156" t="str">
        <f t="shared" si="38"/>
        <v>CUMPLE</v>
      </c>
      <c r="BH117" s="26"/>
      <c r="BI117" s="156" t="str">
        <f t="shared" si="39"/>
        <v>CUMPLE</v>
      </c>
      <c r="BK117" s="26"/>
      <c r="BL117" s="156" t="str">
        <f t="shared" si="40"/>
        <v>CUMPLE</v>
      </c>
      <c r="BN117" s="26"/>
      <c r="BO117" s="156" t="str">
        <f t="shared" si="41"/>
        <v>CUMPLE</v>
      </c>
    </row>
    <row r="118" spans="1:67" ht="12.75" x14ac:dyDescent="0.2">
      <c r="A118" s="27" t="s">
        <v>225</v>
      </c>
      <c r="B118" s="32" t="s">
        <v>226</v>
      </c>
      <c r="C118" s="29" t="s">
        <v>33</v>
      </c>
      <c r="D118" s="29">
        <v>1</v>
      </c>
      <c r="E118" s="25">
        <v>100092.31946</v>
      </c>
      <c r="F118" s="26"/>
      <c r="G118" s="156" t="str">
        <f t="shared" si="21"/>
        <v>CUMPLE</v>
      </c>
      <c r="I118" s="26"/>
      <c r="J118" s="156" t="str">
        <f t="shared" si="22"/>
        <v>CUMPLE</v>
      </c>
      <c r="L118" s="26"/>
      <c r="M118" s="156" t="str">
        <f t="shared" si="23"/>
        <v>CUMPLE</v>
      </c>
      <c r="O118" s="26"/>
      <c r="P118" s="156" t="str">
        <f t="shared" si="24"/>
        <v>CUMPLE</v>
      </c>
      <c r="R118" s="26"/>
      <c r="S118" s="156" t="str">
        <f t="shared" si="25"/>
        <v>CUMPLE</v>
      </c>
      <c r="U118" s="26"/>
      <c r="V118" s="156" t="str">
        <f t="shared" si="26"/>
        <v>CUMPLE</v>
      </c>
      <c r="X118" s="26"/>
      <c r="Y118" s="156" t="str">
        <f t="shared" si="27"/>
        <v>CUMPLE</v>
      </c>
      <c r="AA118" s="26"/>
      <c r="AB118" s="156" t="str">
        <f t="shared" si="28"/>
        <v>CUMPLE</v>
      </c>
      <c r="AD118" s="26"/>
      <c r="AE118" s="156" t="str">
        <f t="shared" si="29"/>
        <v>CUMPLE</v>
      </c>
      <c r="AG118" s="26"/>
      <c r="AH118" s="156" t="str">
        <f t="shared" si="30"/>
        <v>CUMPLE</v>
      </c>
      <c r="AJ118" s="26"/>
      <c r="AK118" s="156" t="str">
        <f t="shared" si="31"/>
        <v>CUMPLE</v>
      </c>
      <c r="AM118" s="26"/>
      <c r="AN118" s="156" t="str">
        <f t="shared" si="32"/>
        <v>CUMPLE</v>
      </c>
      <c r="AP118" s="26"/>
      <c r="AQ118" s="156" t="str">
        <f t="shared" si="33"/>
        <v>CUMPLE</v>
      </c>
      <c r="AS118" s="26"/>
      <c r="AT118" s="156" t="str">
        <f t="shared" si="34"/>
        <v>CUMPLE</v>
      </c>
      <c r="AV118" s="26"/>
      <c r="AW118" s="156" t="str">
        <f t="shared" si="35"/>
        <v>CUMPLE</v>
      </c>
      <c r="AY118" s="26"/>
      <c r="AZ118" s="156" t="str">
        <f t="shared" si="36"/>
        <v>CUMPLE</v>
      </c>
      <c r="BB118" s="26"/>
      <c r="BC118" s="156" t="str">
        <f t="shared" si="37"/>
        <v>CUMPLE</v>
      </c>
      <c r="BE118" s="26"/>
      <c r="BF118" s="156" t="str">
        <f t="shared" si="38"/>
        <v>CUMPLE</v>
      </c>
      <c r="BH118" s="26"/>
      <c r="BI118" s="156" t="str">
        <f t="shared" si="39"/>
        <v>CUMPLE</v>
      </c>
      <c r="BK118" s="26"/>
      <c r="BL118" s="156" t="str">
        <f t="shared" si="40"/>
        <v>CUMPLE</v>
      </c>
      <c r="BN118" s="26"/>
      <c r="BO118" s="156" t="str">
        <f t="shared" si="41"/>
        <v>CUMPLE</v>
      </c>
    </row>
    <row r="119" spans="1:67" ht="12.75" x14ac:dyDescent="0.2">
      <c r="A119" s="27" t="s">
        <v>227</v>
      </c>
      <c r="B119" s="32" t="s">
        <v>228</v>
      </c>
      <c r="C119" s="78" t="s">
        <v>33</v>
      </c>
      <c r="D119" s="78">
        <v>1</v>
      </c>
      <c r="E119" s="25">
        <v>229380.46829599998</v>
      </c>
      <c r="F119" s="26"/>
      <c r="G119" s="156" t="str">
        <f t="shared" si="21"/>
        <v>CUMPLE</v>
      </c>
      <c r="I119" s="26"/>
      <c r="J119" s="156" t="str">
        <f t="shared" si="22"/>
        <v>CUMPLE</v>
      </c>
      <c r="L119" s="26"/>
      <c r="M119" s="156" t="str">
        <f t="shared" si="23"/>
        <v>CUMPLE</v>
      </c>
      <c r="O119" s="26"/>
      <c r="P119" s="156" t="str">
        <f t="shared" si="24"/>
        <v>CUMPLE</v>
      </c>
      <c r="R119" s="26"/>
      <c r="S119" s="156" t="str">
        <f t="shared" si="25"/>
        <v>CUMPLE</v>
      </c>
      <c r="U119" s="26"/>
      <c r="V119" s="156" t="str">
        <f t="shared" si="26"/>
        <v>CUMPLE</v>
      </c>
      <c r="X119" s="26"/>
      <c r="Y119" s="156" t="str">
        <f t="shared" si="27"/>
        <v>CUMPLE</v>
      </c>
      <c r="AA119" s="26"/>
      <c r="AB119" s="156" t="str">
        <f t="shared" si="28"/>
        <v>CUMPLE</v>
      </c>
      <c r="AD119" s="26"/>
      <c r="AE119" s="156" t="str">
        <f t="shared" si="29"/>
        <v>CUMPLE</v>
      </c>
      <c r="AG119" s="26"/>
      <c r="AH119" s="156" t="str">
        <f t="shared" si="30"/>
        <v>CUMPLE</v>
      </c>
      <c r="AJ119" s="26"/>
      <c r="AK119" s="156" t="str">
        <f t="shared" si="31"/>
        <v>CUMPLE</v>
      </c>
      <c r="AM119" s="26"/>
      <c r="AN119" s="156" t="str">
        <f t="shared" si="32"/>
        <v>CUMPLE</v>
      </c>
      <c r="AP119" s="26"/>
      <c r="AQ119" s="156" t="str">
        <f t="shared" si="33"/>
        <v>CUMPLE</v>
      </c>
      <c r="AS119" s="26"/>
      <c r="AT119" s="156" t="str">
        <f t="shared" si="34"/>
        <v>CUMPLE</v>
      </c>
      <c r="AV119" s="26"/>
      <c r="AW119" s="156" t="str">
        <f t="shared" si="35"/>
        <v>CUMPLE</v>
      </c>
      <c r="AY119" s="26"/>
      <c r="AZ119" s="156" t="str">
        <f t="shared" si="36"/>
        <v>CUMPLE</v>
      </c>
      <c r="BB119" s="26"/>
      <c r="BC119" s="156" t="str">
        <f t="shared" si="37"/>
        <v>CUMPLE</v>
      </c>
      <c r="BE119" s="26"/>
      <c r="BF119" s="156" t="str">
        <f t="shared" si="38"/>
        <v>CUMPLE</v>
      </c>
      <c r="BH119" s="26"/>
      <c r="BI119" s="156" t="str">
        <f t="shared" si="39"/>
        <v>CUMPLE</v>
      </c>
      <c r="BK119" s="26"/>
      <c r="BL119" s="156" t="str">
        <f t="shared" si="40"/>
        <v>CUMPLE</v>
      </c>
      <c r="BN119" s="26"/>
      <c r="BO119" s="156" t="str">
        <f t="shared" si="41"/>
        <v>CUMPLE</v>
      </c>
    </row>
    <row r="120" spans="1:67" ht="13.5" x14ac:dyDescent="0.2">
      <c r="A120" s="27" t="s">
        <v>229</v>
      </c>
      <c r="B120" s="32" t="s">
        <v>230</v>
      </c>
      <c r="C120" s="29" t="s">
        <v>184</v>
      </c>
      <c r="D120" s="29">
        <v>1</v>
      </c>
      <c r="E120" s="25">
        <v>27907.77808</v>
      </c>
      <c r="F120" s="26"/>
      <c r="G120" s="156" t="str">
        <f t="shared" si="21"/>
        <v>CUMPLE</v>
      </c>
      <c r="I120" s="26"/>
      <c r="J120" s="156" t="str">
        <f t="shared" si="22"/>
        <v>CUMPLE</v>
      </c>
      <c r="L120" s="26"/>
      <c r="M120" s="156" t="str">
        <f t="shared" si="23"/>
        <v>CUMPLE</v>
      </c>
      <c r="O120" s="26"/>
      <c r="P120" s="156" t="str">
        <f t="shared" si="24"/>
        <v>CUMPLE</v>
      </c>
      <c r="R120" s="26"/>
      <c r="S120" s="156" t="str">
        <f t="shared" si="25"/>
        <v>CUMPLE</v>
      </c>
      <c r="U120" s="26"/>
      <c r="V120" s="156" t="str">
        <f t="shared" si="26"/>
        <v>CUMPLE</v>
      </c>
      <c r="X120" s="26"/>
      <c r="Y120" s="156" t="str">
        <f t="shared" si="27"/>
        <v>CUMPLE</v>
      </c>
      <c r="AA120" s="26"/>
      <c r="AB120" s="156" t="str">
        <f t="shared" si="28"/>
        <v>CUMPLE</v>
      </c>
      <c r="AD120" s="26"/>
      <c r="AE120" s="156" t="str">
        <f t="shared" si="29"/>
        <v>CUMPLE</v>
      </c>
      <c r="AG120" s="26"/>
      <c r="AH120" s="156" t="str">
        <f t="shared" si="30"/>
        <v>CUMPLE</v>
      </c>
      <c r="AJ120" s="26"/>
      <c r="AK120" s="156" t="str">
        <f t="shared" si="31"/>
        <v>CUMPLE</v>
      </c>
      <c r="AM120" s="26"/>
      <c r="AN120" s="156" t="str">
        <f t="shared" si="32"/>
        <v>CUMPLE</v>
      </c>
      <c r="AP120" s="26"/>
      <c r="AQ120" s="156" t="str">
        <f t="shared" si="33"/>
        <v>CUMPLE</v>
      </c>
      <c r="AS120" s="26"/>
      <c r="AT120" s="156" t="str">
        <f t="shared" si="34"/>
        <v>CUMPLE</v>
      </c>
      <c r="AV120" s="26"/>
      <c r="AW120" s="156" t="str">
        <f t="shared" si="35"/>
        <v>CUMPLE</v>
      </c>
      <c r="AY120" s="26"/>
      <c r="AZ120" s="156" t="str">
        <f t="shared" si="36"/>
        <v>CUMPLE</v>
      </c>
      <c r="BB120" s="26"/>
      <c r="BC120" s="156" t="str">
        <f t="shared" si="37"/>
        <v>CUMPLE</v>
      </c>
      <c r="BE120" s="26"/>
      <c r="BF120" s="156" t="str">
        <f t="shared" si="38"/>
        <v>CUMPLE</v>
      </c>
      <c r="BH120" s="26"/>
      <c r="BI120" s="156" t="str">
        <f t="shared" si="39"/>
        <v>CUMPLE</v>
      </c>
      <c r="BK120" s="26"/>
      <c r="BL120" s="156" t="str">
        <f t="shared" si="40"/>
        <v>CUMPLE</v>
      </c>
      <c r="BN120" s="26"/>
      <c r="BO120" s="156" t="str">
        <f t="shared" si="41"/>
        <v>CUMPLE</v>
      </c>
    </row>
    <row r="121" spans="1:67" ht="12.75" x14ac:dyDescent="0.2">
      <c r="A121" s="27" t="s">
        <v>231</v>
      </c>
      <c r="B121" s="32" t="s">
        <v>232</v>
      </c>
      <c r="C121" s="29" t="s">
        <v>151</v>
      </c>
      <c r="D121" s="29">
        <v>1</v>
      </c>
      <c r="E121" s="25">
        <v>177107.05319999999</v>
      </c>
      <c r="F121" s="26"/>
      <c r="G121" s="156" t="str">
        <f t="shared" si="21"/>
        <v>CUMPLE</v>
      </c>
      <c r="I121" s="26"/>
      <c r="J121" s="156" t="str">
        <f t="shared" si="22"/>
        <v>CUMPLE</v>
      </c>
      <c r="L121" s="26"/>
      <c r="M121" s="156" t="str">
        <f t="shared" si="23"/>
        <v>CUMPLE</v>
      </c>
      <c r="O121" s="26"/>
      <c r="P121" s="156" t="str">
        <f t="shared" si="24"/>
        <v>CUMPLE</v>
      </c>
      <c r="R121" s="26"/>
      <c r="S121" s="156" t="str">
        <f t="shared" si="25"/>
        <v>CUMPLE</v>
      </c>
      <c r="U121" s="26"/>
      <c r="V121" s="156" t="str">
        <f t="shared" si="26"/>
        <v>CUMPLE</v>
      </c>
      <c r="X121" s="26"/>
      <c r="Y121" s="156" t="str">
        <f t="shared" si="27"/>
        <v>CUMPLE</v>
      </c>
      <c r="AA121" s="26"/>
      <c r="AB121" s="156" t="str">
        <f t="shared" si="28"/>
        <v>CUMPLE</v>
      </c>
      <c r="AD121" s="26"/>
      <c r="AE121" s="156" t="str">
        <f t="shared" si="29"/>
        <v>CUMPLE</v>
      </c>
      <c r="AG121" s="26"/>
      <c r="AH121" s="156" t="str">
        <f t="shared" si="30"/>
        <v>CUMPLE</v>
      </c>
      <c r="AJ121" s="26"/>
      <c r="AK121" s="156" t="str">
        <f t="shared" si="31"/>
        <v>CUMPLE</v>
      </c>
      <c r="AM121" s="26"/>
      <c r="AN121" s="156" t="str">
        <f t="shared" si="32"/>
        <v>CUMPLE</v>
      </c>
      <c r="AP121" s="26"/>
      <c r="AQ121" s="156" t="str">
        <f t="shared" si="33"/>
        <v>CUMPLE</v>
      </c>
      <c r="AS121" s="26"/>
      <c r="AT121" s="156" t="str">
        <f t="shared" si="34"/>
        <v>CUMPLE</v>
      </c>
      <c r="AV121" s="26"/>
      <c r="AW121" s="156" t="str">
        <f t="shared" si="35"/>
        <v>CUMPLE</v>
      </c>
      <c r="AY121" s="26"/>
      <c r="AZ121" s="156" t="str">
        <f t="shared" si="36"/>
        <v>CUMPLE</v>
      </c>
      <c r="BB121" s="26"/>
      <c r="BC121" s="156" t="str">
        <f t="shared" si="37"/>
        <v>CUMPLE</v>
      </c>
      <c r="BE121" s="26"/>
      <c r="BF121" s="156" t="str">
        <f t="shared" si="38"/>
        <v>CUMPLE</v>
      </c>
      <c r="BH121" s="26"/>
      <c r="BI121" s="156" t="str">
        <f t="shared" si="39"/>
        <v>CUMPLE</v>
      </c>
      <c r="BK121" s="26"/>
      <c r="BL121" s="156" t="str">
        <f t="shared" si="40"/>
        <v>CUMPLE</v>
      </c>
      <c r="BN121" s="26"/>
      <c r="BO121" s="156" t="str">
        <f t="shared" si="41"/>
        <v>CUMPLE</v>
      </c>
    </row>
    <row r="122" spans="1:67" ht="24" x14ac:dyDescent="0.2">
      <c r="A122" s="27" t="s">
        <v>233</v>
      </c>
      <c r="B122" s="32" t="s">
        <v>234</v>
      </c>
      <c r="C122" s="29" t="s">
        <v>184</v>
      </c>
      <c r="D122" s="29">
        <v>1</v>
      </c>
      <c r="E122" s="25">
        <v>102292.740424</v>
      </c>
      <c r="F122" s="26"/>
      <c r="G122" s="156" t="str">
        <f t="shared" si="21"/>
        <v>CUMPLE</v>
      </c>
      <c r="I122" s="26"/>
      <c r="J122" s="156" t="str">
        <f t="shared" si="22"/>
        <v>CUMPLE</v>
      </c>
      <c r="L122" s="26"/>
      <c r="M122" s="156" t="str">
        <f t="shared" si="23"/>
        <v>CUMPLE</v>
      </c>
      <c r="O122" s="26"/>
      <c r="P122" s="156" t="str">
        <f t="shared" si="24"/>
        <v>CUMPLE</v>
      </c>
      <c r="R122" s="26"/>
      <c r="S122" s="156" t="str">
        <f t="shared" si="25"/>
        <v>CUMPLE</v>
      </c>
      <c r="U122" s="26"/>
      <c r="V122" s="156" t="str">
        <f t="shared" si="26"/>
        <v>CUMPLE</v>
      </c>
      <c r="X122" s="26"/>
      <c r="Y122" s="156" t="str">
        <f t="shared" si="27"/>
        <v>CUMPLE</v>
      </c>
      <c r="AA122" s="26"/>
      <c r="AB122" s="156" t="str">
        <f t="shared" si="28"/>
        <v>CUMPLE</v>
      </c>
      <c r="AD122" s="26"/>
      <c r="AE122" s="156" t="str">
        <f t="shared" si="29"/>
        <v>CUMPLE</v>
      </c>
      <c r="AG122" s="26"/>
      <c r="AH122" s="156" t="str">
        <f t="shared" si="30"/>
        <v>CUMPLE</v>
      </c>
      <c r="AJ122" s="26"/>
      <c r="AK122" s="156" t="str">
        <f t="shared" si="31"/>
        <v>CUMPLE</v>
      </c>
      <c r="AM122" s="26"/>
      <c r="AN122" s="156" t="str">
        <f t="shared" si="32"/>
        <v>CUMPLE</v>
      </c>
      <c r="AP122" s="26"/>
      <c r="AQ122" s="156" t="str">
        <f t="shared" si="33"/>
        <v>CUMPLE</v>
      </c>
      <c r="AS122" s="26"/>
      <c r="AT122" s="156" t="str">
        <f t="shared" si="34"/>
        <v>CUMPLE</v>
      </c>
      <c r="AV122" s="26"/>
      <c r="AW122" s="156" t="str">
        <f t="shared" si="35"/>
        <v>CUMPLE</v>
      </c>
      <c r="AY122" s="26"/>
      <c r="AZ122" s="156" t="str">
        <f t="shared" si="36"/>
        <v>CUMPLE</v>
      </c>
      <c r="BB122" s="26"/>
      <c r="BC122" s="156" t="str">
        <f t="shared" si="37"/>
        <v>CUMPLE</v>
      </c>
      <c r="BE122" s="26"/>
      <c r="BF122" s="156" t="str">
        <f t="shared" si="38"/>
        <v>CUMPLE</v>
      </c>
      <c r="BH122" s="26"/>
      <c r="BI122" s="156" t="str">
        <f t="shared" si="39"/>
        <v>CUMPLE</v>
      </c>
      <c r="BK122" s="26"/>
      <c r="BL122" s="156" t="str">
        <f t="shared" si="40"/>
        <v>CUMPLE</v>
      </c>
      <c r="BN122" s="26"/>
      <c r="BO122" s="156" t="str">
        <f t="shared" si="41"/>
        <v>CUMPLE</v>
      </c>
    </row>
    <row r="123" spans="1:67" ht="24" x14ac:dyDescent="0.2">
      <c r="A123" s="27" t="s">
        <v>235</v>
      </c>
      <c r="B123" s="32" t="s">
        <v>236</v>
      </c>
      <c r="C123" s="29" t="s">
        <v>184</v>
      </c>
      <c r="D123" s="29">
        <v>1</v>
      </c>
      <c r="E123" s="34">
        <v>115000</v>
      </c>
      <c r="F123" s="26"/>
      <c r="G123" s="156" t="str">
        <f t="shared" si="21"/>
        <v>CUMPLE</v>
      </c>
      <c r="I123" s="26"/>
      <c r="J123" s="156" t="str">
        <f t="shared" si="22"/>
        <v>CUMPLE</v>
      </c>
      <c r="L123" s="26"/>
      <c r="M123" s="156" t="str">
        <f t="shared" si="23"/>
        <v>CUMPLE</v>
      </c>
      <c r="O123" s="26"/>
      <c r="P123" s="156" t="str">
        <f t="shared" si="24"/>
        <v>CUMPLE</v>
      </c>
      <c r="R123" s="26"/>
      <c r="S123" s="156" t="str">
        <f t="shared" si="25"/>
        <v>CUMPLE</v>
      </c>
      <c r="U123" s="26"/>
      <c r="V123" s="156" t="str">
        <f t="shared" si="26"/>
        <v>CUMPLE</v>
      </c>
      <c r="X123" s="26"/>
      <c r="Y123" s="156" t="str">
        <f t="shared" si="27"/>
        <v>CUMPLE</v>
      </c>
      <c r="AA123" s="26"/>
      <c r="AB123" s="156" t="str">
        <f t="shared" si="28"/>
        <v>CUMPLE</v>
      </c>
      <c r="AD123" s="26"/>
      <c r="AE123" s="156" t="str">
        <f t="shared" si="29"/>
        <v>CUMPLE</v>
      </c>
      <c r="AG123" s="26"/>
      <c r="AH123" s="156" t="str">
        <f t="shared" si="30"/>
        <v>CUMPLE</v>
      </c>
      <c r="AJ123" s="26"/>
      <c r="AK123" s="156" t="str">
        <f t="shared" si="31"/>
        <v>CUMPLE</v>
      </c>
      <c r="AM123" s="26"/>
      <c r="AN123" s="156" t="str">
        <f t="shared" si="32"/>
        <v>CUMPLE</v>
      </c>
      <c r="AP123" s="26"/>
      <c r="AQ123" s="156" t="str">
        <f t="shared" si="33"/>
        <v>CUMPLE</v>
      </c>
      <c r="AS123" s="26"/>
      <c r="AT123" s="156" t="str">
        <f t="shared" si="34"/>
        <v>CUMPLE</v>
      </c>
      <c r="AV123" s="26"/>
      <c r="AW123" s="156" t="str">
        <f t="shared" si="35"/>
        <v>CUMPLE</v>
      </c>
      <c r="AY123" s="26"/>
      <c r="AZ123" s="156" t="str">
        <f t="shared" si="36"/>
        <v>CUMPLE</v>
      </c>
      <c r="BB123" s="26"/>
      <c r="BC123" s="156" t="str">
        <f t="shared" si="37"/>
        <v>CUMPLE</v>
      </c>
      <c r="BE123" s="26"/>
      <c r="BF123" s="156" t="str">
        <f t="shared" si="38"/>
        <v>CUMPLE</v>
      </c>
      <c r="BH123" s="26"/>
      <c r="BI123" s="156" t="str">
        <f t="shared" si="39"/>
        <v>CUMPLE</v>
      </c>
      <c r="BK123" s="26"/>
      <c r="BL123" s="156" t="str">
        <f t="shared" si="40"/>
        <v>CUMPLE</v>
      </c>
      <c r="BN123" s="26"/>
      <c r="BO123" s="156" t="str">
        <f t="shared" si="41"/>
        <v>CUMPLE</v>
      </c>
    </row>
    <row r="124" spans="1:67" ht="13.5" thickBot="1" x14ac:dyDescent="0.25">
      <c r="A124" s="55" t="s">
        <v>237</v>
      </c>
      <c r="B124" s="60" t="s">
        <v>238</v>
      </c>
      <c r="C124" s="39" t="s">
        <v>33</v>
      </c>
      <c r="D124" s="39">
        <v>1</v>
      </c>
      <c r="E124" s="41">
        <v>464646.25763864</v>
      </c>
      <c r="F124" s="26"/>
      <c r="G124" s="156" t="str">
        <f t="shared" si="21"/>
        <v>CUMPLE</v>
      </c>
      <c r="I124" s="26"/>
      <c r="J124" s="156" t="str">
        <f t="shared" si="22"/>
        <v>CUMPLE</v>
      </c>
      <c r="L124" s="26"/>
      <c r="M124" s="156" t="str">
        <f t="shared" si="23"/>
        <v>CUMPLE</v>
      </c>
      <c r="O124" s="26"/>
      <c r="P124" s="156" t="str">
        <f t="shared" si="24"/>
        <v>CUMPLE</v>
      </c>
      <c r="R124" s="26"/>
      <c r="S124" s="156" t="str">
        <f t="shared" si="25"/>
        <v>CUMPLE</v>
      </c>
      <c r="U124" s="26"/>
      <c r="V124" s="156" t="str">
        <f t="shared" si="26"/>
        <v>CUMPLE</v>
      </c>
      <c r="X124" s="26"/>
      <c r="Y124" s="156" t="str">
        <f t="shared" si="27"/>
        <v>CUMPLE</v>
      </c>
      <c r="AA124" s="26"/>
      <c r="AB124" s="156" t="str">
        <f t="shared" si="28"/>
        <v>CUMPLE</v>
      </c>
      <c r="AD124" s="26"/>
      <c r="AE124" s="156" t="str">
        <f t="shared" si="29"/>
        <v>CUMPLE</v>
      </c>
      <c r="AG124" s="26"/>
      <c r="AH124" s="156" t="str">
        <f t="shared" si="30"/>
        <v>CUMPLE</v>
      </c>
      <c r="AJ124" s="26"/>
      <c r="AK124" s="156" t="str">
        <f t="shared" si="31"/>
        <v>CUMPLE</v>
      </c>
      <c r="AM124" s="26"/>
      <c r="AN124" s="156" t="str">
        <f t="shared" si="32"/>
        <v>CUMPLE</v>
      </c>
      <c r="AP124" s="26"/>
      <c r="AQ124" s="156" t="str">
        <f t="shared" si="33"/>
        <v>CUMPLE</v>
      </c>
      <c r="AS124" s="26"/>
      <c r="AT124" s="156" t="str">
        <f t="shared" si="34"/>
        <v>CUMPLE</v>
      </c>
      <c r="AV124" s="26"/>
      <c r="AW124" s="156" t="str">
        <f t="shared" si="35"/>
        <v>CUMPLE</v>
      </c>
      <c r="AY124" s="26"/>
      <c r="AZ124" s="156" t="str">
        <f t="shared" si="36"/>
        <v>CUMPLE</v>
      </c>
      <c r="BB124" s="26"/>
      <c r="BC124" s="156" t="str">
        <f t="shared" si="37"/>
        <v>CUMPLE</v>
      </c>
      <c r="BE124" s="26"/>
      <c r="BF124" s="156" t="str">
        <f t="shared" si="38"/>
        <v>CUMPLE</v>
      </c>
      <c r="BH124" s="26"/>
      <c r="BI124" s="156" t="str">
        <f t="shared" si="39"/>
        <v>CUMPLE</v>
      </c>
      <c r="BK124" s="26"/>
      <c r="BL124" s="156" t="str">
        <f t="shared" si="40"/>
        <v>CUMPLE</v>
      </c>
      <c r="BN124" s="26"/>
      <c r="BO124" s="156" t="str">
        <f t="shared" si="41"/>
        <v>CUMPLE</v>
      </c>
    </row>
    <row r="125" spans="1:67" ht="13.5" hidden="1" customHeight="1" x14ac:dyDescent="0.2">
      <c r="A125" s="79" t="s">
        <v>239</v>
      </c>
      <c r="B125" s="80"/>
      <c r="C125" s="80"/>
      <c r="D125" s="80"/>
      <c r="E125" s="80"/>
      <c r="F125" s="81"/>
      <c r="G125" s="156" t="str">
        <f t="shared" si="21"/>
        <v>NO CUMPLE</v>
      </c>
      <c r="I125" s="81"/>
      <c r="J125" s="156" t="str">
        <f t="shared" si="22"/>
        <v>NO CUMPLE</v>
      </c>
      <c r="L125" s="26"/>
      <c r="M125" s="156" t="str">
        <f t="shared" si="23"/>
        <v>NO CUMPLE</v>
      </c>
      <c r="O125" s="26"/>
      <c r="P125" s="156" t="str">
        <f t="shared" si="24"/>
        <v>NO CUMPLE</v>
      </c>
      <c r="R125" s="26"/>
      <c r="S125" s="156" t="str">
        <f t="shared" si="25"/>
        <v>NO CUMPLE</v>
      </c>
      <c r="U125" s="26"/>
      <c r="V125" s="156" t="str">
        <f t="shared" si="26"/>
        <v>NO CUMPLE</v>
      </c>
      <c r="X125" s="26"/>
      <c r="Y125" s="156" t="str">
        <f t="shared" si="27"/>
        <v>NO CUMPLE</v>
      </c>
      <c r="AA125" s="26"/>
      <c r="AB125" s="156" t="str">
        <f t="shared" si="28"/>
        <v>NO CUMPLE</v>
      </c>
      <c r="AD125" s="26"/>
      <c r="AE125" s="156" t="str">
        <f t="shared" si="29"/>
        <v>NO CUMPLE</v>
      </c>
      <c r="AG125" s="26"/>
      <c r="AH125" s="156" t="str">
        <f t="shared" si="30"/>
        <v>NO CUMPLE</v>
      </c>
      <c r="AJ125" s="26"/>
      <c r="AK125" s="156" t="str">
        <f t="shared" si="31"/>
        <v>NO CUMPLE</v>
      </c>
      <c r="AM125" s="26"/>
      <c r="AN125" s="156" t="str">
        <f t="shared" si="32"/>
        <v>NO CUMPLE</v>
      </c>
      <c r="AP125" s="26"/>
      <c r="AQ125" s="156" t="str">
        <f t="shared" si="33"/>
        <v>NO CUMPLE</v>
      </c>
      <c r="AS125" s="26"/>
      <c r="AT125" s="156" t="str">
        <f t="shared" si="34"/>
        <v>NO CUMPLE</v>
      </c>
      <c r="AV125" s="26"/>
      <c r="AW125" s="156" t="str">
        <f t="shared" si="35"/>
        <v>NO CUMPLE</v>
      </c>
      <c r="AY125" s="26"/>
      <c r="AZ125" s="156" t="str">
        <f t="shared" si="36"/>
        <v>NO CUMPLE</v>
      </c>
      <c r="BB125" s="26"/>
      <c r="BC125" s="156" t="str">
        <f t="shared" si="37"/>
        <v>NO CUMPLE</v>
      </c>
      <c r="BE125" s="26"/>
      <c r="BF125" s="156" t="str">
        <f t="shared" si="38"/>
        <v>NO CUMPLE</v>
      </c>
      <c r="BH125" s="26"/>
      <c r="BI125" s="156" t="str">
        <f t="shared" si="39"/>
        <v>NO CUMPLE</v>
      </c>
      <c r="BK125" s="26"/>
      <c r="BL125" s="156" t="str">
        <f t="shared" si="40"/>
        <v>NO CUMPLE</v>
      </c>
      <c r="BN125" s="26"/>
      <c r="BO125" s="156" t="str">
        <f t="shared" si="41"/>
        <v>NO CUMPLE</v>
      </c>
    </row>
    <row r="126" spans="1:67" ht="13.5" hidden="1" thickBot="1" x14ac:dyDescent="0.25">
      <c r="A126" s="62" t="s">
        <v>240</v>
      </c>
      <c r="B126" s="51"/>
      <c r="C126" s="51"/>
      <c r="D126" s="51"/>
      <c r="E126" s="51"/>
      <c r="F126" s="52"/>
      <c r="G126" s="156" t="str">
        <f t="shared" si="21"/>
        <v>NO CUMPLE</v>
      </c>
      <c r="I126" s="52"/>
      <c r="J126" s="156" t="str">
        <f t="shared" si="22"/>
        <v>NO CUMPLE</v>
      </c>
      <c r="L126" s="26"/>
      <c r="M126" s="156" t="str">
        <f t="shared" si="23"/>
        <v>NO CUMPLE</v>
      </c>
      <c r="O126" s="26"/>
      <c r="P126" s="156" t="str">
        <f t="shared" si="24"/>
        <v>NO CUMPLE</v>
      </c>
      <c r="R126" s="26"/>
      <c r="S126" s="156" t="str">
        <f t="shared" si="25"/>
        <v>NO CUMPLE</v>
      </c>
      <c r="U126" s="26"/>
      <c r="V126" s="156" t="str">
        <f t="shared" si="26"/>
        <v>NO CUMPLE</v>
      </c>
      <c r="X126" s="26"/>
      <c r="Y126" s="156" t="str">
        <f t="shared" si="27"/>
        <v>NO CUMPLE</v>
      </c>
      <c r="AA126" s="26"/>
      <c r="AB126" s="156" t="str">
        <f t="shared" si="28"/>
        <v>NO CUMPLE</v>
      </c>
      <c r="AD126" s="26"/>
      <c r="AE126" s="156" t="str">
        <f t="shared" si="29"/>
        <v>NO CUMPLE</v>
      </c>
      <c r="AG126" s="26"/>
      <c r="AH126" s="156" t="str">
        <f t="shared" si="30"/>
        <v>NO CUMPLE</v>
      </c>
      <c r="AJ126" s="26"/>
      <c r="AK126" s="156" t="str">
        <f t="shared" si="31"/>
        <v>NO CUMPLE</v>
      </c>
      <c r="AM126" s="26"/>
      <c r="AN126" s="156" t="str">
        <f t="shared" si="32"/>
        <v>NO CUMPLE</v>
      </c>
      <c r="AP126" s="26"/>
      <c r="AQ126" s="156" t="str">
        <f t="shared" si="33"/>
        <v>NO CUMPLE</v>
      </c>
      <c r="AS126" s="26"/>
      <c r="AT126" s="156" t="str">
        <f t="shared" si="34"/>
        <v>NO CUMPLE</v>
      </c>
      <c r="AV126" s="26"/>
      <c r="AW126" s="156" t="str">
        <f t="shared" si="35"/>
        <v>NO CUMPLE</v>
      </c>
      <c r="AY126" s="26"/>
      <c r="AZ126" s="156" t="str">
        <f t="shared" si="36"/>
        <v>NO CUMPLE</v>
      </c>
      <c r="BB126" s="26"/>
      <c r="BC126" s="156" t="str">
        <f t="shared" si="37"/>
        <v>NO CUMPLE</v>
      </c>
      <c r="BE126" s="26"/>
      <c r="BF126" s="156" t="str">
        <f t="shared" si="38"/>
        <v>NO CUMPLE</v>
      </c>
      <c r="BH126" s="26"/>
      <c r="BI126" s="156" t="str">
        <f t="shared" si="39"/>
        <v>NO CUMPLE</v>
      </c>
      <c r="BK126" s="26"/>
      <c r="BL126" s="156" t="str">
        <f t="shared" si="40"/>
        <v>NO CUMPLE</v>
      </c>
      <c r="BN126" s="26"/>
      <c r="BO126" s="156" t="str">
        <f t="shared" si="41"/>
        <v>NO CUMPLE</v>
      </c>
    </row>
    <row r="127" spans="1:67" ht="13.5" hidden="1" thickBot="1" x14ac:dyDescent="0.25">
      <c r="A127" s="21" t="s">
        <v>241</v>
      </c>
      <c r="B127" s="62" t="s">
        <v>242</v>
      </c>
      <c r="C127" s="51"/>
      <c r="D127" s="51"/>
      <c r="E127" s="51"/>
      <c r="F127" s="52"/>
      <c r="G127" s="156" t="str">
        <f t="shared" si="21"/>
        <v>NO CUMPLE</v>
      </c>
      <c r="I127" s="52"/>
      <c r="J127" s="156" t="str">
        <f t="shared" si="22"/>
        <v>NO CUMPLE</v>
      </c>
      <c r="L127" s="26"/>
      <c r="M127" s="156" t="str">
        <f t="shared" si="23"/>
        <v>NO CUMPLE</v>
      </c>
      <c r="O127" s="26"/>
      <c r="P127" s="156" t="str">
        <f t="shared" si="24"/>
        <v>NO CUMPLE</v>
      </c>
      <c r="R127" s="26"/>
      <c r="S127" s="156" t="str">
        <f t="shared" si="25"/>
        <v>NO CUMPLE</v>
      </c>
      <c r="U127" s="26"/>
      <c r="V127" s="156" t="str">
        <f t="shared" si="26"/>
        <v>NO CUMPLE</v>
      </c>
      <c r="X127" s="26"/>
      <c r="Y127" s="156" t="str">
        <f t="shared" si="27"/>
        <v>NO CUMPLE</v>
      </c>
      <c r="AA127" s="26"/>
      <c r="AB127" s="156" t="str">
        <f t="shared" si="28"/>
        <v>NO CUMPLE</v>
      </c>
      <c r="AD127" s="26"/>
      <c r="AE127" s="156" t="str">
        <f t="shared" si="29"/>
        <v>NO CUMPLE</v>
      </c>
      <c r="AG127" s="26"/>
      <c r="AH127" s="156" t="str">
        <f t="shared" si="30"/>
        <v>NO CUMPLE</v>
      </c>
      <c r="AJ127" s="26"/>
      <c r="AK127" s="156" t="str">
        <f t="shared" si="31"/>
        <v>NO CUMPLE</v>
      </c>
      <c r="AM127" s="26"/>
      <c r="AN127" s="156" t="str">
        <f t="shared" si="32"/>
        <v>NO CUMPLE</v>
      </c>
      <c r="AP127" s="26"/>
      <c r="AQ127" s="156" t="str">
        <f t="shared" si="33"/>
        <v>NO CUMPLE</v>
      </c>
      <c r="AS127" s="26"/>
      <c r="AT127" s="156" t="str">
        <f t="shared" si="34"/>
        <v>NO CUMPLE</v>
      </c>
      <c r="AV127" s="26"/>
      <c r="AW127" s="156" t="str">
        <f t="shared" si="35"/>
        <v>NO CUMPLE</v>
      </c>
      <c r="AY127" s="26"/>
      <c r="AZ127" s="156" t="str">
        <f t="shared" si="36"/>
        <v>NO CUMPLE</v>
      </c>
      <c r="BB127" s="26"/>
      <c r="BC127" s="156" t="str">
        <f t="shared" si="37"/>
        <v>NO CUMPLE</v>
      </c>
      <c r="BE127" s="26"/>
      <c r="BF127" s="156" t="str">
        <f t="shared" si="38"/>
        <v>NO CUMPLE</v>
      </c>
      <c r="BH127" s="26"/>
      <c r="BI127" s="156" t="str">
        <f t="shared" si="39"/>
        <v>NO CUMPLE</v>
      </c>
      <c r="BK127" s="26"/>
      <c r="BL127" s="156" t="str">
        <f t="shared" si="40"/>
        <v>NO CUMPLE</v>
      </c>
      <c r="BN127" s="26"/>
      <c r="BO127" s="156" t="str">
        <f t="shared" si="41"/>
        <v>NO CUMPLE</v>
      </c>
    </row>
    <row r="128" spans="1:67" ht="13.5" hidden="1" thickBot="1" x14ac:dyDescent="0.25">
      <c r="A128" s="21"/>
      <c r="B128" s="53" t="s">
        <v>30</v>
      </c>
      <c r="C128" s="54"/>
      <c r="D128" s="54"/>
      <c r="E128" s="54"/>
      <c r="F128" s="54"/>
      <c r="G128" s="156" t="str">
        <f t="shared" si="21"/>
        <v>NO CUMPLE</v>
      </c>
      <c r="I128" s="54"/>
      <c r="J128" s="156" t="str">
        <f t="shared" si="22"/>
        <v>NO CUMPLE</v>
      </c>
      <c r="L128" s="26"/>
      <c r="M128" s="156" t="str">
        <f t="shared" si="23"/>
        <v>NO CUMPLE</v>
      </c>
      <c r="O128" s="26"/>
      <c r="P128" s="156" t="str">
        <f t="shared" si="24"/>
        <v>NO CUMPLE</v>
      </c>
      <c r="R128" s="26"/>
      <c r="S128" s="156" t="str">
        <f t="shared" si="25"/>
        <v>NO CUMPLE</v>
      </c>
      <c r="U128" s="26"/>
      <c r="V128" s="156" t="str">
        <f t="shared" si="26"/>
        <v>NO CUMPLE</v>
      </c>
      <c r="X128" s="26"/>
      <c r="Y128" s="156" t="str">
        <f t="shared" si="27"/>
        <v>NO CUMPLE</v>
      </c>
      <c r="AA128" s="26"/>
      <c r="AB128" s="156" t="str">
        <f t="shared" si="28"/>
        <v>NO CUMPLE</v>
      </c>
      <c r="AD128" s="26"/>
      <c r="AE128" s="156" t="str">
        <f t="shared" si="29"/>
        <v>NO CUMPLE</v>
      </c>
      <c r="AG128" s="26"/>
      <c r="AH128" s="156" t="str">
        <f t="shared" si="30"/>
        <v>NO CUMPLE</v>
      </c>
      <c r="AJ128" s="26"/>
      <c r="AK128" s="156" t="str">
        <f t="shared" si="31"/>
        <v>NO CUMPLE</v>
      </c>
      <c r="AM128" s="26"/>
      <c r="AN128" s="156" t="str">
        <f t="shared" si="32"/>
        <v>NO CUMPLE</v>
      </c>
      <c r="AP128" s="26"/>
      <c r="AQ128" s="156" t="str">
        <f t="shared" si="33"/>
        <v>NO CUMPLE</v>
      </c>
      <c r="AS128" s="26"/>
      <c r="AT128" s="156" t="str">
        <f t="shared" si="34"/>
        <v>NO CUMPLE</v>
      </c>
      <c r="AV128" s="26"/>
      <c r="AW128" s="156" t="str">
        <f t="shared" si="35"/>
        <v>NO CUMPLE</v>
      </c>
      <c r="AY128" s="26"/>
      <c r="AZ128" s="156" t="str">
        <f t="shared" si="36"/>
        <v>NO CUMPLE</v>
      </c>
      <c r="BB128" s="26"/>
      <c r="BC128" s="156" t="str">
        <f t="shared" si="37"/>
        <v>NO CUMPLE</v>
      </c>
      <c r="BE128" s="26"/>
      <c r="BF128" s="156" t="str">
        <f t="shared" si="38"/>
        <v>NO CUMPLE</v>
      </c>
      <c r="BH128" s="26"/>
      <c r="BI128" s="156" t="str">
        <f t="shared" si="39"/>
        <v>NO CUMPLE</v>
      </c>
      <c r="BK128" s="26"/>
      <c r="BL128" s="156" t="str">
        <f t="shared" si="40"/>
        <v>NO CUMPLE</v>
      </c>
      <c r="BN128" s="26"/>
      <c r="BO128" s="156" t="str">
        <f t="shared" si="41"/>
        <v>NO CUMPLE</v>
      </c>
    </row>
    <row r="129" spans="1:67" ht="24" x14ac:dyDescent="0.2">
      <c r="A129" s="22" t="s">
        <v>243</v>
      </c>
      <c r="B129" s="82" t="s">
        <v>244</v>
      </c>
      <c r="C129" s="46" t="s">
        <v>184</v>
      </c>
      <c r="D129" s="46">
        <v>1</v>
      </c>
      <c r="E129" s="25">
        <v>110128.38580799999</v>
      </c>
      <c r="F129" s="26"/>
      <c r="G129" s="156" t="str">
        <f t="shared" si="21"/>
        <v>CUMPLE</v>
      </c>
      <c r="I129" s="26"/>
      <c r="J129" s="156" t="str">
        <f t="shared" si="22"/>
        <v>CUMPLE</v>
      </c>
      <c r="L129" s="26"/>
      <c r="M129" s="156" t="str">
        <f t="shared" si="23"/>
        <v>CUMPLE</v>
      </c>
      <c r="O129" s="26"/>
      <c r="P129" s="156" t="str">
        <f t="shared" si="24"/>
        <v>CUMPLE</v>
      </c>
      <c r="R129" s="26"/>
      <c r="S129" s="156" t="str">
        <f t="shared" si="25"/>
        <v>CUMPLE</v>
      </c>
      <c r="U129" s="26"/>
      <c r="V129" s="156" t="str">
        <f t="shared" si="26"/>
        <v>CUMPLE</v>
      </c>
      <c r="X129" s="26"/>
      <c r="Y129" s="156" t="str">
        <f t="shared" si="27"/>
        <v>CUMPLE</v>
      </c>
      <c r="AA129" s="26"/>
      <c r="AB129" s="156" t="str">
        <f t="shared" si="28"/>
        <v>CUMPLE</v>
      </c>
      <c r="AD129" s="26"/>
      <c r="AE129" s="156" t="str">
        <f t="shared" si="29"/>
        <v>CUMPLE</v>
      </c>
      <c r="AG129" s="26"/>
      <c r="AH129" s="156" t="str">
        <f t="shared" si="30"/>
        <v>CUMPLE</v>
      </c>
      <c r="AJ129" s="26"/>
      <c r="AK129" s="156" t="str">
        <f t="shared" si="31"/>
        <v>CUMPLE</v>
      </c>
      <c r="AM129" s="26"/>
      <c r="AN129" s="156" t="str">
        <f t="shared" si="32"/>
        <v>CUMPLE</v>
      </c>
      <c r="AP129" s="26"/>
      <c r="AQ129" s="156" t="str">
        <f t="shared" si="33"/>
        <v>CUMPLE</v>
      </c>
      <c r="AS129" s="26"/>
      <c r="AT129" s="156" t="str">
        <f t="shared" si="34"/>
        <v>CUMPLE</v>
      </c>
      <c r="AV129" s="26"/>
      <c r="AW129" s="156" t="str">
        <f t="shared" si="35"/>
        <v>CUMPLE</v>
      </c>
      <c r="AY129" s="26"/>
      <c r="AZ129" s="156" t="str">
        <f t="shared" si="36"/>
        <v>CUMPLE</v>
      </c>
      <c r="BB129" s="26"/>
      <c r="BC129" s="156" t="str">
        <f t="shared" si="37"/>
        <v>CUMPLE</v>
      </c>
      <c r="BE129" s="26"/>
      <c r="BF129" s="156" t="str">
        <f t="shared" si="38"/>
        <v>CUMPLE</v>
      </c>
      <c r="BH129" s="26"/>
      <c r="BI129" s="156" t="str">
        <f t="shared" si="39"/>
        <v>CUMPLE</v>
      </c>
      <c r="BK129" s="26"/>
      <c r="BL129" s="156" t="str">
        <f t="shared" si="40"/>
        <v>CUMPLE</v>
      </c>
      <c r="BN129" s="26"/>
      <c r="BO129" s="156" t="str">
        <f t="shared" si="41"/>
        <v>CUMPLE</v>
      </c>
    </row>
    <row r="130" spans="1:67" ht="24" x14ac:dyDescent="0.2">
      <c r="A130" s="27" t="s">
        <v>245</v>
      </c>
      <c r="B130" s="83" t="s">
        <v>246</v>
      </c>
      <c r="C130" s="29" t="s">
        <v>184</v>
      </c>
      <c r="D130" s="29">
        <v>1</v>
      </c>
      <c r="E130" s="25">
        <v>121506.17225600001</v>
      </c>
      <c r="F130" s="26"/>
      <c r="G130" s="156" t="str">
        <f t="shared" si="21"/>
        <v>CUMPLE</v>
      </c>
      <c r="I130" s="26"/>
      <c r="J130" s="156" t="str">
        <f t="shared" si="22"/>
        <v>CUMPLE</v>
      </c>
      <c r="L130" s="26"/>
      <c r="M130" s="156" t="str">
        <f t="shared" si="23"/>
        <v>CUMPLE</v>
      </c>
      <c r="O130" s="26"/>
      <c r="P130" s="156" t="str">
        <f t="shared" si="24"/>
        <v>CUMPLE</v>
      </c>
      <c r="R130" s="26"/>
      <c r="S130" s="156" t="str">
        <f t="shared" si="25"/>
        <v>CUMPLE</v>
      </c>
      <c r="U130" s="26"/>
      <c r="V130" s="156" t="str">
        <f t="shared" si="26"/>
        <v>CUMPLE</v>
      </c>
      <c r="X130" s="26"/>
      <c r="Y130" s="156" t="str">
        <f t="shared" si="27"/>
        <v>CUMPLE</v>
      </c>
      <c r="AA130" s="26"/>
      <c r="AB130" s="156" t="str">
        <f t="shared" si="28"/>
        <v>CUMPLE</v>
      </c>
      <c r="AD130" s="26"/>
      <c r="AE130" s="156" t="str">
        <f t="shared" si="29"/>
        <v>CUMPLE</v>
      </c>
      <c r="AG130" s="26"/>
      <c r="AH130" s="156" t="str">
        <f t="shared" si="30"/>
        <v>CUMPLE</v>
      </c>
      <c r="AJ130" s="26"/>
      <c r="AK130" s="156" t="str">
        <f t="shared" si="31"/>
        <v>CUMPLE</v>
      </c>
      <c r="AM130" s="26"/>
      <c r="AN130" s="156" t="str">
        <f t="shared" si="32"/>
        <v>CUMPLE</v>
      </c>
      <c r="AP130" s="26"/>
      <c r="AQ130" s="156" t="str">
        <f t="shared" si="33"/>
        <v>CUMPLE</v>
      </c>
      <c r="AS130" s="26"/>
      <c r="AT130" s="156" t="str">
        <f t="shared" si="34"/>
        <v>CUMPLE</v>
      </c>
      <c r="AV130" s="26"/>
      <c r="AW130" s="156" t="str">
        <f t="shared" si="35"/>
        <v>CUMPLE</v>
      </c>
      <c r="AY130" s="26"/>
      <c r="AZ130" s="156" t="str">
        <f t="shared" si="36"/>
        <v>CUMPLE</v>
      </c>
      <c r="BB130" s="26"/>
      <c r="BC130" s="156" t="str">
        <f t="shared" si="37"/>
        <v>CUMPLE</v>
      </c>
      <c r="BE130" s="26"/>
      <c r="BF130" s="156" t="str">
        <f t="shared" si="38"/>
        <v>CUMPLE</v>
      </c>
      <c r="BH130" s="26"/>
      <c r="BI130" s="156" t="str">
        <f t="shared" si="39"/>
        <v>CUMPLE</v>
      </c>
      <c r="BK130" s="26"/>
      <c r="BL130" s="156" t="str">
        <f t="shared" si="40"/>
        <v>CUMPLE</v>
      </c>
      <c r="BN130" s="26"/>
      <c r="BO130" s="156" t="str">
        <f t="shared" si="41"/>
        <v>CUMPLE</v>
      </c>
    </row>
    <row r="131" spans="1:67" ht="24" x14ac:dyDescent="0.2">
      <c r="A131" s="27" t="s">
        <v>247</v>
      </c>
      <c r="B131" s="83" t="s">
        <v>248</v>
      </c>
      <c r="C131" s="29" t="s">
        <v>184</v>
      </c>
      <c r="D131" s="29">
        <v>1</v>
      </c>
      <c r="E131" s="25">
        <v>86084.761615999989</v>
      </c>
      <c r="F131" s="26"/>
      <c r="G131" s="156" t="str">
        <f t="shared" si="21"/>
        <v>CUMPLE</v>
      </c>
      <c r="I131" s="26"/>
      <c r="J131" s="156" t="str">
        <f t="shared" si="22"/>
        <v>CUMPLE</v>
      </c>
      <c r="L131" s="26"/>
      <c r="M131" s="156" t="str">
        <f t="shared" si="23"/>
        <v>CUMPLE</v>
      </c>
      <c r="O131" s="26"/>
      <c r="P131" s="156" t="str">
        <f t="shared" si="24"/>
        <v>CUMPLE</v>
      </c>
      <c r="R131" s="26"/>
      <c r="S131" s="156" t="str">
        <f t="shared" si="25"/>
        <v>CUMPLE</v>
      </c>
      <c r="U131" s="26"/>
      <c r="V131" s="156" t="str">
        <f t="shared" si="26"/>
        <v>CUMPLE</v>
      </c>
      <c r="X131" s="26"/>
      <c r="Y131" s="156" t="str">
        <f t="shared" si="27"/>
        <v>CUMPLE</v>
      </c>
      <c r="AA131" s="26"/>
      <c r="AB131" s="156" t="str">
        <f t="shared" si="28"/>
        <v>CUMPLE</v>
      </c>
      <c r="AD131" s="26"/>
      <c r="AE131" s="156" t="str">
        <f t="shared" si="29"/>
        <v>CUMPLE</v>
      </c>
      <c r="AG131" s="26"/>
      <c r="AH131" s="156" t="str">
        <f t="shared" si="30"/>
        <v>CUMPLE</v>
      </c>
      <c r="AJ131" s="26"/>
      <c r="AK131" s="156" t="str">
        <f t="shared" si="31"/>
        <v>CUMPLE</v>
      </c>
      <c r="AM131" s="26"/>
      <c r="AN131" s="156" t="str">
        <f t="shared" si="32"/>
        <v>CUMPLE</v>
      </c>
      <c r="AP131" s="26"/>
      <c r="AQ131" s="156" t="str">
        <f t="shared" si="33"/>
        <v>CUMPLE</v>
      </c>
      <c r="AS131" s="26"/>
      <c r="AT131" s="156" t="str">
        <f t="shared" si="34"/>
        <v>CUMPLE</v>
      </c>
      <c r="AV131" s="26"/>
      <c r="AW131" s="156" t="str">
        <f t="shared" si="35"/>
        <v>CUMPLE</v>
      </c>
      <c r="AY131" s="26"/>
      <c r="AZ131" s="156" t="str">
        <f t="shared" si="36"/>
        <v>CUMPLE</v>
      </c>
      <c r="BB131" s="26"/>
      <c r="BC131" s="156" t="str">
        <f t="shared" si="37"/>
        <v>CUMPLE</v>
      </c>
      <c r="BE131" s="26"/>
      <c r="BF131" s="156" t="str">
        <f t="shared" si="38"/>
        <v>CUMPLE</v>
      </c>
      <c r="BH131" s="26"/>
      <c r="BI131" s="156" t="str">
        <f t="shared" si="39"/>
        <v>CUMPLE</v>
      </c>
      <c r="BK131" s="26"/>
      <c r="BL131" s="156" t="str">
        <f t="shared" si="40"/>
        <v>CUMPLE</v>
      </c>
      <c r="BN131" s="26"/>
      <c r="BO131" s="156" t="str">
        <f t="shared" si="41"/>
        <v>CUMPLE</v>
      </c>
    </row>
    <row r="132" spans="1:67" ht="12.75" x14ac:dyDescent="0.2">
      <c r="A132" s="27" t="s">
        <v>249</v>
      </c>
      <c r="B132" s="83" t="s">
        <v>250</v>
      </c>
      <c r="C132" s="29" t="s">
        <v>251</v>
      </c>
      <c r="D132" s="29">
        <v>1</v>
      </c>
      <c r="E132" s="25">
        <v>89090.214639999991</v>
      </c>
      <c r="F132" s="26"/>
      <c r="G132" s="156" t="str">
        <f t="shared" si="21"/>
        <v>CUMPLE</v>
      </c>
      <c r="I132" s="26"/>
      <c r="J132" s="156" t="str">
        <f t="shared" si="22"/>
        <v>CUMPLE</v>
      </c>
      <c r="L132" s="26"/>
      <c r="M132" s="156" t="str">
        <f t="shared" si="23"/>
        <v>CUMPLE</v>
      </c>
      <c r="O132" s="26"/>
      <c r="P132" s="156" t="str">
        <f t="shared" si="24"/>
        <v>CUMPLE</v>
      </c>
      <c r="R132" s="26"/>
      <c r="S132" s="156" t="str">
        <f t="shared" si="25"/>
        <v>CUMPLE</v>
      </c>
      <c r="U132" s="26"/>
      <c r="V132" s="156" t="str">
        <f t="shared" si="26"/>
        <v>CUMPLE</v>
      </c>
      <c r="X132" s="26"/>
      <c r="Y132" s="156" t="str">
        <f t="shared" si="27"/>
        <v>CUMPLE</v>
      </c>
      <c r="AA132" s="26"/>
      <c r="AB132" s="156" t="str">
        <f t="shared" si="28"/>
        <v>CUMPLE</v>
      </c>
      <c r="AD132" s="26"/>
      <c r="AE132" s="156" t="str">
        <f t="shared" si="29"/>
        <v>CUMPLE</v>
      </c>
      <c r="AG132" s="26"/>
      <c r="AH132" s="156" t="str">
        <f t="shared" si="30"/>
        <v>CUMPLE</v>
      </c>
      <c r="AJ132" s="26"/>
      <c r="AK132" s="156" t="str">
        <f t="shared" si="31"/>
        <v>CUMPLE</v>
      </c>
      <c r="AM132" s="26"/>
      <c r="AN132" s="156" t="str">
        <f t="shared" si="32"/>
        <v>CUMPLE</v>
      </c>
      <c r="AP132" s="26"/>
      <c r="AQ132" s="156" t="str">
        <f t="shared" si="33"/>
        <v>CUMPLE</v>
      </c>
      <c r="AS132" s="26"/>
      <c r="AT132" s="156" t="str">
        <f t="shared" si="34"/>
        <v>CUMPLE</v>
      </c>
      <c r="AV132" s="26"/>
      <c r="AW132" s="156" t="str">
        <f t="shared" si="35"/>
        <v>CUMPLE</v>
      </c>
      <c r="AY132" s="26"/>
      <c r="AZ132" s="156" t="str">
        <f t="shared" si="36"/>
        <v>CUMPLE</v>
      </c>
      <c r="BB132" s="26"/>
      <c r="BC132" s="156" t="str">
        <f t="shared" si="37"/>
        <v>CUMPLE</v>
      </c>
      <c r="BE132" s="26"/>
      <c r="BF132" s="156" t="str">
        <f t="shared" si="38"/>
        <v>CUMPLE</v>
      </c>
      <c r="BH132" s="26"/>
      <c r="BI132" s="156" t="str">
        <f t="shared" si="39"/>
        <v>CUMPLE</v>
      </c>
      <c r="BK132" s="26"/>
      <c r="BL132" s="156" t="str">
        <f t="shared" si="40"/>
        <v>CUMPLE</v>
      </c>
      <c r="BN132" s="26"/>
      <c r="BO132" s="156" t="str">
        <f t="shared" si="41"/>
        <v>CUMPLE</v>
      </c>
    </row>
    <row r="133" spans="1:67" ht="12.75" x14ac:dyDescent="0.2">
      <c r="A133" s="27" t="s">
        <v>252</v>
      </c>
      <c r="B133" s="84" t="s">
        <v>253</v>
      </c>
      <c r="C133" s="78" t="s">
        <v>251</v>
      </c>
      <c r="D133" s="78">
        <v>1</v>
      </c>
      <c r="E133" s="25">
        <v>87480.15052000001</v>
      </c>
      <c r="F133" s="26"/>
      <c r="G133" s="156" t="str">
        <f t="shared" si="21"/>
        <v>CUMPLE</v>
      </c>
      <c r="I133" s="26"/>
      <c r="J133" s="156" t="str">
        <f t="shared" si="22"/>
        <v>CUMPLE</v>
      </c>
      <c r="L133" s="26"/>
      <c r="M133" s="156" t="str">
        <f t="shared" si="23"/>
        <v>CUMPLE</v>
      </c>
      <c r="O133" s="26"/>
      <c r="P133" s="156" t="str">
        <f t="shared" si="24"/>
        <v>CUMPLE</v>
      </c>
      <c r="R133" s="26"/>
      <c r="S133" s="156" t="str">
        <f t="shared" si="25"/>
        <v>CUMPLE</v>
      </c>
      <c r="U133" s="26"/>
      <c r="V133" s="156" t="str">
        <f t="shared" si="26"/>
        <v>CUMPLE</v>
      </c>
      <c r="X133" s="26"/>
      <c r="Y133" s="156" t="str">
        <f t="shared" si="27"/>
        <v>CUMPLE</v>
      </c>
      <c r="AA133" s="26"/>
      <c r="AB133" s="156" t="str">
        <f t="shared" si="28"/>
        <v>CUMPLE</v>
      </c>
      <c r="AD133" s="26"/>
      <c r="AE133" s="156" t="str">
        <f t="shared" si="29"/>
        <v>CUMPLE</v>
      </c>
      <c r="AG133" s="26"/>
      <c r="AH133" s="156" t="str">
        <f t="shared" si="30"/>
        <v>CUMPLE</v>
      </c>
      <c r="AJ133" s="26"/>
      <c r="AK133" s="156" t="str">
        <f t="shared" si="31"/>
        <v>CUMPLE</v>
      </c>
      <c r="AM133" s="26"/>
      <c r="AN133" s="156" t="str">
        <f t="shared" si="32"/>
        <v>CUMPLE</v>
      </c>
      <c r="AP133" s="26"/>
      <c r="AQ133" s="156" t="str">
        <f t="shared" si="33"/>
        <v>CUMPLE</v>
      </c>
      <c r="AS133" s="26"/>
      <c r="AT133" s="156" t="str">
        <f t="shared" si="34"/>
        <v>CUMPLE</v>
      </c>
      <c r="AV133" s="26"/>
      <c r="AW133" s="156" t="str">
        <f t="shared" si="35"/>
        <v>CUMPLE</v>
      </c>
      <c r="AY133" s="26"/>
      <c r="AZ133" s="156" t="str">
        <f t="shared" si="36"/>
        <v>CUMPLE</v>
      </c>
      <c r="BB133" s="26"/>
      <c r="BC133" s="156" t="str">
        <f t="shared" si="37"/>
        <v>CUMPLE</v>
      </c>
      <c r="BE133" s="26"/>
      <c r="BF133" s="156" t="str">
        <f t="shared" si="38"/>
        <v>CUMPLE</v>
      </c>
      <c r="BH133" s="26"/>
      <c r="BI133" s="156" t="str">
        <f t="shared" si="39"/>
        <v>CUMPLE</v>
      </c>
      <c r="BK133" s="26"/>
      <c r="BL133" s="156" t="str">
        <f t="shared" si="40"/>
        <v>CUMPLE</v>
      </c>
      <c r="BN133" s="26"/>
      <c r="BO133" s="156" t="str">
        <f t="shared" si="41"/>
        <v>CUMPLE</v>
      </c>
    </row>
    <row r="134" spans="1:67" ht="24" x14ac:dyDescent="0.2">
      <c r="A134" s="27" t="s">
        <v>254</v>
      </c>
      <c r="B134" s="84" t="s">
        <v>255</v>
      </c>
      <c r="C134" s="29" t="s">
        <v>184</v>
      </c>
      <c r="D134" s="29">
        <v>1</v>
      </c>
      <c r="E134" s="25">
        <v>58176.983536</v>
      </c>
      <c r="F134" s="26"/>
      <c r="G134" s="156" t="str">
        <f t="shared" si="21"/>
        <v>CUMPLE</v>
      </c>
      <c r="I134" s="26"/>
      <c r="J134" s="156" t="str">
        <f t="shared" si="22"/>
        <v>CUMPLE</v>
      </c>
      <c r="L134" s="26"/>
      <c r="M134" s="156" t="str">
        <f t="shared" si="23"/>
        <v>CUMPLE</v>
      </c>
      <c r="O134" s="26"/>
      <c r="P134" s="156" t="str">
        <f t="shared" si="24"/>
        <v>CUMPLE</v>
      </c>
      <c r="R134" s="26"/>
      <c r="S134" s="156" t="str">
        <f t="shared" si="25"/>
        <v>CUMPLE</v>
      </c>
      <c r="U134" s="26"/>
      <c r="V134" s="156" t="str">
        <f t="shared" si="26"/>
        <v>CUMPLE</v>
      </c>
      <c r="X134" s="26"/>
      <c r="Y134" s="156" t="str">
        <f t="shared" si="27"/>
        <v>CUMPLE</v>
      </c>
      <c r="AA134" s="26"/>
      <c r="AB134" s="156" t="str">
        <f t="shared" si="28"/>
        <v>CUMPLE</v>
      </c>
      <c r="AD134" s="26"/>
      <c r="AE134" s="156" t="str">
        <f t="shared" si="29"/>
        <v>CUMPLE</v>
      </c>
      <c r="AG134" s="26"/>
      <c r="AH134" s="156" t="str">
        <f t="shared" si="30"/>
        <v>CUMPLE</v>
      </c>
      <c r="AJ134" s="26"/>
      <c r="AK134" s="156" t="str">
        <f t="shared" si="31"/>
        <v>CUMPLE</v>
      </c>
      <c r="AM134" s="26"/>
      <c r="AN134" s="156" t="str">
        <f t="shared" si="32"/>
        <v>CUMPLE</v>
      </c>
      <c r="AP134" s="26"/>
      <c r="AQ134" s="156" t="str">
        <f t="shared" si="33"/>
        <v>CUMPLE</v>
      </c>
      <c r="AS134" s="26"/>
      <c r="AT134" s="156" t="str">
        <f t="shared" si="34"/>
        <v>CUMPLE</v>
      </c>
      <c r="AV134" s="26"/>
      <c r="AW134" s="156" t="str">
        <f t="shared" si="35"/>
        <v>CUMPLE</v>
      </c>
      <c r="AY134" s="26"/>
      <c r="AZ134" s="156" t="str">
        <f t="shared" si="36"/>
        <v>CUMPLE</v>
      </c>
      <c r="BB134" s="26"/>
      <c r="BC134" s="156" t="str">
        <f t="shared" si="37"/>
        <v>CUMPLE</v>
      </c>
      <c r="BE134" s="26"/>
      <c r="BF134" s="156" t="str">
        <f t="shared" si="38"/>
        <v>CUMPLE</v>
      </c>
      <c r="BH134" s="26"/>
      <c r="BI134" s="156" t="str">
        <f t="shared" si="39"/>
        <v>CUMPLE</v>
      </c>
      <c r="BK134" s="26"/>
      <c r="BL134" s="156" t="str">
        <f t="shared" si="40"/>
        <v>CUMPLE</v>
      </c>
      <c r="BN134" s="26"/>
      <c r="BO134" s="156" t="str">
        <f t="shared" si="41"/>
        <v>CUMPLE</v>
      </c>
    </row>
    <row r="135" spans="1:67" ht="36" x14ac:dyDescent="0.2">
      <c r="A135" s="27" t="s">
        <v>256</v>
      </c>
      <c r="B135" s="84" t="s">
        <v>257</v>
      </c>
      <c r="C135" s="29" t="s">
        <v>184</v>
      </c>
      <c r="D135" s="29">
        <v>1</v>
      </c>
      <c r="E135" s="25">
        <v>417543.29511999997</v>
      </c>
      <c r="F135" s="26"/>
      <c r="G135" s="156" t="str">
        <f t="shared" si="21"/>
        <v>CUMPLE</v>
      </c>
      <c r="I135" s="26"/>
      <c r="J135" s="156" t="str">
        <f t="shared" si="22"/>
        <v>CUMPLE</v>
      </c>
      <c r="L135" s="26"/>
      <c r="M135" s="156" t="str">
        <f t="shared" si="23"/>
        <v>CUMPLE</v>
      </c>
      <c r="O135" s="26"/>
      <c r="P135" s="156" t="str">
        <f t="shared" si="24"/>
        <v>CUMPLE</v>
      </c>
      <c r="R135" s="26"/>
      <c r="S135" s="156" t="str">
        <f t="shared" si="25"/>
        <v>CUMPLE</v>
      </c>
      <c r="U135" s="26"/>
      <c r="V135" s="156" t="str">
        <f t="shared" si="26"/>
        <v>CUMPLE</v>
      </c>
      <c r="X135" s="26"/>
      <c r="Y135" s="156" t="str">
        <f t="shared" si="27"/>
        <v>CUMPLE</v>
      </c>
      <c r="AA135" s="26"/>
      <c r="AB135" s="156" t="str">
        <f t="shared" si="28"/>
        <v>CUMPLE</v>
      </c>
      <c r="AD135" s="26"/>
      <c r="AE135" s="156" t="str">
        <f t="shared" si="29"/>
        <v>CUMPLE</v>
      </c>
      <c r="AG135" s="26"/>
      <c r="AH135" s="156" t="str">
        <f t="shared" si="30"/>
        <v>CUMPLE</v>
      </c>
      <c r="AJ135" s="26"/>
      <c r="AK135" s="156" t="str">
        <f t="shared" si="31"/>
        <v>CUMPLE</v>
      </c>
      <c r="AM135" s="26"/>
      <c r="AN135" s="156" t="str">
        <f t="shared" si="32"/>
        <v>CUMPLE</v>
      </c>
      <c r="AP135" s="26"/>
      <c r="AQ135" s="156" t="str">
        <f t="shared" si="33"/>
        <v>CUMPLE</v>
      </c>
      <c r="AS135" s="26"/>
      <c r="AT135" s="156" t="str">
        <f t="shared" si="34"/>
        <v>CUMPLE</v>
      </c>
      <c r="AV135" s="26"/>
      <c r="AW135" s="156" t="str">
        <f t="shared" si="35"/>
        <v>CUMPLE</v>
      </c>
      <c r="AY135" s="26"/>
      <c r="AZ135" s="156" t="str">
        <f t="shared" si="36"/>
        <v>CUMPLE</v>
      </c>
      <c r="BB135" s="26"/>
      <c r="BC135" s="156" t="str">
        <f t="shared" si="37"/>
        <v>CUMPLE</v>
      </c>
      <c r="BE135" s="26"/>
      <c r="BF135" s="156" t="str">
        <f t="shared" si="38"/>
        <v>CUMPLE</v>
      </c>
      <c r="BH135" s="26"/>
      <c r="BI135" s="156" t="str">
        <f t="shared" si="39"/>
        <v>CUMPLE</v>
      </c>
      <c r="BK135" s="26"/>
      <c r="BL135" s="156" t="str">
        <f t="shared" si="40"/>
        <v>CUMPLE</v>
      </c>
      <c r="BN135" s="26"/>
      <c r="BO135" s="156" t="str">
        <f t="shared" si="41"/>
        <v>CUMPLE</v>
      </c>
    </row>
    <row r="136" spans="1:67" ht="13.5" thickBot="1" x14ac:dyDescent="0.25">
      <c r="A136" s="55" t="s">
        <v>258</v>
      </c>
      <c r="B136" s="85" t="s">
        <v>259</v>
      </c>
      <c r="C136" s="57" t="s">
        <v>251</v>
      </c>
      <c r="D136" s="57">
        <v>1</v>
      </c>
      <c r="E136" s="61">
        <v>87587.488127999997</v>
      </c>
      <c r="F136" s="26"/>
      <c r="G136" s="156" t="str">
        <f t="shared" si="21"/>
        <v>CUMPLE</v>
      </c>
      <c r="I136" s="26"/>
      <c r="J136" s="156" t="str">
        <f t="shared" si="22"/>
        <v>CUMPLE</v>
      </c>
      <c r="L136" s="26"/>
      <c r="M136" s="156" t="str">
        <f t="shared" si="23"/>
        <v>CUMPLE</v>
      </c>
      <c r="O136" s="26"/>
      <c r="P136" s="156" t="str">
        <f t="shared" si="24"/>
        <v>CUMPLE</v>
      </c>
      <c r="R136" s="26"/>
      <c r="S136" s="156" t="str">
        <f t="shared" si="25"/>
        <v>CUMPLE</v>
      </c>
      <c r="U136" s="26"/>
      <c r="V136" s="156" t="str">
        <f t="shared" si="26"/>
        <v>CUMPLE</v>
      </c>
      <c r="X136" s="26"/>
      <c r="Y136" s="156" t="str">
        <f t="shared" si="27"/>
        <v>CUMPLE</v>
      </c>
      <c r="AA136" s="26"/>
      <c r="AB136" s="156" t="str">
        <f t="shared" si="28"/>
        <v>CUMPLE</v>
      </c>
      <c r="AD136" s="26"/>
      <c r="AE136" s="156" t="str">
        <f t="shared" si="29"/>
        <v>CUMPLE</v>
      </c>
      <c r="AG136" s="26"/>
      <c r="AH136" s="156" t="str">
        <f t="shared" si="30"/>
        <v>CUMPLE</v>
      </c>
      <c r="AJ136" s="26"/>
      <c r="AK136" s="156" t="str">
        <f t="shared" si="31"/>
        <v>CUMPLE</v>
      </c>
      <c r="AM136" s="26"/>
      <c r="AN136" s="156" t="str">
        <f t="shared" si="32"/>
        <v>CUMPLE</v>
      </c>
      <c r="AP136" s="26"/>
      <c r="AQ136" s="156" t="str">
        <f t="shared" si="33"/>
        <v>CUMPLE</v>
      </c>
      <c r="AS136" s="26"/>
      <c r="AT136" s="156" t="str">
        <f t="shared" si="34"/>
        <v>CUMPLE</v>
      </c>
      <c r="AV136" s="26"/>
      <c r="AW136" s="156" t="str">
        <f t="shared" si="35"/>
        <v>CUMPLE</v>
      </c>
      <c r="AY136" s="26"/>
      <c r="AZ136" s="156" t="str">
        <f t="shared" si="36"/>
        <v>CUMPLE</v>
      </c>
      <c r="BB136" s="26"/>
      <c r="BC136" s="156" t="str">
        <f t="shared" si="37"/>
        <v>CUMPLE</v>
      </c>
      <c r="BE136" s="26"/>
      <c r="BF136" s="156" t="str">
        <f t="shared" si="38"/>
        <v>CUMPLE</v>
      </c>
      <c r="BH136" s="26"/>
      <c r="BI136" s="156" t="str">
        <f t="shared" si="39"/>
        <v>CUMPLE</v>
      </c>
      <c r="BK136" s="26"/>
      <c r="BL136" s="156" t="str">
        <f t="shared" si="40"/>
        <v>CUMPLE</v>
      </c>
      <c r="BN136" s="26"/>
      <c r="BO136" s="156" t="str">
        <f t="shared" si="41"/>
        <v>CUMPLE</v>
      </c>
    </row>
    <row r="137" spans="1:67" ht="13.5" hidden="1" thickBot="1" x14ac:dyDescent="0.25">
      <c r="A137" s="42"/>
      <c r="B137" s="65" t="s">
        <v>62</v>
      </c>
      <c r="C137" s="66"/>
      <c r="D137" s="66"/>
      <c r="E137" s="48"/>
      <c r="F137" s="67"/>
      <c r="G137" s="156" t="str">
        <f t="shared" si="21"/>
        <v>NO CUMPLE</v>
      </c>
      <c r="I137" s="67"/>
      <c r="J137" s="156" t="str">
        <f t="shared" si="22"/>
        <v>NO CUMPLE</v>
      </c>
      <c r="L137" s="26"/>
      <c r="M137" s="156" t="str">
        <f t="shared" si="23"/>
        <v>NO CUMPLE</v>
      </c>
      <c r="O137" s="26"/>
      <c r="P137" s="156" t="str">
        <f t="shared" si="24"/>
        <v>NO CUMPLE</v>
      </c>
      <c r="R137" s="26"/>
      <c r="S137" s="156" t="str">
        <f t="shared" si="25"/>
        <v>NO CUMPLE</v>
      </c>
      <c r="U137" s="26"/>
      <c r="V137" s="156" t="str">
        <f t="shared" si="26"/>
        <v>NO CUMPLE</v>
      </c>
      <c r="X137" s="26"/>
      <c r="Y137" s="156" t="str">
        <f t="shared" si="27"/>
        <v>NO CUMPLE</v>
      </c>
      <c r="AA137" s="26"/>
      <c r="AB137" s="156" t="str">
        <f t="shared" si="28"/>
        <v>NO CUMPLE</v>
      </c>
      <c r="AD137" s="26"/>
      <c r="AE137" s="156" t="str">
        <f t="shared" si="29"/>
        <v>NO CUMPLE</v>
      </c>
      <c r="AG137" s="26"/>
      <c r="AH137" s="156" t="str">
        <f t="shared" si="30"/>
        <v>NO CUMPLE</v>
      </c>
      <c r="AJ137" s="26"/>
      <c r="AK137" s="156" t="str">
        <f t="shared" si="31"/>
        <v>NO CUMPLE</v>
      </c>
      <c r="AM137" s="26"/>
      <c r="AN137" s="156" t="str">
        <f t="shared" si="32"/>
        <v>NO CUMPLE</v>
      </c>
      <c r="AP137" s="26"/>
      <c r="AQ137" s="156" t="str">
        <f t="shared" si="33"/>
        <v>NO CUMPLE</v>
      </c>
      <c r="AS137" s="26"/>
      <c r="AT137" s="156" t="str">
        <f t="shared" si="34"/>
        <v>NO CUMPLE</v>
      </c>
      <c r="AV137" s="26"/>
      <c r="AW137" s="156" t="str">
        <f t="shared" si="35"/>
        <v>NO CUMPLE</v>
      </c>
      <c r="AY137" s="26"/>
      <c r="AZ137" s="156" t="str">
        <f t="shared" si="36"/>
        <v>NO CUMPLE</v>
      </c>
      <c r="BB137" s="26"/>
      <c r="BC137" s="156" t="str">
        <f t="shared" si="37"/>
        <v>NO CUMPLE</v>
      </c>
      <c r="BE137" s="26"/>
      <c r="BF137" s="156" t="str">
        <f t="shared" si="38"/>
        <v>NO CUMPLE</v>
      </c>
      <c r="BH137" s="26"/>
      <c r="BI137" s="156" t="str">
        <f t="shared" si="39"/>
        <v>NO CUMPLE</v>
      </c>
      <c r="BK137" s="26"/>
      <c r="BL137" s="156" t="str">
        <f t="shared" si="40"/>
        <v>NO CUMPLE</v>
      </c>
      <c r="BN137" s="26"/>
      <c r="BO137" s="156" t="str">
        <f t="shared" si="41"/>
        <v>NO CUMPLE</v>
      </c>
    </row>
    <row r="138" spans="1:67" ht="13.5" x14ac:dyDescent="0.2">
      <c r="A138" s="22" t="s">
        <v>260</v>
      </c>
      <c r="B138" s="86" t="s">
        <v>261</v>
      </c>
      <c r="C138" s="24" t="s">
        <v>184</v>
      </c>
      <c r="D138" s="24">
        <v>1</v>
      </c>
      <c r="E138" s="25">
        <v>31932.93838</v>
      </c>
      <c r="F138" s="26"/>
      <c r="G138" s="156" t="str">
        <f t="shared" si="21"/>
        <v>CUMPLE</v>
      </c>
      <c r="I138" s="26"/>
      <c r="J138" s="156" t="str">
        <f t="shared" si="22"/>
        <v>CUMPLE</v>
      </c>
      <c r="L138" s="26"/>
      <c r="M138" s="156" t="str">
        <f t="shared" si="23"/>
        <v>CUMPLE</v>
      </c>
      <c r="O138" s="26"/>
      <c r="P138" s="156" t="str">
        <f t="shared" si="24"/>
        <v>CUMPLE</v>
      </c>
      <c r="R138" s="26"/>
      <c r="S138" s="156" t="str">
        <f t="shared" si="25"/>
        <v>CUMPLE</v>
      </c>
      <c r="U138" s="26"/>
      <c r="V138" s="156" t="str">
        <f t="shared" si="26"/>
        <v>CUMPLE</v>
      </c>
      <c r="X138" s="26"/>
      <c r="Y138" s="156" t="str">
        <f t="shared" si="27"/>
        <v>CUMPLE</v>
      </c>
      <c r="AA138" s="26"/>
      <c r="AB138" s="156" t="str">
        <f t="shared" si="28"/>
        <v>CUMPLE</v>
      </c>
      <c r="AD138" s="26"/>
      <c r="AE138" s="156" t="str">
        <f t="shared" si="29"/>
        <v>CUMPLE</v>
      </c>
      <c r="AG138" s="26"/>
      <c r="AH138" s="156" t="str">
        <f t="shared" si="30"/>
        <v>CUMPLE</v>
      </c>
      <c r="AJ138" s="26"/>
      <c r="AK138" s="156" t="str">
        <f t="shared" si="31"/>
        <v>CUMPLE</v>
      </c>
      <c r="AM138" s="26"/>
      <c r="AN138" s="156" t="str">
        <f t="shared" si="32"/>
        <v>CUMPLE</v>
      </c>
      <c r="AP138" s="26"/>
      <c r="AQ138" s="156" t="str">
        <f t="shared" si="33"/>
        <v>CUMPLE</v>
      </c>
      <c r="AS138" s="26"/>
      <c r="AT138" s="156" t="str">
        <f t="shared" si="34"/>
        <v>CUMPLE</v>
      </c>
      <c r="AV138" s="26"/>
      <c r="AW138" s="156" t="str">
        <f t="shared" si="35"/>
        <v>CUMPLE</v>
      </c>
      <c r="AY138" s="26"/>
      <c r="AZ138" s="156" t="str">
        <f t="shared" si="36"/>
        <v>CUMPLE</v>
      </c>
      <c r="BB138" s="26"/>
      <c r="BC138" s="156" t="str">
        <f t="shared" si="37"/>
        <v>CUMPLE</v>
      </c>
      <c r="BE138" s="26"/>
      <c r="BF138" s="156" t="str">
        <f t="shared" si="38"/>
        <v>CUMPLE</v>
      </c>
      <c r="BH138" s="26"/>
      <c r="BI138" s="156" t="str">
        <f t="shared" si="39"/>
        <v>CUMPLE</v>
      </c>
      <c r="BK138" s="26"/>
      <c r="BL138" s="156" t="str">
        <f t="shared" si="40"/>
        <v>CUMPLE</v>
      </c>
      <c r="BN138" s="26"/>
      <c r="BO138" s="156" t="str">
        <f t="shared" si="41"/>
        <v>CUMPLE</v>
      </c>
    </row>
    <row r="139" spans="1:67" ht="12.75" x14ac:dyDescent="0.2">
      <c r="A139" s="27" t="s">
        <v>262</v>
      </c>
      <c r="B139" s="84" t="s">
        <v>263</v>
      </c>
      <c r="C139" s="29" t="s">
        <v>251</v>
      </c>
      <c r="D139" s="29">
        <v>1</v>
      </c>
      <c r="E139" s="25">
        <v>31932.93838</v>
      </c>
      <c r="F139" s="26"/>
      <c r="G139" s="156" t="str">
        <f t="shared" si="21"/>
        <v>CUMPLE</v>
      </c>
      <c r="I139" s="26"/>
      <c r="J139" s="156" t="str">
        <f t="shared" si="22"/>
        <v>CUMPLE</v>
      </c>
      <c r="L139" s="26"/>
      <c r="M139" s="156" t="str">
        <f t="shared" si="23"/>
        <v>CUMPLE</v>
      </c>
      <c r="O139" s="26"/>
      <c r="P139" s="156" t="str">
        <f t="shared" si="24"/>
        <v>CUMPLE</v>
      </c>
      <c r="R139" s="26"/>
      <c r="S139" s="156" t="str">
        <f t="shared" si="25"/>
        <v>CUMPLE</v>
      </c>
      <c r="U139" s="26"/>
      <c r="V139" s="156" t="str">
        <f t="shared" si="26"/>
        <v>CUMPLE</v>
      </c>
      <c r="X139" s="26"/>
      <c r="Y139" s="156" t="str">
        <f t="shared" si="27"/>
        <v>CUMPLE</v>
      </c>
      <c r="AA139" s="26"/>
      <c r="AB139" s="156" t="str">
        <f t="shared" si="28"/>
        <v>CUMPLE</v>
      </c>
      <c r="AD139" s="26"/>
      <c r="AE139" s="156" t="str">
        <f t="shared" si="29"/>
        <v>CUMPLE</v>
      </c>
      <c r="AG139" s="26"/>
      <c r="AH139" s="156" t="str">
        <f t="shared" si="30"/>
        <v>CUMPLE</v>
      </c>
      <c r="AJ139" s="26"/>
      <c r="AK139" s="156" t="str">
        <f t="shared" si="31"/>
        <v>CUMPLE</v>
      </c>
      <c r="AM139" s="26"/>
      <c r="AN139" s="156" t="str">
        <f t="shared" si="32"/>
        <v>CUMPLE</v>
      </c>
      <c r="AP139" s="26"/>
      <c r="AQ139" s="156" t="str">
        <f t="shared" si="33"/>
        <v>CUMPLE</v>
      </c>
      <c r="AS139" s="26"/>
      <c r="AT139" s="156" t="str">
        <f t="shared" si="34"/>
        <v>CUMPLE</v>
      </c>
      <c r="AV139" s="26"/>
      <c r="AW139" s="156" t="str">
        <f t="shared" si="35"/>
        <v>CUMPLE</v>
      </c>
      <c r="AY139" s="26"/>
      <c r="AZ139" s="156" t="str">
        <f t="shared" si="36"/>
        <v>CUMPLE</v>
      </c>
      <c r="BB139" s="26"/>
      <c r="BC139" s="156" t="str">
        <f t="shared" si="37"/>
        <v>CUMPLE</v>
      </c>
      <c r="BE139" s="26"/>
      <c r="BF139" s="156" t="str">
        <f t="shared" si="38"/>
        <v>CUMPLE</v>
      </c>
      <c r="BH139" s="26"/>
      <c r="BI139" s="156" t="str">
        <f t="shared" si="39"/>
        <v>CUMPLE</v>
      </c>
      <c r="BK139" s="26"/>
      <c r="BL139" s="156" t="str">
        <f t="shared" si="40"/>
        <v>CUMPLE</v>
      </c>
      <c r="BN139" s="26"/>
      <c r="BO139" s="156" t="str">
        <f t="shared" si="41"/>
        <v>CUMPLE</v>
      </c>
    </row>
    <row r="140" spans="1:67" ht="12.75" x14ac:dyDescent="0.2">
      <c r="A140" s="27" t="s">
        <v>264</v>
      </c>
      <c r="B140" s="84" t="s">
        <v>265</v>
      </c>
      <c r="C140" s="29" t="s">
        <v>251</v>
      </c>
      <c r="D140" s="29">
        <v>1</v>
      </c>
      <c r="E140" s="25">
        <v>31932.93838</v>
      </c>
      <c r="F140" s="26"/>
      <c r="G140" s="156" t="str">
        <f t="shared" ref="G140:G203" si="42">+IF(F140&gt;=E140,"NO CUMPLE","CUMPLE")</f>
        <v>CUMPLE</v>
      </c>
      <c r="I140" s="26"/>
      <c r="J140" s="156" t="str">
        <f t="shared" ref="J140:J203" si="43">+IF(I140&gt;=E140,"NO CUMPLE","CUMPLE")</f>
        <v>CUMPLE</v>
      </c>
      <c r="L140" s="26"/>
      <c r="M140" s="156" t="str">
        <f t="shared" ref="M140:M203" si="44">+IF(L140&gt;=E140,"NO CUMPLE","CUMPLE")</f>
        <v>CUMPLE</v>
      </c>
      <c r="O140" s="26"/>
      <c r="P140" s="156" t="str">
        <f t="shared" ref="P140:P203" si="45">+IF(O140&gt;=E140,"NO CUMPLE","CUMPLE")</f>
        <v>CUMPLE</v>
      </c>
      <c r="R140" s="26"/>
      <c r="S140" s="156" t="str">
        <f t="shared" ref="S140:S203" si="46">+IF(R140&gt;=E140,"NO CUMPLE","CUMPLE")</f>
        <v>CUMPLE</v>
      </c>
      <c r="U140" s="26"/>
      <c r="V140" s="156" t="str">
        <f t="shared" ref="V140:V203" si="47">+IF(U140&gt;=E140,"NO CUMPLE","CUMPLE")</f>
        <v>CUMPLE</v>
      </c>
      <c r="X140" s="26"/>
      <c r="Y140" s="156" t="str">
        <f t="shared" ref="Y140:Y203" si="48">+IF(X140&gt;=E140,"NO CUMPLE","CUMPLE")</f>
        <v>CUMPLE</v>
      </c>
      <c r="AA140" s="26"/>
      <c r="AB140" s="156" t="str">
        <f t="shared" ref="AB140:AB203" si="49">+IF(AA140&gt;=E140,"NO CUMPLE","CUMPLE")</f>
        <v>CUMPLE</v>
      </c>
      <c r="AD140" s="26"/>
      <c r="AE140" s="156" t="str">
        <f t="shared" ref="AE140:AE203" si="50">+IF(AD140&gt;=E140,"NO CUMPLE","CUMPLE")</f>
        <v>CUMPLE</v>
      </c>
      <c r="AG140" s="26"/>
      <c r="AH140" s="156" t="str">
        <f t="shared" ref="AH140:AH203" si="51">+IF(AG140&gt;=E140,"NO CUMPLE","CUMPLE")</f>
        <v>CUMPLE</v>
      </c>
      <c r="AJ140" s="26"/>
      <c r="AK140" s="156" t="str">
        <f t="shared" ref="AK140:AK203" si="52">+IF(AJ140&gt;=E140,"NO CUMPLE","CUMPLE")</f>
        <v>CUMPLE</v>
      </c>
      <c r="AM140" s="26"/>
      <c r="AN140" s="156" t="str">
        <f t="shared" ref="AN140:AN203" si="53">+IF(AM140&gt;=E140,"NO CUMPLE","CUMPLE")</f>
        <v>CUMPLE</v>
      </c>
      <c r="AP140" s="26"/>
      <c r="AQ140" s="156" t="str">
        <f t="shared" ref="AQ140:AQ203" si="54">+IF(AP140&gt;=E140,"NO CUMPLE","CUMPLE")</f>
        <v>CUMPLE</v>
      </c>
      <c r="AS140" s="26"/>
      <c r="AT140" s="156" t="str">
        <f t="shared" ref="AT140:AT203" si="55">+IF(AS140&gt;=E140,"NO CUMPLE","CUMPLE")</f>
        <v>CUMPLE</v>
      </c>
      <c r="AV140" s="26"/>
      <c r="AW140" s="156" t="str">
        <f t="shared" ref="AW140:AW203" si="56">+IF(AV140&gt;=E140,"NO CUMPLE","CUMPLE")</f>
        <v>CUMPLE</v>
      </c>
      <c r="AY140" s="26"/>
      <c r="AZ140" s="156" t="str">
        <f t="shared" ref="AZ140:AZ203" si="57">+IF(AY140&gt;=E140,"NO CUMPLE","CUMPLE")</f>
        <v>CUMPLE</v>
      </c>
      <c r="BB140" s="26"/>
      <c r="BC140" s="156" t="str">
        <f t="shared" ref="BC140:BC203" si="58">+IF(BB140&gt;=E140,"NO CUMPLE","CUMPLE")</f>
        <v>CUMPLE</v>
      </c>
      <c r="BE140" s="26"/>
      <c r="BF140" s="156" t="str">
        <f t="shared" ref="BF140:BF203" si="59">+IF(BE140&gt;=E140,"NO CUMPLE","CUMPLE")</f>
        <v>CUMPLE</v>
      </c>
      <c r="BH140" s="26"/>
      <c r="BI140" s="156" t="str">
        <f t="shared" ref="BI140:BI203" si="60">+IF(BH140&gt;=E140,"NO CUMPLE","CUMPLE")</f>
        <v>CUMPLE</v>
      </c>
      <c r="BK140" s="26"/>
      <c r="BL140" s="156" t="str">
        <f t="shared" ref="BL140:BL203" si="61">+IF(BK140&gt;=E140,"NO CUMPLE","CUMPLE")</f>
        <v>CUMPLE</v>
      </c>
      <c r="BN140" s="26"/>
      <c r="BO140" s="156" t="str">
        <f t="shared" ref="BO140:BO203" si="62">+IF(BN140&gt;=E140,"NO CUMPLE","CUMPLE")</f>
        <v>CUMPLE</v>
      </c>
    </row>
    <row r="141" spans="1:67" ht="12.75" x14ac:dyDescent="0.2">
      <c r="A141" s="27" t="s">
        <v>266</v>
      </c>
      <c r="B141" s="84" t="s">
        <v>267</v>
      </c>
      <c r="C141" s="29" t="s">
        <v>251</v>
      </c>
      <c r="D141" s="29">
        <v>1</v>
      </c>
      <c r="E141" s="25">
        <v>33811.346519999999</v>
      </c>
      <c r="F141" s="26"/>
      <c r="G141" s="156" t="str">
        <f t="shared" si="42"/>
        <v>CUMPLE</v>
      </c>
      <c r="I141" s="26"/>
      <c r="J141" s="156" t="str">
        <f t="shared" si="43"/>
        <v>CUMPLE</v>
      </c>
      <c r="L141" s="26"/>
      <c r="M141" s="156" t="str">
        <f t="shared" si="44"/>
        <v>CUMPLE</v>
      </c>
      <c r="O141" s="26"/>
      <c r="P141" s="156" t="str">
        <f t="shared" si="45"/>
        <v>CUMPLE</v>
      </c>
      <c r="R141" s="26"/>
      <c r="S141" s="156" t="str">
        <f t="shared" si="46"/>
        <v>CUMPLE</v>
      </c>
      <c r="U141" s="26"/>
      <c r="V141" s="156" t="str">
        <f t="shared" si="47"/>
        <v>CUMPLE</v>
      </c>
      <c r="X141" s="26"/>
      <c r="Y141" s="156" t="str">
        <f t="shared" si="48"/>
        <v>CUMPLE</v>
      </c>
      <c r="AA141" s="26"/>
      <c r="AB141" s="156" t="str">
        <f t="shared" si="49"/>
        <v>CUMPLE</v>
      </c>
      <c r="AD141" s="26"/>
      <c r="AE141" s="156" t="str">
        <f t="shared" si="50"/>
        <v>CUMPLE</v>
      </c>
      <c r="AG141" s="26"/>
      <c r="AH141" s="156" t="str">
        <f t="shared" si="51"/>
        <v>CUMPLE</v>
      </c>
      <c r="AJ141" s="26"/>
      <c r="AK141" s="156" t="str">
        <f t="shared" si="52"/>
        <v>CUMPLE</v>
      </c>
      <c r="AM141" s="26"/>
      <c r="AN141" s="156" t="str">
        <f t="shared" si="53"/>
        <v>CUMPLE</v>
      </c>
      <c r="AP141" s="26"/>
      <c r="AQ141" s="156" t="str">
        <f t="shared" si="54"/>
        <v>CUMPLE</v>
      </c>
      <c r="AS141" s="26"/>
      <c r="AT141" s="156" t="str">
        <f t="shared" si="55"/>
        <v>CUMPLE</v>
      </c>
      <c r="AV141" s="26"/>
      <c r="AW141" s="156" t="str">
        <f t="shared" si="56"/>
        <v>CUMPLE</v>
      </c>
      <c r="AY141" s="26"/>
      <c r="AZ141" s="156" t="str">
        <f t="shared" si="57"/>
        <v>CUMPLE</v>
      </c>
      <c r="BB141" s="26"/>
      <c r="BC141" s="156" t="str">
        <f t="shared" si="58"/>
        <v>CUMPLE</v>
      </c>
      <c r="BE141" s="26"/>
      <c r="BF141" s="156" t="str">
        <f t="shared" si="59"/>
        <v>CUMPLE</v>
      </c>
      <c r="BH141" s="26"/>
      <c r="BI141" s="156" t="str">
        <f t="shared" si="60"/>
        <v>CUMPLE</v>
      </c>
      <c r="BK141" s="26"/>
      <c r="BL141" s="156" t="str">
        <f t="shared" si="61"/>
        <v>CUMPLE</v>
      </c>
      <c r="BN141" s="26"/>
      <c r="BO141" s="156" t="str">
        <f t="shared" si="62"/>
        <v>CUMPLE</v>
      </c>
    </row>
    <row r="142" spans="1:67" ht="36" x14ac:dyDescent="0.2">
      <c r="A142" s="27" t="s">
        <v>268</v>
      </c>
      <c r="B142" s="84" t="s">
        <v>269</v>
      </c>
      <c r="C142" s="24" t="s">
        <v>184</v>
      </c>
      <c r="D142" s="24">
        <v>1</v>
      </c>
      <c r="E142" s="34">
        <v>42000</v>
      </c>
      <c r="F142" s="26"/>
      <c r="G142" s="156" t="str">
        <f t="shared" si="42"/>
        <v>CUMPLE</v>
      </c>
      <c r="I142" s="26"/>
      <c r="J142" s="156" t="str">
        <f t="shared" si="43"/>
        <v>CUMPLE</v>
      </c>
      <c r="L142" s="26"/>
      <c r="M142" s="156" t="str">
        <f t="shared" si="44"/>
        <v>CUMPLE</v>
      </c>
      <c r="O142" s="26"/>
      <c r="P142" s="156" t="str">
        <f t="shared" si="45"/>
        <v>CUMPLE</v>
      </c>
      <c r="R142" s="26"/>
      <c r="S142" s="156" t="str">
        <f t="shared" si="46"/>
        <v>CUMPLE</v>
      </c>
      <c r="U142" s="26"/>
      <c r="V142" s="156" t="str">
        <f t="shared" si="47"/>
        <v>CUMPLE</v>
      </c>
      <c r="X142" s="26"/>
      <c r="Y142" s="156" t="str">
        <f t="shared" si="48"/>
        <v>CUMPLE</v>
      </c>
      <c r="AA142" s="26"/>
      <c r="AB142" s="156" t="str">
        <f t="shared" si="49"/>
        <v>CUMPLE</v>
      </c>
      <c r="AD142" s="26"/>
      <c r="AE142" s="156" t="str">
        <f t="shared" si="50"/>
        <v>CUMPLE</v>
      </c>
      <c r="AG142" s="26"/>
      <c r="AH142" s="156" t="str">
        <f t="shared" si="51"/>
        <v>CUMPLE</v>
      </c>
      <c r="AJ142" s="26"/>
      <c r="AK142" s="156" t="str">
        <f t="shared" si="52"/>
        <v>CUMPLE</v>
      </c>
      <c r="AM142" s="26"/>
      <c r="AN142" s="156" t="str">
        <f t="shared" si="53"/>
        <v>CUMPLE</v>
      </c>
      <c r="AP142" s="26"/>
      <c r="AQ142" s="156" t="str">
        <f t="shared" si="54"/>
        <v>CUMPLE</v>
      </c>
      <c r="AS142" s="26"/>
      <c r="AT142" s="156" t="str">
        <f t="shared" si="55"/>
        <v>CUMPLE</v>
      </c>
      <c r="AV142" s="26"/>
      <c r="AW142" s="156" t="str">
        <f t="shared" si="56"/>
        <v>CUMPLE</v>
      </c>
      <c r="AY142" s="26"/>
      <c r="AZ142" s="156" t="str">
        <f t="shared" si="57"/>
        <v>CUMPLE</v>
      </c>
      <c r="BB142" s="26"/>
      <c r="BC142" s="156" t="str">
        <f t="shared" si="58"/>
        <v>CUMPLE</v>
      </c>
      <c r="BE142" s="26"/>
      <c r="BF142" s="156" t="str">
        <f t="shared" si="59"/>
        <v>CUMPLE</v>
      </c>
      <c r="BH142" s="26"/>
      <c r="BI142" s="156" t="str">
        <f t="shared" si="60"/>
        <v>CUMPLE</v>
      </c>
      <c r="BK142" s="26"/>
      <c r="BL142" s="156" t="str">
        <f t="shared" si="61"/>
        <v>CUMPLE</v>
      </c>
      <c r="BN142" s="26"/>
      <c r="BO142" s="156" t="str">
        <f t="shared" si="62"/>
        <v>CUMPLE</v>
      </c>
    </row>
    <row r="143" spans="1:67" ht="14.25" thickBot="1" x14ac:dyDescent="0.25">
      <c r="A143" s="75" t="s">
        <v>270</v>
      </c>
      <c r="B143" s="87" t="s">
        <v>271</v>
      </c>
      <c r="C143" s="24" t="s">
        <v>184</v>
      </c>
      <c r="D143" s="88">
        <v>1</v>
      </c>
      <c r="E143" s="34">
        <v>17657.2376</v>
      </c>
      <c r="F143" s="26"/>
      <c r="G143" s="156" t="str">
        <f t="shared" si="42"/>
        <v>CUMPLE</v>
      </c>
      <c r="I143" s="26"/>
      <c r="J143" s="156" t="str">
        <f t="shared" si="43"/>
        <v>CUMPLE</v>
      </c>
      <c r="L143" s="26"/>
      <c r="M143" s="156" t="str">
        <f t="shared" si="44"/>
        <v>CUMPLE</v>
      </c>
      <c r="O143" s="26"/>
      <c r="P143" s="156" t="str">
        <f t="shared" si="45"/>
        <v>CUMPLE</v>
      </c>
      <c r="R143" s="26"/>
      <c r="S143" s="156" t="str">
        <f t="shared" si="46"/>
        <v>CUMPLE</v>
      </c>
      <c r="U143" s="26"/>
      <c r="V143" s="156" t="str">
        <f t="shared" si="47"/>
        <v>CUMPLE</v>
      </c>
      <c r="X143" s="26"/>
      <c r="Y143" s="156" t="str">
        <f t="shared" si="48"/>
        <v>CUMPLE</v>
      </c>
      <c r="AA143" s="26"/>
      <c r="AB143" s="156" t="str">
        <f t="shared" si="49"/>
        <v>CUMPLE</v>
      </c>
      <c r="AD143" s="26"/>
      <c r="AE143" s="156" t="str">
        <f t="shared" si="50"/>
        <v>CUMPLE</v>
      </c>
      <c r="AG143" s="26"/>
      <c r="AH143" s="156" t="str">
        <f t="shared" si="51"/>
        <v>CUMPLE</v>
      </c>
      <c r="AJ143" s="26"/>
      <c r="AK143" s="156" t="str">
        <f t="shared" si="52"/>
        <v>CUMPLE</v>
      </c>
      <c r="AM143" s="26"/>
      <c r="AN143" s="156" t="str">
        <f t="shared" si="53"/>
        <v>CUMPLE</v>
      </c>
      <c r="AP143" s="26"/>
      <c r="AQ143" s="156" t="str">
        <f t="shared" si="54"/>
        <v>CUMPLE</v>
      </c>
      <c r="AS143" s="26"/>
      <c r="AT143" s="156" t="str">
        <f t="shared" si="55"/>
        <v>CUMPLE</v>
      </c>
      <c r="AV143" s="26"/>
      <c r="AW143" s="156" t="str">
        <f t="shared" si="56"/>
        <v>CUMPLE</v>
      </c>
      <c r="AY143" s="26"/>
      <c r="AZ143" s="156" t="str">
        <f t="shared" si="57"/>
        <v>CUMPLE</v>
      </c>
      <c r="BB143" s="26"/>
      <c r="BC143" s="156" t="str">
        <f t="shared" si="58"/>
        <v>CUMPLE</v>
      </c>
      <c r="BE143" s="26"/>
      <c r="BF143" s="156" t="str">
        <f t="shared" si="59"/>
        <v>CUMPLE</v>
      </c>
      <c r="BH143" s="26"/>
      <c r="BI143" s="156" t="str">
        <f t="shared" si="60"/>
        <v>CUMPLE</v>
      </c>
      <c r="BK143" s="26"/>
      <c r="BL143" s="156" t="str">
        <f t="shared" si="61"/>
        <v>CUMPLE</v>
      </c>
      <c r="BN143" s="26"/>
      <c r="BO143" s="156" t="str">
        <f t="shared" si="62"/>
        <v>CUMPLE</v>
      </c>
    </row>
    <row r="144" spans="1:67" ht="13.5" hidden="1" thickBot="1" x14ac:dyDescent="0.25">
      <c r="A144" s="62" t="s">
        <v>272</v>
      </c>
      <c r="B144" s="51"/>
      <c r="C144" s="51"/>
      <c r="D144" s="51"/>
      <c r="E144" s="51"/>
      <c r="F144" s="52"/>
      <c r="G144" s="156" t="str">
        <f t="shared" si="42"/>
        <v>NO CUMPLE</v>
      </c>
      <c r="I144" s="52"/>
      <c r="J144" s="156" t="str">
        <f t="shared" si="43"/>
        <v>NO CUMPLE</v>
      </c>
      <c r="L144" s="26"/>
      <c r="M144" s="156" t="str">
        <f t="shared" si="44"/>
        <v>NO CUMPLE</v>
      </c>
      <c r="O144" s="26"/>
      <c r="P144" s="156" t="str">
        <f t="shared" si="45"/>
        <v>NO CUMPLE</v>
      </c>
      <c r="R144" s="26"/>
      <c r="S144" s="156" t="str">
        <f t="shared" si="46"/>
        <v>NO CUMPLE</v>
      </c>
      <c r="U144" s="26"/>
      <c r="V144" s="156" t="str">
        <f t="shared" si="47"/>
        <v>NO CUMPLE</v>
      </c>
      <c r="X144" s="26"/>
      <c r="Y144" s="156" t="str">
        <f t="shared" si="48"/>
        <v>NO CUMPLE</v>
      </c>
      <c r="AA144" s="26"/>
      <c r="AB144" s="156" t="str">
        <f t="shared" si="49"/>
        <v>NO CUMPLE</v>
      </c>
      <c r="AD144" s="26"/>
      <c r="AE144" s="156" t="str">
        <f t="shared" si="50"/>
        <v>NO CUMPLE</v>
      </c>
      <c r="AG144" s="26"/>
      <c r="AH144" s="156" t="str">
        <f t="shared" si="51"/>
        <v>NO CUMPLE</v>
      </c>
      <c r="AJ144" s="26"/>
      <c r="AK144" s="156" t="str">
        <f t="shared" si="52"/>
        <v>NO CUMPLE</v>
      </c>
      <c r="AM144" s="26"/>
      <c r="AN144" s="156" t="str">
        <f t="shared" si="53"/>
        <v>NO CUMPLE</v>
      </c>
      <c r="AP144" s="26"/>
      <c r="AQ144" s="156" t="str">
        <f t="shared" si="54"/>
        <v>NO CUMPLE</v>
      </c>
      <c r="AS144" s="26"/>
      <c r="AT144" s="156" t="str">
        <f t="shared" si="55"/>
        <v>NO CUMPLE</v>
      </c>
      <c r="AV144" s="26"/>
      <c r="AW144" s="156" t="str">
        <f t="shared" si="56"/>
        <v>NO CUMPLE</v>
      </c>
      <c r="AY144" s="26"/>
      <c r="AZ144" s="156" t="str">
        <f t="shared" si="57"/>
        <v>NO CUMPLE</v>
      </c>
      <c r="BB144" s="26"/>
      <c r="BC144" s="156" t="str">
        <f t="shared" si="58"/>
        <v>NO CUMPLE</v>
      </c>
      <c r="BE144" s="26"/>
      <c r="BF144" s="156" t="str">
        <f t="shared" si="59"/>
        <v>NO CUMPLE</v>
      </c>
      <c r="BH144" s="26"/>
      <c r="BI144" s="156" t="str">
        <f t="shared" si="60"/>
        <v>NO CUMPLE</v>
      </c>
      <c r="BK144" s="26"/>
      <c r="BL144" s="156" t="str">
        <f t="shared" si="61"/>
        <v>NO CUMPLE</v>
      </c>
      <c r="BN144" s="26"/>
      <c r="BO144" s="156" t="str">
        <f t="shared" si="62"/>
        <v>NO CUMPLE</v>
      </c>
    </row>
    <row r="145" spans="1:67" ht="13.5" hidden="1" thickBot="1" x14ac:dyDescent="0.25">
      <c r="A145" s="21" t="s">
        <v>273</v>
      </c>
      <c r="B145" s="62" t="s">
        <v>274</v>
      </c>
      <c r="C145" s="51"/>
      <c r="D145" s="51"/>
      <c r="E145" s="51"/>
      <c r="F145" s="52"/>
      <c r="G145" s="156" t="str">
        <f t="shared" si="42"/>
        <v>NO CUMPLE</v>
      </c>
      <c r="I145" s="52"/>
      <c r="J145" s="156" t="str">
        <f t="shared" si="43"/>
        <v>NO CUMPLE</v>
      </c>
      <c r="L145" s="26"/>
      <c r="M145" s="156" t="str">
        <f t="shared" si="44"/>
        <v>NO CUMPLE</v>
      </c>
      <c r="O145" s="26"/>
      <c r="P145" s="156" t="str">
        <f t="shared" si="45"/>
        <v>NO CUMPLE</v>
      </c>
      <c r="R145" s="26"/>
      <c r="S145" s="156" t="str">
        <f t="shared" si="46"/>
        <v>NO CUMPLE</v>
      </c>
      <c r="U145" s="26"/>
      <c r="V145" s="156" t="str">
        <f t="shared" si="47"/>
        <v>NO CUMPLE</v>
      </c>
      <c r="X145" s="26"/>
      <c r="Y145" s="156" t="str">
        <f t="shared" si="48"/>
        <v>NO CUMPLE</v>
      </c>
      <c r="AA145" s="26"/>
      <c r="AB145" s="156" t="str">
        <f t="shared" si="49"/>
        <v>NO CUMPLE</v>
      </c>
      <c r="AD145" s="26"/>
      <c r="AE145" s="156" t="str">
        <f t="shared" si="50"/>
        <v>NO CUMPLE</v>
      </c>
      <c r="AG145" s="26"/>
      <c r="AH145" s="156" t="str">
        <f t="shared" si="51"/>
        <v>NO CUMPLE</v>
      </c>
      <c r="AJ145" s="26"/>
      <c r="AK145" s="156" t="str">
        <f t="shared" si="52"/>
        <v>NO CUMPLE</v>
      </c>
      <c r="AM145" s="26"/>
      <c r="AN145" s="156" t="str">
        <f t="shared" si="53"/>
        <v>NO CUMPLE</v>
      </c>
      <c r="AP145" s="26"/>
      <c r="AQ145" s="156" t="str">
        <f t="shared" si="54"/>
        <v>NO CUMPLE</v>
      </c>
      <c r="AS145" s="26"/>
      <c r="AT145" s="156" t="str">
        <f t="shared" si="55"/>
        <v>NO CUMPLE</v>
      </c>
      <c r="AV145" s="26"/>
      <c r="AW145" s="156" t="str">
        <f t="shared" si="56"/>
        <v>NO CUMPLE</v>
      </c>
      <c r="AY145" s="26"/>
      <c r="AZ145" s="156" t="str">
        <f t="shared" si="57"/>
        <v>NO CUMPLE</v>
      </c>
      <c r="BB145" s="26"/>
      <c r="BC145" s="156" t="str">
        <f t="shared" si="58"/>
        <v>NO CUMPLE</v>
      </c>
      <c r="BE145" s="26"/>
      <c r="BF145" s="156" t="str">
        <f t="shared" si="59"/>
        <v>NO CUMPLE</v>
      </c>
      <c r="BH145" s="26"/>
      <c r="BI145" s="156" t="str">
        <f t="shared" si="60"/>
        <v>NO CUMPLE</v>
      </c>
      <c r="BK145" s="26"/>
      <c r="BL145" s="156" t="str">
        <f t="shared" si="61"/>
        <v>NO CUMPLE</v>
      </c>
      <c r="BN145" s="26"/>
      <c r="BO145" s="156" t="str">
        <f t="shared" si="62"/>
        <v>NO CUMPLE</v>
      </c>
    </row>
    <row r="146" spans="1:67" ht="13.5" hidden="1" thickBot="1" x14ac:dyDescent="0.25">
      <c r="A146" s="21"/>
      <c r="B146" s="89" t="s">
        <v>62</v>
      </c>
      <c r="C146" s="51"/>
      <c r="D146" s="51"/>
      <c r="E146" s="51"/>
      <c r="F146" s="52"/>
      <c r="G146" s="156" t="str">
        <f t="shared" si="42"/>
        <v>NO CUMPLE</v>
      </c>
      <c r="I146" s="52"/>
      <c r="J146" s="156" t="str">
        <f t="shared" si="43"/>
        <v>NO CUMPLE</v>
      </c>
      <c r="L146" s="26"/>
      <c r="M146" s="156" t="str">
        <f t="shared" si="44"/>
        <v>NO CUMPLE</v>
      </c>
      <c r="O146" s="26"/>
      <c r="P146" s="156" t="str">
        <f t="shared" si="45"/>
        <v>NO CUMPLE</v>
      </c>
      <c r="R146" s="26"/>
      <c r="S146" s="156" t="str">
        <f t="shared" si="46"/>
        <v>NO CUMPLE</v>
      </c>
      <c r="U146" s="26"/>
      <c r="V146" s="156" t="str">
        <f t="shared" si="47"/>
        <v>NO CUMPLE</v>
      </c>
      <c r="X146" s="26"/>
      <c r="Y146" s="156" t="str">
        <f t="shared" si="48"/>
        <v>NO CUMPLE</v>
      </c>
      <c r="AA146" s="26"/>
      <c r="AB146" s="156" t="str">
        <f t="shared" si="49"/>
        <v>NO CUMPLE</v>
      </c>
      <c r="AD146" s="26"/>
      <c r="AE146" s="156" t="str">
        <f t="shared" si="50"/>
        <v>NO CUMPLE</v>
      </c>
      <c r="AG146" s="26"/>
      <c r="AH146" s="156" t="str">
        <f t="shared" si="51"/>
        <v>NO CUMPLE</v>
      </c>
      <c r="AJ146" s="26"/>
      <c r="AK146" s="156" t="str">
        <f t="shared" si="52"/>
        <v>NO CUMPLE</v>
      </c>
      <c r="AM146" s="26"/>
      <c r="AN146" s="156" t="str">
        <f t="shared" si="53"/>
        <v>NO CUMPLE</v>
      </c>
      <c r="AP146" s="26"/>
      <c r="AQ146" s="156" t="str">
        <f t="shared" si="54"/>
        <v>NO CUMPLE</v>
      </c>
      <c r="AS146" s="26"/>
      <c r="AT146" s="156" t="str">
        <f t="shared" si="55"/>
        <v>NO CUMPLE</v>
      </c>
      <c r="AV146" s="26"/>
      <c r="AW146" s="156" t="str">
        <f t="shared" si="56"/>
        <v>NO CUMPLE</v>
      </c>
      <c r="AY146" s="26"/>
      <c r="AZ146" s="156" t="str">
        <f t="shared" si="57"/>
        <v>NO CUMPLE</v>
      </c>
      <c r="BB146" s="26"/>
      <c r="BC146" s="156" t="str">
        <f t="shared" si="58"/>
        <v>NO CUMPLE</v>
      </c>
      <c r="BE146" s="26"/>
      <c r="BF146" s="156" t="str">
        <f t="shared" si="59"/>
        <v>NO CUMPLE</v>
      </c>
      <c r="BH146" s="26"/>
      <c r="BI146" s="156" t="str">
        <f t="shared" si="60"/>
        <v>NO CUMPLE</v>
      </c>
      <c r="BK146" s="26"/>
      <c r="BL146" s="156" t="str">
        <f t="shared" si="61"/>
        <v>NO CUMPLE</v>
      </c>
      <c r="BN146" s="26"/>
      <c r="BO146" s="156" t="str">
        <f t="shared" si="62"/>
        <v>NO CUMPLE</v>
      </c>
    </row>
    <row r="147" spans="1:67" ht="13.5" x14ac:dyDescent="0.2">
      <c r="A147" s="22" t="s">
        <v>275</v>
      </c>
      <c r="B147" s="90" t="s">
        <v>276</v>
      </c>
      <c r="C147" s="46" t="s">
        <v>184</v>
      </c>
      <c r="D147" s="46">
        <v>1</v>
      </c>
      <c r="E147" s="25">
        <v>46799.197088000001</v>
      </c>
      <c r="F147" s="26"/>
      <c r="G147" s="156" t="str">
        <f t="shared" si="42"/>
        <v>CUMPLE</v>
      </c>
      <c r="I147" s="26"/>
      <c r="J147" s="156" t="str">
        <f t="shared" si="43"/>
        <v>CUMPLE</v>
      </c>
      <c r="L147" s="26"/>
      <c r="M147" s="156" t="str">
        <f t="shared" si="44"/>
        <v>CUMPLE</v>
      </c>
      <c r="O147" s="26"/>
      <c r="P147" s="156" t="str">
        <f t="shared" si="45"/>
        <v>CUMPLE</v>
      </c>
      <c r="R147" s="26"/>
      <c r="S147" s="156" t="str">
        <f t="shared" si="46"/>
        <v>CUMPLE</v>
      </c>
      <c r="U147" s="26"/>
      <c r="V147" s="156" t="str">
        <f t="shared" si="47"/>
        <v>CUMPLE</v>
      </c>
      <c r="X147" s="26"/>
      <c r="Y147" s="156" t="str">
        <f t="shared" si="48"/>
        <v>CUMPLE</v>
      </c>
      <c r="AA147" s="26"/>
      <c r="AB147" s="156" t="str">
        <f t="shared" si="49"/>
        <v>CUMPLE</v>
      </c>
      <c r="AD147" s="26"/>
      <c r="AE147" s="156" t="str">
        <f t="shared" si="50"/>
        <v>CUMPLE</v>
      </c>
      <c r="AG147" s="26"/>
      <c r="AH147" s="156" t="str">
        <f t="shared" si="51"/>
        <v>CUMPLE</v>
      </c>
      <c r="AJ147" s="26"/>
      <c r="AK147" s="156" t="str">
        <f t="shared" si="52"/>
        <v>CUMPLE</v>
      </c>
      <c r="AM147" s="26"/>
      <c r="AN147" s="156" t="str">
        <f t="shared" si="53"/>
        <v>CUMPLE</v>
      </c>
      <c r="AP147" s="26"/>
      <c r="AQ147" s="156" t="str">
        <f t="shared" si="54"/>
        <v>CUMPLE</v>
      </c>
      <c r="AS147" s="26"/>
      <c r="AT147" s="156" t="str">
        <f t="shared" si="55"/>
        <v>CUMPLE</v>
      </c>
      <c r="AV147" s="26"/>
      <c r="AW147" s="156" t="str">
        <f t="shared" si="56"/>
        <v>CUMPLE</v>
      </c>
      <c r="AY147" s="26"/>
      <c r="AZ147" s="156" t="str">
        <f t="shared" si="57"/>
        <v>CUMPLE</v>
      </c>
      <c r="BB147" s="26"/>
      <c r="BC147" s="156" t="str">
        <f t="shared" si="58"/>
        <v>CUMPLE</v>
      </c>
      <c r="BE147" s="26"/>
      <c r="BF147" s="156" t="str">
        <f t="shared" si="59"/>
        <v>CUMPLE</v>
      </c>
      <c r="BH147" s="26"/>
      <c r="BI147" s="156" t="str">
        <f t="shared" si="60"/>
        <v>CUMPLE</v>
      </c>
      <c r="BK147" s="26"/>
      <c r="BL147" s="156" t="str">
        <f t="shared" si="61"/>
        <v>CUMPLE</v>
      </c>
      <c r="BN147" s="26"/>
      <c r="BO147" s="156" t="str">
        <f t="shared" si="62"/>
        <v>CUMPLE</v>
      </c>
    </row>
    <row r="148" spans="1:67" ht="12.75" x14ac:dyDescent="0.2">
      <c r="A148" s="27" t="s">
        <v>277</v>
      </c>
      <c r="B148" s="84" t="s">
        <v>276</v>
      </c>
      <c r="C148" s="29" t="s">
        <v>251</v>
      </c>
      <c r="D148" s="29">
        <v>1</v>
      </c>
      <c r="E148" s="25">
        <v>43793.744063999999</v>
      </c>
      <c r="F148" s="26"/>
      <c r="G148" s="156" t="str">
        <f t="shared" si="42"/>
        <v>CUMPLE</v>
      </c>
      <c r="I148" s="26"/>
      <c r="J148" s="156" t="str">
        <f t="shared" si="43"/>
        <v>CUMPLE</v>
      </c>
      <c r="L148" s="26"/>
      <c r="M148" s="156" t="str">
        <f t="shared" si="44"/>
        <v>CUMPLE</v>
      </c>
      <c r="O148" s="26"/>
      <c r="P148" s="156" t="str">
        <f t="shared" si="45"/>
        <v>CUMPLE</v>
      </c>
      <c r="R148" s="26"/>
      <c r="S148" s="156" t="str">
        <f t="shared" si="46"/>
        <v>CUMPLE</v>
      </c>
      <c r="U148" s="26"/>
      <c r="V148" s="156" t="str">
        <f t="shared" si="47"/>
        <v>CUMPLE</v>
      </c>
      <c r="X148" s="26"/>
      <c r="Y148" s="156" t="str">
        <f t="shared" si="48"/>
        <v>CUMPLE</v>
      </c>
      <c r="AA148" s="26"/>
      <c r="AB148" s="156" t="str">
        <f t="shared" si="49"/>
        <v>CUMPLE</v>
      </c>
      <c r="AD148" s="26"/>
      <c r="AE148" s="156" t="str">
        <f t="shared" si="50"/>
        <v>CUMPLE</v>
      </c>
      <c r="AG148" s="26"/>
      <c r="AH148" s="156" t="str">
        <f t="shared" si="51"/>
        <v>CUMPLE</v>
      </c>
      <c r="AJ148" s="26"/>
      <c r="AK148" s="156" t="str">
        <f t="shared" si="52"/>
        <v>CUMPLE</v>
      </c>
      <c r="AM148" s="26"/>
      <c r="AN148" s="156" t="str">
        <f t="shared" si="53"/>
        <v>CUMPLE</v>
      </c>
      <c r="AP148" s="26"/>
      <c r="AQ148" s="156" t="str">
        <f t="shared" si="54"/>
        <v>CUMPLE</v>
      </c>
      <c r="AS148" s="26"/>
      <c r="AT148" s="156" t="str">
        <f t="shared" si="55"/>
        <v>CUMPLE</v>
      </c>
      <c r="AV148" s="26"/>
      <c r="AW148" s="156" t="str">
        <f t="shared" si="56"/>
        <v>CUMPLE</v>
      </c>
      <c r="AY148" s="26"/>
      <c r="AZ148" s="156" t="str">
        <f t="shared" si="57"/>
        <v>CUMPLE</v>
      </c>
      <c r="BB148" s="26"/>
      <c r="BC148" s="156" t="str">
        <f t="shared" si="58"/>
        <v>CUMPLE</v>
      </c>
      <c r="BE148" s="26"/>
      <c r="BF148" s="156" t="str">
        <f t="shared" si="59"/>
        <v>CUMPLE</v>
      </c>
      <c r="BH148" s="26"/>
      <c r="BI148" s="156" t="str">
        <f t="shared" si="60"/>
        <v>CUMPLE</v>
      </c>
      <c r="BK148" s="26"/>
      <c r="BL148" s="156" t="str">
        <f t="shared" si="61"/>
        <v>CUMPLE</v>
      </c>
      <c r="BN148" s="26"/>
      <c r="BO148" s="156" t="str">
        <f t="shared" si="62"/>
        <v>CUMPLE</v>
      </c>
    </row>
    <row r="149" spans="1:67" ht="24" x14ac:dyDescent="0.2">
      <c r="A149" s="27" t="s">
        <v>278</v>
      </c>
      <c r="B149" s="84" t="s">
        <v>279</v>
      </c>
      <c r="C149" s="29" t="s">
        <v>184</v>
      </c>
      <c r="D149" s="29">
        <v>1</v>
      </c>
      <c r="E149" s="25">
        <v>23077.585719999999</v>
      </c>
      <c r="F149" s="26"/>
      <c r="G149" s="156" t="str">
        <f t="shared" si="42"/>
        <v>CUMPLE</v>
      </c>
      <c r="I149" s="26"/>
      <c r="J149" s="156" t="str">
        <f t="shared" si="43"/>
        <v>CUMPLE</v>
      </c>
      <c r="L149" s="26"/>
      <c r="M149" s="156" t="str">
        <f t="shared" si="44"/>
        <v>CUMPLE</v>
      </c>
      <c r="O149" s="26"/>
      <c r="P149" s="156" t="str">
        <f t="shared" si="45"/>
        <v>CUMPLE</v>
      </c>
      <c r="R149" s="26"/>
      <c r="S149" s="156" t="str">
        <f t="shared" si="46"/>
        <v>CUMPLE</v>
      </c>
      <c r="U149" s="26"/>
      <c r="V149" s="156" t="str">
        <f t="shared" si="47"/>
        <v>CUMPLE</v>
      </c>
      <c r="X149" s="26"/>
      <c r="Y149" s="156" t="str">
        <f t="shared" si="48"/>
        <v>CUMPLE</v>
      </c>
      <c r="AA149" s="26"/>
      <c r="AB149" s="156" t="str">
        <f t="shared" si="49"/>
        <v>CUMPLE</v>
      </c>
      <c r="AD149" s="26"/>
      <c r="AE149" s="156" t="str">
        <f t="shared" si="50"/>
        <v>CUMPLE</v>
      </c>
      <c r="AG149" s="26"/>
      <c r="AH149" s="156" t="str">
        <f t="shared" si="51"/>
        <v>CUMPLE</v>
      </c>
      <c r="AJ149" s="26"/>
      <c r="AK149" s="156" t="str">
        <f t="shared" si="52"/>
        <v>CUMPLE</v>
      </c>
      <c r="AM149" s="26"/>
      <c r="AN149" s="156" t="str">
        <f t="shared" si="53"/>
        <v>CUMPLE</v>
      </c>
      <c r="AP149" s="26"/>
      <c r="AQ149" s="156" t="str">
        <f t="shared" si="54"/>
        <v>CUMPLE</v>
      </c>
      <c r="AS149" s="26"/>
      <c r="AT149" s="156" t="str">
        <f t="shared" si="55"/>
        <v>CUMPLE</v>
      </c>
      <c r="AV149" s="26"/>
      <c r="AW149" s="156" t="str">
        <f t="shared" si="56"/>
        <v>CUMPLE</v>
      </c>
      <c r="AY149" s="26"/>
      <c r="AZ149" s="156" t="str">
        <f t="shared" si="57"/>
        <v>CUMPLE</v>
      </c>
      <c r="BB149" s="26"/>
      <c r="BC149" s="156" t="str">
        <f t="shared" si="58"/>
        <v>CUMPLE</v>
      </c>
      <c r="BE149" s="26"/>
      <c r="BF149" s="156" t="str">
        <f t="shared" si="59"/>
        <v>CUMPLE</v>
      </c>
      <c r="BH149" s="26"/>
      <c r="BI149" s="156" t="str">
        <f t="shared" si="60"/>
        <v>CUMPLE</v>
      </c>
      <c r="BK149" s="26"/>
      <c r="BL149" s="156" t="str">
        <f t="shared" si="61"/>
        <v>CUMPLE</v>
      </c>
      <c r="BN149" s="26"/>
      <c r="BO149" s="156" t="str">
        <f t="shared" si="62"/>
        <v>CUMPLE</v>
      </c>
    </row>
    <row r="150" spans="1:67" ht="24" x14ac:dyDescent="0.2">
      <c r="A150" s="27" t="s">
        <v>280</v>
      </c>
      <c r="B150" s="84" t="s">
        <v>279</v>
      </c>
      <c r="C150" s="29" t="s">
        <v>251</v>
      </c>
      <c r="D150" s="29">
        <v>1</v>
      </c>
      <c r="E150" s="25">
        <v>25009.662663999999</v>
      </c>
      <c r="F150" s="26"/>
      <c r="G150" s="156" t="str">
        <f t="shared" si="42"/>
        <v>CUMPLE</v>
      </c>
      <c r="I150" s="26"/>
      <c r="J150" s="156" t="str">
        <f t="shared" si="43"/>
        <v>CUMPLE</v>
      </c>
      <c r="L150" s="26"/>
      <c r="M150" s="156" t="str">
        <f t="shared" si="44"/>
        <v>CUMPLE</v>
      </c>
      <c r="O150" s="26"/>
      <c r="P150" s="156" t="str">
        <f t="shared" si="45"/>
        <v>CUMPLE</v>
      </c>
      <c r="R150" s="26"/>
      <c r="S150" s="156" t="str">
        <f t="shared" si="46"/>
        <v>CUMPLE</v>
      </c>
      <c r="U150" s="26"/>
      <c r="V150" s="156" t="str">
        <f t="shared" si="47"/>
        <v>CUMPLE</v>
      </c>
      <c r="X150" s="26"/>
      <c r="Y150" s="156" t="str">
        <f t="shared" si="48"/>
        <v>CUMPLE</v>
      </c>
      <c r="AA150" s="26"/>
      <c r="AB150" s="156" t="str">
        <f t="shared" si="49"/>
        <v>CUMPLE</v>
      </c>
      <c r="AD150" s="26"/>
      <c r="AE150" s="156" t="str">
        <f t="shared" si="50"/>
        <v>CUMPLE</v>
      </c>
      <c r="AG150" s="26"/>
      <c r="AH150" s="156" t="str">
        <f t="shared" si="51"/>
        <v>CUMPLE</v>
      </c>
      <c r="AJ150" s="26"/>
      <c r="AK150" s="156" t="str">
        <f t="shared" si="52"/>
        <v>CUMPLE</v>
      </c>
      <c r="AM150" s="26"/>
      <c r="AN150" s="156" t="str">
        <f t="shared" si="53"/>
        <v>CUMPLE</v>
      </c>
      <c r="AP150" s="26"/>
      <c r="AQ150" s="156" t="str">
        <f t="shared" si="54"/>
        <v>CUMPLE</v>
      </c>
      <c r="AS150" s="26"/>
      <c r="AT150" s="156" t="str">
        <f t="shared" si="55"/>
        <v>CUMPLE</v>
      </c>
      <c r="AV150" s="26"/>
      <c r="AW150" s="156" t="str">
        <f t="shared" si="56"/>
        <v>CUMPLE</v>
      </c>
      <c r="AY150" s="26"/>
      <c r="AZ150" s="156" t="str">
        <f t="shared" si="57"/>
        <v>CUMPLE</v>
      </c>
      <c r="BB150" s="26"/>
      <c r="BC150" s="156" t="str">
        <f t="shared" si="58"/>
        <v>CUMPLE</v>
      </c>
      <c r="BE150" s="26"/>
      <c r="BF150" s="156" t="str">
        <f t="shared" si="59"/>
        <v>CUMPLE</v>
      </c>
      <c r="BH150" s="26"/>
      <c r="BI150" s="156" t="str">
        <f t="shared" si="60"/>
        <v>CUMPLE</v>
      </c>
      <c r="BK150" s="26"/>
      <c r="BL150" s="156" t="str">
        <f t="shared" si="61"/>
        <v>CUMPLE</v>
      </c>
      <c r="BN150" s="26"/>
      <c r="BO150" s="156" t="str">
        <f t="shared" si="62"/>
        <v>CUMPLE</v>
      </c>
    </row>
    <row r="151" spans="1:67" ht="24" x14ac:dyDescent="0.2">
      <c r="A151" s="27" t="s">
        <v>281</v>
      </c>
      <c r="B151" s="84" t="s">
        <v>282</v>
      </c>
      <c r="C151" s="29" t="s">
        <v>184</v>
      </c>
      <c r="D151" s="29">
        <v>1</v>
      </c>
      <c r="E151" s="25">
        <v>28229.790903999998</v>
      </c>
      <c r="F151" s="26"/>
      <c r="G151" s="156" t="str">
        <f t="shared" si="42"/>
        <v>CUMPLE</v>
      </c>
      <c r="I151" s="26"/>
      <c r="J151" s="156" t="str">
        <f t="shared" si="43"/>
        <v>CUMPLE</v>
      </c>
      <c r="L151" s="26"/>
      <c r="M151" s="156" t="str">
        <f t="shared" si="44"/>
        <v>CUMPLE</v>
      </c>
      <c r="O151" s="26"/>
      <c r="P151" s="156" t="str">
        <f t="shared" si="45"/>
        <v>CUMPLE</v>
      </c>
      <c r="R151" s="26"/>
      <c r="S151" s="156" t="str">
        <f t="shared" si="46"/>
        <v>CUMPLE</v>
      </c>
      <c r="U151" s="26"/>
      <c r="V151" s="156" t="str">
        <f t="shared" si="47"/>
        <v>CUMPLE</v>
      </c>
      <c r="X151" s="26"/>
      <c r="Y151" s="156" t="str">
        <f t="shared" si="48"/>
        <v>CUMPLE</v>
      </c>
      <c r="AA151" s="26"/>
      <c r="AB151" s="156" t="str">
        <f t="shared" si="49"/>
        <v>CUMPLE</v>
      </c>
      <c r="AD151" s="26"/>
      <c r="AE151" s="156" t="str">
        <f t="shared" si="50"/>
        <v>CUMPLE</v>
      </c>
      <c r="AG151" s="26"/>
      <c r="AH151" s="156" t="str">
        <f t="shared" si="51"/>
        <v>CUMPLE</v>
      </c>
      <c r="AJ151" s="26"/>
      <c r="AK151" s="156" t="str">
        <f t="shared" si="52"/>
        <v>CUMPLE</v>
      </c>
      <c r="AM151" s="26"/>
      <c r="AN151" s="156" t="str">
        <f t="shared" si="53"/>
        <v>CUMPLE</v>
      </c>
      <c r="AP151" s="26"/>
      <c r="AQ151" s="156" t="str">
        <f t="shared" si="54"/>
        <v>CUMPLE</v>
      </c>
      <c r="AS151" s="26"/>
      <c r="AT151" s="156" t="str">
        <f t="shared" si="55"/>
        <v>CUMPLE</v>
      </c>
      <c r="AV151" s="26"/>
      <c r="AW151" s="156" t="str">
        <f t="shared" si="56"/>
        <v>CUMPLE</v>
      </c>
      <c r="AY151" s="26"/>
      <c r="AZ151" s="156" t="str">
        <f t="shared" si="57"/>
        <v>CUMPLE</v>
      </c>
      <c r="BB151" s="26"/>
      <c r="BC151" s="156" t="str">
        <f t="shared" si="58"/>
        <v>CUMPLE</v>
      </c>
      <c r="BE151" s="26"/>
      <c r="BF151" s="156" t="str">
        <f t="shared" si="59"/>
        <v>CUMPLE</v>
      </c>
      <c r="BH151" s="26"/>
      <c r="BI151" s="156" t="str">
        <f t="shared" si="60"/>
        <v>CUMPLE</v>
      </c>
      <c r="BK151" s="26"/>
      <c r="BL151" s="156" t="str">
        <f t="shared" si="61"/>
        <v>CUMPLE</v>
      </c>
      <c r="BN151" s="26"/>
      <c r="BO151" s="156" t="str">
        <f t="shared" si="62"/>
        <v>CUMPLE</v>
      </c>
    </row>
    <row r="152" spans="1:67" ht="24" x14ac:dyDescent="0.2">
      <c r="A152" s="27" t="s">
        <v>283</v>
      </c>
      <c r="B152" s="84" t="s">
        <v>282</v>
      </c>
      <c r="C152" s="29" t="s">
        <v>251</v>
      </c>
      <c r="D152" s="29">
        <v>1</v>
      </c>
      <c r="E152" s="25">
        <v>31235.243928</v>
      </c>
      <c r="F152" s="26"/>
      <c r="G152" s="156" t="str">
        <f t="shared" si="42"/>
        <v>CUMPLE</v>
      </c>
      <c r="I152" s="26"/>
      <c r="J152" s="156" t="str">
        <f t="shared" si="43"/>
        <v>CUMPLE</v>
      </c>
      <c r="L152" s="26"/>
      <c r="M152" s="156" t="str">
        <f t="shared" si="44"/>
        <v>CUMPLE</v>
      </c>
      <c r="O152" s="26"/>
      <c r="P152" s="156" t="str">
        <f t="shared" si="45"/>
        <v>CUMPLE</v>
      </c>
      <c r="R152" s="26"/>
      <c r="S152" s="156" t="str">
        <f t="shared" si="46"/>
        <v>CUMPLE</v>
      </c>
      <c r="U152" s="26"/>
      <c r="V152" s="156" t="str">
        <f t="shared" si="47"/>
        <v>CUMPLE</v>
      </c>
      <c r="X152" s="26"/>
      <c r="Y152" s="156" t="str">
        <f t="shared" si="48"/>
        <v>CUMPLE</v>
      </c>
      <c r="AA152" s="26"/>
      <c r="AB152" s="156" t="str">
        <f t="shared" si="49"/>
        <v>CUMPLE</v>
      </c>
      <c r="AD152" s="26"/>
      <c r="AE152" s="156" t="str">
        <f t="shared" si="50"/>
        <v>CUMPLE</v>
      </c>
      <c r="AG152" s="26"/>
      <c r="AH152" s="156" t="str">
        <f t="shared" si="51"/>
        <v>CUMPLE</v>
      </c>
      <c r="AJ152" s="26"/>
      <c r="AK152" s="156" t="str">
        <f t="shared" si="52"/>
        <v>CUMPLE</v>
      </c>
      <c r="AM152" s="26"/>
      <c r="AN152" s="156" t="str">
        <f t="shared" si="53"/>
        <v>CUMPLE</v>
      </c>
      <c r="AP152" s="26"/>
      <c r="AQ152" s="156" t="str">
        <f t="shared" si="54"/>
        <v>CUMPLE</v>
      </c>
      <c r="AS152" s="26"/>
      <c r="AT152" s="156" t="str">
        <f t="shared" si="55"/>
        <v>CUMPLE</v>
      </c>
      <c r="AV152" s="26"/>
      <c r="AW152" s="156" t="str">
        <f t="shared" si="56"/>
        <v>CUMPLE</v>
      </c>
      <c r="AY152" s="26"/>
      <c r="AZ152" s="156" t="str">
        <f t="shared" si="57"/>
        <v>CUMPLE</v>
      </c>
      <c r="BB152" s="26"/>
      <c r="BC152" s="156" t="str">
        <f t="shared" si="58"/>
        <v>CUMPLE</v>
      </c>
      <c r="BE152" s="26"/>
      <c r="BF152" s="156" t="str">
        <f t="shared" si="59"/>
        <v>CUMPLE</v>
      </c>
      <c r="BH152" s="26"/>
      <c r="BI152" s="156" t="str">
        <f t="shared" si="60"/>
        <v>CUMPLE</v>
      </c>
      <c r="BK152" s="26"/>
      <c r="BL152" s="156" t="str">
        <f t="shared" si="61"/>
        <v>CUMPLE</v>
      </c>
      <c r="BN152" s="26"/>
      <c r="BO152" s="156" t="str">
        <f t="shared" si="62"/>
        <v>CUMPLE</v>
      </c>
    </row>
    <row r="153" spans="1:67" ht="13.5" x14ac:dyDescent="0.2">
      <c r="A153" s="27" t="s">
        <v>284</v>
      </c>
      <c r="B153" s="84" t="s">
        <v>285</v>
      </c>
      <c r="C153" s="29" t="s">
        <v>184</v>
      </c>
      <c r="D153" s="29">
        <v>1</v>
      </c>
      <c r="E153" s="25">
        <v>36709.461936</v>
      </c>
      <c r="F153" s="26"/>
      <c r="G153" s="156" t="str">
        <f t="shared" si="42"/>
        <v>CUMPLE</v>
      </c>
      <c r="I153" s="26"/>
      <c r="J153" s="156" t="str">
        <f t="shared" si="43"/>
        <v>CUMPLE</v>
      </c>
      <c r="L153" s="26"/>
      <c r="M153" s="156" t="str">
        <f t="shared" si="44"/>
        <v>CUMPLE</v>
      </c>
      <c r="O153" s="26"/>
      <c r="P153" s="156" t="str">
        <f t="shared" si="45"/>
        <v>CUMPLE</v>
      </c>
      <c r="R153" s="26"/>
      <c r="S153" s="156" t="str">
        <f t="shared" si="46"/>
        <v>CUMPLE</v>
      </c>
      <c r="U153" s="26"/>
      <c r="V153" s="156" t="str">
        <f t="shared" si="47"/>
        <v>CUMPLE</v>
      </c>
      <c r="X153" s="26"/>
      <c r="Y153" s="156" t="str">
        <f t="shared" si="48"/>
        <v>CUMPLE</v>
      </c>
      <c r="AA153" s="26"/>
      <c r="AB153" s="156" t="str">
        <f t="shared" si="49"/>
        <v>CUMPLE</v>
      </c>
      <c r="AD153" s="26"/>
      <c r="AE153" s="156" t="str">
        <f t="shared" si="50"/>
        <v>CUMPLE</v>
      </c>
      <c r="AG153" s="26"/>
      <c r="AH153" s="156" t="str">
        <f t="shared" si="51"/>
        <v>CUMPLE</v>
      </c>
      <c r="AJ153" s="26"/>
      <c r="AK153" s="156" t="str">
        <f t="shared" si="52"/>
        <v>CUMPLE</v>
      </c>
      <c r="AM153" s="26"/>
      <c r="AN153" s="156" t="str">
        <f t="shared" si="53"/>
        <v>CUMPLE</v>
      </c>
      <c r="AP153" s="26"/>
      <c r="AQ153" s="156" t="str">
        <f t="shared" si="54"/>
        <v>CUMPLE</v>
      </c>
      <c r="AS153" s="26"/>
      <c r="AT153" s="156" t="str">
        <f t="shared" si="55"/>
        <v>CUMPLE</v>
      </c>
      <c r="AV153" s="26"/>
      <c r="AW153" s="156" t="str">
        <f t="shared" si="56"/>
        <v>CUMPLE</v>
      </c>
      <c r="AY153" s="26"/>
      <c r="AZ153" s="156" t="str">
        <f t="shared" si="57"/>
        <v>CUMPLE</v>
      </c>
      <c r="BB153" s="26"/>
      <c r="BC153" s="156" t="str">
        <f t="shared" si="58"/>
        <v>CUMPLE</v>
      </c>
      <c r="BE153" s="26"/>
      <c r="BF153" s="156" t="str">
        <f t="shared" si="59"/>
        <v>CUMPLE</v>
      </c>
      <c r="BH153" s="26"/>
      <c r="BI153" s="156" t="str">
        <f t="shared" si="60"/>
        <v>CUMPLE</v>
      </c>
      <c r="BK153" s="26"/>
      <c r="BL153" s="156" t="str">
        <f t="shared" si="61"/>
        <v>CUMPLE</v>
      </c>
      <c r="BN153" s="26"/>
      <c r="BO153" s="156" t="str">
        <f t="shared" si="62"/>
        <v>CUMPLE</v>
      </c>
    </row>
    <row r="154" spans="1:67" ht="13.5" thickBot="1" x14ac:dyDescent="0.25">
      <c r="A154" s="55" t="s">
        <v>286</v>
      </c>
      <c r="B154" s="91" t="s">
        <v>287</v>
      </c>
      <c r="C154" s="39" t="s">
        <v>251</v>
      </c>
      <c r="D154" s="39">
        <v>1</v>
      </c>
      <c r="E154" s="25">
        <v>33167.320872000004</v>
      </c>
      <c r="F154" s="26"/>
      <c r="G154" s="156" t="str">
        <f t="shared" si="42"/>
        <v>CUMPLE</v>
      </c>
      <c r="I154" s="26"/>
      <c r="J154" s="156" t="str">
        <f t="shared" si="43"/>
        <v>CUMPLE</v>
      </c>
      <c r="L154" s="26"/>
      <c r="M154" s="156" t="str">
        <f t="shared" si="44"/>
        <v>CUMPLE</v>
      </c>
      <c r="O154" s="26"/>
      <c r="P154" s="156" t="str">
        <f t="shared" si="45"/>
        <v>CUMPLE</v>
      </c>
      <c r="R154" s="26"/>
      <c r="S154" s="156" t="str">
        <f t="shared" si="46"/>
        <v>CUMPLE</v>
      </c>
      <c r="U154" s="26"/>
      <c r="V154" s="156" t="str">
        <f t="shared" si="47"/>
        <v>CUMPLE</v>
      </c>
      <c r="X154" s="26"/>
      <c r="Y154" s="156" t="str">
        <f t="shared" si="48"/>
        <v>CUMPLE</v>
      </c>
      <c r="AA154" s="26"/>
      <c r="AB154" s="156" t="str">
        <f t="shared" si="49"/>
        <v>CUMPLE</v>
      </c>
      <c r="AD154" s="26"/>
      <c r="AE154" s="156" t="str">
        <f t="shared" si="50"/>
        <v>CUMPLE</v>
      </c>
      <c r="AG154" s="26"/>
      <c r="AH154" s="156" t="str">
        <f t="shared" si="51"/>
        <v>CUMPLE</v>
      </c>
      <c r="AJ154" s="26"/>
      <c r="AK154" s="156" t="str">
        <f t="shared" si="52"/>
        <v>CUMPLE</v>
      </c>
      <c r="AM154" s="26"/>
      <c r="AN154" s="156" t="str">
        <f t="shared" si="53"/>
        <v>CUMPLE</v>
      </c>
      <c r="AP154" s="26"/>
      <c r="AQ154" s="156" t="str">
        <f t="shared" si="54"/>
        <v>CUMPLE</v>
      </c>
      <c r="AS154" s="26"/>
      <c r="AT154" s="156" t="str">
        <f t="shared" si="55"/>
        <v>CUMPLE</v>
      </c>
      <c r="AV154" s="26"/>
      <c r="AW154" s="156" t="str">
        <f t="shared" si="56"/>
        <v>CUMPLE</v>
      </c>
      <c r="AY154" s="26"/>
      <c r="AZ154" s="156" t="str">
        <f t="shared" si="57"/>
        <v>CUMPLE</v>
      </c>
      <c r="BB154" s="26"/>
      <c r="BC154" s="156" t="str">
        <f t="shared" si="58"/>
        <v>CUMPLE</v>
      </c>
      <c r="BE154" s="26"/>
      <c r="BF154" s="156" t="str">
        <f t="shared" si="59"/>
        <v>CUMPLE</v>
      </c>
      <c r="BH154" s="26"/>
      <c r="BI154" s="156" t="str">
        <f t="shared" si="60"/>
        <v>CUMPLE</v>
      </c>
      <c r="BK154" s="26"/>
      <c r="BL154" s="156" t="str">
        <f t="shared" si="61"/>
        <v>CUMPLE</v>
      </c>
      <c r="BN154" s="26"/>
      <c r="BO154" s="156" t="str">
        <f t="shared" si="62"/>
        <v>CUMPLE</v>
      </c>
    </row>
    <row r="155" spans="1:67" ht="13.5" hidden="1" thickBot="1" x14ac:dyDescent="0.25">
      <c r="A155" s="62" t="s">
        <v>288</v>
      </c>
      <c r="B155" s="51"/>
      <c r="C155" s="51"/>
      <c r="D155" s="51"/>
      <c r="E155" s="51"/>
      <c r="F155" s="52"/>
      <c r="G155" s="156" t="str">
        <f t="shared" si="42"/>
        <v>NO CUMPLE</v>
      </c>
      <c r="I155" s="52"/>
      <c r="J155" s="156" t="str">
        <f t="shared" si="43"/>
        <v>NO CUMPLE</v>
      </c>
      <c r="L155" s="26"/>
      <c r="M155" s="156" t="str">
        <f t="shared" si="44"/>
        <v>NO CUMPLE</v>
      </c>
      <c r="O155" s="26"/>
      <c r="P155" s="156" t="str">
        <f t="shared" si="45"/>
        <v>NO CUMPLE</v>
      </c>
      <c r="R155" s="26"/>
      <c r="S155" s="156" t="str">
        <f t="shared" si="46"/>
        <v>NO CUMPLE</v>
      </c>
      <c r="U155" s="26"/>
      <c r="V155" s="156" t="str">
        <f t="shared" si="47"/>
        <v>NO CUMPLE</v>
      </c>
      <c r="X155" s="26"/>
      <c r="Y155" s="156" t="str">
        <f t="shared" si="48"/>
        <v>NO CUMPLE</v>
      </c>
      <c r="AA155" s="26"/>
      <c r="AB155" s="156" t="str">
        <f t="shared" si="49"/>
        <v>NO CUMPLE</v>
      </c>
      <c r="AD155" s="26"/>
      <c r="AE155" s="156" t="str">
        <f t="shared" si="50"/>
        <v>NO CUMPLE</v>
      </c>
      <c r="AG155" s="26"/>
      <c r="AH155" s="156" t="str">
        <f t="shared" si="51"/>
        <v>NO CUMPLE</v>
      </c>
      <c r="AJ155" s="26"/>
      <c r="AK155" s="156" t="str">
        <f t="shared" si="52"/>
        <v>NO CUMPLE</v>
      </c>
      <c r="AM155" s="26"/>
      <c r="AN155" s="156" t="str">
        <f t="shared" si="53"/>
        <v>NO CUMPLE</v>
      </c>
      <c r="AP155" s="26"/>
      <c r="AQ155" s="156" t="str">
        <f t="shared" si="54"/>
        <v>NO CUMPLE</v>
      </c>
      <c r="AS155" s="26"/>
      <c r="AT155" s="156" t="str">
        <f t="shared" si="55"/>
        <v>NO CUMPLE</v>
      </c>
      <c r="AV155" s="26"/>
      <c r="AW155" s="156" t="str">
        <f t="shared" si="56"/>
        <v>NO CUMPLE</v>
      </c>
      <c r="AY155" s="26"/>
      <c r="AZ155" s="156" t="str">
        <f t="shared" si="57"/>
        <v>NO CUMPLE</v>
      </c>
      <c r="BB155" s="26"/>
      <c r="BC155" s="156" t="str">
        <f t="shared" si="58"/>
        <v>NO CUMPLE</v>
      </c>
      <c r="BE155" s="26"/>
      <c r="BF155" s="156" t="str">
        <f t="shared" si="59"/>
        <v>NO CUMPLE</v>
      </c>
      <c r="BH155" s="26"/>
      <c r="BI155" s="156" t="str">
        <f t="shared" si="60"/>
        <v>NO CUMPLE</v>
      </c>
      <c r="BK155" s="26"/>
      <c r="BL155" s="156" t="str">
        <f t="shared" si="61"/>
        <v>NO CUMPLE</v>
      </c>
      <c r="BN155" s="26"/>
      <c r="BO155" s="156" t="str">
        <f t="shared" si="62"/>
        <v>NO CUMPLE</v>
      </c>
    </row>
    <row r="156" spans="1:67" ht="13.5" hidden="1" thickBot="1" x14ac:dyDescent="0.25">
      <c r="A156" s="21" t="s">
        <v>289</v>
      </c>
      <c r="B156" s="62" t="s">
        <v>290</v>
      </c>
      <c r="C156" s="51"/>
      <c r="D156" s="51"/>
      <c r="E156" s="51"/>
      <c r="F156" s="52"/>
      <c r="G156" s="156" t="str">
        <f t="shared" si="42"/>
        <v>NO CUMPLE</v>
      </c>
      <c r="I156" s="52"/>
      <c r="J156" s="156" t="str">
        <f t="shared" si="43"/>
        <v>NO CUMPLE</v>
      </c>
      <c r="L156" s="26"/>
      <c r="M156" s="156" t="str">
        <f t="shared" si="44"/>
        <v>NO CUMPLE</v>
      </c>
      <c r="O156" s="26"/>
      <c r="P156" s="156" t="str">
        <f t="shared" si="45"/>
        <v>NO CUMPLE</v>
      </c>
      <c r="R156" s="26"/>
      <c r="S156" s="156" t="str">
        <f t="shared" si="46"/>
        <v>NO CUMPLE</v>
      </c>
      <c r="U156" s="26"/>
      <c r="V156" s="156" t="str">
        <f t="shared" si="47"/>
        <v>NO CUMPLE</v>
      </c>
      <c r="X156" s="26"/>
      <c r="Y156" s="156" t="str">
        <f t="shared" si="48"/>
        <v>NO CUMPLE</v>
      </c>
      <c r="AA156" s="26"/>
      <c r="AB156" s="156" t="str">
        <f t="shared" si="49"/>
        <v>NO CUMPLE</v>
      </c>
      <c r="AD156" s="26"/>
      <c r="AE156" s="156" t="str">
        <f t="shared" si="50"/>
        <v>NO CUMPLE</v>
      </c>
      <c r="AG156" s="26"/>
      <c r="AH156" s="156" t="str">
        <f t="shared" si="51"/>
        <v>NO CUMPLE</v>
      </c>
      <c r="AJ156" s="26"/>
      <c r="AK156" s="156" t="str">
        <f t="shared" si="52"/>
        <v>NO CUMPLE</v>
      </c>
      <c r="AM156" s="26"/>
      <c r="AN156" s="156" t="str">
        <f t="shared" si="53"/>
        <v>NO CUMPLE</v>
      </c>
      <c r="AP156" s="26"/>
      <c r="AQ156" s="156" t="str">
        <f t="shared" si="54"/>
        <v>NO CUMPLE</v>
      </c>
      <c r="AS156" s="26"/>
      <c r="AT156" s="156" t="str">
        <f t="shared" si="55"/>
        <v>NO CUMPLE</v>
      </c>
      <c r="AV156" s="26"/>
      <c r="AW156" s="156" t="str">
        <f t="shared" si="56"/>
        <v>NO CUMPLE</v>
      </c>
      <c r="AY156" s="26"/>
      <c r="AZ156" s="156" t="str">
        <f t="shared" si="57"/>
        <v>NO CUMPLE</v>
      </c>
      <c r="BB156" s="26"/>
      <c r="BC156" s="156" t="str">
        <f t="shared" si="58"/>
        <v>NO CUMPLE</v>
      </c>
      <c r="BE156" s="26"/>
      <c r="BF156" s="156" t="str">
        <f t="shared" si="59"/>
        <v>NO CUMPLE</v>
      </c>
      <c r="BH156" s="26"/>
      <c r="BI156" s="156" t="str">
        <f t="shared" si="60"/>
        <v>NO CUMPLE</v>
      </c>
      <c r="BK156" s="26"/>
      <c r="BL156" s="156" t="str">
        <f t="shared" si="61"/>
        <v>NO CUMPLE</v>
      </c>
      <c r="BN156" s="26"/>
      <c r="BO156" s="156" t="str">
        <f t="shared" si="62"/>
        <v>NO CUMPLE</v>
      </c>
    </row>
    <row r="157" spans="1:67" ht="13.5" hidden="1" thickBot="1" x14ac:dyDescent="0.25">
      <c r="A157" s="21"/>
      <c r="B157" s="89" t="s">
        <v>62</v>
      </c>
      <c r="C157" s="51"/>
      <c r="D157" s="51"/>
      <c r="E157" s="51"/>
      <c r="F157" s="52"/>
      <c r="G157" s="156" t="str">
        <f t="shared" si="42"/>
        <v>NO CUMPLE</v>
      </c>
      <c r="I157" s="52"/>
      <c r="J157" s="156" t="str">
        <f t="shared" si="43"/>
        <v>NO CUMPLE</v>
      </c>
      <c r="L157" s="26"/>
      <c r="M157" s="156" t="str">
        <f t="shared" si="44"/>
        <v>NO CUMPLE</v>
      </c>
      <c r="O157" s="26"/>
      <c r="P157" s="156" t="str">
        <f t="shared" si="45"/>
        <v>NO CUMPLE</v>
      </c>
      <c r="R157" s="26"/>
      <c r="S157" s="156" t="str">
        <f t="shared" si="46"/>
        <v>NO CUMPLE</v>
      </c>
      <c r="U157" s="26"/>
      <c r="V157" s="156" t="str">
        <f t="shared" si="47"/>
        <v>NO CUMPLE</v>
      </c>
      <c r="X157" s="26"/>
      <c r="Y157" s="156" t="str">
        <f t="shared" si="48"/>
        <v>NO CUMPLE</v>
      </c>
      <c r="AA157" s="26"/>
      <c r="AB157" s="156" t="str">
        <f t="shared" si="49"/>
        <v>NO CUMPLE</v>
      </c>
      <c r="AD157" s="26"/>
      <c r="AE157" s="156" t="str">
        <f t="shared" si="50"/>
        <v>NO CUMPLE</v>
      </c>
      <c r="AG157" s="26"/>
      <c r="AH157" s="156" t="str">
        <f t="shared" si="51"/>
        <v>NO CUMPLE</v>
      </c>
      <c r="AJ157" s="26"/>
      <c r="AK157" s="156" t="str">
        <f t="shared" si="52"/>
        <v>NO CUMPLE</v>
      </c>
      <c r="AM157" s="26"/>
      <c r="AN157" s="156" t="str">
        <f t="shared" si="53"/>
        <v>NO CUMPLE</v>
      </c>
      <c r="AP157" s="26"/>
      <c r="AQ157" s="156" t="str">
        <f t="shared" si="54"/>
        <v>NO CUMPLE</v>
      </c>
      <c r="AS157" s="26"/>
      <c r="AT157" s="156" t="str">
        <f t="shared" si="55"/>
        <v>NO CUMPLE</v>
      </c>
      <c r="AV157" s="26"/>
      <c r="AW157" s="156" t="str">
        <f t="shared" si="56"/>
        <v>NO CUMPLE</v>
      </c>
      <c r="AY157" s="26"/>
      <c r="AZ157" s="156" t="str">
        <f t="shared" si="57"/>
        <v>NO CUMPLE</v>
      </c>
      <c r="BB157" s="26"/>
      <c r="BC157" s="156" t="str">
        <f t="shared" si="58"/>
        <v>NO CUMPLE</v>
      </c>
      <c r="BE157" s="26"/>
      <c r="BF157" s="156" t="str">
        <f t="shared" si="59"/>
        <v>NO CUMPLE</v>
      </c>
      <c r="BH157" s="26"/>
      <c r="BI157" s="156" t="str">
        <f t="shared" si="60"/>
        <v>NO CUMPLE</v>
      </c>
      <c r="BK157" s="26"/>
      <c r="BL157" s="156" t="str">
        <f t="shared" si="61"/>
        <v>NO CUMPLE</v>
      </c>
      <c r="BN157" s="26"/>
      <c r="BO157" s="156" t="str">
        <f t="shared" si="62"/>
        <v>NO CUMPLE</v>
      </c>
    </row>
    <row r="158" spans="1:67" ht="24" x14ac:dyDescent="0.2">
      <c r="A158" s="22" t="s">
        <v>291</v>
      </c>
      <c r="B158" s="90" t="s">
        <v>292</v>
      </c>
      <c r="C158" s="46" t="s">
        <v>73</v>
      </c>
      <c r="D158" s="46">
        <v>1</v>
      </c>
      <c r="E158" s="25">
        <v>50072.994132</v>
      </c>
      <c r="F158" s="26"/>
      <c r="G158" s="156" t="str">
        <f t="shared" si="42"/>
        <v>CUMPLE</v>
      </c>
      <c r="I158" s="26"/>
      <c r="J158" s="156" t="str">
        <f t="shared" si="43"/>
        <v>CUMPLE</v>
      </c>
      <c r="L158" s="26"/>
      <c r="M158" s="156" t="str">
        <f t="shared" si="44"/>
        <v>CUMPLE</v>
      </c>
      <c r="O158" s="26"/>
      <c r="P158" s="156" t="str">
        <f t="shared" si="45"/>
        <v>CUMPLE</v>
      </c>
      <c r="R158" s="26"/>
      <c r="S158" s="156" t="str">
        <f t="shared" si="46"/>
        <v>CUMPLE</v>
      </c>
      <c r="U158" s="26"/>
      <c r="V158" s="156" t="str">
        <f t="shared" si="47"/>
        <v>CUMPLE</v>
      </c>
      <c r="X158" s="26"/>
      <c r="Y158" s="156" t="str">
        <f t="shared" si="48"/>
        <v>CUMPLE</v>
      </c>
      <c r="AA158" s="26"/>
      <c r="AB158" s="156" t="str">
        <f t="shared" si="49"/>
        <v>CUMPLE</v>
      </c>
      <c r="AD158" s="26"/>
      <c r="AE158" s="156" t="str">
        <f t="shared" si="50"/>
        <v>CUMPLE</v>
      </c>
      <c r="AG158" s="26"/>
      <c r="AH158" s="156" t="str">
        <f t="shared" si="51"/>
        <v>CUMPLE</v>
      </c>
      <c r="AJ158" s="26"/>
      <c r="AK158" s="156" t="str">
        <f t="shared" si="52"/>
        <v>CUMPLE</v>
      </c>
      <c r="AM158" s="26"/>
      <c r="AN158" s="156" t="str">
        <f t="shared" si="53"/>
        <v>CUMPLE</v>
      </c>
      <c r="AP158" s="26"/>
      <c r="AQ158" s="156" t="str">
        <f t="shared" si="54"/>
        <v>CUMPLE</v>
      </c>
      <c r="AS158" s="26"/>
      <c r="AT158" s="156" t="str">
        <f t="shared" si="55"/>
        <v>CUMPLE</v>
      </c>
      <c r="AV158" s="26"/>
      <c r="AW158" s="156" t="str">
        <f t="shared" si="56"/>
        <v>CUMPLE</v>
      </c>
      <c r="AY158" s="26"/>
      <c r="AZ158" s="156" t="str">
        <f t="shared" si="57"/>
        <v>CUMPLE</v>
      </c>
      <c r="BB158" s="26"/>
      <c r="BC158" s="156" t="str">
        <f t="shared" si="58"/>
        <v>CUMPLE</v>
      </c>
      <c r="BE158" s="26"/>
      <c r="BF158" s="156" t="str">
        <f t="shared" si="59"/>
        <v>CUMPLE</v>
      </c>
      <c r="BH158" s="26"/>
      <c r="BI158" s="156" t="str">
        <f t="shared" si="60"/>
        <v>CUMPLE</v>
      </c>
      <c r="BK158" s="26"/>
      <c r="BL158" s="156" t="str">
        <f t="shared" si="61"/>
        <v>CUMPLE</v>
      </c>
      <c r="BN158" s="26"/>
      <c r="BO158" s="156" t="str">
        <f t="shared" si="62"/>
        <v>CUMPLE</v>
      </c>
    </row>
    <row r="159" spans="1:67" ht="13.5" x14ac:dyDescent="0.2">
      <c r="A159" s="27" t="s">
        <v>293</v>
      </c>
      <c r="B159" s="84" t="s">
        <v>294</v>
      </c>
      <c r="C159" s="29" t="s">
        <v>184</v>
      </c>
      <c r="D159" s="29">
        <v>1</v>
      </c>
      <c r="E159" s="25">
        <v>110793.8789776</v>
      </c>
      <c r="F159" s="26"/>
      <c r="G159" s="156" t="str">
        <f t="shared" si="42"/>
        <v>CUMPLE</v>
      </c>
      <c r="I159" s="26"/>
      <c r="J159" s="156" t="str">
        <f t="shared" si="43"/>
        <v>CUMPLE</v>
      </c>
      <c r="L159" s="26"/>
      <c r="M159" s="156" t="str">
        <f t="shared" si="44"/>
        <v>CUMPLE</v>
      </c>
      <c r="O159" s="26"/>
      <c r="P159" s="156" t="str">
        <f t="shared" si="45"/>
        <v>CUMPLE</v>
      </c>
      <c r="R159" s="26"/>
      <c r="S159" s="156" t="str">
        <f t="shared" si="46"/>
        <v>CUMPLE</v>
      </c>
      <c r="U159" s="26"/>
      <c r="V159" s="156" t="str">
        <f t="shared" si="47"/>
        <v>CUMPLE</v>
      </c>
      <c r="X159" s="26"/>
      <c r="Y159" s="156" t="str">
        <f t="shared" si="48"/>
        <v>CUMPLE</v>
      </c>
      <c r="AA159" s="26"/>
      <c r="AB159" s="156" t="str">
        <f t="shared" si="49"/>
        <v>CUMPLE</v>
      </c>
      <c r="AD159" s="26"/>
      <c r="AE159" s="156" t="str">
        <f t="shared" si="50"/>
        <v>CUMPLE</v>
      </c>
      <c r="AG159" s="26"/>
      <c r="AH159" s="156" t="str">
        <f t="shared" si="51"/>
        <v>CUMPLE</v>
      </c>
      <c r="AJ159" s="26"/>
      <c r="AK159" s="156" t="str">
        <f t="shared" si="52"/>
        <v>CUMPLE</v>
      </c>
      <c r="AM159" s="26"/>
      <c r="AN159" s="156" t="str">
        <f t="shared" si="53"/>
        <v>CUMPLE</v>
      </c>
      <c r="AP159" s="26"/>
      <c r="AQ159" s="156" t="str">
        <f t="shared" si="54"/>
        <v>CUMPLE</v>
      </c>
      <c r="AS159" s="26"/>
      <c r="AT159" s="156" t="str">
        <f t="shared" si="55"/>
        <v>CUMPLE</v>
      </c>
      <c r="AV159" s="26"/>
      <c r="AW159" s="156" t="str">
        <f t="shared" si="56"/>
        <v>CUMPLE</v>
      </c>
      <c r="AY159" s="26"/>
      <c r="AZ159" s="156" t="str">
        <f t="shared" si="57"/>
        <v>CUMPLE</v>
      </c>
      <c r="BB159" s="26"/>
      <c r="BC159" s="156" t="str">
        <f t="shared" si="58"/>
        <v>CUMPLE</v>
      </c>
      <c r="BE159" s="26"/>
      <c r="BF159" s="156" t="str">
        <f t="shared" si="59"/>
        <v>CUMPLE</v>
      </c>
      <c r="BH159" s="26"/>
      <c r="BI159" s="156" t="str">
        <f t="shared" si="60"/>
        <v>CUMPLE</v>
      </c>
      <c r="BK159" s="26"/>
      <c r="BL159" s="156" t="str">
        <f t="shared" si="61"/>
        <v>CUMPLE</v>
      </c>
      <c r="BN159" s="26"/>
      <c r="BO159" s="156" t="str">
        <f t="shared" si="62"/>
        <v>CUMPLE</v>
      </c>
    </row>
    <row r="160" spans="1:67" ht="24" x14ac:dyDescent="0.2">
      <c r="A160" s="27" t="s">
        <v>295</v>
      </c>
      <c r="B160" s="84" t="s">
        <v>296</v>
      </c>
      <c r="C160" s="57" t="s">
        <v>73</v>
      </c>
      <c r="D160" s="57">
        <v>1</v>
      </c>
      <c r="E160" s="34">
        <v>16475.1313805512</v>
      </c>
      <c r="F160" s="26"/>
      <c r="G160" s="156" t="str">
        <f t="shared" si="42"/>
        <v>CUMPLE</v>
      </c>
      <c r="I160" s="26"/>
      <c r="J160" s="156" t="str">
        <f t="shared" si="43"/>
        <v>CUMPLE</v>
      </c>
      <c r="L160" s="26"/>
      <c r="M160" s="156" t="str">
        <f t="shared" si="44"/>
        <v>CUMPLE</v>
      </c>
      <c r="O160" s="26"/>
      <c r="P160" s="156" t="str">
        <f t="shared" si="45"/>
        <v>CUMPLE</v>
      </c>
      <c r="R160" s="26"/>
      <c r="S160" s="156" t="str">
        <f t="shared" si="46"/>
        <v>CUMPLE</v>
      </c>
      <c r="U160" s="26"/>
      <c r="V160" s="156" t="str">
        <f t="shared" si="47"/>
        <v>CUMPLE</v>
      </c>
      <c r="X160" s="26"/>
      <c r="Y160" s="156" t="str">
        <f t="shared" si="48"/>
        <v>CUMPLE</v>
      </c>
      <c r="AA160" s="26"/>
      <c r="AB160" s="156" t="str">
        <f t="shared" si="49"/>
        <v>CUMPLE</v>
      </c>
      <c r="AD160" s="26"/>
      <c r="AE160" s="156" t="str">
        <f t="shared" si="50"/>
        <v>CUMPLE</v>
      </c>
      <c r="AG160" s="26"/>
      <c r="AH160" s="156" t="str">
        <f t="shared" si="51"/>
        <v>CUMPLE</v>
      </c>
      <c r="AJ160" s="26"/>
      <c r="AK160" s="156" t="str">
        <f t="shared" si="52"/>
        <v>CUMPLE</v>
      </c>
      <c r="AM160" s="26"/>
      <c r="AN160" s="156" t="str">
        <f t="shared" si="53"/>
        <v>CUMPLE</v>
      </c>
      <c r="AP160" s="26"/>
      <c r="AQ160" s="156" t="str">
        <f t="shared" si="54"/>
        <v>CUMPLE</v>
      </c>
      <c r="AS160" s="26"/>
      <c r="AT160" s="156" t="str">
        <f t="shared" si="55"/>
        <v>CUMPLE</v>
      </c>
      <c r="AV160" s="26"/>
      <c r="AW160" s="156" t="str">
        <f t="shared" si="56"/>
        <v>CUMPLE</v>
      </c>
      <c r="AY160" s="26"/>
      <c r="AZ160" s="156" t="str">
        <f t="shared" si="57"/>
        <v>CUMPLE</v>
      </c>
      <c r="BB160" s="26"/>
      <c r="BC160" s="156" t="str">
        <f t="shared" si="58"/>
        <v>CUMPLE</v>
      </c>
      <c r="BE160" s="26"/>
      <c r="BF160" s="156" t="str">
        <f t="shared" si="59"/>
        <v>CUMPLE</v>
      </c>
      <c r="BH160" s="26"/>
      <c r="BI160" s="156" t="str">
        <f t="shared" si="60"/>
        <v>CUMPLE</v>
      </c>
      <c r="BK160" s="26"/>
      <c r="BL160" s="156" t="str">
        <f t="shared" si="61"/>
        <v>CUMPLE</v>
      </c>
      <c r="BN160" s="26"/>
      <c r="BO160" s="156" t="str">
        <f t="shared" si="62"/>
        <v>CUMPLE</v>
      </c>
    </row>
    <row r="161" spans="1:67" ht="24" x14ac:dyDescent="0.2">
      <c r="A161" s="27" t="s">
        <v>297</v>
      </c>
      <c r="B161" s="92" t="s">
        <v>298</v>
      </c>
      <c r="C161" s="57" t="s">
        <v>73</v>
      </c>
      <c r="D161" s="57">
        <v>1</v>
      </c>
      <c r="E161" s="34">
        <v>5150.7453925312002</v>
      </c>
      <c r="F161" s="26"/>
      <c r="G161" s="156" t="str">
        <f t="shared" si="42"/>
        <v>CUMPLE</v>
      </c>
      <c r="I161" s="26"/>
      <c r="J161" s="156" t="str">
        <f t="shared" si="43"/>
        <v>CUMPLE</v>
      </c>
      <c r="L161" s="26"/>
      <c r="M161" s="156" t="str">
        <f t="shared" si="44"/>
        <v>CUMPLE</v>
      </c>
      <c r="O161" s="26"/>
      <c r="P161" s="156" t="str">
        <f t="shared" si="45"/>
        <v>CUMPLE</v>
      </c>
      <c r="R161" s="26"/>
      <c r="S161" s="156" t="str">
        <f t="shared" si="46"/>
        <v>CUMPLE</v>
      </c>
      <c r="U161" s="26"/>
      <c r="V161" s="156" t="str">
        <f t="shared" si="47"/>
        <v>CUMPLE</v>
      </c>
      <c r="X161" s="26"/>
      <c r="Y161" s="156" t="str">
        <f t="shared" si="48"/>
        <v>CUMPLE</v>
      </c>
      <c r="AA161" s="26"/>
      <c r="AB161" s="156" t="str">
        <f t="shared" si="49"/>
        <v>CUMPLE</v>
      </c>
      <c r="AD161" s="26"/>
      <c r="AE161" s="156" t="str">
        <f t="shared" si="50"/>
        <v>CUMPLE</v>
      </c>
      <c r="AG161" s="26"/>
      <c r="AH161" s="156" t="str">
        <f t="shared" si="51"/>
        <v>CUMPLE</v>
      </c>
      <c r="AJ161" s="26"/>
      <c r="AK161" s="156" t="str">
        <f t="shared" si="52"/>
        <v>CUMPLE</v>
      </c>
      <c r="AM161" s="26"/>
      <c r="AN161" s="156" t="str">
        <f t="shared" si="53"/>
        <v>CUMPLE</v>
      </c>
      <c r="AP161" s="26"/>
      <c r="AQ161" s="156" t="str">
        <f t="shared" si="54"/>
        <v>CUMPLE</v>
      </c>
      <c r="AS161" s="26"/>
      <c r="AT161" s="156" t="str">
        <f t="shared" si="55"/>
        <v>CUMPLE</v>
      </c>
      <c r="AV161" s="26"/>
      <c r="AW161" s="156" t="str">
        <f t="shared" si="56"/>
        <v>CUMPLE</v>
      </c>
      <c r="AY161" s="26"/>
      <c r="AZ161" s="156" t="str">
        <f t="shared" si="57"/>
        <v>CUMPLE</v>
      </c>
      <c r="BB161" s="26"/>
      <c r="BC161" s="156" t="str">
        <f t="shared" si="58"/>
        <v>CUMPLE</v>
      </c>
      <c r="BE161" s="26"/>
      <c r="BF161" s="156" t="str">
        <f t="shared" si="59"/>
        <v>CUMPLE</v>
      </c>
      <c r="BH161" s="26"/>
      <c r="BI161" s="156" t="str">
        <f t="shared" si="60"/>
        <v>CUMPLE</v>
      </c>
      <c r="BK161" s="26"/>
      <c r="BL161" s="156" t="str">
        <f t="shared" si="61"/>
        <v>CUMPLE</v>
      </c>
      <c r="BN161" s="26"/>
      <c r="BO161" s="156" t="str">
        <f t="shared" si="62"/>
        <v>CUMPLE</v>
      </c>
    </row>
    <row r="162" spans="1:67" ht="12.75" x14ac:dyDescent="0.2">
      <c r="A162" s="27" t="s">
        <v>299</v>
      </c>
      <c r="B162" s="84" t="s">
        <v>300</v>
      </c>
      <c r="C162" s="29" t="s">
        <v>197</v>
      </c>
      <c r="D162" s="29">
        <v>1</v>
      </c>
      <c r="E162" s="34">
        <v>9581.6096494888006</v>
      </c>
      <c r="F162" s="26"/>
      <c r="G162" s="156" t="str">
        <f t="shared" si="42"/>
        <v>CUMPLE</v>
      </c>
      <c r="I162" s="26"/>
      <c r="J162" s="156" t="str">
        <f t="shared" si="43"/>
        <v>CUMPLE</v>
      </c>
      <c r="L162" s="26"/>
      <c r="M162" s="156" t="str">
        <f t="shared" si="44"/>
        <v>CUMPLE</v>
      </c>
      <c r="O162" s="26"/>
      <c r="P162" s="156" t="str">
        <f t="shared" si="45"/>
        <v>CUMPLE</v>
      </c>
      <c r="R162" s="26"/>
      <c r="S162" s="156" t="str">
        <f t="shared" si="46"/>
        <v>CUMPLE</v>
      </c>
      <c r="U162" s="26"/>
      <c r="V162" s="156" t="str">
        <f t="shared" si="47"/>
        <v>CUMPLE</v>
      </c>
      <c r="X162" s="26"/>
      <c r="Y162" s="156" t="str">
        <f t="shared" si="48"/>
        <v>CUMPLE</v>
      </c>
      <c r="AA162" s="26"/>
      <c r="AB162" s="156" t="str">
        <f t="shared" si="49"/>
        <v>CUMPLE</v>
      </c>
      <c r="AD162" s="26"/>
      <c r="AE162" s="156" t="str">
        <f t="shared" si="50"/>
        <v>CUMPLE</v>
      </c>
      <c r="AG162" s="26"/>
      <c r="AH162" s="156" t="str">
        <f t="shared" si="51"/>
        <v>CUMPLE</v>
      </c>
      <c r="AJ162" s="26"/>
      <c r="AK162" s="156" t="str">
        <f t="shared" si="52"/>
        <v>CUMPLE</v>
      </c>
      <c r="AM162" s="26"/>
      <c r="AN162" s="156" t="str">
        <f t="shared" si="53"/>
        <v>CUMPLE</v>
      </c>
      <c r="AP162" s="26"/>
      <c r="AQ162" s="156" t="str">
        <f t="shared" si="54"/>
        <v>CUMPLE</v>
      </c>
      <c r="AS162" s="26"/>
      <c r="AT162" s="156" t="str">
        <f t="shared" si="55"/>
        <v>CUMPLE</v>
      </c>
      <c r="AV162" s="26"/>
      <c r="AW162" s="156" t="str">
        <f t="shared" si="56"/>
        <v>CUMPLE</v>
      </c>
      <c r="AY162" s="26"/>
      <c r="AZ162" s="156" t="str">
        <f t="shared" si="57"/>
        <v>CUMPLE</v>
      </c>
      <c r="BB162" s="26"/>
      <c r="BC162" s="156" t="str">
        <f t="shared" si="58"/>
        <v>CUMPLE</v>
      </c>
      <c r="BE162" s="26"/>
      <c r="BF162" s="156" t="str">
        <f t="shared" si="59"/>
        <v>CUMPLE</v>
      </c>
      <c r="BH162" s="26"/>
      <c r="BI162" s="156" t="str">
        <f t="shared" si="60"/>
        <v>CUMPLE</v>
      </c>
      <c r="BK162" s="26"/>
      <c r="BL162" s="156" t="str">
        <f t="shared" si="61"/>
        <v>CUMPLE</v>
      </c>
      <c r="BN162" s="26"/>
      <c r="BO162" s="156" t="str">
        <f t="shared" si="62"/>
        <v>CUMPLE</v>
      </c>
    </row>
    <row r="163" spans="1:67" ht="72.75" thickBot="1" x14ac:dyDescent="0.25">
      <c r="A163" s="93" t="s">
        <v>301</v>
      </c>
      <c r="B163" s="94" t="s">
        <v>302</v>
      </c>
      <c r="C163" s="88" t="s">
        <v>197</v>
      </c>
      <c r="D163" s="88">
        <v>1</v>
      </c>
      <c r="E163" s="34">
        <v>39748</v>
      </c>
      <c r="F163" s="26"/>
      <c r="G163" s="156" t="str">
        <f t="shared" si="42"/>
        <v>CUMPLE</v>
      </c>
      <c r="I163" s="26"/>
      <c r="J163" s="156" t="str">
        <f t="shared" si="43"/>
        <v>CUMPLE</v>
      </c>
      <c r="L163" s="26"/>
      <c r="M163" s="156" t="str">
        <f t="shared" si="44"/>
        <v>CUMPLE</v>
      </c>
      <c r="O163" s="26"/>
      <c r="P163" s="156" t="str">
        <f t="shared" si="45"/>
        <v>CUMPLE</v>
      </c>
      <c r="R163" s="26"/>
      <c r="S163" s="156" t="str">
        <f t="shared" si="46"/>
        <v>CUMPLE</v>
      </c>
      <c r="U163" s="26"/>
      <c r="V163" s="156" t="str">
        <f t="shared" si="47"/>
        <v>CUMPLE</v>
      </c>
      <c r="X163" s="26"/>
      <c r="Y163" s="156" t="str">
        <f t="shared" si="48"/>
        <v>CUMPLE</v>
      </c>
      <c r="AA163" s="26"/>
      <c r="AB163" s="156" t="str">
        <f t="shared" si="49"/>
        <v>CUMPLE</v>
      </c>
      <c r="AD163" s="26"/>
      <c r="AE163" s="156" t="str">
        <f t="shared" si="50"/>
        <v>CUMPLE</v>
      </c>
      <c r="AG163" s="26"/>
      <c r="AH163" s="156" t="str">
        <f t="shared" si="51"/>
        <v>CUMPLE</v>
      </c>
      <c r="AJ163" s="26"/>
      <c r="AK163" s="156" t="str">
        <f t="shared" si="52"/>
        <v>CUMPLE</v>
      </c>
      <c r="AM163" s="26"/>
      <c r="AN163" s="156" t="str">
        <f t="shared" si="53"/>
        <v>CUMPLE</v>
      </c>
      <c r="AP163" s="26"/>
      <c r="AQ163" s="156" t="str">
        <f t="shared" si="54"/>
        <v>CUMPLE</v>
      </c>
      <c r="AS163" s="26"/>
      <c r="AT163" s="156" t="str">
        <f t="shared" si="55"/>
        <v>CUMPLE</v>
      </c>
      <c r="AV163" s="26"/>
      <c r="AW163" s="156" t="str">
        <f t="shared" si="56"/>
        <v>CUMPLE</v>
      </c>
      <c r="AY163" s="26"/>
      <c r="AZ163" s="156" t="str">
        <f t="shared" si="57"/>
        <v>CUMPLE</v>
      </c>
      <c r="BB163" s="26"/>
      <c r="BC163" s="156" t="str">
        <f t="shared" si="58"/>
        <v>CUMPLE</v>
      </c>
      <c r="BE163" s="26"/>
      <c r="BF163" s="156" t="str">
        <f t="shared" si="59"/>
        <v>CUMPLE</v>
      </c>
      <c r="BH163" s="26"/>
      <c r="BI163" s="156" t="str">
        <f t="shared" si="60"/>
        <v>CUMPLE</v>
      </c>
      <c r="BK163" s="26"/>
      <c r="BL163" s="156" t="str">
        <f t="shared" si="61"/>
        <v>CUMPLE</v>
      </c>
      <c r="BN163" s="26"/>
      <c r="BO163" s="156" t="str">
        <f t="shared" si="62"/>
        <v>CUMPLE</v>
      </c>
    </row>
    <row r="164" spans="1:67" ht="13.5" hidden="1" thickBot="1" x14ac:dyDescent="0.25">
      <c r="A164" s="62" t="s">
        <v>303</v>
      </c>
      <c r="B164" s="51"/>
      <c r="C164" s="51"/>
      <c r="D164" s="51"/>
      <c r="E164" s="51"/>
      <c r="F164" s="52"/>
      <c r="G164" s="156" t="str">
        <f t="shared" si="42"/>
        <v>NO CUMPLE</v>
      </c>
      <c r="I164" s="52"/>
      <c r="J164" s="156" t="str">
        <f t="shared" si="43"/>
        <v>NO CUMPLE</v>
      </c>
      <c r="L164" s="26"/>
      <c r="M164" s="156" t="str">
        <f t="shared" si="44"/>
        <v>NO CUMPLE</v>
      </c>
      <c r="O164" s="26"/>
      <c r="P164" s="156" t="str">
        <f t="shared" si="45"/>
        <v>NO CUMPLE</v>
      </c>
      <c r="R164" s="26"/>
      <c r="S164" s="156" t="str">
        <f t="shared" si="46"/>
        <v>NO CUMPLE</v>
      </c>
      <c r="U164" s="26"/>
      <c r="V164" s="156" t="str">
        <f t="shared" si="47"/>
        <v>NO CUMPLE</v>
      </c>
      <c r="X164" s="26"/>
      <c r="Y164" s="156" t="str">
        <f t="shared" si="48"/>
        <v>NO CUMPLE</v>
      </c>
      <c r="AA164" s="26"/>
      <c r="AB164" s="156" t="str">
        <f t="shared" si="49"/>
        <v>NO CUMPLE</v>
      </c>
      <c r="AD164" s="26"/>
      <c r="AE164" s="156" t="str">
        <f t="shared" si="50"/>
        <v>NO CUMPLE</v>
      </c>
      <c r="AG164" s="26"/>
      <c r="AH164" s="156" t="str">
        <f t="shared" si="51"/>
        <v>NO CUMPLE</v>
      </c>
      <c r="AJ164" s="26"/>
      <c r="AK164" s="156" t="str">
        <f t="shared" si="52"/>
        <v>NO CUMPLE</v>
      </c>
      <c r="AM164" s="26"/>
      <c r="AN164" s="156" t="str">
        <f t="shared" si="53"/>
        <v>NO CUMPLE</v>
      </c>
      <c r="AP164" s="26"/>
      <c r="AQ164" s="156" t="str">
        <f t="shared" si="54"/>
        <v>NO CUMPLE</v>
      </c>
      <c r="AS164" s="26"/>
      <c r="AT164" s="156" t="str">
        <f t="shared" si="55"/>
        <v>NO CUMPLE</v>
      </c>
      <c r="AV164" s="26"/>
      <c r="AW164" s="156" t="str">
        <f t="shared" si="56"/>
        <v>NO CUMPLE</v>
      </c>
      <c r="AY164" s="26"/>
      <c r="AZ164" s="156" t="str">
        <f t="shared" si="57"/>
        <v>NO CUMPLE</v>
      </c>
      <c r="BB164" s="26"/>
      <c r="BC164" s="156" t="str">
        <f t="shared" si="58"/>
        <v>NO CUMPLE</v>
      </c>
      <c r="BE164" s="26"/>
      <c r="BF164" s="156" t="str">
        <f t="shared" si="59"/>
        <v>NO CUMPLE</v>
      </c>
      <c r="BH164" s="26"/>
      <c r="BI164" s="156" t="str">
        <f t="shared" si="60"/>
        <v>NO CUMPLE</v>
      </c>
      <c r="BK164" s="26"/>
      <c r="BL164" s="156" t="str">
        <f t="shared" si="61"/>
        <v>NO CUMPLE</v>
      </c>
      <c r="BN164" s="26"/>
      <c r="BO164" s="156" t="str">
        <f t="shared" si="62"/>
        <v>NO CUMPLE</v>
      </c>
    </row>
    <row r="165" spans="1:67" ht="13.5" hidden="1" thickBot="1" x14ac:dyDescent="0.25">
      <c r="A165" s="21" t="s">
        <v>304</v>
      </c>
      <c r="B165" s="62" t="s">
        <v>305</v>
      </c>
      <c r="C165" s="51"/>
      <c r="D165" s="51"/>
      <c r="E165" s="51"/>
      <c r="F165" s="52"/>
      <c r="G165" s="156" t="str">
        <f t="shared" si="42"/>
        <v>NO CUMPLE</v>
      </c>
      <c r="I165" s="52"/>
      <c r="J165" s="156" t="str">
        <f t="shared" si="43"/>
        <v>NO CUMPLE</v>
      </c>
      <c r="L165" s="26"/>
      <c r="M165" s="156" t="str">
        <f t="shared" si="44"/>
        <v>NO CUMPLE</v>
      </c>
      <c r="O165" s="26"/>
      <c r="P165" s="156" t="str">
        <f t="shared" si="45"/>
        <v>NO CUMPLE</v>
      </c>
      <c r="R165" s="26"/>
      <c r="S165" s="156" t="str">
        <f t="shared" si="46"/>
        <v>NO CUMPLE</v>
      </c>
      <c r="U165" s="26"/>
      <c r="V165" s="156" t="str">
        <f t="shared" si="47"/>
        <v>NO CUMPLE</v>
      </c>
      <c r="X165" s="26"/>
      <c r="Y165" s="156" t="str">
        <f t="shared" si="48"/>
        <v>NO CUMPLE</v>
      </c>
      <c r="AA165" s="26"/>
      <c r="AB165" s="156" t="str">
        <f t="shared" si="49"/>
        <v>NO CUMPLE</v>
      </c>
      <c r="AD165" s="26"/>
      <c r="AE165" s="156" t="str">
        <f t="shared" si="50"/>
        <v>NO CUMPLE</v>
      </c>
      <c r="AG165" s="26"/>
      <c r="AH165" s="156" t="str">
        <f t="shared" si="51"/>
        <v>NO CUMPLE</v>
      </c>
      <c r="AJ165" s="26"/>
      <c r="AK165" s="156" t="str">
        <f t="shared" si="52"/>
        <v>NO CUMPLE</v>
      </c>
      <c r="AM165" s="26"/>
      <c r="AN165" s="156" t="str">
        <f t="shared" si="53"/>
        <v>NO CUMPLE</v>
      </c>
      <c r="AP165" s="26"/>
      <c r="AQ165" s="156" t="str">
        <f t="shared" si="54"/>
        <v>NO CUMPLE</v>
      </c>
      <c r="AS165" s="26"/>
      <c r="AT165" s="156" t="str">
        <f t="shared" si="55"/>
        <v>NO CUMPLE</v>
      </c>
      <c r="AV165" s="26"/>
      <c r="AW165" s="156" t="str">
        <f t="shared" si="56"/>
        <v>NO CUMPLE</v>
      </c>
      <c r="AY165" s="26"/>
      <c r="AZ165" s="156" t="str">
        <f t="shared" si="57"/>
        <v>NO CUMPLE</v>
      </c>
      <c r="BB165" s="26"/>
      <c r="BC165" s="156" t="str">
        <f t="shared" si="58"/>
        <v>NO CUMPLE</v>
      </c>
      <c r="BE165" s="26"/>
      <c r="BF165" s="156" t="str">
        <f t="shared" si="59"/>
        <v>NO CUMPLE</v>
      </c>
      <c r="BH165" s="26"/>
      <c r="BI165" s="156" t="str">
        <f t="shared" si="60"/>
        <v>NO CUMPLE</v>
      </c>
      <c r="BK165" s="26"/>
      <c r="BL165" s="156" t="str">
        <f t="shared" si="61"/>
        <v>NO CUMPLE</v>
      </c>
      <c r="BN165" s="26"/>
      <c r="BO165" s="156" t="str">
        <f t="shared" si="62"/>
        <v>NO CUMPLE</v>
      </c>
    </row>
    <row r="166" spans="1:67" ht="13.5" hidden="1" thickBot="1" x14ac:dyDescent="0.25">
      <c r="A166" s="21"/>
      <c r="B166" s="62" t="s">
        <v>62</v>
      </c>
      <c r="C166" s="51"/>
      <c r="D166" s="51"/>
      <c r="E166" s="51"/>
      <c r="F166" s="52"/>
      <c r="G166" s="156" t="str">
        <f t="shared" si="42"/>
        <v>NO CUMPLE</v>
      </c>
      <c r="I166" s="52"/>
      <c r="J166" s="156" t="str">
        <f t="shared" si="43"/>
        <v>NO CUMPLE</v>
      </c>
      <c r="L166" s="26"/>
      <c r="M166" s="156" t="str">
        <f t="shared" si="44"/>
        <v>NO CUMPLE</v>
      </c>
      <c r="O166" s="26"/>
      <c r="P166" s="156" t="str">
        <f t="shared" si="45"/>
        <v>NO CUMPLE</v>
      </c>
      <c r="R166" s="26"/>
      <c r="S166" s="156" t="str">
        <f t="shared" si="46"/>
        <v>NO CUMPLE</v>
      </c>
      <c r="U166" s="26"/>
      <c r="V166" s="156" t="str">
        <f t="shared" si="47"/>
        <v>NO CUMPLE</v>
      </c>
      <c r="X166" s="26"/>
      <c r="Y166" s="156" t="str">
        <f t="shared" si="48"/>
        <v>NO CUMPLE</v>
      </c>
      <c r="AA166" s="26"/>
      <c r="AB166" s="156" t="str">
        <f t="shared" si="49"/>
        <v>NO CUMPLE</v>
      </c>
      <c r="AD166" s="26"/>
      <c r="AE166" s="156" t="str">
        <f t="shared" si="50"/>
        <v>NO CUMPLE</v>
      </c>
      <c r="AG166" s="26"/>
      <c r="AH166" s="156" t="str">
        <f t="shared" si="51"/>
        <v>NO CUMPLE</v>
      </c>
      <c r="AJ166" s="26"/>
      <c r="AK166" s="156" t="str">
        <f t="shared" si="52"/>
        <v>NO CUMPLE</v>
      </c>
      <c r="AM166" s="26"/>
      <c r="AN166" s="156" t="str">
        <f t="shared" si="53"/>
        <v>NO CUMPLE</v>
      </c>
      <c r="AP166" s="26"/>
      <c r="AQ166" s="156" t="str">
        <f t="shared" si="54"/>
        <v>NO CUMPLE</v>
      </c>
      <c r="AS166" s="26"/>
      <c r="AT166" s="156" t="str">
        <f t="shared" si="55"/>
        <v>NO CUMPLE</v>
      </c>
      <c r="AV166" s="26"/>
      <c r="AW166" s="156" t="str">
        <f t="shared" si="56"/>
        <v>NO CUMPLE</v>
      </c>
      <c r="AY166" s="26"/>
      <c r="AZ166" s="156" t="str">
        <f t="shared" si="57"/>
        <v>NO CUMPLE</v>
      </c>
      <c r="BB166" s="26"/>
      <c r="BC166" s="156" t="str">
        <f t="shared" si="58"/>
        <v>NO CUMPLE</v>
      </c>
      <c r="BE166" s="26"/>
      <c r="BF166" s="156" t="str">
        <f t="shared" si="59"/>
        <v>NO CUMPLE</v>
      </c>
      <c r="BH166" s="26"/>
      <c r="BI166" s="156" t="str">
        <f t="shared" si="60"/>
        <v>NO CUMPLE</v>
      </c>
      <c r="BK166" s="26"/>
      <c r="BL166" s="156" t="str">
        <f t="shared" si="61"/>
        <v>NO CUMPLE</v>
      </c>
      <c r="BN166" s="26"/>
      <c r="BO166" s="156" t="str">
        <f t="shared" si="62"/>
        <v>NO CUMPLE</v>
      </c>
    </row>
    <row r="167" spans="1:67" ht="13.5" x14ac:dyDescent="0.2">
      <c r="A167" s="22" t="s">
        <v>306</v>
      </c>
      <c r="B167" s="90" t="s">
        <v>307</v>
      </c>
      <c r="C167" s="46" t="s">
        <v>184</v>
      </c>
      <c r="D167" s="46">
        <v>1</v>
      </c>
      <c r="E167" s="25">
        <v>33650.340107999997</v>
      </c>
      <c r="F167" s="26"/>
      <c r="G167" s="156" t="str">
        <f t="shared" si="42"/>
        <v>CUMPLE</v>
      </c>
      <c r="I167" s="26"/>
      <c r="J167" s="156" t="str">
        <f t="shared" si="43"/>
        <v>CUMPLE</v>
      </c>
      <c r="L167" s="26"/>
      <c r="M167" s="156" t="str">
        <f t="shared" si="44"/>
        <v>CUMPLE</v>
      </c>
      <c r="O167" s="26"/>
      <c r="P167" s="156" t="str">
        <f t="shared" si="45"/>
        <v>CUMPLE</v>
      </c>
      <c r="R167" s="26"/>
      <c r="S167" s="156" t="str">
        <f t="shared" si="46"/>
        <v>CUMPLE</v>
      </c>
      <c r="U167" s="26"/>
      <c r="V167" s="156" t="str">
        <f t="shared" si="47"/>
        <v>CUMPLE</v>
      </c>
      <c r="X167" s="26"/>
      <c r="Y167" s="156" t="str">
        <f t="shared" si="48"/>
        <v>CUMPLE</v>
      </c>
      <c r="AA167" s="26"/>
      <c r="AB167" s="156" t="str">
        <f t="shared" si="49"/>
        <v>CUMPLE</v>
      </c>
      <c r="AD167" s="26"/>
      <c r="AE167" s="156" t="str">
        <f t="shared" si="50"/>
        <v>CUMPLE</v>
      </c>
      <c r="AG167" s="26"/>
      <c r="AH167" s="156" t="str">
        <f t="shared" si="51"/>
        <v>CUMPLE</v>
      </c>
      <c r="AJ167" s="26"/>
      <c r="AK167" s="156" t="str">
        <f t="shared" si="52"/>
        <v>CUMPLE</v>
      </c>
      <c r="AM167" s="26"/>
      <c r="AN167" s="156" t="str">
        <f t="shared" si="53"/>
        <v>CUMPLE</v>
      </c>
      <c r="AP167" s="26"/>
      <c r="AQ167" s="156" t="str">
        <f t="shared" si="54"/>
        <v>CUMPLE</v>
      </c>
      <c r="AS167" s="26"/>
      <c r="AT167" s="156" t="str">
        <f t="shared" si="55"/>
        <v>CUMPLE</v>
      </c>
      <c r="AV167" s="26"/>
      <c r="AW167" s="156" t="str">
        <f t="shared" si="56"/>
        <v>CUMPLE</v>
      </c>
      <c r="AY167" s="26"/>
      <c r="AZ167" s="156" t="str">
        <f t="shared" si="57"/>
        <v>CUMPLE</v>
      </c>
      <c r="BB167" s="26"/>
      <c r="BC167" s="156" t="str">
        <f t="shared" si="58"/>
        <v>CUMPLE</v>
      </c>
      <c r="BE167" s="26"/>
      <c r="BF167" s="156" t="str">
        <f t="shared" si="59"/>
        <v>CUMPLE</v>
      </c>
      <c r="BH167" s="26"/>
      <c r="BI167" s="156" t="str">
        <f t="shared" si="60"/>
        <v>CUMPLE</v>
      </c>
      <c r="BK167" s="26"/>
      <c r="BL167" s="156" t="str">
        <f t="shared" si="61"/>
        <v>CUMPLE</v>
      </c>
      <c r="BN167" s="26"/>
      <c r="BO167" s="156" t="str">
        <f t="shared" si="62"/>
        <v>CUMPLE</v>
      </c>
    </row>
    <row r="168" spans="1:67" ht="12.75" x14ac:dyDescent="0.2">
      <c r="A168" s="27" t="s">
        <v>308</v>
      </c>
      <c r="B168" s="84" t="s">
        <v>309</v>
      </c>
      <c r="C168" s="29" t="s">
        <v>33</v>
      </c>
      <c r="D168" s="29">
        <v>1</v>
      </c>
      <c r="E168" s="25">
        <v>25224.337880000003</v>
      </c>
      <c r="F168" s="26"/>
      <c r="G168" s="156" t="str">
        <f t="shared" si="42"/>
        <v>CUMPLE</v>
      </c>
      <c r="I168" s="26"/>
      <c r="J168" s="156" t="str">
        <f t="shared" si="43"/>
        <v>CUMPLE</v>
      </c>
      <c r="L168" s="26"/>
      <c r="M168" s="156" t="str">
        <f t="shared" si="44"/>
        <v>CUMPLE</v>
      </c>
      <c r="O168" s="26"/>
      <c r="P168" s="156" t="str">
        <f t="shared" si="45"/>
        <v>CUMPLE</v>
      </c>
      <c r="R168" s="26"/>
      <c r="S168" s="156" t="str">
        <f t="shared" si="46"/>
        <v>CUMPLE</v>
      </c>
      <c r="U168" s="26"/>
      <c r="V168" s="156" t="str">
        <f t="shared" si="47"/>
        <v>CUMPLE</v>
      </c>
      <c r="X168" s="26"/>
      <c r="Y168" s="156" t="str">
        <f t="shared" si="48"/>
        <v>CUMPLE</v>
      </c>
      <c r="AA168" s="26"/>
      <c r="AB168" s="156" t="str">
        <f t="shared" si="49"/>
        <v>CUMPLE</v>
      </c>
      <c r="AD168" s="26"/>
      <c r="AE168" s="156" t="str">
        <f t="shared" si="50"/>
        <v>CUMPLE</v>
      </c>
      <c r="AG168" s="26"/>
      <c r="AH168" s="156" t="str">
        <f t="shared" si="51"/>
        <v>CUMPLE</v>
      </c>
      <c r="AJ168" s="26"/>
      <c r="AK168" s="156" t="str">
        <f t="shared" si="52"/>
        <v>CUMPLE</v>
      </c>
      <c r="AM168" s="26"/>
      <c r="AN168" s="156" t="str">
        <f t="shared" si="53"/>
        <v>CUMPLE</v>
      </c>
      <c r="AP168" s="26"/>
      <c r="AQ168" s="156" t="str">
        <f t="shared" si="54"/>
        <v>CUMPLE</v>
      </c>
      <c r="AS168" s="26"/>
      <c r="AT168" s="156" t="str">
        <f t="shared" si="55"/>
        <v>CUMPLE</v>
      </c>
      <c r="AV168" s="26"/>
      <c r="AW168" s="156" t="str">
        <f t="shared" si="56"/>
        <v>CUMPLE</v>
      </c>
      <c r="AY168" s="26"/>
      <c r="AZ168" s="156" t="str">
        <f t="shared" si="57"/>
        <v>CUMPLE</v>
      </c>
      <c r="BB168" s="26"/>
      <c r="BC168" s="156" t="str">
        <f t="shared" si="58"/>
        <v>CUMPLE</v>
      </c>
      <c r="BE168" s="26"/>
      <c r="BF168" s="156" t="str">
        <f t="shared" si="59"/>
        <v>CUMPLE</v>
      </c>
      <c r="BH168" s="26"/>
      <c r="BI168" s="156" t="str">
        <f t="shared" si="60"/>
        <v>CUMPLE</v>
      </c>
      <c r="BK168" s="26"/>
      <c r="BL168" s="156" t="str">
        <f t="shared" si="61"/>
        <v>CUMPLE</v>
      </c>
      <c r="BN168" s="26"/>
      <c r="BO168" s="156" t="str">
        <f t="shared" si="62"/>
        <v>CUMPLE</v>
      </c>
    </row>
    <row r="169" spans="1:67" ht="12.75" x14ac:dyDescent="0.2">
      <c r="A169" s="27" t="s">
        <v>310</v>
      </c>
      <c r="B169" s="84" t="s">
        <v>311</v>
      </c>
      <c r="C169" s="24" t="s">
        <v>197</v>
      </c>
      <c r="D169" s="29">
        <v>1</v>
      </c>
      <c r="E169" s="25">
        <v>69769.445200000002</v>
      </c>
      <c r="F169" s="26"/>
      <c r="G169" s="156" t="str">
        <f t="shared" si="42"/>
        <v>CUMPLE</v>
      </c>
      <c r="I169" s="26"/>
      <c r="J169" s="156" t="str">
        <f t="shared" si="43"/>
        <v>CUMPLE</v>
      </c>
      <c r="L169" s="26"/>
      <c r="M169" s="156" t="str">
        <f t="shared" si="44"/>
        <v>CUMPLE</v>
      </c>
      <c r="O169" s="26"/>
      <c r="P169" s="156" t="str">
        <f t="shared" si="45"/>
        <v>CUMPLE</v>
      </c>
      <c r="R169" s="26"/>
      <c r="S169" s="156" t="str">
        <f t="shared" si="46"/>
        <v>CUMPLE</v>
      </c>
      <c r="U169" s="26"/>
      <c r="V169" s="156" t="str">
        <f t="shared" si="47"/>
        <v>CUMPLE</v>
      </c>
      <c r="X169" s="26"/>
      <c r="Y169" s="156" t="str">
        <f t="shared" si="48"/>
        <v>CUMPLE</v>
      </c>
      <c r="AA169" s="26"/>
      <c r="AB169" s="156" t="str">
        <f t="shared" si="49"/>
        <v>CUMPLE</v>
      </c>
      <c r="AD169" s="26"/>
      <c r="AE169" s="156" t="str">
        <f t="shared" si="50"/>
        <v>CUMPLE</v>
      </c>
      <c r="AG169" s="26"/>
      <c r="AH169" s="156" t="str">
        <f t="shared" si="51"/>
        <v>CUMPLE</v>
      </c>
      <c r="AJ169" s="26"/>
      <c r="AK169" s="156" t="str">
        <f t="shared" si="52"/>
        <v>CUMPLE</v>
      </c>
      <c r="AM169" s="26"/>
      <c r="AN169" s="156" t="str">
        <f t="shared" si="53"/>
        <v>CUMPLE</v>
      </c>
      <c r="AP169" s="26"/>
      <c r="AQ169" s="156" t="str">
        <f t="shared" si="54"/>
        <v>CUMPLE</v>
      </c>
      <c r="AS169" s="26"/>
      <c r="AT169" s="156" t="str">
        <f t="shared" si="55"/>
        <v>CUMPLE</v>
      </c>
      <c r="AV169" s="26"/>
      <c r="AW169" s="156" t="str">
        <f t="shared" si="56"/>
        <v>CUMPLE</v>
      </c>
      <c r="AY169" s="26"/>
      <c r="AZ169" s="156" t="str">
        <f t="shared" si="57"/>
        <v>CUMPLE</v>
      </c>
      <c r="BB169" s="26"/>
      <c r="BC169" s="156" t="str">
        <f t="shared" si="58"/>
        <v>CUMPLE</v>
      </c>
      <c r="BE169" s="26"/>
      <c r="BF169" s="156" t="str">
        <f t="shared" si="59"/>
        <v>CUMPLE</v>
      </c>
      <c r="BH169" s="26"/>
      <c r="BI169" s="156" t="str">
        <f t="shared" si="60"/>
        <v>CUMPLE</v>
      </c>
      <c r="BK169" s="26"/>
      <c r="BL169" s="156" t="str">
        <f t="shared" si="61"/>
        <v>CUMPLE</v>
      </c>
      <c r="BN169" s="26"/>
      <c r="BO169" s="156" t="str">
        <f t="shared" si="62"/>
        <v>CUMPLE</v>
      </c>
    </row>
    <row r="170" spans="1:67" ht="36.75" thickBot="1" x14ac:dyDescent="0.25">
      <c r="A170" s="55" t="s">
        <v>312</v>
      </c>
      <c r="B170" s="87" t="s">
        <v>313</v>
      </c>
      <c r="C170" s="77" t="s">
        <v>197</v>
      </c>
      <c r="D170" s="77">
        <v>1</v>
      </c>
      <c r="E170" s="34">
        <v>44000</v>
      </c>
      <c r="F170" s="26"/>
      <c r="G170" s="156" t="str">
        <f t="shared" si="42"/>
        <v>CUMPLE</v>
      </c>
      <c r="I170" s="26"/>
      <c r="J170" s="156" t="str">
        <f t="shared" si="43"/>
        <v>CUMPLE</v>
      </c>
      <c r="L170" s="26"/>
      <c r="M170" s="156" t="str">
        <f t="shared" si="44"/>
        <v>CUMPLE</v>
      </c>
      <c r="O170" s="26"/>
      <c r="P170" s="156" t="str">
        <f t="shared" si="45"/>
        <v>CUMPLE</v>
      </c>
      <c r="R170" s="26"/>
      <c r="S170" s="156" t="str">
        <f t="shared" si="46"/>
        <v>CUMPLE</v>
      </c>
      <c r="U170" s="26"/>
      <c r="V170" s="156" t="str">
        <f t="shared" si="47"/>
        <v>CUMPLE</v>
      </c>
      <c r="X170" s="26"/>
      <c r="Y170" s="156" t="str">
        <f t="shared" si="48"/>
        <v>CUMPLE</v>
      </c>
      <c r="AA170" s="26"/>
      <c r="AB170" s="156" t="str">
        <f t="shared" si="49"/>
        <v>CUMPLE</v>
      </c>
      <c r="AD170" s="26"/>
      <c r="AE170" s="156" t="str">
        <f t="shared" si="50"/>
        <v>CUMPLE</v>
      </c>
      <c r="AG170" s="26"/>
      <c r="AH170" s="156" t="str">
        <f t="shared" si="51"/>
        <v>CUMPLE</v>
      </c>
      <c r="AJ170" s="26"/>
      <c r="AK170" s="156" t="str">
        <f t="shared" si="52"/>
        <v>CUMPLE</v>
      </c>
      <c r="AM170" s="26"/>
      <c r="AN170" s="156" t="str">
        <f t="shared" si="53"/>
        <v>CUMPLE</v>
      </c>
      <c r="AP170" s="26"/>
      <c r="AQ170" s="156" t="str">
        <f t="shared" si="54"/>
        <v>CUMPLE</v>
      </c>
      <c r="AS170" s="26"/>
      <c r="AT170" s="156" t="str">
        <f t="shared" si="55"/>
        <v>CUMPLE</v>
      </c>
      <c r="AV170" s="26"/>
      <c r="AW170" s="156" t="str">
        <f t="shared" si="56"/>
        <v>CUMPLE</v>
      </c>
      <c r="AY170" s="26"/>
      <c r="AZ170" s="156" t="str">
        <f t="shared" si="57"/>
        <v>CUMPLE</v>
      </c>
      <c r="BB170" s="26"/>
      <c r="BC170" s="156" t="str">
        <f t="shared" si="58"/>
        <v>CUMPLE</v>
      </c>
      <c r="BE170" s="26"/>
      <c r="BF170" s="156" t="str">
        <f t="shared" si="59"/>
        <v>CUMPLE</v>
      </c>
      <c r="BH170" s="26"/>
      <c r="BI170" s="156" t="str">
        <f t="shared" si="60"/>
        <v>CUMPLE</v>
      </c>
      <c r="BK170" s="26"/>
      <c r="BL170" s="156" t="str">
        <f t="shared" si="61"/>
        <v>CUMPLE</v>
      </c>
      <c r="BN170" s="26"/>
      <c r="BO170" s="156" t="str">
        <f t="shared" si="62"/>
        <v>CUMPLE</v>
      </c>
    </row>
    <row r="171" spans="1:67" ht="13.5" hidden="1" thickBot="1" x14ac:dyDescent="0.25">
      <c r="A171" s="62" t="s">
        <v>314</v>
      </c>
      <c r="B171" s="51"/>
      <c r="C171" s="51"/>
      <c r="D171" s="51"/>
      <c r="E171" s="51"/>
      <c r="F171" s="52"/>
      <c r="G171" s="156" t="str">
        <f t="shared" si="42"/>
        <v>NO CUMPLE</v>
      </c>
      <c r="I171" s="52"/>
      <c r="J171" s="156" t="str">
        <f t="shared" si="43"/>
        <v>NO CUMPLE</v>
      </c>
      <c r="L171" s="26"/>
      <c r="M171" s="156" t="str">
        <f t="shared" si="44"/>
        <v>NO CUMPLE</v>
      </c>
      <c r="O171" s="26"/>
      <c r="P171" s="156" t="str">
        <f t="shared" si="45"/>
        <v>NO CUMPLE</v>
      </c>
      <c r="R171" s="26"/>
      <c r="S171" s="156" t="str">
        <f t="shared" si="46"/>
        <v>NO CUMPLE</v>
      </c>
      <c r="U171" s="26"/>
      <c r="V171" s="156" t="str">
        <f t="shared" si="47"/>
        <v>NO CUMPLE</v>
      </c>
      <c r="X171" s="26"/>
      <c r="Y171" s="156" t="str">
        <f t="shared" si="48"/>
        <v>NO CUMPLE</v>
      </c>
      <c r="AA171" s="26"/>
      <c r="AB171" s="156" t="str">
        <f t="shared" si="49"/>
        <v>NO CUMPLE</v>
      </c>
      <c r="AD171" s="26"/>
      <c r="AE171" s="156" t="str">
        <f t="shared" si="50"/>
        <v>NO CUMPLE</v>
      </c>
      <c r="AG171" s="26"/>
      <c r="AH171" s="156" t="str">
        <f t="shared" si="51"/>
        <v>NO CUMPLE</v>
      </c>
      <c r="AJ171" s="26"/>
      <c r="AK171" s="156" t="str">
        <f t="shared" si="52"/>
        <v>NO CUMPLE</v>
      </c>
      <c r="AM171" s="26"/>
      <c r="AN171" s="156" t="str">
        <f t="shared" si="53"/>
        <v>NO CUMPLE</v>
      </c>
      <c r="AP171" s="26"/>
      <c r="AQ171" s="156" t="str">
        <f t="shared" si="54"/>
        <v>NO CUMPLE</v>
      </c>
      <c r="AS171" s="26"/>
      <c r="AT171" s="156" t="str">
        <f t="shared" si="55"/>
        <v>NO CUMPLE</v>
      </c>
      <c r="AV171" s="26"/>
      <c r="AW171" s="156" t="str">
        <f t="shared" si="56"/>
        <v>NO CUMPLE</v>
      </c>
      <c r="AY171" s="26"/>
      <c r="AZ171" s="156" t="str">
        <f t="shared" si="57"/>
        <v>NO CUMPLE</v>
      </c>
      <c r="BB171" s="26"/>
      <c r="BC171" s="156" t="str">
        <f t="shared" si="58"/>
        <v>NO CUMPLE</v>
      </c>
      <c r="BE171" s="26"/>
      <c r="BF171" s="156" t="str">
        <f t="shared" si="59"/>
        <v>NO CUMPLE</v>
      </c>
      <c r="BH171" s="26"/>
      <c r="BI171" s="156" t="str">
        <f t="shared" si="60"/>
        <v>NO CUMPLE</v>
      </c>
      <c r="BK171" s="26"/>
      <c r="BL171" s="156" t="str">
        <f t="shared" si="61"/>
        <v>NO CUMPLE</v>
      </c>
      <c r="BN171" s="26"/>
      <c r="BO171" s="156" t="str">
        <f t="shared" si="62"/>
        <v>NO CUMPLE</v>
      </c>
    </row>
    <row r="172" spans="1:67" ht="13.5" hidden="1" customHeight="1" x14ac:dyDescent="0.2">
      <c r="A172" s="21" t="s">
        <v>315</v>
      </c>
      <c r="B172" s="95" t="s">
        <v>316</v>
      </c>
      <c r="C172" s="96"/>
      <c r="D172" s="96"/>
      <c r="E172" s="96"/>
      <c r="F172" s="97"/>
      <c r="G172" s="156" t="str">
        <f t="shared" si="42"/>
        <v>NO CUMPLE</v>
      </c>
      <c r="I172" s="97"/>
      <c r="J172" s="156" t="str">
        <f t="shared" si="43"/>
        <v>NO CUMPLE</v>
      </c>
      <c r="L172" s="26"/>
      <c r="M172" s="156" t="str">
        <f t="shared" si="44"/>
        <v>NO CUMPLE</v>
      </c>
      <c r="O172" s="26"/>
      <c r="P172" s="156" t="str">
        <f t="shared" si="45"/>
        <v>NO CUMPLE</v>
      </c>
      <c r="R172" s="26"/>
      <c r="S172" s="156" t="str">
        <f t="shared" si="46"/>
        <v>NO CUMPLE</v>
      </c>
      <c r="U172" s="26"/>
      <c r="V172" s="156" t="str">
        <f t="shared" si="47"/>
        <v>NO CUMPLE</v>
      </c>
      <c r="X172" s="26"/>
      <c r="Y172" s="156" t="str">
        <f t="shared" si="48"/>
        <v>NO CUMPLE</v>
      </c>
      <c r="AA172" s="26"/>
      <c r="AB172" s="156" t="str">
        <f t="shared" si="49"/>
        <v>NO CUMPLE</v>
      </c>
      <c r="AD172" s="26"/>
      <c r="AE172" s="156" t="str">
        <f t="shared" si="50"/>
        <v>NO CUMPLE</v>
      </c>
      <c r="AG172" s="26"/>
      <c r="AH172" s="156" t="str">
        <f t="shared" si="51"/>
        <v>NO CUMPLE</v>
      </c>
      <c r="AJ172" s="26"/>
      <c r="AK172" s="156" t="str">
        <f t="shared" si="52"/>
        <v>NO CUMPLE</v>
      </c>
      <c r="AM172" s="26"/>
      <c r="AN172" s="156" t="str">
        <f t="shared" si="53"/>
        <v>NO CUMPLE</v>
      </c>
      <c r="AP172" s="26"/>
      <c r="AQ172" s="156" t="str">
        <f t="shared" si="54"/>
        <v>NO CUMPLE</v>
      </c>
      <c r="AS172" s="26"/>
      <c r="AT172" s="156" t="str">
        <f t="shared" si="55"/>
        <v>NO CUMPLE</v>
      </c>
      <c r="AV172" s="26"/>
      <c r="AW172" s="156" t="str">
        <f t="shared" si="56"/>
        <v>NO CUMPLE</v>
      </c>
      <c r="AY172" s="26"/>
      <c r="AZ172" s="156" t="str">
        <f t="shared" si="57"/>
        <v>NO CUMPLE</v>
      </c>
      <c r="BB172" s="26"/>
      <c r="BC172" s="156" t="str">
        <f t="shared" si="58"/>
        <v>NO CUMPLE</v>
      </c>
      <c r="BE172" s="26"/>
      <c r="BF172" s="156" t="str">
        <f t="shared" si="59"/>
        <v>NO CUMPLE</v>
      </c>
      <c r="BH172" s="26"/>
      <c r="BI172" s="156" t="str">
        <f t="shared" si="60"/>
        <v>NO CUMPLE</v>
      </c>
      <c r="BK172" s="26"/>
      <c r="BL172" s="156" t="str">
        <f t="shared" si="61"/>
        <v>NO CUMPLE</v>
      </c>
      <c r="BN172" s="26"/>
      <c r="BO172" s="156" t="str">
        <f t="shared" si="62"/>
        <v>NO CUMPLE</v>
      </c>
    </row>
    <row r="173" spans="1:67" ht="13.5" hidden="1" thickBot="1" x14ac:dyDescent="0.25">
      <c r="A173" s="21"/>
      <c r="B173" s="89" t="s">
        <v>62</v>
      </c>
      <c r="C173" s="51"/>
      <c r="D173" s="51"/>
      <c r="E173" s="51"/>
      <c r="F173" s="52"/>
      <c r="G173" s="156" t="str">
        <f t="shared" si="42"/>
        <v>NO CUMPLE</v>
      </c>
      <c r="I173" s="52"/>
      <c r="J173" s="156" t="str">
        <f t="shared" si="43"/>
        <v>NO CUMPLE</v>
      </c>
      <c r="L173" s="26"/>
      <c r="M173" s="156" t="str">
        <f t="shared" si="44"/>
        <v>NO CUMPLE</v>
      </c>
      <c r="O173" s="26"/>
      <c r="P173" s="156" t="str">
        <f t="shared" si="45"/>
        <v>NO CUMPLE</v>
      </c>
      <c r="R173" s="26"/>
      <c r="S173" s="156" t="str">
        <f t="shared" si="46"/>
        <v>NO CUMPLE</v>
      </c>
      <c r="U173" s="26"/>
      <c r="V173" s="156" t="str">
        <f t="shared" si="47"/>
        <v>NO CUMPLE</v>
      </c>
      <c r="X173" s="26"/>
      <c r="Y173" s="156" t="str">
        <f t="shared" si="48"/>
        <v>NO CUMPLE</v>
      </c>
      <c r="AA173" s="26"/>
      <c r="AB173" s="156" t="str">
        <f t="shared" si="49"/>
        <v>NO CUMPLE</v>
      </c>
      <c r="AD173" s="26"/>
      <c r="AE173" s="156" t="str">
        <f t="shared" si="50"/>
        <v>NO CUMPLE</v>
      </c>
      <c r="AG173" s="26"/>
      <c r="AH173" s="156" t="str">
        <f t="shared" si="51"/>
        <v>NO CUMPLE</v>
      </c>
      <c r="AJ173" s="26"/>
      <c r="AK173" s="156" t="str">
        <f t="shared" si="52"/>
        <v>NO CUMPLE</v>
      </c>
      <c r="AM173" s="26"/>
      <c r="AN173" s="156" t="str">
        <f t="shared" si="53"/>
        <v>NO CUMPLE</v>
      </c>
      <c r="AP173" s="26"/>
      <c r="AQ173" s="156" t="str">
        <f t="shared" si="54"/>
        <v>NO CUMPLE</v>
      </c>
      <c r="AS173" s="26"/>
      <c r="AT173" s="156" t="str">
        <f t="shared" si="55"/>
        <v>NO CUMPLE</v>
      </c>
      <c r="AV173" s="26"/>
      <c r="AW173" s="156" t="str">
        <f t="shared" si="56"/>
        <v>NO CUMPLE</v>
      </c>
      <c r="AY173" s="26"/>
      <c r="AZ173" s="156" t="str">
        <f t="shared" si="57"/>
        <v>NO CUMPLE</v>
      </c>
      <c r="BB173" s="26"/>
      <c r="BC173" s="156" t="str">
        <f t="shared" si="58"/>
        <v>NO CUMPLE</v>
      </c>
      <c r="BE173" s="26"/>
      <c r="BF173" s="156" t="str">
        <f t="shared" si="59"/>
        <v>NO CUMPLE</v>
      </c>
      <c r="BH173" s="26"/>
      <c r="BI173" s="156" t="str">
        <f t="shared" si="60"/>
        <v>NO CUMPLE</v>
      </c>
      <c r="BK173" s="26"/>
      <c r="BL173" s="156" t="str">
        <f t="shared" si="61"/>
        <v>NO CUMPLE</v>
      </c>
      <c r="BN173" s="26"/>
      <c r="BO173" s="156" t="str">
        <f t="shared" si="62"/>
        <v>NO CUMPLE</v>
      </c>
    </row>
    <row r="174" spans="1:67" ht="13.5" x14ac:dyDescent="0.2">
      <c r="A174" s="22" t="s">
        <v>317</v>
      </c>
      <c r="B174" s="90" t="s">
        <v>318</v>
      </c>
      <c r="C174" s="46" t="s">
        <v>184</v>
      </c>
      <c r="D174" s="46">
        <v>1</v>
      </c>
      <c r="E174" s="25">
        <v>44652.444928000004</v>
      </c>
      <c r="F174" s="26"/>
      <c r="G174" s="156" t="str">
        <f t="shared" si="42"/>
        <v>CUMPLE</v>
      </c>
      <c r="I174" s="26"/>
      <c r="J174" s="156" t="str">
        <f t="shared" si="43"/>
        <v>CUMPLE</v>
      </c>
      <c r="L174" s="26"/>
      <c r="M174" s="156" t="str">
        <f t="shared" si="44"/>
        <v>CUMPLE</v>
      </c>
      <c r="O174" s="26"/>
      <c r="P174" s="156" t="str">
        <f t="shared" si="45"/>
        <v>CUMPLE</v>
      </c>
      <c r="R174" s="26"/>
      <c r="S174" s="156" t="str">
        <f t="shared" si="46"/>
        <v>CUMPLE</v>
      </c>
      <c r="U174" s="26"/>
      <c r="V174" s="156" t="str">
        <f t="shared" si="47"/>
        <v>CUMPLE</v>
      </c>
      <c r="X174" s="26"/>
      <c r="Y174" s="156" t="str">
        <f t="shared" si="48"/>
        <v>CUMPLE</v>
      </c>
      <c r="AA174" s="26"/>
      <c r="AB174" s="156" t="str">
        <f t="shared" si="49"/>
        <v>CUMPLE</v>
      </c>
      <c r="AD174" s="26"/>
      <c r="AE174" s="156" t="str">
        <f t="shared" si="50"/>
        <v>CUMPLE</v>
      </c>
      <c r="AG174" s="26"/>
      <c r="AH174" s="156" t="str">
        <f t="shared" si="51"/>
        <v>CUMPLE</v>
      </c>
      <c r="AJ174" s="26"/>
      <c r="AK174" s="156" t="str">
        <f t="shared" si="52"/>
        <v>CUMPLE</v>
      </c>
      <c r="AM174" s="26"/>
      <c r="AN174" s="156" t="str">
        <f t="shared" si="53"/>
        <v>CUMPLE</v>
      </c>
      <c r="AP174" s="26"/>
      <c r="AQ174" s="156" t="str">
        <f t="shared" si="54"/>
        <v>CUMPLE</v>
      </c>
      <c r="AS174" s="26"/>
      <c r="AT174" s="156" t="str">
        <f t="shared" si="55"/>
        <v>CUMPLE</v>
      </c>
      <c r="AV174" s="26"/>
      <c r="AW174" s="156" t="str">
        <f t="shared" si="56"/>
        <v>CUMPLE</v>
      </c>
      <c r="AY174" s="26"/>
      <c r="AZ174" s="156" t="str">
        <f t="shared" si="57"/>
        <v>CUMPLE</v>
      </c>
      <c r="BB174" s="26"/>
      <c r="BC174" s="156" t="str">
        <f t="shared" si="58"/>
        <v>CUMPLE</v>
      </c>
      <c r="BE174" s="26"/>
      <c r="BF174" s="156" t="str">
        <f t="shared" si="59"/>
        <v>CUMPLE</v>
      </c>
      <c r="BH174" s="26"/>
      <c r="BI174" s="156" t="str">
        <f t="shared" si="60"/>
        <v>CUMPLE</v>
      </c>
      <c r="BK174" s="26"/>
      <c r="BL174" s="156" t="str">
        <f t="shared" si="61"/>
        <v>CUMPLE</v>
      </c>
      <c r="BN174" s="26"/>
      <c r="BO174" s="156" t="str">
        <f t="shared" si="62"/>
        <v>CUMPLE</v>
      </c>
    </row>
    <row r="175" spans="1:67" ht="12.75" x14ac:dyDescent="0.2">
      <c r="A175" s="27" t="s">
        <v>319</v>
      </c>
      <c r="B175" s="84" t="s">
        <v>320</v>
      </c>
      <c r="C175" s="29" t="s">
        <v>251</v>
      </c>
      <c r="D175" s="78">
        <v>1</v>
      </c>
      <c r="E175" s="25">
        <v>44867.120144</v>
      </c>
      <c r="F175" s="26"/>
      <c r="G175" s="156" t="str">
        <f t="shared" si="42"/>
        <v>CUMPLE</v>
      </c>
      <c r="I175" s="26"/>
      <c r="J175" s="156" t="str">
        <f t="shared" si="43"/>
        <v>CUMPLE</v>
      </c>
      <c r="L175" s="26"/>
      <c r="M175" s="156" t="str">
        <f t="shared" si="44"/>
        <v>CUMPLE</v>
      </c>
      <c r="O175" s="26"/>
      <c r="P175" s="156" t="str">
        <f t="shared" si="45"/>
        <v>CUMPLE</v>
      </c>
      <c r="R175" s="26"/>
      <c r="S175" s="156" t="str">
        <f t="shared" si="46"/>
        <v>CUMPLE</v>
      </c>
      <c r="U175" s="26"/>
      <c r="V175" s="156" t="str">
        <f t="shared" si="47"/>
        <v>CUMPLE</v>
      </c>
      <c r="X175" s="26"/>
      <c r="Y175" s="156" t="str">
        <f t="shared" si="48"/>
        <v>CUMPLE</v>
      </c>
      <c r="AA175" s="26"/>
      <c r="AB175" s="156" t="str">
        <f t="shared" si="49"/>
        <v>CUMPLE</v>
      </c>
      <c r="AD175" s="26"/>
      <c r="AE175" s="156" t="str">
        <f t="shared" si="50"/>
        <v>CUMPLE</v>
      </c>
      <c r="AG175" s="26"/>
      <c r="AH175" s="156" t="str">
        <f t="shared" si="51"/>
        <v>CUMPLE</v>
      </c>
      <c r="AJ175" s="26"/>
      <c r="AK175" s="156" t="str">
        <f t="shared" si="52"/>
        <v>CUMPLE</v>
      </c>
      <c r="AM175" s="26"/>
      <c r="AN175" s="156" t="str">
        <f t="shared" si="53"/>
        <v>CUMPLE</v>
      </c>
      <c r="AP175" s="26"/>
      <c r="AQ175" s="156" t="str">
        <f t="shared" si="54"/>
        <v>CUMPLE</v>
      </c>
      <c r="AS175" s="26"/>
      <c r="AT175" s="156" t="str">
        <f t="shared" si="55"/>
        <v>CUMPLE</v>
      </c>
      <c r="AV175" s="26"/>
      <c r="AW175" s="156" t="str">
        <f t="shared" si="56"/>
        <v>CUMPLE</v>
      </c>
      <c r="AY175" s="26"/>
      <c r="AZ175" s="156" t="str">
        <f t="shared" si="57"/>
        <v>CUMPLE</v>
      </c>
      <c r="BB175" s="26"/>
      <c r="BC175" s="156" t="str">
        <f t="shared" si="58"/>
        <v>CUMPLE</v>
      </c>
      <c r="BE175" s="26"/>
      <c r="BF175" s="156" t="str">
        <f t="shared" si="59"/>
        <v>CUMPLE</v>
      </c>
      <c r="BH175" s="26"/>
      <c r="BI175" s="156" t="str">
        <f t="shared" si="60"/>
        <v>CUMPLE</v>
      </c>
      <c r="BK175" s="26"/>
      <c r="BL175" s="156" t="str">
        <f t="shared" si="61"/>
        <v>CUMPLE</v>
      </c>
      <c r="BN175" s="26"/>
      <c r="BO175" s="156" t="str">
        <f t="shared" si="62"/>
        <v>CUMPLE</v>
      </c>
    </row>
    <row r="176" spans="1:67" ht="13.5" x14ac:dyDescent="0.2">
      <c r="A176" s="27" t="s">
        <v>321</v>
      </c>
      <c r="B176" s="84" t="s">
        <v>320</v>
      </c>
      <c r="C176" s="29" t="s">
        <v>184</v>
      </c>
      <c r="D176" s="29">
        <v>1</v>
      </c>
      <c r="E176" s="25">
        <v>51200.039016000002</v>
      </c>
      <c r="F176" s="26"/>
      <c r="G176" s="156" t="str">
        <f t="shared" si="42"/>
        <v>CUMPLE</v>
      </c>
      <c r="I176" s="26"/>
      <c r="J176" s="156" t="str">
        <f t="shared" si="43"/>
        <v>CUMPLE</v>
      </c>
      <c r="L176" s="26"/>
      <c r="M176" s="156" t="str">
        <f t="shared" si="44"/>
        <v>CUMPLE</v>
      </c>
      <c r="O176" s="26"/>
      <c r="P176" s="156" t="str">
        <f t="shared" si="45"/>
        <v>CUMPLE</v>
      </c>
      <c r="R176" s="26"/>
      <c r="S176" s="156" t="str">
        <f t="shared" si="46"/>
        <v>CUMPLE</v>
      </c>
      <c r="U176" s="26"/>
      <c r="V176" s="156" t="str">
        <f t="shared" si="47"/>
        <v>CUMPLE</v>
      </c>
      <c r="X176" s="26"/>
      <c r="Y176" s="156" t="str">
        <f t="shared" si="48"/>
        <v>CUMPLE</v>
      </c>
      <c r="AA176" s="26"/>
      <c r="AB176" s="156" t="str">
        <f t="shared" si="49"/>
        <v>CUMPLE</v>
      </c>
      <c r="AD176" s="26"/>
      <c r="AE176" s="156" t="str">
        <f t="shared" si="50"/>
        <v>CUMPLE</v>
      </c>
      <c r="AG176" s="26"/>
      <c r="AH176" s="156" t="str">
        <f t="shared" si="51"/>
        <v>CUMPLE</v>
      </c>
      <c r="AJ176" s="26"/>
      <c r="AK176" s="156" t="str">
        <f t="shared" si="52"/>
        <v>CUMPLE</v>
      </c>
      <c r="AM176" s="26"/>
      <c r="AN176" s="156" t="str">
        <f t="shared" si="53"/>
        <v>CUMPLE</v>
      </c>
      <c r="AP176" s="26"/>
      <c r="AQ176" s="156" t="str">
        <f t="shared" si="54"/>
        <v>CUMPLE</v>
      </c>
      <c r="AS176" s="26"/>
      <c r="AT176" s="156" t="str">
        <f t="shared" si="55"/>
        <v>CUMPLE</v>
      </c>
      <c r="AV176" s="26"/>
      <c r="AW176" s="156" t="str">
        <f t="shared" si="56"/>
        <v>CUMPLE</v>
      </c>
      <c r="AY176" s="26"/>
      <c r="AZ176" s="156" t="str">
        <f t="shared" si="57"/>
        <v>CUMPLE</v>
      </c>
      <c r="BB176" s="26"/>
      <c r="BC176" s="156" t="str">
        <f t="shared" si="58"/>
        <v>CUMPLE</v>
      </c>
      <c r="BE176" s="26"/>
      <c r="BF176" s="156" t="str">
        <f t="shared" si="59"/>
        <v>CUMPLE</v>
      </c>
      <c r="BH176" s="26"/>
      <c r="BI176" s="156" t="str">
        <f t="shared" si="60"/>
        <v>CUMPLE</v>
      </c>
      <c r="BK176" s="26"/>
      <c r="BL176" s="156" t="str">
        <f t="shared" si="61"/>
        <v>CUMPLE</v>
      </c>
      <c r="BN176" s="26"/>
      <c r="BO176" s="156" t="str">
        <f t="shared" si="62"/>
        <v>CUMPLE</v>
      </c>
    </row>
    <row r="177" spans="1:67" ht="12.75" x14ac:dyDescent="0.2">
      <c r="A177" s="27" t="s">
        <v>322</v>
      </c>
      <c r="B177" s="98" t="s">
        <v>323</v>
      </c>
      <c r="C177" s="29" t="s">
        <v>151</v>
      </c>
      <c r="D177" s="29">
        <v>1</v>
      </c>
      <c r="E177" s="25">
        <v>69340.094767999995</v>
      </c>
      <c r="F177" s="26"/>
      <c r="G177" s="156" t="str">
        <f t="shared" si="42"/>
        <v>CUMPLE</v>
      </c>
      <c r="I177" s="26"/>
      <c r="J177" s="156" t="str">
        <f t="shared" si="43"/>
        <v>CUMPLE</v>
      </c>
      <c r="L177" s="26"/>
      <c r="M177" s="156" t="str">
        <f t="shared" si="44"/>
        <v>CUMPLE</v>
      </c>
      <c r="O177" s="26"/>
      <c r="P177" s="156" t="str">
        <f t="shared" si="45"/>
        <v>CUMPLE</v>
      </c>
      <c r="R177" s="26"/>
      <c r="S177" s="156" t="str">
        <f t="shared" si="46"/>
        <v>CUMPLE</v>
      </c>
      <c r="U177" s="26"/>
      <c r="V177" s="156" t="str">
        <f t="shared" si="47"/>
        <v>CUMPLE</v>
      </c>
      <c r="X177" s="26"/>
      <c r="Y177" s="156" t="str">
        <f t="shared" si="48"/>
        <v>CUMPLE</v>
      </c>
      <c r="AA177" s="26"/>
      <c r="AB177" s="156" t="str">
        <f t="shared" si="49"/>
        <v>CUMPLE</v>
      </c>
      <c r="AD177" s="26"/>
      <c r="AE177" s="156" t="str">
        <f t="shared" si="50"/>
        <v>CUMPLE</v>
      </c>
      <c r="AG177" s="26"/>
      <c r="AH177" s="156" t="str">
        <f t="shared" si="51"/>
        <v>CUMPLE</v>
      </c>
      <c r="AJ177" s="26"/>
      <c r="AK177" s="156" t="str">
        <f t="shared" si="52"/>
        <v>CUMPLE</v>
      </c>
      <c r="AM177" s="26"/>
      <c r="AN177" s="156" t="str">
        <f t="shared" si="53"/>
        <v>CUMPLE</v>
      </c>
      <c r="AP177" s="26"/>
      <c r="AQ177" s="156" t="str">
        <f t="shared" si="54"/>
        <v>CUMPLE</v>
      </c>
      <c r="AS177" s="26"/>
      <c r="AT177" s="156" t="str">
        <f t="shared" si="55"/>
        <v>CUMPLE</v>
      </c>
      <c r="AV177" s="26"/>
      <c r="AW177" s="156" t="str">
        <f t="shared" si="56"/>
        <v>CUMPLE</v>
      </c>
      <c r="AY177" s="26"/>
      <c r="AZ177" s="156" t="str">
        <f t="shared" si="57"/>
        <v>CUMPLE</v>
      </c>
      <c r="BB177" s="26"/>
      <c r="BC177" s="156" t="str">
        <f t="shared" si="58"/>
        <v>CUMPLE</v>
      </c>
      <c r="BE177" s="26"/>
      <c r="BF177" s="156" t="str">
        <f t="shared" si="59"/>
        <v>CUMPLE</v>
      </c>
      <c r="BH177" s="26"/>
      <c r="BI177" s="156" t="str">
        <f t="shared" si="60"/>
        <v>CUMPLE</v>
      </c>
      <c r="BK177" s="26"/>
      <c r="BL177" s="156" t="str">
        <f t="shared" si="61"/>
        <v>CUMPLE</v>
      </c>
      <c r="BN177" s="26"/>
      <c r="BO177" s="156" t="str">
        <f t="shared" si="62"/>
        <v>CUMPLE</v>
      </c>
    </row>
    <row r="178" spans="1:67" ht="13.5" x14ac:dyDescent="0.2">
      <c r="A178" s="27" t="s">
        <v>324</v>
      </c>
      <c r="B178" s="98" t="s">
        <v>325</v>
      </c>
      <c r="C178" s="29" t="s">
        <v>184</v>
      </c>
      <c r="D178" s="29">
        <v>1</v>
      </c>
      <c r="E178" s="25">
        <v>43579.068848000003</v>
      </c>
      <c r="F178" s="26"/>
      <c r="G178" s="156" t="str">
        <f t="shared" si="42"/>
        <v>CUMPLE</v>
      </c>
      <c r="I178" s="26"/>
      <c r="J178" s="156" t="str">
        <f t="shared" si="43"/>
        <v>CUMPLE</v>
      </c>
      <c r="L178" s="26"/>
      <c r="M178" s="156" t="str">
        <f t="shared" si="44"/>
        <v>CUMPLE</v>
      </c>
      <c r="O178" s="26"/>
      <c r="P178" s="156" t="str">
        <f t="shared" si="45"/>
        <v>CUMPLE</v>
      </c>
      <c r="R178" s="26"/>
      <c r="S178" s="156" t="str">
        <f t="shared" si="46"/>
        <v>CUMPLE</v>
      </c>
      <c r="U178" s="26"/>
      <c r="V178" s="156" t="str">
        <f t="shared" si="47"/>
        <v>CUMPLE</v>
      </c>
      <c r="X178" s="26"/>
      <c r="Y178" s="156" t="str">
        <f t="shared" si="48"/>
        <v>CUMPLE</v>
      </c>
      <c r="AA178" s="26"/>
      <c r="AB178" s="156" t="str">
        <f t="shared" si="49"/>
        <v>CUMPLE</v>
      </c>
      <c r="AD178" s="26"/>
      <c r="AE178" s="156" t="str">
        <f t="shared" si="50"/>
        <v>CUMPLE</v>
      </c>
      <c r="AG178" s="26"/>
      <c r="AH178" s="156" t="str">
        <f t="shared" si="51"/>
        <v>CUMPLE</v>
      </c>
      <c r="AJ178" s="26"/>
      <c r="AK178" s="156" t="str">
        <f t="shared" si="52"/>
        <v>CUMPLE</v>
      </c>
      <c r="AM178" s="26"/>
      <c r="AN178" s="156" t="str">
        <f t="shared" si="53"/>
        <v>CUMPLE</v>
      </c>
      <c r="AP178" s="26"/>
      <c r="AQ178" s="156" t="str">
        <f t="shared" si="54"/>
        <v>CUMPLE</v>
      </c>
      <c r="AS178" s="26"/>
      <c r="AT178" s="156" t="str">
        <f t="shared" si="55"/>
        <v>CUMPLE</v>
      </c>
      <c r="AV178" s="26"/>
      <c r="AW178" s="156" t="str">
        <f t="shared" si="56"/>
        <v>CUMPLE</v>
      </c>
      <c r="AY178" s="26"/>
      <c r="AZ178" s="156" t="str">
        <f t="shared" si="57"/>
        <v>CUMPLE</v>
      </c>
      <c r="BB178" s="26"/>
      <c r="BC178" s="156" t="str">
        <f t="shared" si="58"/>
        <v>CUMPLE</v>
      </c>
      <c r="BE178" s="26"/>
      <c r="BF178" s="156" t="str">
        <f t="shared" si="59"/>
        <v>CUMPLE</v>
      </c>
      <c r="BH178" s="26"/>
      <c r="BI178" s="156" t="str">
        <f t="shared" si="60"/>
        <v>CUMPLE</v>
      </c>
      <c r="BK178" s="26"/>
      <c r="BL178" s="156" t="str">
        <f t="shared" si="61"/>
        <v>CUMPLE</v>
      </c>
      <c r="BN178" s="26"/>
      <c r="BO178" s="156" t="str">
        <f t="shared" si="62"/>
        <v>CUMPLE</v>
      </c>
    </row>
    <row r="179" spans="1:67" ht="13.5" x14ac:dyDescent="0.2">
      <c r="A179" s="27" t="s">
        <v>326</v>
      </c>
      <c r="B179" s="84" t="s">
        <v>327</v>
      </c>
      <c r="C179" s="29" t="s">
        <v>184</v>
      </c>
      <c r="D179" s="29">
        <v>1</v>
      </c>
      <c r="E179" s="25">
        <v>155854.20681599999</v>
      </c>
      <c r="F179" s="26"/>
      <c r="G179" s="156" t="str">
        <f t="shared" si="42"/>
        <v>CUMPLE</v>
      </c>
      <c r="I179" s="26"/>
      <c r="J179" s="156" t="str">
        <f t="shared" si="43"/>
        <v>CUMPLE</v>
      </c>
      <c r="L179" s="26"/>
      <c r="M179" s="156" t="str">
        <f t="shared" si="44"/>
        <v>CUMPLE</v>
      </c>
      <c r="O179" s="26"/>
      <c r="P179" s="156" t="str">
        <f t="shared" si="45"/>
        <v>CUMPLE</v>
      </c>
      <c r="R179" s="26"/>
      <c r="S179" s="156" t="str">
        <f t="shared" si="46"/>
        <v>CUMPLE</v>
      </c>
      <c r="U179" s="26"/>
      <c r="V179" s="156" t="str">
        <f t="shared" si="47"/>
        <v>CUMPLE</v>
      </c>
      <c r="X179" s="26"/>
      <c r="Y179" s="156" t="str">
        <f t="shared" si="48"/>
        <v>CUMPLE</v>
      </c>
      <c r="AA179" s="26"/>
      <c r="AB179" s="156" t="str">
        <f t="shared" si="49"/>
        <v>CUMPLE</v>
      </c>
      <c r="AD179" s="26"/>
      <c r="AE179" s="156" t="str">
        <f t="shared" si="50"/>
        <v>CUMPLE</v>
      </c>
      <c r="AG179" s="26"/>
      <c r="AH179" s="156" t="str">
        <f t="shared" si="51"/>
        <v>CUMPLE</v>
      </c>
      <c r="AJ179" s="26"/>
      <c r="AK179" s="156" t="str">
        <f t="shared" si="52"/>
        <v>CUMPLE</v>
      </c>
      <c r="AM179" s="26"/>
      <c r="AN179" s="156" t="str">
        <f t="shared" si="53"/>
        <v>CUMPLE</v>
      </c>
      <c r="AP179" s="26"/>
      <c r="AQ179" s="156" t="str">
        <f t="shared" si="54"/>
        <v>CUMPLE</v>
      </c>
      <c r="AS179" s="26"/>
      <c r="AT179" s="156" t="str">
        <f t="shared" si="55"/>
        <v>CUMPLE</v>
      </c>
      <c r="AV179" s="26"/>
      <c r="AW179" s="156" t="str">
        <f t="shared" si="56"/>
        <v>CUMPLE</v>
      </c>
      <c r="AY179" s="26"/>
      <c r="AZ179" s="156" t="str">
        <f t="shared" si="57"/>
        <v>CUMPLE</v>
      </c>
      <c r="BB179" s="26"/>
      <c r="BC179" s="156" t="str">
        <f t="shared" si="58"/>
        <v>CUMPLE</v>
      </c>
      <c r="BE179" s="26"/>
      <c r="BF179" s="156" t="str">
        <f t="shared" si="59"/>
        <v>CUMPLE</v>
      </c>
      <c r="BH179" s="26"/>
      <c r="BI179" s="156" t="str">
        <f t="shared" si="60"/>
        <v>CUMPLE</v>
      </c>
      <c r="BK179" s="26"/>
      <c r="BL179" s="156" t="str">
        <f t="shared" si="61"/>
        <v>CUMPLE</v>
      </c>
      <c r="BN179" s="26"/>
      <c r="BO179" s="156" t="str">
        <f t="shared" si="62"/>
        <v>CUMPLE</v>
      </c>
    </row>
    <row r="180" spans="1:67" ht="24" x14ac:dyDescent="0.2">
      <c r="A180" s="27" t="s">
        <v>328</v>
      </c>
      <c r="B180" s="84" t="s">
        <v>329</v>
      </c>
      <c r="C180" s="29" t="s">
        <v>73</v>
      </c>
      <c r="D180" s="29">
        <v>1</v>
      </c>
      <c r="E180" s="25">
        <v>44008.419280000002</v>
      </c>
      <c r="F180" s="26"/>
      <c r="G180" s="156" t="str">
        <f t="shared" si="42"/>
        <v>CUMPLE</v>
      </c>
      <c r="I180" s="26"/>
      <c r="J180" s="156" t="str">
        <f t="shared" si="43"/>
        <v>CUMPLE</v>
      </c>
      <c r="L180" s="26"/>
      <c r="M180" s="156" t="str">
        <f t="shared" si="44"/>
        <v>CUMPLE</v>
      </c>
      <c r="O180" s="26"/>
      <c r="P180" s="156" t="str">
        <f t="shared" si="45"/>
        <v>CUMPLE</v>
      </c>
      <c r="R180" s="26"/>
      <c r="S180" s="156" t="str">
        <f t="shared" si="46"/>
        <v>CUMPLE</v>
      </c>
      <c r="U180" s="26"/>
      <c r="V180" s="156" t="str">
        <f t="shared" si="47"/>
        <v>CUMPLE</v>
      </c>
      <c r="X180" s="26"/>
      <c r="Y180" s="156" t="str">
        <f t="shared" si="48"/>
        <v>CUMPLE</v>
      </c>
      <c r="AA180" s="26"/>
      <c r="AB180" s="156" t="str">
        <f t="shared" si="49"/>
        <v>CUMPLE</v>
      </c>
      <c r="AD180" s="26"/>
      <c r="AE180" s="156" t="str">
        <f t="shared" si="50"/>
        <v>CUMPLE</v>
      </c>
      <c r="AG180" s="26"/>
      <c r="AH180" s="156" t="str">
        <f t="shared" si="51"/>
        <v>CUMPLE</v>
      </c>
      <c r="AJ180" s="26"/>
      <c r="AK180" s="156" t="str">
        <f t="shared" si="52"/>
        <v>CUMPLE</v>
      </c>
      <c r="AM180" s="26"/>
      <c r="AN180" s="156" t="str">
        <f t="shared" si="53"/>
        <v>CUMPLE</v>
      </c>
      <c r="AP180" s="26"/>
      <c r="AQ180" s="156" t="str">
        <f t="shared" si="54"/>
        <v>CUMPLE</v>
      </c>
      <c r="AS180" s="26"/>
      <c r="AT180" s="156" t="str">
        <f t="shared" si="55"/>
        <v>CUMPLE</v>
      </c>
      <c r="AV180" s="26"/>
      <c r="AW180" s="156" t="str">
        <f t="shared" si="56"/>
        <v>CUMPLE</v>
      </c>
      <c r="AY180" s="26"/>
      <c r="AZ180" s="156" t="str">
        <f t="shared" si="57"/>
        <v>CUMPLE</v>
      </c>
      <c r="BB180" s="26"/>
      <c r="BC180" s="156" t="str">
        <f t="shared" si="58"/>
        <v>CUMPLE</v>
      </c>
      <c r="BE180" s="26"/>
      <c r="BF180" s="156" t="str">
        <f t="shared" si="59"/>
        <v>CUMPLE</v>
      </c>
      <c r="BH180" s="26"/>
      <c r="BI180" s="156" t="str">
        <f t="shared" si="60"/>
        <v>CUMPLE</v>
      </c>
      <c r="BK180" s="26"/>
      <c r="BL180" s="156" t="str">
        <f t="shared" si="61"/>
        <v>CUMPLE</v>
      </c>
      <c r="BN180" s="26"/>
      <c r="BO180" s="156" t="str">
        <f t="shared" si="62"/>
        <v>CUMPLE</v>
      </c>
    </row>
    <row r="181" spans="1:67" ht="24" x14ac:dyDescent="0.2">
      <c r="A181" s="27" t="s">
        <v>330</v>
      </c>
      <c r="B181" s="84" t="s">
        <v>331</v>
      </c>
      <c r="C181" s="29" t="s">
        <v>73</v>
      </c>
      <c r="D181" s="29">
        <v>1</v>
      </c>
      <c r="E181" s="25">
        <v>46799.197088000001</v>
      </c>
      <c r="F181" s="26"/>
      <c r="G181" s="156" t="str">
        <f t="shared" si="42"/>
        <v>CUMPLE</v>
      </c>
      <c r="I181" s="26"/>
      <c r="J181" s="156" t="str">
        <f t="shared" si="43"/>
        <v>CUMPLE</v>
      </c>
      <c r="L181" s="26"/>
      <c r="M181" s="156" t="str">
        <f t="shared" si="44"/>
        <v>CUMPLE</v>
      </c>
      <c r="O181" s="26"/>
      <c r="P181" s="156" t="str">
        <f t="shared" si="45"/>
        <v>CUMPLE</v>
      </c>
      <c r="R181" s="26"/>
      <c r="S181" s="156" t="str">
        <f t="shared" si="46"/>
        <v>CUMPLE</v>
      </c>
      <c r="U181" s="26"/>
      <c r="V181" s="156" t="str">
        <f t="shared" si="47"/>
        <v>CUMPLE</v>
      </c>
      <c r="X181" s="26"/>
      <c r="Y181" s="156" t="str">
        <f t="shared" si="48"/>
        <v>CUMPLE</v>
      </c>
      <c r="AA181" s="26"/>
      <c r="AB181" s="156" t="str">
        <f t="shared" si="49"/>
        <v>CUMPLE</v>
      </c>
      <c r="AD181" s="26"/>
      <c r="AE181" s="156" t="str">
        <f t="shared" si="50"/>
        <v>CUMPLE</v>
      </c>
      <c r="AG181" s="26"/>
      <c r="AH181" s="156" t="str">
        <f t="shared" si="51"/>
        <v>CUMPLE</v>
      </c>
      <c r="AJ181" s="26"/>
      <c r="AK181" s="156" t="str">
        <f t="shared" si="52"/>
        <v>CUMPLE</v>
      </c>
      <c r="AM181" s="26"/>
      <c r="AN181" s="156" t="str">
        <f t="shared" si="53"/>
        <v>CUMPLE</v>
      </c>
      <c r="AP181" s="26"/>
      <c r="AQ181" s="156" t="str">
        <f t="shared" si="54"/>
        <v>CUMPLE</v>
      </c>
      <c r="AS181" s="26"/>
      <c r="AT181" s="156" t="str">
        <f t="shared" si="55"/>
        <v>CUMPLE</v>
      </c>
      <c r="AV181" s="26"/>
      <c r="AW181" s="156" t="str">
        <f t="shared" si="56"/>
        <v>CUMPLE</v>
      </c>
      <c r="AY181" s="26"/>
      <c r="AZ181" s="156" t="str">
        <f t="shared" si="57"/>
        <v>CUMPLE</v>
      </c>
      <c r="BB181" s="26"/>
      <c r="BC181" s="156" t="str">
        <f t="shared" si="58"/>
        <v>CUMPLE</v>
      </c>
      <c r="BE181" s="26"/>
      <c r="BF181" s="156" t="str">
        <f t="shared" si="59"/>
        <v>CUMPLE</v>
      </c>
      <c r="BH181" s="26"/>
      <c r="BI181" s="156" t="str">
        <f t="shared" si="60"/>
        <v>CUMPLE</v>
      </c>
      <c r="BK181" s="26"/>
      <c r="BL181" s="156" t="str">
        <f t="shared" si="61"/>
        <v>CUMPLE</v>
      </c>
      <c r="BN181" s="26"/>
      <c r="BO181" s="156" t="str">
        <f t="shared" si="62"/>
        <v>CUMPLE</v>
      </c>
    </row>
    <row r="182" spans="1:67" ht="12.75" x14ac:dyDescent="0.2">
      <c r="A182" s="27" t="s">
        <v>332</v>
      </c>
      <c r="B182" s="83" t="s">
        <v>333</v>
      </c>
      <c r="C182" s="29" t="s">
        <v>151</v>
      </c>
      <c r="D182" s="29">
        <v>1</v>
      </c>
      <c r="E182" s="25">
        <v>63221.851112000004</v>
      </c>
      <c r="F182" s="26"/>
      <c r="G182" s="156" t="str">
        <f t="shared" si="42"/>
        <v>CUMPLE</v>
      </c>
      <c r="I182" s="26"/>
      <c r="J182" s="156" t="str">
        <f t="shared" si="43"/>
        <v>CUMPLE</v>
      </c>
      <c r="L182" s="26"/>
      <c r="M182" s="156" t="str">
        <f t="shared" si="44"/>
        <v>CUMPLE</v>
      </c>
      <c r="O182" s="26"/>
      <c r="P182" s="156" t="str">
        <f t="shared" si="45"/>
        <v>CUMPLE</v>
      </c>
      <c r="R182" s="26"/>
      <c r="S182" s="156" t="str">
        <f t="shared" si="46"/>
        <v>CUMPLE</v>
      </c>
      <c r="U182" s="26"/>
      <c r="V182" s="156" t="str">
        <f t="shared" si="47"/>
        <v>CUMPLE</v>
      </c>
      <c r="X182" s="26"/>
      <c r="Y182" s="156" t="str">
        <f t="shared" si="48"/>
        <v>CUMPLE</v>
      </c>
      <c r="AA182" s="26"/>
      <c r="AB182" s="156" t="str">
        <f t="shared" si="49"/>
        <v>CUMPLE</v>
      </c>
      <c r="AD182" s="26"/>
      <c r="AE182" s="156" t="str">
        <f t="shared" si="50"/>
        <v>CUMPLE</v>
      </c>
      <c r="AG182" s="26"/>
      <c r="AH182" s="156" t="str">
        <f t="shared" si="51"/>
        <v>CUMPLE</v>
      </c>
      <c r="AJ182" s="26"/>
      <c r="AK182" s="156" t="str">
        <f t="shared" si="52"/>
        <v>CUMPLE</v>
      </c>
      <c r="AM182" s="26"/>
      <c r="AN182" s="156" t="str">
        <f t="shared" si="53"/>
        <v>CUMPLE</v>
      </c>
      <c r="AP182" s="26"/>
      <c r="AQ182" s="156" t="str">
        <f t="shared" si="54"/>
        <v>CUMPLE</v>
      </c>
      <c r="AS182" s="26"/>
      <c r="AT182" s="156" t="str">
        <f t="shared" si="55"/>
        <v>CUMPLE</v>
      </c>
      <c r="AV182" s="26"/>
      <c r="AW182" s="156" t="str">
        <f t="shared" si="56"/>
        <v>CUMPLE</v>
      </c>
      <c r="AY182" s="26"/>
      <c r="AZ182" s="156" t="str">
        <f t="shared" si="57"/>
        <v>CUMPLE</v>
      </c>
      <c r="BB182" s="26"/>
      <c r="BC182" s="156" t="str">
        <f t="shared" si="58"/>
        <v>CUMPLE</v>
      </c>
      <c r="BE182" s="26"/>
      <c r="BF182" s="156" t="str">
        <f t="shared" si="59"/>
        <v>CUMPLE</v>
      </c>
      <c r="BH182" s="26"/>
      <c r="BI182" s="156" t="str">
        <f t="shared" si="60"/>
        <v>CUMPLE</v>
      </c>
      <c r="BK182" s="26"/>
      <c r="BL182" s="156" t="str">
        <f t="shared" si="61"/>
        <v>CUMPLE</v>
      </c>
      <c r="BN182" s="26"/>
      <c r="BO182" s="156" t="str">
        <f t="shared" si="62"/>
        <v>CUMPLE</v>
      </c>
    </row>
    <row r="183" spans="1:67" ht="13.5" thickBot="1" x14ac:dyDescent="0.25">
      <c r="A183" s="55" t="s">
        <v>334</v>
      </c>
      <c r="B183" s="99" t="s">
        <v>335</v>
      </c>
      <c r="C183" s="57" t="s">
        <v>151</v>
      </c>
      <c r="D183" s="57">
        <v>1</v>
      </c>
      <c r="E183" s="25">
        <v>194173.73287199999</v>
      </c>
      <c r="F183" s="26"/>
      <c r="G183" s="156" t="str">
        <f t="shared" si="42"/>
        <v>CUMPLE</v>
      </c>
      <c r="I183" s="26"/>
      <c r="J183" s="156" t="str">
        <f t="shared" si="43"/>
        <v>CUMPLE</v>
      </c>
      <c r="L183" s="26"/>
      <c r="M183" s="156" t="str">
        <f t="shared" si="44"/>
        <v>CUMPLE</v>
      </c>
      <c r="O183" s="26"/>
      <c r="P183" s="156" t="str">
        <f t="shared" si="45"/>
        <v>CUMPLE</v>
      </c>
      <c r="R183" s="26"/>
      <c r="S183" s="156" t="str">
        <f t="shared" si="46"/>
        <v>CUMPLE</v>
      </c>
      <c r="U183" s="26"/>
      <c r="V183" s="156" t="str">
        <f t="shared" si="47"/>
        <v>CUMPLE</v>
      </c>
      <c r="X183" s="26"/>
      <c r="Y183" s="156" t="str">
        <f t="shared" si="48"/>
        <v>CUMPLE</v>
      </c>
      <c r="AA183" s="26"/>
      <c r="AB183" s="156" t="str">
        <f t="shared" si="49"/>
        <v>CUMPLE</v>
      </c>
      <c r="AD183" s="26"/>
      <c r="AE183" s="156" t="str">
        <f t="shared" si="50"/>
        <v>CUMPLE</v>
      </c>
      <c r="AG183" s="26"/>
      <c r="AH183" s="156" t="str">
        <f t="shared" si="51"/>
        <v>CUMPLE</v>
      </c>
      <c r="AJ183" s="26"/>
      <c r="AK183" s="156" t="str">
        <f t="shared" si="52"/>
        <v>CUMPLE</v>
      </c>
      <c r="AM183" s="26"/>
      <c r="AN183" s="156" t="str">
        <f t="shared" si="53"/>
        <v>CUMPLE</v>
      </c>
      <c r="AP183" s="26"/>
      <c r="AQ183" s="156" t="str">
        <f t="shared" si="54"/>
        <v>CUMPLE</v>
      </c>
      <c r="AS183" s="26"/>
      <c r="AT183" s="156" t="str">
        <f t="shared" si="55"/>
        <v>CUMPLE</v>
      </c>
      <c r="AV183" s="26"/>
      <c r="AW183" s="156" t="str">
        <f t="shared" si="56"/>
        <v>CUMPLE</v>
      </c>
      <c r="AY183" s="26"/>
      <c r="AZ183" s="156" t="str">
        <f t="shared" si="57"/>
        <v>CUMPLE</v>
      </c>
      <c r="BB183" s="26"/>
      <c r="BC183" s="156" t="str">
        <f t="shared" si="58"/>
        <v>CUMPLE</v>
      </c>
      <c r="BE183" s="26"/>
      <c r="BF183" s="156" t="str">
        <f t="shared" si="59"/>
        <v>CUMPLE</v>
      </c>
      <c r="BH183" s="26"/>
      <c r="BI183" s="156" t="str">
        <f t="shared" si="60"/>
        <v>CUMPLE</v>
      </c>
      <c r="BK183" s="26"/>
      <c r="BL183" s="156" t="str">
        <f t="shared" si="61"/>
        <v>CUMPLE</v>
      </c>
      <c r="BN183" s="26"/>
      <c r="BO183" s="156" t="str">
        <f t="shared" si="62"/>
        <v>CUMPLE</v>
      </c>
    </row>
    <row r="184" spans="1:67" ht="13.5" hidden="1" thickBot="1" x14ac:dyDescent="0.25">
      <c r="A184" s="21"/>
      <c r="B184" s="62" t="s">
        <v>30</v>
      </c>
      <c r="C184" s="51"/>
      <c r="D184" s="51"/>
      <c r="E184" s="51"/>
      <c r="F184" s="52"/>
      <c r="G184" s="156" t="str">
        <f t="shared" si="42"/>
        <v>NO CUMPLE</v>
      </c>
      <c r="I184" s="52"/>
      <c r="J184" s="156" t="str">
        <f t="shared" si="43"/>
        <v>NO CUMPLE</v>
      </c>
      <c r="L184" s="26"/>
      <c r="M184" s="156" t="str">
        <f t="shared" si="44"/>
        <v>NO CUMPLE</v>
      </c>
      <c r="O184" s="26"/>
      <c r="P184" s="156" t="str">
        <f t="shared" si="45"/>
        <v>NO CUMPLE</v>
      </c>
      <c r="R184" s="26"/>
      <c r="S184" s="156" t="str">
        <f t="shared" si="46"/>
        <v>NO CUMPLE</v>
      </c>
      <c r="U184" s="26"/>
      <c r="V184" s="156" t="str">
        <f t="shared" si="47"/>
        <v>NO CUMPLE</v>
      </c>
      <c r="X184" s="26"/>
      <c r="Y184" s="156" t="str">
        <f t="shared" si="48"/>
        <v>NO CUMPLE</v>
      </c>
      <c r="AA184" s="26"/>
      <c r="AB184" s="156" t="str">
        <f t="shared" si="49"/>
        <v>NO CUMPLE</v>
      </c>
      <c r="AD184" s="26"/>
      <c r="AE184" s="156" t="str">
        <f t="shared" si="50"/>
        <v>NO CUMPLE</v>
      </c>
      <c r="AG184" s="26"/>
      <c r="AH184" s="156" t="str">
        <f t="shared" si="51"/>
        <v>NO CUMPLE</v>
      </c>
      <c r="AJ184" s="26"/>
      <c r="AK184" s="156" t="str">
        <f t="shared" si="52"/>
        <v>NO CUMPLE</v>
      </c>
      <c r="AM184" s="26"/>
      <c r="AN184" s="156" t="str">
        <f t="shared" si="53"/>
        <v>NO CUMPLE</v>
      </c>
      <c r="AP184" s="26"/>
      <c r="AQ184" s="156" t="str">
        <f t="shared" si="54"/>
        <v>NO CUMPLE</v>
      </c>
      <c r="AS184" s="26"/>
      <c r="AT184" s="156" t="str">
        <f t="shared" si="55"/>
        <v>NO CUMPLE</v>
      </c>
      <c r="AV184" s="26"/>
      <c r="AW184" s="156" t="str">
        <f t="shared" si="56"/>
        <v>NO CUMPLE</v>
      </c>
      <c r="AY184" s="26"/>
      <c r="AZ184" s="156" t="str">
        <f t="shared" si="57"/>
        <v>NO CUMPLE</v>
      </c>
      <c r="BB184" s="26"/>
      <c r="BC184" s="156" t="str">
        <f t="shared" si="58"/>
        <v>NO CUMPLE</v>
      </c>
      <c r="BE184" s="26"/>
      <c r="BF184" s="156" t="str">
        <f t="shared" si="59"/>
        <v>NO CUMPLE</v>
      </c>
      <c r="BH184" s="26"/>
      <c r="BI184" s="156" t="str">
        <f t="shared" si="60"/>
        <v>NO CUMPLE</v>
      </c>
      <c r="BK184" s="26"/>
      <c r="BL184" s="156" t="str">
        <f t="shared" si="61"/>
        <v>NO CUMPLE</v>
      </c>
      <c r="BN184" s="26"/>
      <c r="BO184" s="156" t="str">
        <f t="shared" si="62"/>
        <v>NO CUMPLE</v>
      </c>
    </row>
    <row r="185" spans="1:67" ht="24" x14ac:dyDescent="0.2">
      <c r="A185" s="22" t="s">
        <v>336</v>
      </c>
      <c r="B185" s="92" t="s">
        <v>337</v>
      </c>
      <c r="C185" s="24" t="s">
        <v>73</v>
      </c>
      <c r="D185" s="24">
        <v>1</v>
      </c>
      <c r="E185" s="25">
        <v>31610.925556000002</v>
      </c>
      <c r="F185" s="26"/>
      <c r="G185" s="156" t="str">
        <f t="shared" si="42"/>
        <v>CUMPLE</v>
      </c>
      <c r="I185" s="26"/>
      <c r="J185" s="156" t="str">
        <f t="shared" si="43"/>
        <v>CUMPLE</v>
      </c>
      <c r="L185" s="26"/>
      <c r="M185" s="156" t="str">
        <f t="shared" si="44"/>
        <v>CUMPLE</v>
      </c>
      <c r="O185" s="26"/>
      <c r="P185" s="156" t="str">
        <f t="shared" si="45"/>
        <v>CUMPLE</v>
      </c>
      <c r="R185" s="26"/>
      <c r="S185" s="156" t="str">
        <f t="shared" si="46"/>
        <v>CUMPLE</v>
      </c>
      <c r="U185" s="26"/>
      <c r="V185" s="156" t="str">
        <f t="shared" si="47"/>
        <v>CUMPLE</v>
      </c>
      <c r="X185" s="26"/>
      <c r="Y185" s="156" t="str">
        <f t="shared" si="48"/>
        <v>CUMPLE</v>
      </c>
      <c r="AA185" s="26"/>
      <c r="AB185" s="156" t="str">
        <f t="shared" si="49"/>
        <v>CUMPLE</v>
      </c>
      <c r="AD185" s="26"/>
      <c r="AE185" s="156" t="str">
        <f t="shared" si="50"/>
        <v>CUMPLE</v>
      </c>
      <c r="AG185" s="26"/>
      <c r="AH185" s="156" t="str">
        <f t="shared" si="51"/>
        <v>CUMPLE</v>
      </c>
      <c r="AJ185" s="26"/>
      <c r="AK185" s="156" t="str">
        <f t="shared" si="52"/>
        <v>CUMPLE</v>
      </c>
      <c r="AM185" s="26"/>
      <c r="AN185" s="156" t="str">
        <f t="shared" si="53"/>
        <v>CUMPLE</v>
      </c>
      <c r="AP185" s="26"/>
      <c r="AQ185" s="156" t="str">
        <f t="shared" si="54"/>
        <v>CUMPLE</v>
      </c>
      <c r="AS185" s="26"/>
      <c r="AT185" s="156" t="str">
        <f t="shared" si="55"/>
        <v>CUMPLE</v>
      </c>
      <c r="AV185" s="26"/>
      <c r="AW185" s="156" t="str">
        <f t="shared" si="56"/>
        <v>CUMPLE</v>
      </c>
      <c r="AY185" s="26"/>
      <c r="AZ185" s="156" t="str">
        <f t="shared" si="57"/>
        <v>CUMPLE</v>
      </c>
      <c r="BB185" s="26"/>
      <c r="BC185" s="156" t="str">
        <f t="shared" si="58"/>
        <v>CUMPLE</v>
      </c>
      <c r="BE185" s="26"/>
      <c r="BF185" s="156" t="str">
        <f t="shared" si="59"/>
        <v>CUMPLE</v>
      </c>
      <c r="BH185" s="26"/>
      <c r="BI185" s="156" t="str">
        <f t="shared" si="60"/>
        <v>CUMPLE</v>
      </c>
      <c r="BK185" s="26"/>
      <c r="BL185" s="156" t="str">
        <f t="shared" si="61"/>
        <v>CUMPLE</v>
      </c>
      <c r="BN185" s="26"/>
      <c r="BO185" s="156" t="str">
        <f t="shared" si="62"/>
        <v>CUMPLE</v>
      </c>
    </row>
    <row r="186" spans="1:67" ht="13.5" thickBot="1" x14ac:dyDescent="0.25">
      <c r="A186" s="27" t="s">
        <v>338</v>
      </c>
      <c r="B186" s="84" t="s">
        <v>339</v>
      </c>
      <c r="C186" s="29" t="s">
        <v>151</v>
      </c>
      <c r="D186" s="29">
        <v>1</v>
      </c>
      <c r="E186" s="25">
        <v>59035.684399999998</v>
      </c>
      <c r="F186" s="26"/>
      <c r="G186" s="156" t="str">
        <f t="shared" si="42"/>
        <v>CUMPLE</v>
      </c>
      <c r="I186" s="26"/>
      <c r="J186" s="156" t="str">
        <f t="shared" si="43"/>
        <v>CUMPLE</v>
      </c>
      <c r="L186" s="26"/>
      <c r="M186" s="156" t="str">
        <f t="shared" si="44"/>
        <v>CUMPLE</v>
      </c>
      <c r="O186" s="26"/>
      <c r="P186" s="156" t="str">
        <f t="shared" si="45"/>
        <v>CUMPLE</v>
      </c>
      <c r="R186" s="26"/>
      <c r="S186" s="156" t="str">
        <f t="shared" si="46"/>
        <v>CUMPLE</v>
      </c>
      <c r="U186" s="26"/>
      <c r="V186" s="156" t="str">
        <f t="shared" si="47"/>
        <v>CUMPLE</v>
      </c>
      <c r="X186" s="26"/>
      <c r="Y186" s="156" t="str">
        <f t="shared" si="48"/>
        <v>CUMPLE</v>
      </c>
      <c r="AA186" s="26"/>
      <c r="AB186" s="156" t="str">
        <f t="shared" si="49"/>
        <v>CUMPLE</v>
      </c>
      <c r="AD186" s="26"/>
      <c r="AE186" s="156" t="str">
        <f t="shared" si="50"/>
        <v>CUMPLE</v>
      </c>
      <c r="AG186" s="26"/>
      <c r="AH186" s="156" t="str">
        <f t="shared" si="51"/>
        <v>CUMPLE</v>
      </c>
      <c r="AJ186" s="26"/>
      <c r="AK186" s="156" t="str">
        <f t="shared" si="52"/>
        <v>CUMPLE</v>
      </c>
      <c r="AM186" s="26"/>
      <c r="AN186" s="156" t="str">
        <f t="shared" si="53"/>
        <v>CUMPLE</v>
      </c>
      <c r="AP186" s="26"/>
      <c r="AQ186" s="156" t="str">
        <f t="shared" si="54"/>
        <v>CUMPLE</v>
      </c>
      <c r="AS186" s="26"/>
      <c r="AT186" s="156" t="str">
        <f t="shared" si="55"/>
        <v>CUMPLE</v>
      </c>
      <c r="AV186" s="26"/>
      <c r="AW186" s="156" t="str">
        <f t="shared" si="56"/>
        <v>CUMPLE</v>
      </c>
      <c r="AY186" s="26"/>
      <c r="AZ186" s="156" t="str">
        <f t="shared" si="57"/>
        <v>CUMPLE</v>
      </c>
      <c r="BB186" s="26"/>
      <c r="BC186" s="156" t="str">
        <f t="shared" si="58"/>
        <v>CUMPLE</v>
      </c>
      <c r="BE186" s="26"/>
      <c r="BF186" s="156" t="str">
        <f t="shared" si="59"/>
        <v>CUMPLE</v>
      </c>
      <c r="BH186" s="26"/>
      <c r="BI186" s="156" t="str">
        <f t="shared" si="60"/>
        <v>CUMPLE</v>
      </c>
      <c r="BK186" s="26"/>
      <c r="BL186" s="156" t="str">
        <f t="shared" si="61"/>
        <v>CUMPLE</v>
      </c>
      <c r="BN186" s="26"/>
      <c r="BO186" s="156" t="str">
        <f t="shared" si="62"/>
        <v>CUMPLE</v>
      </c>
    </row>
    <row r="187" spans="1:67" ht="13.5" hidden="1" customHeight="1" x14ac:dyDescent="0.2">
      <c r="A187" s="47" t="s">
        <v>340</v>
      </c>
      <c r="B187" s="48"/>
      <c r="C187" s="48"/>
      <c r="D187" s="48"/>
      <c r="E187" s="48"/>
      <c r="F187" s="49"/>
      <c r="G187" s="156" t="str">
        <f t="shared" si="42"/>
        <v>NO CUMPLE</v>
      </c>
      <c r="I187" s="49"/>
      <c r="J187" s="156" t="str">
        <f t="shared" si="43"/>
        <v>NO CUMPLE</v>
      </c>
      <c r="L187" s="26"/>
      <c r="M187" s="156" t="str">
        <f t="shared" si="44"/>
        <v>NO CUMPLE</v>
      </c>
      <c r="O187" s="26"/>
      <c r="P187" s="156" t="str">
        <f t="shared" si="45"/>
        <v>NO CUMPLE</v>
      </c>
      <c r="R187" s="26"/>
      <c r="S187" s="156" t="str">
        <f t="shared" si="46"/>
        <v>NO CUMPLE</v>
      </c>
      <c r="U187" s="26"/>
      <c r="V187" s="156" t="str">
        <f t="shared" si="47"/>
        <v>NO CUMPLE</v>
      </c>
      <c r="X187" s="26"/>
      <c r="Y187" s="156" t="str">
        <f t="shared" si="48"/>
        <v>NO CUMPLE</v>
      </c>
      <c r="AA187" s="26"/>
      <c r="AB187" s="156" t="str">
        <f t="shared" si="49"/>
        <v>NO CUMPLE</v>
      </c>
      <c r="AD187" s="26"/>
      <c r="AE187" s="156" t="str">
        <f t="shared" si="50"/>
        <v>NO CUMPLE</v>
      </c>
      <c r="AG187" s="26"/>
      <c r="AH187" s="156" t="str">
        <f t="shared" si="51"/>
        <v>NO CUMPLE</v>
      </c>
      <c r="AJ187" s="26"/>
      <c r="AK187" s="156" t="str">
        <f t="shared" si="52"/>
        <v>NO CUMPLE</v>
      </c>
      <c r="AM187" s="26"/>
      <c r="AN187" s="156" t="str">
        <f t="shared" si="53"/>
        <v>NO CUMPLE</v>
      </c>
      <c r="AP187" s="26"/>
      <c r="AQ187" s="156" t="str">
        <f t="shared" si="54"/>
        <v>NO CUMPLE</v>
      </c>
      <c r="AS187" s="26"/>
      <c r="AT187" s="156" t="str">
        <f t="shared" si="55"/>
        <v>NO CUMPLE</v>
      </c>
      <c r="AV187" s="26"/>
      <c r="AW187" s="156" t="str">
        <f t="shared" si="56"/>
        <v>NO CUMPLE</v>
      </c>
      <c r="AY187" s="26"/>
      <c r="AZ187" s="156" t="str">
        <f t="shared" si="57"/>
        <v>NO CUMPLE</v>
      </c>
      <c r="BB187" s="26"/>
      <c r="BC187" s="156" t="str">
        <f t="shared" si="58"/>
        <v>NO CUMPLE</v>
      </c>
      <c r="BE187" s="26"/>
      <c r="BF187" s="156" t="str">
        <f t="shared" si="59"/>
        <v>NO CUMPLE</v>
      </c>
      <c r="BH187" s="26"/>
      <c r="BI187" s="156" t="str">
        <f t="shared" si="60"/>
        <v>NO CUMPLE</v>
      </c>
      <c r="BK187" s="26"/>
      <c r="BL187" s="156" t="str">
        <f t="shared" si="61"/>
        <v>NO CUMPLE</v>
      </c>
      <c r="BN187" s="26"/>
      <c r="BO187" s="156" t="str">
        <f t="shared" si="62"/>
        <v>NO CUMPLE</v>
      </c>
    </row>
    <row r="188" spans="1:67" ht="13.5" hidden="1" customHeight="1" x14ac:dyDescent="0.2">
      <c r="A188" s="65" t="s">
        <v>341</v>
      </c>
      <c r="B188" s="66"/>
      <c r="C188" s="66"/>
      <c r="D188" s="66"/>
      <c r="E188" s="66"/>
      <c r="F188" s="67"/>
      <c r="G188" s="156" t="str">
        <f t="shared" si="42"/>
        <v>NO CUMPLE</v>
      </c>
      <c r="I188" s="67"/>
      <c r="J188" s="156" t="str">
        <f t="shared" si="43"/>
        <v>NO CUMPLE</v>
      </c>
      <c r="L188" s="26"/>
      <c r="M188" s="156" t="str">
        <f t="shared" si="44"/>
        <v>NO CUMPLE</v>
      </c>
      <c r="O188" s="26"/>
      <c r="P188" s="156" t="str">
        <f t="shared" si="45"/>
        <v>NO CUMPLE</v>
      </c>
      <c r="R188" s="26"/>
      <c r="S188" s="156" t="str">
        <f t="shared" si="46"/>
        <v>NO CUMPLE</v>
      </c>
      <c r="U188" s="26"/>
      <c r="V188" s="156" t="str">
        <f t="shared" si="47"/>
        <v>NO CUMPLE</v>
      </c>
      <c r="X188" s="26"/>
      <c r="Y188" s="156" t="str">
        <f t="shared" si="48"/>
        <v>NO CUMPLE</v>
      </c>
      <c r="AA188" s="26"/>
      <c r="AB188" s="156" t="str">
        <f t="shared" si="49"/>
        <v>NO CUMPLE</v>
      </c>
      <c r="AD188" s="26"/>
      <c r="AE188" s="156" t="str">
        <f t="shared" si="50"/>
        <v>NO CUMPLE</v>
      </c>
      <c r="AG188" s="26"/>
      <c r="AH188" s="156" t="str">
        <f t="shared" si="51"/>
        <v>NO CUMPLE</v>
      </c>
      <c r="AJ188" s="26"/>
      <c r="AK188" s="156" t="str">
        <f t="shared" si="52"/>
        <v>NO CUMPLE</v>
      </c>
      <c r="AM188" s="26"/>
      <c r="AN188" s="156" t="str">
        <f t="shared" si="53"/>
        <v>NO CUMPLE</v>
      </c>
      <c r="AP188" s="26"/>
      <c r="AQ188" s="156" t="str">
        <f t="shared" si="54"/>
        <v>NO CUMPLE</v>
      </c>
      <c r="AS188" s="26"/>
      <c r="AT188" s="156" t="str">
        <f t="shared" si="55"/>
        <v>NO CUMPLE</v>
      </c>
      <c r="AV188" s="26"/>
      <c r="AW188" s="156" t="str">
        <f t="shared" si="56"/>
        <v>NO CUMPLE</v>
      </c>
      <c r="AY188" s="26"/>
      <c r="AZ188" s="156" t="str">
        <f t="shared" si="57"/>
        <v>NO CUMPLE</v>
      </c>
      <c r="BB188" s="26"/>
      <c r="BC188" s="156" t="str">
        <f t="shared" si="58"/>
        <v>NO CUMPLE</v>
      </c>
      <c r="BE188" s="26"/>
      <c r="BF188" s="156" t="str">
        <f t="shared" si="59"/>
        <v>NO CUMPLE</v>
      </c>
      <c r="BH188" s="26"/>
      <c r="BI188" s="156" t="str">
        <f t="shared" si="60"/>
        <v>NO CUMPLE</v>
      </c>
      <c r="BK188" s="26"/>
      <c r="BL188" s="156" t="str">
        <f t="shared" si="61"/>
        <v>NO CUMPLE</v>
      </c>
      <c r="BN188" s="26"/>
      <c r="BO188" s="156" t="str">
        <f t="shared" si="62"/>
        <v>NO CUMPLE</v>
      </c>
    </row>
    <row r="189" spans="1:67" ht="13.5" hidden="1" customHeight="1" x14ac:dyDescent="0.2">
      <c r="A189" s="21" t="s">
        <v>342</v>
      </c>
      <c r="B189" s="95" t="s">
        <v>343</v>
      </c>
      <c r="C189" s="96"/>
      <c r="D189" s="96"/>
      <c r="E189" s="96"/>
      <c r="F189" s="97"/>
      <c r="G189" s="156" t="str">
        <f t="shared" si="42"/>
        <v>NO CUMPLE</v>
      </c>
      <c r="I189" s="97"/>
      <c r="J189" s="156" t="str">
        <f t="shared" si="43"/>
        <v>NO CUMPLE</v>
      </c>
      <c r="L189" s="26"/>
      <c r="M189" s="156" t="str">
        <f t="shared" si="44"/>
        <v>NO CUMPLE</v>
      </c>
      <c r="O189" s="26"/>
      <c r="P189" s="156" t="str">
        <f t="shared" si="45"/>
        <v>NO CUMPLE</v>
      </c>
      <c r="R189" s="26"/>
      <c r="S189" s="156" t="str">
        <f t="shared" si="46"/>
        <v>NO CUMPLE</v>
      </c>
      <c r="U189" s="26"/>
      <c r="V189" s="156" t="str">
        <f t="shared" si="47"/>
        <v>NO CUMPLE</v>
      </c>
      <c r="X189" s="26"/>
      <c r="Y189" s="156" t="str">
        <f t="shared" si="48"/>
        <v>NO CUMPLE</v>
      </c>
      <c r="AA189" s="26"/>
      <c r="AB189" s="156" t="str">
        <f t="shared" si="49"/>
        <v>NO CUMPLE</v>
      </c>
      <c r="AD189" s="26"/>
      <c r="AE189" s="156" t="str">
        <f t="shared" si="50"/>
        <v>NO CUMPLE</v>
      </c>
      <c r="AG189" s="26"/>
      <c r="AH189" s="156" t="str">
        <f t="shared" si="51"/>
        <v>NO CUMPLE</v>
      </c>
      <c r="AJ189" s="26"/>
      <c r="AK189" s="156" t="str">
        <f t="shared" si="52"/>
        <v>NO CUMPLE</v>
      </c>
      <c r="AM189" s="26"/>
      <c r="AN189" s="156" t="str">
        <f t="shared" si="53"/>
        <v>NO CUMPLE</v>
      </c>
      <c r="AP189" s="26"/>
      <c r="AQ189" s="156" t="str">
        <f t="shared" si="54"/>
        <v>NO CUMPLE</v>
      </c>
      <c r="AS189" s="26"/>
      <c r="AT189" s="156" t="str">
        <f t="shared" si="55"/>
        <v>NO CUMPLE</v>
      </c>
      <c r="AV189" s="26"/>
      <c r="AW189" s="156" t="str">
        <f t="shared" si="56"/>
        <v>NO CUMPLE</v>
      </c>
      <c r="AY189" s="26"/>
      <c r="AZ189" s="156" t="str">
        <f t="shared" si="57"/>
        <v>NO CUMPLE</v>
      </c>
      <c r="BB189" s="26"/>
      <c r="BC189" s="156" t="str">
        <f t="shared" si="58"/>
        <v>NO CUMPLE</v>
      </c>
      <c r="BE189" s="26"/>
      <c r="BF189" s="156" t="str">
        <f t="shared" si="59"/>
        <v>NO CUMPLE</v>
      </c>
      <c r="BH189" s="26"/>
      <c r="BI189" s="156" t="str">
        <f t="shared" si="60"/>
        <v>NO CUMPLE</v>
      </c>
      <c r="BK189" s="26"/>
      <c r="BL189" s="156" t="str">
        <f t="shared" si="61"/>
        <v>NO CUMPLE</v>
      </c>
      <c r="BN189" s="26"/>
      <c r="BO189" s="156" t="str">
        <f t="shared" si="62"/>
        <v>NO CUMPLE</v>
      </c>
    </row>
    <row r="190" spans="1:67" ht="13.5" hidden="1" thickBot="1" x14ac:dyDescent="0.25">
      <c r="A190" s="21"/>
      <c r="B190" s="89" t="s">
        <v>62</v>
      </c>
      <c r="C190" s="51"/>
      <c r="D190" s="51"/>
      <c r="E190" s="51"/>
      <c r="F190" s="52"/>
      <c r="G190" s="156" t="str">
        <f t="shared" si="42"/>
        <v>NO CUMPLE</v>
      </c>
      <c r="I190" s="52"/>
      <c r="J190" s="156" t="str">
        <f t="shared" si="43"/>
        <v>NO CUMPLE</v>
      </c>
      <c r="L190" s="26"/>
      <c r="M190" s="156" t="str">
        <f t="shared" si="44"/>
        <v>NO CUMPLE</v>
      </c>
      <c r="O190" s="26"/>
      <c r="P190" s="156" t="str">
        <f t="shared" si="45"/>
        <v>NO CUMPLE</v>
      </c>
      <c r="R190" s="26"/>
      <c r="S190" s="156" t="str">
        <f t="shared" si="46"/>
        <v>NO CUMPLE</v>
      </c>
      <c r="U190" s="26"/>
      <c r="V190" s="156" t="str">
        <f t="shared" si="47"/>
        <v>NO CUMPLE</v>
      </c>
      <c r="X190" s="26"/>
      <c r="Y190" s="156" t="str">
        <f t="shared" si="48"/>
        <v>NO CUMPLE</v>
      </c>
      <c r="AA190" s="26"/>
      <c r="AB190" s="156" t="str">
        <f t="shared" si="49"/>
        <v>NO CUMPLE</v>
      </c>
      <c r="AD190" s="26"/>
      <c r="AE190" s="156" t="str">
        <f t="shared" si="50"/>
        <v>NO CUMPLE</v>
      </c>
      <c r="AG190" s="26"/>
      <c r="AH190" s="156" t="str">
        <f t="shared" si="51"/>
        <v>NO CUMPLE</v>
      </c>
      <c r="AJ190" s="26"/>
      <c r="AK190" s="156" t="str">
        <f t="shared" si="52"/>
        <v>NO CUMPLE</v>
      </c>
      <c r="AM190" s="26"/>
      <c r="AN190" s="156" t="str">
        <f t="shared" si="53"/>
        <v>NO CUMPLE</v>
      </c>
      <c r="AP190" s="26"/>
      <c r="AQ190" s="156" t="str">
        <f t="shared" si="54"/>
        <v>NO CUMPLE</v>
      </c>
      <c r="AS190" s="26"/>
      <c r="AT190" s="156" t="str">
        <f t="shared" si="55"/>
        <v>NO CUMPLE</v>
      </c>
      <c r="AV190" s="26"/>
      <c r="AW190" s="156" t="str">
        <f t="shared" si="56"/>
        <v>NO CUMPLE</v>
      </c>
      <c r="AY190" s="26"/>
      <c r="AZ190" s="156" t="str">
        <f t="shared" si="57"/>
        <v>NO CUMPLE</v>
      </c>
      <c r="BB190" s="26"/>
      <c r="BC190" s="156" t="str">
        <f t="shared" si="58"/>
        <v>NO CUMPLE</v>
      </c>
      <c r="BE190" s="26"/>
      <c r="BF190" s="156" t="str">
        <f t="shared" si="59"/>
        <v>NO CUMPLE</v>
      </c>
      <c r="BH190" s="26"/>
      <c r="BI190" s="156" t="str">
        <f t="shared" si="60"/>
        <v>NO CUMPLE</v>
      </c>
      <c r="BK190" s="26"/>
      <c r="BL190" s="156" t="str">
        <f t="shared" si="61"/>
        <v>NO CUMPLE</v>
      </c>
      <c r="BN190" s="26"/>
      <c r="BO190" s="156" t="str">
        <f t="shared" si="62"/>
        <v>NO CUMPLE</v>
      </c>
    </row>
    <row r="191" spans="1:67" ht="13.5" x14ac:dyDescent="0.2">
      <c r="A191" s="22" t="s">
        <v>344</v>
      </c>
      <c r="B191" s="90" t="s">
        <v>345</v>
      </c>
      <c r="C191" s="46" t="s">
        <v>184</v>
      </c>
      <c r="D191" s="46">
        <v>1</v>
      </c>
      <c r="E191" s="25">
        <v>58606.333967999999</v>
      </c>
      <c r="F191" s="26"/>
      <c r="G191" s="156" t="str">
        <f t="shared" si="42"/>
        <v>CUMPLE</v>
      </c>
      <c r="I191" s="26"/>
      <c r="J191" s="156" t="str">
        <f t="shared" si="43"/>
        <v>CUMPLE</v>
      </c>
      <c r="L191" s="26"/>
      <c r="M191" s="156" t="str">
        <f t="shared" si="44"/>
        <v>CUMPLE</v>
      </c>
      <c r="O191" s="26"/>
      <c r="P191" s="156" t="str">
        <f t="shared" si="45"/>
        <v>CUMPLE</v>
      </c>
      <c r="R191" s="26"/>
      <c r="S191" s="156" t="str">
        <f t="shared" si="46"/>
        <v>CUMPLE</v>
      </c>
      <c r="U191" s="26"/>
      <c r="V191" s="156" t="str">
        <f t="shared" si="47"/>
        <v>CUMPLE</v>
      </c>
      <c r="X191" s="26"/>
      <c r="Y191" s="156" t="str">
        <f t="shared" si="48"/>
        <v>CUMPLE</v>
      </c>
      <c r="AA191" s="26"/>
      <c r="AB191" s="156" t="str">
        <f t="shared" si="49"/>
        <v>CUMPLE</v>
      </c>
      <c r="AD191" s="26"/>
      <c r="AE191" s="156" t="str">
        <f t="shared" si="50"/>
        <v>CUMPLE</v>
      </c>
      <c r="AG191" s="26"/>
      <c r="AH191" s="156" t="str">
        <f t="shared" si="51"/>
        <v>CUMPLE</v>
      </c>
      <c r="AJ191" s="26"/>
      <c r="AK191" s="156" t="str">
        <f t="shared" si="52"/>
        <v>CUMPLE</v>
      </c>
      <c r="AM191" s="26"/>
      <c r="AN191" s="156" t="str">
        <f t="shared" si="53"/>
        <v>CUMPLE</v>
      </c>
      <c r="AP191" s="26"/>
      <c r="AQ191" s="156" t="str">
        <f t="shared" si="54"/>
        <v>CUMPLE</v>
      </c>
      <c r="AS191" s="26"/>
      <c r="AT191" s="156" t="str">
        <f t="shared" si="55"/>
        <v>CUMPLE</v>
      </c>
      <c r="AV191" s="26"/>
      <c r="AW191" s="156" t="str">
        <f t="shared" si="56"/>
        <v>CUMPLE</v>
      </c>
      <c r="AY191" s="26"/>
      <c r="AZ191" s="156" t="str">
        <f t="shared" si="57"/>
        <v>CUMPLE</v>
      </c>
      <c r="BB191" s="26"/>
      <c r="BC191" s="156" t="str">
        <f t="shared" si="58"/>
        <v>CUMPLE</v>
      </c>
      <c r="BE191" s="26"/>
      <c r="BF191" s="156" t="str">
        <f t="shared" si="59"/>
        <v>CUMPLE</v>
      </c>
      <c r="BH191" s="26"/>
      <c r="BI191" s="156" t="str">
        <f t="shared" si="60"/>
        <v>CUMPLE</v>
      </c>
      <c r="BK191" s="26"/>
      <c r="BL191" s="156" t="str">
        <f t="shared" si="61"/>
        <v>CUMPLE</v>
      </c>
      <c r="BN191" s="26"/>
      <c r="BO191" s="156" t="str">
        <f t="shared" si="62"/>
        <v>CUMPLE</v>
      </c>
    </row>
    <row r="192" spans="1:67" ht="13.5" x14ac:dyDescent="0.2">
      <c r="A192" s="27" t="s">
        <v>346</v>
      </c>
      <c r="B192" s="84" t="s">
        <v>347</v>
      </c>
      <c r="C192" s="29" t="s">
        <v>184</v>
      </c>
      <c r="D192" s="29">
        <v>1</v>
      </c>
      <c r="E192" s="25">
        <v>19320.76944</v>
      </c>
      <c r="F192" s="26"/>
      <c r="G192" s="156" t="str">
        <f t="shared" si="42"/>
        <v>CUMPLE</v>
      </c>
      <c r="I192" s="26"/>
      <c r="J192" s="156" t="str">
        <f t="shared" si="43"/>
        <v>CUMPLE</v>
      </c>
      <c r="L192" s="26"/>
      <c r="M192" s="156" t="str">
        <f t="shared" si="44"/>
        <v>CUMPLE</v>
      </c>
      <c r="O192" s="26"/>
      <c r="P192" s="156" t="str">
        <f t="shared" si="45"/>
        <v>CUMPLE</v>
      </c>
      <c r="R192" s="26"/>
      <c r="S192" s="156" t="str">
        <f t="shared" si="46"/>
        <v>CUMPLE</v>
      </c>
      <c r="U192" s="26"/>
      <c r="V192" s="156" t="str">
        <f t="shared" si="47"/>
        <v>CUMPLE</v>
      </c>
      <c r="X192" s="26"/>
      <c r="Y192" s="156" t="str">
        <f t="shared" si="48"/>
        <v>CUMPLE</v>
      </c>
      <c r="AA192" s="26"/>
      <c r="AB192" s="156" t="str">
        <f t="shared" si="49"/>
        <v>CUMPLE</v>
      </c>
      <c r="AD192" s="26"/>
      <c r="AE192" s="156" t="str">
        <f t="shared" si="50"/>
        <v>CUMPLE</v>
      </c>
      <c r="AG192" s="26"/>
      <c r="AH192" s="156" t="str">
        <f t="shared" si="51"/>
        <v>CUMPLE</v>
      </c>
      <c r="AJ192" s="26"/>
      <c r="AK192" s="156" t="str">
        <f t="shared" si="52"/>
        <v>CUMPLE</v>
      </c>
      <c r="AM192" s="26"/>
      <c r="AN192" s="156" t="str">
        <f t="shared" si="53"/>
        <v>CUMPLE</v>
      </c>
      <c r="AP192" s="26"/>
      <c r="AQ192" s="156" t="str">
        <f t="shared" si="54"/>
        <v>CUMPLE</v>
      </c>
      <c r="AS192" s="26"/>
      <c r="AT192" s="156" t="str">
        <f t="shared" si="55"/>
        <v>CUMPLE</v>
      </c>
      <c r="AV192" s="26"/>
      <c r="AW192" s="156" t="str">
        <f t="shared" si="56"/>
        <v>CUMPLE</v>
      </c>
      <c r="AY192" s="26"/>
      <c r="AZ192" s="156" t="str">
        <f t="shared" si="57"/>
        <v>CUMPLE</v>
      </c>
      <c r="BB192" s="26"/>
      <c r="BC192" s="156" t="str">
        <f t="shared" si="58"/>
        <v>CUMPLE</v>
      </c>
      <c r="BE192" s="26"/>
      <c r="BF192" s="156" t="str">
        <f t="shared" si="59"/>
        <v>CUMPLE</v>
      </c>
      <c r="BH192" s="26"/>
      <c r="BI192" s="156" t="str">
        <f t="shared" si="60"/>
        <v>CUMPLE</v>
      </c>
      <c r="BK192" s="26"/>
      <c r="BL192" s="156" t="str">
        <f t="shared" si="61"/>
        <v>CUMPLE</v>
      </c>
      <c r="BN192" s="26"/>
      <c r="BO192" s="156" t="str">
        <f t="shared" si="62"/>
        <v>CUMPLE</v>
      </c>
    </row>
    <row r="193" spans="1:67" ht="24" x14ac:dyDescent="0.2">
      <c r="A193" s="27" t="s">
        <v>348</v>
      </c>
      <c r="B193" s="84" t="s">
        <v>349</v>
      </c>
      <c r="C193" s="29" t="s">
        <v>73</v>
      </c>
      <c r="D193" s="29">
        <v>1</v>
      </c>
      <c r="E193" s="25">
        <v>16422.654023999999</v>
      </c>
      <c r="F193" s="26"/>
      <c r="G193" s="156" t="str">
        <f t="shared" si="42"/>
        <v>CUMPLE</v>
      </c>
      <c r="I193" s="26"/>
      <c r="J193" s="156" t="str">
        <f t="shared" si="43"/>
        <v>CUMPLE</v>
      </c>
      <c r="L193" s="26"/>
      <c r="M193" s="156" t="str">
        <f t="shared" si="44"/>
        <v>CUMPLE</v>
      </c>
      <c r="O193" s="26"/>
      <c r="P193" s="156" t="str">
        <f t="shared" si="45"/>
        <v>CUMPLE</v>
      </c>
      <c r="R193" s="26"/>
      <c r="S193" s="156" t="str">
        <f t="shared" si="46"/>
        <v>CUMPLE</v>
      </c>
      <c r="U193" s="26"/>
      <c r="V193" s="156" t="str">
        <f t="shared" si="47"/>
        <v>CUMPLE</v>
      </c>
      <c r="X193" s="26"/>
      <c r="Y193" s="156" t="str">
        <f t="shared" si="48"/>
        <v>CUMPLE</v>
      </c>
      <c r="AA193" s="26"/>
      <c r="AB193" s="156" t="str">
        <f t="shared" si="49"/>
        <v>CUMPLE</v>
      </c>
      <c r="AD193" s="26"/>
      <c r="AE193" s="156" t="str">
        <f t="shared" si="50"/>
        <v>CUMPLE</v>
      </c>
      <c r="AG193" s="26"/>
      <c r="AH193" s="156" t="str">
        <f t="shared" si="51"/>
        <v>CUMPLE</v>
      </c>
      <c r="AJ193" s="26"/>
      <c r="AK193" s="156" t="str">
        <f t="shared" si="52"/>
        <v>CUMPLE</v>
      </c>
      <c r="AM193" s="26"/>
      <c r="AN193" s="156" t="str">
        <f t="shared" si="53"/>
        <v>CUMPLE</v>
      </c>
      <c r="AP193" s="26"/>
      <c r="AQ193" s="156" t="str">
        <f t="shared" si="54"/>
        <v>CUMPLE</v>
      </c>
      <c r="AS193" s="26"/>
      <c r="AT193" s="156" t="str">
        <f t="shared" si="55"/>
        <v>CUMPLE</v>
      </c>
      <c r="AV193" s="26"/>
      <c r="AW193" s="156" t="str">
        <f t="shared" si="56"/>
        <v>CUMPLE</v>
      </c>
      <c r="AY193" s="26"/>
      <c r="AZ193" s="156" t="str">
        <f t="shared" si="57"/>
        <v>CUMPLE</v>
      </c>
      <c r="BB193" s="26"/>
      <c r="BC193" s="156" t="str">
        <f t="shared" si="58"/>
        <v>CUMPLE</v>
      </c>
      <c r="BE193" s="26"/>
      <c r="BF193" s="156" t="str">
        <f t="shared" si="59"/>
        <v>CUMPLE</v>
      </c>
      <c r="BH193" s="26"/>
      <c r="BI193" s="156" t="str">
        <f t="shared" si="60"/>
        <v>CUMPLE</v>
      </c>
      <c r="BK193" s="26"/>
      <c r="BL193" s="156" t="str">
        <f t="shared" si="61"/>
        <v>CUMPLE</v>
      </c>
      <c r="BN193" s="26"/>
      <c r="BO193" s="156" t="str">
        <f t="shared" si="62"/>
        <v>CUMPLE</v>
      </c>
    </row>
    <row r="194" spans="1:67" ht="24" x14ac:dyDescent="0.2">
      <c r="A194" s="27" t="s">
        <v>350</v>
      </c>
      <c r="B194" s="84" t="s">
        <v>351</v>
      </c>
      <c r="C194" s="29" t="s">
        <v>184</v>
      </c>
      <c r="D194" s="29">
        <v>1</v>
      </c>
      <c r="E194" s="25">
        <v>34079.690539999996</v>
      </c>
      <c r="F194" s="26"/>
      <c r="G194" s="156" t="str">
        <f t="shared" si="42"/>
        <v>CUMPLE</v>
      </c>
      <c r="I194" s="26"/>
      <c r="J194" s="156" t="str">
        <f t="shared" si="43"/>
        <v>CUMPLE</v>
      </c>
      <c r="L194" s="26"/>
      <c r="M194" s="156" t="str">
        <f t="shared" si="44"/>
        <v>CUMPLE</v>
      </c>
      <c r="O194" s="26"/>
      <c r="P194" s="156" t="str">
        <f t="shared" si="45"/>
        <v>CUMPLE</v>
      </c>
      <c r="R194" s="26"/>
      <c r="S194" s="156" t="str">
        <f t="shared" si="46"/>
        <v>CUMPLE</v>
      </c>
      <c r="U194" s="26"/>
      <c r="V194" s="156" t="str">
        <f t="shared" si="47"/>
        <v>CUMPLE</v>
      </c>
      <c r="X194" s="26"/>
      <c r="Y194" s="156" t="str">
        <f t="shared" si="48"/>
        <v>CUMPLE</v>
      </c>
      <c r="AA194" s="26"/>
      <c r="AB194" s="156" t="str">
        <f t="shared" si="49"/>
        <v>CUMPLE</v>
      </c>
      <c r="AD194" s="26"/>
      <c r="AE194" s="156" t="str">
        <f t="shared" si="50"/>
        <v>CUMPLE</v>
      </c>
      <c r="AG194" s="26"/>
      <c r="AH194" s="156" t="str">
        <f t="shared" si="51"/>
        <v>CUMPLE</v>
      </c>
      <c r="AJ194" s="26"/>
      <c r="AK194" s="156" t="str">
        <f t="shared" si="52"/>
        <v>CUMPLE</v>
      </c>
      <c r="AM194" s="26"/>
      <c r="AN194" s="156" t="str">
        <f t="shared" si="53"/>
        <v>CUMPLE</v>
      </c>
      <c r="AP194" s="26"/>
      <c r="AQ194" s="156" t="str">
        <f t="shared" si="54"/>
        <v>CUMPLE</v>
      </c>
      <c r="AS194" s="26"/>
      <c r="AT194" s="156" t="str">
        <f t="shared" si="55"/>
        <v>CUMPLE</v>
      </c>
      <c r="AV194" s="26"/>
      <c r="AW194" s="156" t="str">
        <f t="shared" si="56"/>
        <v>CUMPLE</v>
      </c>
      <c r="AY194" s="26"/>
      <c r="AZ194" s="156" t="str">
        <f t="shared" si="57"/>
        <v>CUMPLE</v>
      </c>
      <c r="BB194" s="26"/>
      <c r="BC194" s="156" t="str">
        <f t="shared" si="58"/>
        <v>CUMPLE</v>
      </c>
      <c r="BE194" s="26"/>
      <c r="BF194" s="156" t="str">
        <f t="shared" si="59"/>
        <v>CUMPLE</v>
      </c>
      <c r="BH194" s="26"/>
      <c r="BI194" s="156" t="str">
        <f t="shared" si="60"/>
        <v>CUMPLE</v>
      </c>
      <c r="BK194" s="26"/>
      <c r="BL194" s="156" t="str">
        <f t="shared" si="61"/>
        <v>CUMPLE</v>
      </c>
      <c r="BN194" s="26"/>
      <c r="BO194" s="156" t="str">
        <f t="shared" si="62"/>
        <v>CUMPLE</v>
      </c>
    </row>
    <row r="195" spans="1:67" ht="24.75" thickBot="1" x14ac:dyDescent="0.25">
      <c r="A195" s="55" t="s">
        <v>352</v>
      </c>
      <c r="B195" s="91" t="s">
        <v>351</v>
      </c>
      <c r="C195" s="39" t="s">
        <v>73</v>
      </c>
      <c r="D195" s="39">
        <v>1</v>
      </c>
      <c r="E195" s="25">
        <v>31127.906319999998</v>
      </c>
      <c r="F195" s="26"/>
      <c r="G195" s="156" t="str">
        <f t="shared" si="42"/>
        <v>CUMPLE</v>
      </c>
      <c r="I195" s="26"/>
      <c r="J195" s="156" t="str">
        <f t="shared" si="43"/>
        <v>CUMPLE</v>
      </c>
      <c r="L195" s="26"/>
      <c r="M195" s="156" t="str">
        <f t="shared" si="44"/>
        <v>CUMPLE</v>
      </c>
      <c r="O195" s="26"/>
      <c r="P195" s="156" t="str">
        <f t="shared" si="45"/>
        <v>CUMPLE</v>
      </c>
      <c r="R195" s="26"/>
      <c r="S195" s="156" t="str">
        <f t="shared" si="46"/>
        <v>CUMPLE</v>
      </c>
      <c r="U195" s="26"/>
      <c r="V195" s="156" t="str">
        <f t="shared" si="47"/>
        <v>CUMPLE</v>
      </c>
      <c r="X195" s="26"/>
      <c r="Y195" s="156" t="str">
        <f t="shared" si="48"/>
        <v>CUMPLE</v>
      </c>
      <c r="AA195" s="26"/>
      <c r="AB195" s="156" t="str">
        <f t="shared" si="49"/>
        <v>CUMPLE</v>
      </c>
      <c r="AD195" s="26"/>
      <c r="AE195" s="156" t="str">
        <f t="shared" si="50"/>
        <v>CUMPLE</v>
      </c>
      <c r="AG195" s="26"/>
      <c r="AH195" s="156" t="str">
        <f t="shared" si="51"/>
        <v>CUMPLE</v>
      </c>
      <c r="AJ195" s="26"/>
      <c r="AK195" s="156" t="str">
        <f t="shared" si="52"/>
        <v>CUMPLE</v>
      </c>
      <c r="AM195" s="26"/>
      <c r="AN195" s="156" t="str">
        <f t="shared" si="53"/>
        <v>CUMPLE</v>
      </c>
      <c r="AP195" s="26"/>
      <c r="AQ195" s="156" t="str">
        <f t="shared" si="54"/>
        <v>CUMPLE</v>
      </c>
      <c r="AS195" s="26"/>
      <c r="AT195" s="156" t="str">
        <f t="shared" si="55"/>
        <v>CUMPLE</v>
      </c>
      <c r="AV195" s="26"/>
      <c r="AW195" s="156" t="str">
        <f t="shared" si="56"/>
        <v>CUMPLE</v>
      </c>
      <c r="AY195" s="26"/>
      <c r="AZ195" s="156" t="str">
        <f t="shared" si="57"/>
        <v>CUMPLE</v>
      </c>
      <c r="BB195" s="26"/>
      <c r="BC195" s="156" t="str">
        <f t="shared" si="58"/>
        <v>CUMPLE</v>
      </c>
      <c r="BE195" s="26"/>
      <c r="BF195" s="156" t="str">
        <f t="shared" si="59"/>
        <v>CUMPLE</v>
      </c>
      <c r="BH195" s="26"/>
      <c r="BI195" s="156" t="str">
        <f t="shared" si="60"/>
        <v>CUMPLE</v>
      </c>
      <c r="BK195" s="26"/>
      <c r="BL195" s="156" t="str">
        <f t="shared" si="61"/>
        <v>CUMPLE</v>
      </c>
      <c r="BN195" s="26"/>
      <c r="BO195" s="156" t="str">
        <f t="shared" si="62"/>
        <v>CUMPLE</v>
      </c>
    </row>
    <row r="196" spans="1:67" ht="13.5" hidden="1" thickBot="1" x14ac:dyDescent="0.25">
      <c r="A196" s="62" t="s">
        <v>353</v>
      </c>
      <c r="B196" s="51"/>
      <c r="C196" s="51"/>
      <c r="D196" s="51"/>
      <c r="E196" s="51"/>
      <c r="F196" s="52"/>
      <c r="G196" s="156" t="str">
        <f t="shared" si="42"/>
        <v>NO CUMPLE</v>
      </c>
      <c r="I196" s="52"/>
      <c r="J196" s="156" t="str">
        <f t="shared" si="43"/>
        <v>NO CUMPLE</v>
      </c>
      <c r="L196" s="26"/>
      <c r="M196" s="156" t="str">
        <f t="shared" si="44"/>
        <v>NO CUMPLE</v>
      </c>
      <c r="O196" s="26"/>
      <c r="P196" s="156" t="str">
        <f t="shared" si="45"/>
        <v>NO CUMPLE</v>
      </c>
      <c r="R196" s="26"/>
      <c r="S196" s="156" t="str">
        <f t="shared" si="46"/>
        <v>NO CUMPLE</v>
      </c>
      <c r="U196" s="26"/>
      <c r="V196" s="156" t="str">
        <f t="shared" si="47"/>
        <v>NO CUMPLE</v>
      </c>
      <c r="X196" s="26"/>
      <c r="Y196" s="156" t="str">
        <f t="shared" si="48"/>
        <v>NO CUMPLE</v>
      </c>
      <c r="AA196" s="26"/>
      <c r="AB196" s="156" t="str">
        <f t="shared" si="49"/>
        <v>NO CUMPLE</v>
      </c>
      <c r="AD196" s="26"/>
      <c r="AE196" s="156" t="str">
        <f t="shared" si="50"/>
        <v>NO CUMPLE</v>
      </c>
      <c r="AG196" s="26"/>
      <c r="AH196" s="156" t="str">
        <f t="shared" si="51"/>
        <v>NO CUMPLE</v>
      </c>
      <c r="AJ196" s="26"/>
      <c r="AK196" s="156" t="str">
        <f t="shared" si="52"/>
        <v>NO CUMPLE</v>
      </c>
      <c r="AM196" s="26"/>
      <c r="AN196" s="156" t="str">
        <f t="shared" si="53"/>
        <v>NO CUMPLE</v>
      </c>
      <c r="AP196" s="26"/>
      <c r="AQ196" s="156" t="str">
        <f t="shared" si="54"/>
        <v>NO CUMPLE</v>
      </c>
      <c r="AS196" s="26"/>
      <c r="AT196" s="156" t="str">
        <f t="shared" si="55"/>
        <v>NO CUMPLE</v>
      </c>
      <c r="AV196" s="26"/>
      <c r="AW196" s="156" t="str">
        <f t="shared" si="56"/>
        <v>NO CUMPLE</v>
      </c>
      <c r="AY196" s="26"/>
      <c r="AZ196" s="156" t="str">
        <f t="shared" si="57"/>
        <v>NO CUMPLE</v>
      </c>
      <c r="BB196" s="26"/>
      <c r="BC196" s="156" t="str">
        <f t="shared" si="58"/>
        <v>NO CUMPLE</v>
      </c>
      <c r="BE196" s="26"/>
      <c r="BF196" s="156" t="str">
        <f t="shared" si="59"/>
        <v>NO CUMPLE</v>
      </c>
      <c r="BH196" s="26"/>
      <c r="BI196" s="156" t="str">
        <f t="shared" si="60"/>
        <v>NO CUMPLE</v>
      </c>
      <c r="BK196" s="26"/>
      <c r="BL196" s="156" t="str">
        <f t="shared" si="61"/>
        <v>NO CUMPLE</v>
      </c>
      <c r="BN196" s="26"/>
      <c r="BO196" s="156" t="str">
        <f t="shared" si="62"/>
        <v>NO CUMPLE</v>
      </c>
    </row>
    <row r="197" spans="1:67" ht="40.5" hidden="1" customHeight="1" x14ac:dyDescent="0.2">
      <c r="A197" s="21" t="s">
        <v>354</v>
      </c>
      <c r="B197" s="95" t="s">
        <v>355</v>
      </c>
      <c r="C197" s="96"/>
      <c r="D197" s="96"/>
      <c r="E197" s="96"/>
      <c r="F197" s="97"/>
      <c r="G197" s="156" t="str">
        <f t="shared" si="42"/>
        <v>NO CUMPLE</v>
      </c>
      <c r="I197" s="97"/>
      <c r="J197" s="156" t="str">
        <f t="shared" si="43"/>
        <v>NO CUMPLE</v>
      </c>
      <c r="L197" s="26"/>
      <c r="M197" s="156" t="str">
        <f t="shared" si="44"/>
        <v>NO CUMPLE</v>
      </c>
      <c r="O197" s="26"/>
      <c r="P197" s="156" t="str">
        <f t="shared" si="45"/>
        <v>NO CUMPLE</v>
      </c>
      <c r="R197" s="26"/>
      <c r="S197" s="156" t="str">
        <f t="shared" si="46"/>
        <v>NO CUMPLE</v>
      </c>
      <c r="U197" s="26"/>
      <c r="V197" s="156" t="str">
        <f t="shared" si="47"/>
        <v>NO CUMPLE</v>
      </c>
      <c r="X197" s="26"/>
      <c r="Y197" s="156" t="str">
        <f t="shared" si="48"/>
        <v>NO CUMPLE</v>
      </c>
      <c r="AA197" s="26"/>
      <c r="AB197" s="156" t="str">
        <f t="shared" si="49"/>
        <v>NO CUMPLE</v>
      </c>
      <c r="AD197" s="26"/>
      <c r="AE197" s="156" t="str">
        <f t="shared" si="50"/>
        <v>NO CUMPLE</v>
      </c>
      <c r="AG197" s="26"/>
      <c r="AH197" s="156" t="str">
        <f t="shared" si="51"/>
        <v>NO CUMPLE</v>
      </c>
      <c r="AJ197" s="26"/>
      <c r="AK197" s="156" t="str">
        <f t="shared" si="52"/>
        <v>NO CUMPLE</v>
      </c>
      <c r="AM197" s="26"/>
      <c r="AN197" s="156" t="str">
        <f t="shared" si="53"/>
        <v>NO CUMPLE</v>
      </c>
      <c r="AP197" s="26"/>
      <c r="AQ197" s="156" t="str">
        <f t="shared" si="54"/>
        <v>NO CUMPLE</v>
      </c>
      <c r="AS197" s="26"/>
      <c r="AT197" s="156" t="str">
        <f t="shared" si="55"/>
        <v>NO CUMPLE</v>
      </c>
      <c r="AV197" s="26"/>
      <c r="AW197" s="156" t="str">
        <f t="shared" si="56"/>
        <v>NO CUMPLE</v>
      </c>
      <c r="AY197" s="26"/>
      <c r="AZ197" s="156" t="str">
        <f t="shared" si="57"/>
        <v>NO CUMPLE</v>
      </c>
      <c r="BB197" s="26"/>
      <c r="BC197" s="156" t="str">
        <f t="shared" si="58"/>
        <v>NO CUMPLE</v>
      </c>
      <c r="BE197" s="26"/>
      <c r="BF197" s="156" t="str">
        <f t="shared" si="59"/>
        <v>NO CUMPLE</v>
      </c>
      <c r="BH197" s="26"/>
      <c r="BI197" s="156" t="str">
        <f t="shared" si="60"/>
        <v>NO CUMPLE</v>
      </c>
      <c r="BK197" s="26"/>
      <c r="BL197" s="156" t="str">
        <f t="shared" si="61"/>
        <v>NO CUMPLE</v>
      </c>
      <c r="BN197" s="26"/>
      <c r="BO197" s="156" t="str">
        <f t="shared" si="62"/>
        <v>NO CUMPLE</v>
      </c>
    </row>
    <row r="198" spans="1:67" ht="13.5" hidden="1" thickBot="1" x14ac:dyDescent="0.25">
      <c r="A198" s="21"/>
      <c r="B198" s="89" t="s">
        <v>62</v>
      </c>
      <c r="C198" s="51"/>
      <c r="D198" s="51"/>
      <c r="E198" s="51"/>
      <c r="F198" s="52"/>
      <c r="G198" s="156" t="str">
        <f t="shared" si="42"/>
        <v>NO CUMPLE</v>
      </c>
      <c r="I198" s="52"/>
      <c r="J198" s="156" t="str">
        <f t="shared" si="43"/>
        <v>NO CUMPLE</v>
      </c>
      <c r="L198" s="26"/>
      <c r="M198" s="156" t="str">
        <f t="shared" si="44"/>
        <v>NO CUMPLE</v>
      </c>
      <c r="O198" s="26"/>
      <c r="P198" s="156" t="str">
        <f t="shared" si="45"/>
        <v>NO CUMPLE</v>
      </c>
      <c r="R198" s="26"/>
      <c r="S198" s="156" t="str">
        <f t="shared" si="46"/>
        <v>NO CUMPLE</v>
      </c>
      <c r="U198" s="26"/>
      <c r="V198" s="156" t="str">
        <f t="shared" si="47"/>
        <v>NO CUMPLE</v>
      </c>
      <c r="X198" s="26"/>
      <c r="Y198" s="156" t="str">
        <f t="shared" si="48"/>
        <v>NO CUMPLE</v>
      </c>
      <c r="AA198" s="26"/>
      <c r="AB198" s="156" t="str">
        <f t="shared" si="49"/>
        <v>NO CUMPLE</v>
      </c>
      <c r="AD198" s="26"/>
      <c r="AE198" s="156" t="str">
        <f t="shared" si="50"/>
        <v>NO CUMPLE</v>
      </c>
      <c r="AG198" s="26"/>
      <c r="AH198" s="156" t="str">
        <f t="shared" si="51"/>
        <v>NO CUMPLE</v>
      </c>
      <c r="AJ198" s="26"/>
      <c r="AK198" s="156" t="str">
        <f t="shared" si="52"/>
        <v>NO CUMPLE</v>
      </c>
      <c r="AM198" s="26"/>
      <c r="AN198" s="156" t="str">
        <f t="shared" si="53"/>
        <v>NO CUMPLE</v>
      </c>
      <c r="AP198" s="26"/>
      <c r="AQ198" s="156" t="str">
        <f t="shared" si="54"/>
        <v>NO CUMPLE</v>
      </c>
      <c r="AS198" s="26"/>
      <c r="AT198" s="156" t="str">
        <f t="shared" si="55"/>
        <v>NO CUMPLE</v>
      </c>
      <c r="AV198" s="26"/>
      <c r="AW198" s="156" t="str">
        <f t="shared" si="56"/>
        <v>NO CUMPLE</v>
      </c>
      <c r="AY198" s="26"/>
      <c r="AZ198" s="156" t="str">
        <f t="shared" si="57"/>
        <v>NO CUMPLE</v>
      </c>
      <c r="BB198" s="26"/>
      <c r="BC198" s="156" t="str">
        <f t="shared" si="58"/>
        <v>NO CUMPLE</v>
      </c>
      <c r="BE198" s="26"/>
      <c r="BF198" s="156" t="str">
        <f t="shared" si="59"/>
        <v>NO CUMPLE</v>
      </c>
      <c r="BH198" s="26"/>
      <c r="BI198" s="156" t="str">
        <f t="shared" si="60"/>
        <v>NO CUMPLE</v>
      </c>
      <c r="BK198" s="26"/>
      <c r="BL198" s="156" t="str">
        <f t="shared" si="61"/>
        <v>NO CUMPLE</v>
      </c>
      <c r="BN198" s="26"/>
      <c r="BO198" s="156" t="str">
        <f t="shared" si="62"/>
        <v>NO CUMPLE</v>
      </c>
    </row>
    <row r="199" spans="1:67" ht="48" x14ac:dyDescent="0.2">
      <c r="A199" s="22" t="s">
        <v>356</v>
      </c>
      <c r="B199" s="90" t="s">
        <v>357</v>
      </c>
      <c r="C199" s="46" t="s">
        <v>151</v>
      </c>
      <c r="D199" s="46">
        <v>1</v>
      </c>
      <c r="E199" s="25">
        <v>669464.661096</v>
      </c>
      <c r="F199" s="26"/>
      <c r="G199" s="156" t="str">
        <f t="shared" si="42"/>
        <v>CUMPLE</v>
      </c>
      <c r="I199" s="26"/>
      <c r="J199" s="156" t="str">
        <f t="shared" si="43"/>
        <v>CUMPLE</v>
      </c>
      <c r="L199" s="26"/>
      <c r="M199" s="156" t="str">
        <f t="shared" si="44"/>
        <v>CUMPLE</v>
      </c>
      <c r="O199" s="26"/>
      <c r="P199" s="156" t="str">
        <f t="shared" si="45"/>
        <v>CUMPLE</v>
      </c>
      <c r="R199" s="26"/>
      <c r="S199" s="156" t="str">
        <f t="shared" si="46"/>
        <v>CUMPLE</v>
      </c>
      <c r="U199" s="26"/>
      <c r="V199" s="156" t="str">
        <f t="shared" si="47"/>
        <v>CUMPLE</v>
      </c>
      <c r="X199" s="26"/>
      <c r="Y199" s="156" t="str">
        <f t="shared" si="48"/>
        <v>CUMPLE</v>
      </c>
      <c r="AA199" s="26"/>
      <c r="AB199" s="156" t="str">
        <f t="shared" si="49"/>
        <v>CUMPLE</v>
      </c>
      <c r="AD199" s="26"/>
      <c r="AE199" s="156" t="str">
        <f t="shared" si="50"/>
        <v>CUMPLE</v>
      </c>
      <c r="AG199" s="26"/>
      <c r="AH199" s="156" t="str">
        <f t="shared" si="51"/>
        <v>CUMPLE</v>
      </c>
      <c r="AJ199" s="26"/>
      <c r="AK199" s="156" t="str">
        <f t="shared" si="52"/>
        <v>CUMPLE</v>
      </c>
      <c r="AM199" s="26"/>
      <c r="AN199" s="156" t="str">
        <f t="shared" si="53"/>
        <v>CUMPLE</v>
      </c>
      <c r="AP199" s="26"/>
      <c r="AQ199" s="156" t="str">
        <f t="shared" si="54"/>
        <v>CUMPLE</v>
      </c>
      <c r="AS199" s="26"/>
      <c r="AT199" s="156" t="str">
        <f t="shared" si="55"/>
        <v>CUMPLE</v>
      </c>
      <c r="AV199" s="26"/>
      <c r="AW199" s="156" t="str">
        <f t="shared" si="56"/>
        <v>CUMPLE</v>
      </c>
      <c r="AY199" s="26"/>
      <c r="AZ199" s="156" t="str">
        <f t="shared" si="57"/>
        <v>CUMPLE</v>
      </c>
      <c r="BB199" s="26"/>
      <c r="BC199" s="156" t="str">
        <f t="shared" si="58"/>
        <v>CUMPLE</v>
      </c>
      <c r="BE199" s="26"/>
      <c r="BF199" s="156" t="str">
        <f t="shared" si="59"/>
        <v>CUMPLE</v>
      </c>
      <c r="BH199" s="26"/>
      <c r="BI199" s="156" t="str">
        <f t="shared" si="60"/>
        <v>CUMPLE</v>
      </c>
      <c r="BK199" s="26"/>
      <c r="BL199" s="156" t="str">
        <f t="shared" si="61"/>
        <v>CUMPLE</v>
      </c>
      <c r="BN199" s="26"/>
      <c r="BO199" s="156" t="str">
        <f t="shared" si="62"/>
        <v>CUMPLE</v>
      </c>
    </row>
    <row r="200" spans="1:67" ht="24" x14ac:dyDescent="0.2">
      <c r="A200" s="63" t="s">
        <v>358</v>
      </c>
      <c r="B200" s="94" t="s">
        <v>359</v>
      </c>
      <c r="C200" s="88" t="s">
        <v>33</v>
      </c>
      <c r="D200" s="88">
        <v>1</v>
      </c>
      <c r="E200" s="34">
        <v>859237.55203999998</v>
      </c>
      <c r="F200" s="26"/>
      <c r="G200" s="156" t="str">
        <f t="shared" si="42"/>
        <v>CUMPLE</v>
      </c>
      <c r="I200" s="26"/>
      <c r="J200" s="156" t="str">
        <f t="shared" si="43"/>
        <v>CUMPLE</v>
      </c>
      <c r="L200" s="26"/>
      <c r="M200" s="156" t="str">
        <f t="shared" si="44"/>
        <v>CUMPLE</v>
      </c>
      <c r="O200" s="26"/>
      <c r="P200" s="156" t="str">
        <f t="shared" si="45"/>
        <v>CUMPLE</v>
      </c>
      <c r="R200" s="26"/>
      <c r="S200" s="156" t="str">
        <f t="shared" si="46"/>
        <v>CUMPLE</v>
      </c>
      <c r="U200" s="26"/>
      <c r="V200" s="156" t="str">
        <f t="shared" si="47"/>
        <v>CUMPLE</v>
      </c>
      <c r="X200" s="26"/>
      <c r="Y200" s="156" t="str">
        <f t="shared" si="48"/>
        <v>CUMPLE</v>
      </c>
      <c r="AA200" s="26"/>
      <c r="AB200" s="156" t="str">
        <f t="shared" si="49"/>
        <v>CUMPLE</v>
      </c>
      <c r="AD200" s="26"/>
      <c r="AE200" s="156" t="str">
        <f t="shared" si="50"/>
        <v>CUMPLE</v>
      </c>
      <c r="AG200" s="26"/>
      <c r="AH200" s="156" t="str">
        <f t="shared" si="51"/>
        <v>CUMPLE</v>
      </c>
      <c r="AJ200" s="26"/>
      <c r="AK200" s="156" t="str">
        <f t="shared" si="52"/>
        <v>CUMPLE</v>
      </c>
      <c r="AM200" s="26"/>
      <c r="AN200" s="156" t="str">
        <f t="shared" si="53"/>
        <v>CUMPLE</v>
      </c>
      <c r="AP200" s="26"/>
      <c r="AQ200" s="156" t="str">
        <f t="shared" si="54"/>
        <v>CUMPLE</v>
      </c>
      <c r="AS200" s="26"/>
      <c r="AT200" s="156" t="str">
        <f t="shared" si="55"/>
        <v>CUMPLE</v>
      </c>
      <c r="AV200" s="26"/>
      <c r="AW200" s="156" t="str">
        <f t="shared" si="56"/>
        <v>CUMPLE</v>
      </c>
      <c r="AY200" s="26"/>
      <c r="AZ200" s="156" t="str">
        <f t="shared" si="57"/>
        <v>CUMPLE</v>
      </c>
      <c r="BB200" s="26"/>
      <c r="BC200" s="156" t="str">
        <f t="shared" si="58"/>
        <v>CUMPLE</v>
      </c>
      <c r="BE200" s="26"/>
      <c r="BF200" s="156" t="str">
        <f t="shared" si="59"/>
        <v>CUMPLE</v>
      </c>
      <c r="BH200" s="26"/>
      <c r="BI200" s="156" t="str">
        <f t="shared" si="60"/>
        <v>CUMPLE</v>
      </c>
      <c r="BK200" s="26"/>
      <c r="BL200" s="156" t="str">
        <f t="shared" si="61"/>
        <v>CUMPLE</v>
      </c>
      <c r="BN200" s="26"/>
      <c r="BO200" s="156" t="str">
        <f t="shared" si="62"/>
        <v>CUMPLE</v>
      </c>
    </row>
    <row r="201" spans="1:67" ht="24" x14ac:dyDescent="0.2">
      <c r="A201" s="27" t="s">
        <v>360</v>
      </c>
      <c r="B201" s="100" t="s">
        <v>361</v>
      </c>
      <c r="C201" s="29" t="s">
        <v>151</v>
      </c>
      <c r="D201" s="29">
        <v>1</v>
      </c>
      <c r="E201" s="25">
        <v>148555.249472</v>
      </c>
      <c r="F201" s="26"/>
      <c r="G201" s="156" t="str">
        <f t="shared" si="42"/>
        <v>CUMPLE</v>
      </c>
      <c r="I201" s="26"/>
      <c r="J201" s="156" t="str">
        <f t="shared" si="43"/>
        <v>CUMPLE</v>
      </c>
      <c r="L201" s="26"/>
      <c r="M201" s="156" t="str">
        <f t="shared" si="44"/>
        <v>CUMPLE</v>
      </c>
      <c r="O201" s="26"/>
      <c r="P201" s="156" t="str">
        <f t="shared" si="45"/>
        <v>CUMPLE</v>
      </c>
      <c r="R201" s="26"/>
      <c r="S201" s="156" t="str">
        <f t="shared" si="46"/>
        <v>CUMPLE</v>
      </c>
      <c r="U201" s="26"/>
      <c r="V201" s="156" t="str">
        <f t="shared" si="47"/>
        <v>CUMPLE</v>
      </c>
      <c r="X201" s="26"/>
      <c r="Y201" s="156" t="str">
        <f t="shared" si="48"/>
        <v>CUMPLE</v>
      </c>
      <c r="AA201" s="26"/>
      <c r="AB201" s="156" t="str">
        <f t="shared" si="49"/>
        <v>CUMPLE</v>
      </c>
      <c r="AD201" s="26"/>
      <c r="AE201" s="156" t="str">
        <f t="shared" si="50"/>
        <v>CUMPLE</v>
      </c>
      <c r="AG201" s="26"/>
      <c r="AH201" s="156" t="str">
        <f t="shared" si="51"/>
        <v>CUMPLE</v>
      </c>
      <c r="AJ201" s="26"/>
      <c r="AK201" s="156" t="str">
        <f t="shared" si="52"/>
        <v>CUMPLE</v>
      </c>
      <c r="AM201" s="26"/>
      <c r="AN201" s="156" t="str">
        <f t="shared" si="53"/>
        <v>CUMPLE</v>
      </c>
      <c r="AP201" s="26"/>
      <c r="AQ201" s="156" t="str">
        <f t="shared" si="54"/>
        <v>CUMPLE</v>
      </c>
      <c r="AS201" s="26"/>
      <c r="AT201" s="156" t="str">
        <f t="shared" si="55"/>
        <v>CUMPLE</v>
      </c>
      <c r="AV201" s="26"/>
      <c r="AW201" s="156" t="str">
        <f t="shared" si="56"/>
        <v>CUMPLE</v>
      </c>
      <c r="AY201" s="26"/>
      <c r="AZ201" s="156" t="str">
        <f t="shared" si="57"/>
        <v>CUMPLE</v>
      </c>
      <c r="BB201" s="26"/>
      <c r="BC201" s="156" t="str">
        <f t="shared" si="58"/>
        <v>CUMPLE</v>
      </c>
      <c r="BE201" s="26"/>
      <c r="BF201" s="156" t="str">
        <f t="shared" si="59"/>
        <v>CUMPLE</v>
      </c>
      <c r="BH201" s="26"/>
      <c r="BI201" s="156" t="str">
        <f t="shared" si="60"/>
        <v>CUMPLE</v>
      </c>
      <c r="BK201" s="26"/>
      <c r="BL201" s="156" t="str">
        <f t="shared" si="61"/>
        <v>CUMPLE</v>
      </c>
      <c r="BN201" s="26"/>
      <c r="BO201" s="156" t="str">
        <f t="shared" si="62"/>
        <v>CUMPLE</v>
      </c>
    </row>
    <row r="202" spans="1:67" ht="72.75" thickBot="1" x14ac:dyDescent="0.25">
      <c r="A202" s="75" t="s">
        <v>362</v>
      </c>
      <c r="B202" s="87" t="s">
        <v>363</v>
      </c>
      <c r="C202" s="77" t="s">
        <v>197</v>
      </c>
      <c r="D202" s="77">
        <v>1</v>
      </c>
      <c r="E202" s="34">
        <v>68500</v>
      </c>
      <c r="F202" s="26"/>
      <c r="G202" s="156" t="str">
        <f t="shared" si="42"/>
        <v>CUMPLE</v>
      </c>
      <c r="I202" s="26"/>
      <c r="J202" s="156" t="str">
        <f t="shared" si="43"/>
        <v>CUMPLE</v>
      </c>
      <c r="L202" s="26"/>
      <c r="M202" s="156" t="str">
        <f t="shared" si="44"/>
        <v>CUMPLE</v>
      </c>
      <c r="O202" s="26"/>
      <c r="P202" s="156" t="str">
        <f t="shared" si="45"/>
        <v>CUMPLE</v>
      </c>
      <c r="R202" s="26"/>
      <c r="S202" s="156" t="str">
        <f t="shared" si="46"/>
        <v>CUMPLE</v>
      </c>
      <c r="U202" s="26"/>
      <c r="V202" s="156" t="str">
        <f t="shared" si="47"/>
        <v>CUMPLE</v>
      </c>
      <c r="X202" s="26"/>
      <c r="Y202" s="156" t="str">
        <f t="shared" si="48"/>
        <v>CUMPLE</v>
      </c>
      <c r="AA202" s="26"/>
      <c r="AB202" s="156" t="str">
        <f t="shared" si="49"/>
        <v>CUMPLE</v>
      </c>
      <c r="AD202" s="26"/>
      <c r="AE202" s="156" t="str">
        <f t="shared" si="50"/>
        <v>CUMPLE</v>
      </c>
      <c r="AG202" s="26"/>
      <c r="AH202" s="156" t="str">
        <f t="shared" si="51"/>
        <v>CUMPLE</v>
      </c>
      <c r="AJ202" s="26"/>
      <c r="AK202" s="156" t="str">
        <f t="shared" si="52"/>
        <v>CUMPLE</v>
      </c>
      <c r="AM202" s="26"/>
      <c r="AN202" s="156" t="str">
        <f t="shared" si="53"/>
        <v>CUMPLE</v>
      </c>
      <c r="AP202" s="26"/>
      <c r="AQ202" s="156" t="str">
        <f t="shared" si="54"/>
        <v>CUMPLE</v>
      </c>
      <c r="AS202" s="26"/>
      <c r="AT202" s="156" t="str">
        <f t="shared" si="55"/>
        <v>CUMPLE</v>
      </c>
      <c r="AV202" s="26"/>
      <c r="AW202" s="156" t="str">
        <f t="shared" si="56"/>
        <v>CUMPLE</v>
      </c>
      <c r="AY202" s="26"/>
      <c r="AZ202" s="156" t="str">
        <f t="shared" si="57"/>
        <v>CUMPLE</v>
      </c>
      <c r="BB202" s="26"/>
      <c r="BC202" s="156" t="str">
        <f t="shared" si="58"/>
        <v>CUMPLE</v>
      </c>
      <c r="BE202" s="26"/>
      <c r="BF202" s="156" t="str">
        <f t="shared" si="59"/>
        <v>CUMPLE</v>
      </c>
      <c r="BH202" s="26"/>
      <c r="BI202" s="156" t="str">
        <f t="shared" si="60"/>
        <v>CUMPLE</v>
      </c>
      <c r="BK202" s="26"/>
      <c r="BL202" s="156" t="str">
        <f t="shared" si="61"/>
        <v>CUMPLE</v>
      </c>
      <c r="BN202" s="26"/>
      <c r="BO202" s="156" t="str">
        <f t="shared" si="62"/>
        <v>CUMPLE</v>
      </c>
    </row>
    <row r="203" spans="1:67" ht="13.5" hidden="1" thickBot="1" x14ac:dyDescent="0.25">
      <c r="A203" s="62" t="s">
        <v>364</v>
      </c>
      <c r="B203" s="51"/>
      <c r="C203" s="51"/>
      <c r="D203" s="51"/>
      <c r="E203" s="51"/>
      <c r="F203" s="52"/>
      <c r="G203" s="156" t="str">
        <f t="shared" si="42"/>
        <v>NO CUMPLE</v>
      </c>
      <c r="I203" s="52"/>
      <c r="J203" s="156" t="str">
        <f t="shared" si="43"/>
        <v>NO CUMPLE</v>
      </c>
      <c r="L203" s="26"/>
      <c r="M203" s="156" t="str">
        <f t="shared" si="44"/>
        <v>NO CUMPLE</v>
      </c>
      <c r="O203" s="26"/>
      <c r="P203" s="156" t="str">
        <f t="shared" si="45"/>
        <v>NO CUMPLE</v>
      </c>
      <c r="R203" s="26"/>
      <c r="S203" s="156" t="str">
        <f t="shared" si="46"/>
        <v>NO CUMPLE</v>
      </c>
      <c r="U203" s="26"/>
      <c r="V203" s="156" t="str">
        <f t="shared" si="47"/>
        <v>NO CUMPLE</v>
      </c>
      <c r="X203" s="26"/>
      <c r="Y203" s="156" t="str">
        <f t="shared" si="48"/>
        <v>NO CUMPLE</v>
      </c>
      <c r="AA203" s="26"/>
      <c r="AB203" s="156" t="str">
        <f t="shared" si="49"/>
        <v>NO CUMPLE</v>
      </c>
      <c r="AD203" s="26"/>
      <c r="AE203" s="156" t="str">
        <f t="shared" si="50"/>
        <v>NO CUMPLE</v>
      </c>
      <c r="AG203" s="26"/>
      <c r="AH203" s="156" t="str">
        <f t="shared" si="51"/>
        <v>NO CUMPLE</v>
      </c>
      <c r="AJ203" s="26"/>
      <c r="AK203" s="156" t="str">
        <f t="shared" si="52"/>
        <v>NO CUMPLE</v>
      </c>
      <c r="AM203" s="26"/>
      <c r="AN203" s="156" t="str">
        <f t="shared" si="53"/>
        <v>NO CUMPLE</v>
      </c>
      <c r="AP203" s="26"/>
      <c r="AQ203" s="156" t="str">
        <f t="shared" si="54"/>
        <v>NO CUMPLE</v>
      </c>
      <c r="AS203" s="26"/>
      <c r="AT203" s="156" t="str">
        <f t="shared" si="55"/>
        <v>NO CUMPLE</v>
      </c>
      <c r="AV203" s="26"/>
      <c r="AW203" s="156" t="str">
        <f t="shared" si="56"/>
        <v>NO CUMPLE</v>
      </c>
      <c r="AY203" s="26"/>
      <c r="AZ203" s="156" t="str">
        <f t="shared" si="57"/>
        <v>NO CUMPLE</v>
      </c>
      <c r="BB203" s="26"/>
      <c r="BC203" s="156" t="str">
        <f t="shared" si="58"/>
        <v>NO CUMPLE</v>
      </c>
      <c r="BE203" s="26"/>
      <c r="BF203" s="156" t="str">
        <f t="shared" si="59"/>
        <v>NO CUMPLE</v>
      </c>
      <c r="BH203" s="26"/>
      <c r="BI203" s="156" t="str">
        <f t="shared" si="60"/>
        <v>NO CUMPLE</v>
      </c>
      <c r="BK203" s="26"/>
      <c r="BL203" s="156" t="str">
        <f t="shared" si="61"/>
        <v>NO CUMPLE</v>
      </c>
      <c r="BN203" s="26"/>
      <c r="BO203" s="156" t="str">
        <f t="shared" si="62"/>
        <v>NO CUMPLE</v>
      </c>
    </row>
    <row r="204" spans="1:67" ht="13.5" hidden="1" thickBot="1" x14ac:dyDescent="0.25">
      <c r="A204" s="21" t="s">
        <v>365</v>
      </c>
      <c r="B204" s="65" t="s">
        <v>366</v>
      </c>
      <c r="C204" s="66"/>
      <c r="D204" s="66"/>
      <c r="E204" s="66"/>
      <c r="F204" s="67"/>
      <c r="G204" s="156" t="str">
        <f t="shared" ref="G204:G267" si="63">+IF(F204&gt;=E204,"NO CUMPLE","CUMPLE")</f>
        <v>NO CUMPLE</v>
      </c>
      <c r="I204" s="67"/>
      <c r="J204" s="156" t="str">
        <f t="shared" ref="J204:J260" si="64">+IF(I204&gt;=E204,"NO CUMPLE","CUMPLE")</f>
        <v>NO CUMPLE</v>
      </c>
      <c r="L204" s="26"/>
      <c r="M204" s="156" t="str">
        <f t="shared" ref="M204:M261" si="65">+IF(L204&gt;=E204,"NO CUMPLE","CUMPLE")</f>
        <v>NO CUMPLE</v>
      </c>
      <c r="O204" s="26"/>
      <c r="P204" s="156" t="str">
        <f t="shared" ref="P204:P261" si="66">+IF(O204&gt;=E204,"NO CUMPLE","CUMPLE")</f>
        <v>NO CUMPLE</v>
      </c>
      <c r="R204" s="26"/>
      <c r="S204" s="156" t="str">
        <f t="shared" ref="S204:S267" si="67">+IF(R204&gt;=E204,"NO CUMPLE","CUMPLE")</f>
        <v>NO CUMPLE</v>
      </c>
      <c r="U204" s="26"/>
      <c r="V204" s="156" t="str">
        <f t="shared" ref="V204:V267" si="68">+IF(U204&gt;=E204,"NO CUMPLE","CUMPLE")</f>
        <v>NO CUMPLE</v>
      </c>
      <c r="X204" s="26"/>
      <c r="Y204" s="156" t="str">
        <f t="shared" ref="Y204:Y267" si="69">+IF(X204&gt;=E204,"NO CUMPLE","CUMPLE")</f>
        <v>NO CUMPLE</v>
      </c>
      <c r="AA204" s="26"/>
      <c r="AB204" s="156" t="str">
        <f t="shared" ref="AB204:AB267" si="70">+IF(AA204&gt;=E204,"NO CUMPLE","CUMPLE")</f>
        <v>NO CUMPLE</v>
      </c>
      <c r="AD204" s="26"/>
      <c r="AE204" s="156" t="str">
        <f t="shared" ref="AE204:AE267" si="71">+IF(AD204&gt;=E204,"NO CUMPLE","CUMPLE")</f>
        <v>NO CUMPLE</v>
      </c>
      <c r="AG204" s="26"/>
      <c r="AH204" s="156" t="str">
        <f t="shared" ref="AH204:AH267" si="72">+IF(AG204&gt;=E204,"NO CUMPLE","CUMPLE")</f>
        <v>NO CUMPLE</v>
      </c>
      <c r="AJ204" s="26"/>
      <c r="AK204" s="156" t="str">
        <f t="shared" ref="AK204:AK267" si="73">+IF(AJ204&gt;=E204,"NO CUMPLE","CUMPLE")</f>
        <v>NO CUMPLE</v>
      </c>
      <c r="AM204" s="26"/>
      <c r="AN204" s="156" t="str">
        <f t="shared" ref="AN204:AN267" si="74">+IF(AM204&gt;=E204,"NO CUMPLE","CUMPLE")</f>
        <v>NO CUMPLE</v>
      </c>
      <c r="AP204" s="26"/>
      <c r="AQ204" s="156" t="str">
        <f t="shared" ref="AQ204:AQ267" si="75">+IF(AP204&gt;=E204,"NO CUMPLE","CUMPLE")</f>
        <v>NO CUMPLE</v>
      </c>
      <c r="AS204" s="26"/>
      <c r="AT204" s="156" t="str">
        <f t="shared" ref="AT204:AT267" si="76">+IF(AS204&gt;=E204,"NO CUMPLE","CUMPLE")</f>
        <v>NO CUMPLE</v>
      </c>
      <c r="AV204" s="26"/>
      <c r="AW204" s="156" t="str">
        <f t="shared" ref="AW204:AW267" si="77">+IF(AV204&gt;=E204,"NO CUMPLE","CUMPLE")</f>
        <v>NO CUMPLE</v>
      </c>
      <c r="AY204" s="26"/>
      <c r="AZ204" s="156" t="str">
        <f t="shared" ref="AZ204:AZ267" si="78">+IF(AY204&gt;=E204,"NO CUMPLE","CUMPLE")</f>
        <v>NO CUMPLE</v>
      </c>
      <c r="BB204" s="26"/>
      <c r="BC204" s="156" t="str">
        <f t="shared" ref="BC204:BC267" si="79">+IF(BB204&gt;=E204,"NO CUMPLE","CUMPLE")</f>
        <v>NO CUMPLE</v>
      </c>
      <c r="BE204" s="26"/>
      <c r="BF204" s="156" t="str">
        <f t="shared" ref="BF204:BF267" si="80">+IF(BE204&gt;=E204,"NO CUMPLE","CUMPLE")</f>
        <v>NO CUMPLE</v>
      </c>
      <c r="BH204" s="26"/>
      <c r="BI204" s="156" t="str">
        <f t="shared" ref="BI204:BI267" si="81">+IF(BH204&gt;=E204,"NO CUMPLE","CUMPLE")</f>
        <v>NO CUMPLE</v>
      </c>
      <c r="BK204" s="26"/>
      <c r="BL204" s="156" t="str">
        <f t="shared" ref="BL204:BL266" si="82">+IF(BK204&gt;=E204,"NO CUMPLE","CUMPLE")</f>
        <v>NO CUMPLE</v>
      </c>
      <c r="BN204" s="26"/>
      <c r="BO204" s="156" t="str">
        <f t="shared" ref="BO204:BO266" si="83">+IF(BN204&gt;=E204,"NO CUMPLE","CUMPLE")</f>
        <v>NO CUMPLE</v>
      </c>
    </row>
    <row r="205" spans="1:67" ht="13.5" hidden="1" thickBot="1" x14ac:dyDescent="0.25">
      <c r="A205" s="21"/>
      <c r="B205" s="101" t="s">
        <v>30</v>
      </c>
      <c r="C205" s="58"/>
      <c r="D205" s="58"/>
      <c r="E205" s="58"/>
      <c r="F205" s="58"/>
      <c r="G205" s="156" t="str">
        <f t="shared" si="63"/>
        <v>NO CUMPLE</v>
      </c>
      <c r="I205" s="58"/>
      <c r="J205" s="156" t="str">
        <f t="shared" si="64"/>
        <v>NO CUMPLE</v>
      </c>
      <c r="L205" s="26"/>
      <c r="M205" s="156" t="str">
        <f t="shared" si="65"/>
        <v>NO CUMPLE</v>
      </c>
      <c r="O205" s="26"/>
      <c r="P205" s="156" t="str">
        <f t="shared" si="66"/>
        <v>NO CUMPLE</v>
      </c>
      <c r="R205" s="26"/>
      <c r="S205" s="156" t="str">
        <f t="shared" si="67"/>
        <v>NO CUMPLE</v>
      </c>
      <c r="U205" s="26"/>
      <c r="V205" s="156" t="str">
        <f t="shared" si="68"/>
        <v>NO CUMPLE</v>
      </c>
      <c r="X205" s="26"/>
      <c r="Y205" s="156" t="str">
        <f t="shared" si="69"/>
        <v>NO CUMPLE</v>
      </c>
      <c r="AA205" s="26"/>
      <c r="AB205" s="156" t="str">
        <f t="shared" si="70"/>
        <v>NO CUMPLE</v>
      </c>
      <c r="AD205" s="26"/>
      <c r="AE205" s="156" t="str">
        <f t="shared" si="71"/>
        <v>NO CUMPLE</v>
      </c>
      <c r="AG205" s="26"/>
      <c r="AH205" s="156" t="str">
        <f t="shared" si="72"/>
        <v>NO CUMPLE</v>
      </c>
      <c r="AJ205" s="26"/>
      <c r="AK205" s="156" t="str">
        <f t="shared" si="73"/>
        <v>NO CUMPLE</v>
      </c>
      <c r="AM205" s="26"/>
      <c r="AN205" s="156" t="str">
        <f t="shared" si="74"/>
        <v>NO CUMPLE</v>
      </c>
      <c r="AP205" s="26"/>
      <c r="AQ205" s="156" t="str">
        <f t="shared" si="75"/>
        <v>NO CUMPLE</v>
      </c>
      <c r="AS205" s="26"/>
      <c r="AT205" s="156" t="str">
        <f t="shared" si="76"/>
        <v>NO CUMPLE</v>
      </c>
      <c r="AV205" s="26"/>
      <c r="AW205" s="156" t="str">
        <f t="shared" si="77"/>
        <v>NO CUMPLE</v>
      </c>
      <c r="AY205" s="26"/>
      <c r="AZ205" s="156" t="str">
        <f t="shared" si="78"/>
        <v>NO CUMPLE</v>
      </c>
      <c r="BB205" s="26"/>
      <c r="BC205" s="156" t="str">
        <f t="shared" si="79"/>
        <v>NO CUMPLE</v>
      </c>
      <c r="BE205" s="26"/>
      <c r="BF205" s="156" t="str">
        <f t="shared" si="80"/>
        <v>NO CUMPLE</v>
      </c>
      <c r="BH205" s="26"/>
      <c r="BI205" s="156" t="str">
        <f t="shared" si="81"/>
        <v>NO CUMPLE</v>
      </c>
      <c r="BK205" s="26"/>
      <c r="BL205" s="156" t="str">
        <f t="shared" si="82"/>
        <v>NO CUMPLE</v>
      </c>
      <c r="BN205" s="26"/>
      <c r="BO205" s="156" t="str">
        <f t="shared" si="83"/>
        <v>NO CUMPLE</v>
      </c>
    </row>
    <row r="206" spans="1:67" ht="24" x14ac:dyDescent="0.2">
      <c r="A206" s="22" t="s">
        <v>367</v>
      </c>
      <c r="B206" s="90" t="s">
        <v>368</v>
      </c>
      <c r="C206" s="102" t="s">
        <v>251</v>
      </c>
      <c r="D206" s="102">
        <v>1</v>
      </c>
      <c r="E206" s="25">
        <v>103902.804544</v>
      </c>
      <c r="F206" s="26"/>
      <c r="G206" s="156" t="str">
        <f t="shared" si="63"/>
        <v>CUMPLE</v>
      </c>
      <c r="I206" s="26"/>
      <c r="J206" s="156" t="str">
        <f t="shared" si="64"/>
        <v>CUMPLE</v>
      </c>
      <c r="L206" s="26"/>
      <c r="M206" s="156" t="str">
        <f t="shared" si="65"/>
        <v>CUMPLE</v>
      </c>
      <c r="O206" s="26"/>
      <c r="P206" s="156" t="str">
        <f t="shared" si="66"/>
        <v>CUMPLE</v>
      </c>
      <c r="R206" s="26"/>
      <c r="S206" s="156" t="str">
        <f t="shared" si="67"/>
        <v>CUMPLE</v>
      </c>
      <c r="U206" s="26"/>
      <c r="V206" s="156" t="str">
        <f t="shared" si="68"/>
        <v>CUMPLE</v>
      </c>
      <c r="X206" s="26"/>
      <c r="Y206" s="156" t="str">
        <f t="shared" si="69"/>
        <v>CUMPLE</v>
      </c>
      <c r="AA206" s="26"/>
      <c r="AB206" s="156" t="str">
        <f t="shared" si="70"/>
        <v>CUMPLE</v>
      </c>
      <c r="AD206" s="26"/>
      <c r="AE206" s="156" t="str">
        <f t="shared" si="71"/>
        <v>CUMPLE</v>
      </c>
      <c r="AG206" s="26"/>
      <c r="AH206" s="156" t="str">
        <f t="shared" si="72"/>
        <v>CUMPLE</v>
      </c>
      <c r="AJ206" s="26"/>
      <c r="AK206" s="156" t="str">
        <f t="shared" si="73"/>
        <v>CUMPLE</v>
      </c>
      <c r="AM206" s="26"/>
      <c r="AN206" s="156" t="str">
        <f t="shared" si="74"/>
        <v>CUMPLE</v>
      </c>
      <c r="AP206" s="26"/>
      <c r="AQ206" s="156" t="str">
        <f t="shared" si="75"/>
        <v>CUMPLE</v>
      </c>
      <c r="AS206" s="26"/>
      <c r="AT206" s="156" t="str">
        <f t="shared" si="76"/>
        <v>CUMPLE</v>
      </c>
      <c r="AV206" s="26"/>
      <c r="AW206" s="156" t="str">
        <f t="shared" si="77"/>
        <v>CUMPLE</v>
      </c>
      <c r="AY206" s="26"/>
      <c r="AZ206" s="156" t="str">
        <f t="shared" si="78"/>
        <v>CUMPLE</v>
      </c>
      <c r="BB206" s="26"/>
      <c r="BC206" s="156" t="str">
        <f t="shared" si="79"/>
        <v>CUMPLE</v>
      </c>
      <c r="BE206" s="26"/>
      <c r="BF206" s="156" t="str">
        <f t="shared" si="80"/>
        <v>CUMPLE</v>
      </c>
      <c r="BH206" s="26"/>
      <c r="BI206" s="156" t="str">
        <f t="shared" si="81"/>
        <v>CUMPLE</v>
      </c>
      <c r="BK206" s="26"/>
      <c r="BL206" s="156" t="str">
        <f t="shared" si="82"/>
        <v>CUMPLE</v>
      </c>
      <c r="BN206" s="26"/>
      <c r="BO206" s="156" t="str">
        <f t="shared" si="83"/>
        <v>CUMPLE</v>
      </c>
    </row>
    <row r="207" spans="1:67" ht="36" x14ac:dyDescent="0.2">
      <c r="A207" s="27" t="s">
        <v>369</v>
      </c>
      <c r="B207" s="84" t="s">
        <v>370</v>
      </c>
      <c r="C207" s="78" t="s">
        <v>151</v>
      </c>
      <c r="D207" s="78">
        <v>1</v>
      </c>
      <c r="E207" s="25">
        <v>41324.979080000005</v>
      </c>
      <c r="F207" s="26"/>
      <c r="G207" s="156" t="str">
        <f t="shared" si="63"/>
        <v>CUMPLE</v>
      </c>
      <c r="I207" s="26"/>
      <c r="J207" s="156" t="str">
        <f t="shared" si="64"/>
        <v>CUMPLE</v>
      </c>
      <c r="L207" s="26"/>
      <c r="M207" s="156" t="str">
        <f t="shared" si="65"/>
        <v>CUMPLE</v>
      </c>
      <c r="O207" s="26"/>
      <c r="P207" s="156" t="str">
        <f t="shared" si="66"/>
        <v>CUMPLE</v>
      </c>
      <c r="R207" s="26"/>
      <c r="S207" s="156" t="str">
        <f t="shared" si="67"/>
        <v>CUMPLE</v>
      </c>
      <c r="U207" s="26"/>
      <c r="V207" s="156" t="str">
        <f t="shared" si="68"/>
        <v>CUMPLE</v>
      </c>
      <c r="X207" s="26"/>
      <c r="Y207" s="156" t="str">
        <f t="shared" si="69"/>
        <v>CUMPLE</v>
      </c>
      <c r="AA207" s="26"/>
      <c r="AB207" s="156" t="str">
        <f t="shared" si="70"/>
        <v>CUMPLE</v>
      </c>
      <c r="AD207" s="26"/>
      <c r="AE207" s="156" t="str">
        <f t="shared" si="71"/>
        <v>CUMPLE</v>
      </c>
      <c r="AG207" s="26"/>
      <c r="AH207" s="156" t="str">
        <f t="shared" si="72"/>
        <v>CUMPLE</v>
      </c>
      <c r="AJ207" s="26"/>
      <c r="AK207" s="156" t="str">
        <f t="shared" si="73"/>
        <v>CUMPLE</v>
      </c>
      <c r="AM207" s="26"/>
      <c r="AN207" s="156" t="str">
        <f t="shared" si="74"/>
        <v>CUMPLE</v>
      </c>
      <c r="AP207" s="26"/>
      <c r="AQ207" s="156" t="str">
        <f t="shared" si="75"/>
        <v>CUMPLE</v>
      </c>
      <c r="AS207" s="26"/>
      <c r="AT207" s="156" t="str">
        <f t="shared" si="76"/>
        <v>CUMPLE</v>
      </c>
      <c r="AV207" s="26"/>
      <c r="AW207" s="156" t="str">
        <f t="shared" si="77"/>
        <v>CUMPLE</v>
      </c>
      <c r="AY207" s="26"/>
      <c r="AZ207" s="156" t="str">
        <f t="shared" si="78"/>
        <v>CUMPLE</v>
      </c>
      <c r="BB207" s="26"/>
      <c r="BC207" s="156" t="str">
        <f t="shared" si="79"/>
        <v>CUMPLE</v>
      </c>
      <c r="BE207" s="26"/>
      <c r="BF207" s="156" t="str">
        <f t="shared" si="80"/>
        <v>CUMPLE</v>
      </c>
      <c r="BH207" s="26"/>
      <c r="BI207" s="156" t="str">
        <f t="shared" si="81"/>
        <v>CUMPLE</v>
      </c>
      <c r="BK207" s="26"/>
      <c r="BL207" s="156" t="str">
        <f t="shared" si="82"/>
        <v>CUMPLE</v>
      </c>
      <c r="BN207" s="26"/>
      <c r="BO207" s="156" t="str">
        <f t="shared" si="83"/>
        <v>CUMPLE</v>
      </c>
    </row>
    <row r="208" spans="1:67" ht="24" x14ac:dyDescent="0.2">
      <c r="A208" s="27" t="s">
        <v>371</v>
      </c>
      <c r="B208" s="84" t="s">
        <v>372</v>
      </c>
      <c r="C208" s="78" t="s">
        <v>251</v>
      </c>
      <c r="D208" s="78">
        <v>1</v>
      </c>
      <c r="E208" s="25">
        <v>45779.489812</v>
      </c>
      <c r="F208" s="26"/>
      <c r="G208" s="156" t="str">
        <f t="shared" si="63"/>
        <v>CUMPLE</v>
      </c>
      <c r="I208" s="26"/>
      <c r="J208" s="156" t="str">
        <f t="shared" si="64"/>
        <v>CUMPLE</v>
      </c>
      <c r="L208" s="26"/>
      <c r="M208" s="156" t="str">
        <f t="shared" si="65"/>
        <v>CUMPLE</v>
      </c>
      <c r="O208" s="26"/>
      <c r="P208" s="156" t="str">
        <f t="shared" si="66"/>
        <v>CUMPLE</v>
      </c>
      <c r="R208" s="26"/>
      <c r="S208" s="156" t="str">
        <f t="shared" si="67"/>
        <v>CUMPLE</v>
      </c>
      <c r="U208" s="26"/>
      <c r="V208" s="156" t="str">
        <f t="shared" si="68"/>
        <v>CUMPLE</v>
      </c>
      <c r="X208" s="26"/>
      <c r="Y208" s="156" t="str">
        <f t="shared" si="69"/>
        <v>CUMPLE</v>
      </c>
      <c r="AA208" s="26"/>
      <c r="AB208" s="156" t="str">
        <f t="shared" si="70"/>
        <v>CUMPLE</v>
      </c>
      <c r="AD208" s="26"/>
      <c r="AE208" s="156" t="str">
        <f t="shared" si="71"/>
        <v>CUMPLE</v>
      </c>
      <c r="AG208" s="26"/>
      <c r="AH208" s="156" t="str">
        <f t="shared" si="72"/>
        <v>CUMPLE</v>
      </c>
      <c r="AJ208" s="26"/>
      <c r="AK208" s="156" t="str">
        <f t="shared" si="73"/>
        <v>CUMPLE</v>
      </c>
      <c r="AM208" s="26"/>
      <c r="AN208" s="156" t="str">
        <f t="shared" si="74"/>
        <v>CUMPLE</v>
      </c>
      <c r="AP208" s="26"/>
      <c r="AQ208" s="156" t="str">
        <f t="shared" si="75"/>
        <v>CUMPLE</v>
      </c>
      <c r="AS208" s="26"/>
      <c r="AT208" s="156" t="str">
        <f t="shared" si="76"/>
        <v>CUMPLE</v>
      </c>
      <c r="AV208" s="26"/>
      <c r="AW208" s="156" t="str">
        <f t="shared" si="77"/>
        <v>CUMPLE</v>
      </c>
      <c r="AY208" s="26"/>
      <c r="AZ208" s="156" t="str">
        <f t="shared" si="78"/>
        <v>CUMPLE</v>
      </c>
      <c r="BB208" s="26"/>
      <c r="BC208" s="156" t="str">
        <f t="shared" si="79"/>
        <v>CUMPLE</v>
      </c>
      <c r="BE208" s="26"/>
      <c r="BF208" s="156" t="str">
        <f t="shared" si="80"/>
        <v>CUMPLE</v>
      </c>
      <c r="BH208" s="26"/>
      <c r="BI208" s="156" t="str">
        <f t="shared" si="81"/>
        <v>CUMPLE</v>
      </c>
      <c r="BK208" s="26"/>
      <c r="BL208" s="156" t="str">
        <f t="shared" si="82"/>
        <v>CUMPLE</v>
      </c>
      <c r="BN208" s="26"/>
      <c r="BO208" s="156" t="str">
        <f t="shared" si="83"/>
        <v>CUMPLE</v>
      </c>
    </row>
    <row r="209" spans="1:67" ht="48" x14ac:dyDescent="0.2">
      <c r="A209" s="27" t="s">
        <v>373</v>
      </c>
      <c r="B209" s="84" t="s">
        <v>374</v>
      </c>
      <c r="C209" s="29" t="s">
        <v>33</v>
      </c>
      <c r="D209" s="78">
        <v>1</v>
      </c>
      <c r="E209" s="25">
        <v>106264.23192000001</v>
      </c>
      <c r="F209" s="26"/>
      <c r="G209" s="156" t="str">
        <f t="shared" si="63"/>
        <v>CUMPLE</v>
      </c>
      <c r="I209" s="26"/>
      <c r="J209" s="156" t="str">
        <f t="shared" si="64"/>
        <v>CUMPLE</v>
      </c>
      <c r="L209" s="26"/>
      <c r="M209" s="156" t="str">
        <f t="shared" si="65"/>
        <v>CUMPLE</v>
      </c>
      <c r="O209" s="26"/>
      <c r="P209" s="156" t="str">
        <f t="shared" si="66"/>
        <v>CUMPLE</v>
      </c>
      <c r="R209" s="26"/>
      <c r="S209" s="156" t="str">
        <f t="shared" si="67"/>
        <v>CUMPLE</v>
      </c>
      <c r="U209" s="26"/>
      <c r="V209" s="156" t="str">
        <f t="shared" si="68"/>
        <v>CUMPLE</v>
      </c>
      <c r="X209" s="26"/>
      <c r="Y209" s="156" t="str">
        <f t="shared" si="69"/>
        <v>CUMPLE</v>
      </c>
      <c r="AA209" s="26"/>
      <c r="AB209" s="156" t="str">
        <f t="shared" si="70"/>
        <v>CUMPLE</v>
      </c>
      <c r="AD209" s="26"/>
      <c r="AE209" s="156" t="str">
        <f t="shared" si="71"/>
        <v>CUMPLE</v>
      </c>
      <c r="AG209" s="26"/>
      <c r="AH209" s="156" t="str">
        <f t="shared" si="72"/>
        <v>CUMPLE</v>
      </c>
      <c r="AJ209" s="26"/>
      <c r="AK209" s="156" t="str">
        <f t="shared" si="73"/>
        <v>CUMPLE</v>
      </c>
      <c r="AM209" s="26"/>
      <c r="AN209" s="156" t="str">
        <f t="shared" si="74"/>
        <v>CUMPLE</v>
      </c>
      <c r="AP209" s="26"/>
      <c r="AQ209" s="156" t="str">
        <f t="shared" si="75"/>
        <v>CUMPLE</v>
      </c>
      <c r="AS209" s="26"/>
      <c r="AT209" s="156" t="str">
        <f t="shared" si="76"/>
        <v>CUMPLE</v>
      </c>
      <c r="AV209" s="26"/>
      <c r="AW209" s="156" t="str">
        <f t="shared" si="77"/>
        <v>CUMPLE</v>
      </c>
      <c r="AY209" s="26"/>
      <c r="AZ209" s="156" t="str">
        <f t="shared" si="78"/>
        <v>CUMPLE</v>
      </c>
      <c r="BB209" s="26"/>
      <c r="BC209" s="156" t="str">
        <f t="shared" si="79"/>
        <v>CUMPLE</v>
      </c>
      <c r="BE209" s="26"/>
      <c r="BF209" s="156" t="str">
        <f t="shared" si="80"/>
        <v>CUMPLE</v>
      </c>
      <c r="BH209" s="26"/>
      <c r="BI209" s="156" t="str">
        <f t="shared" si="81"/>
        <v>CUMPLE</v>
      </c>
      <c r="BK209" s="26"/>
      <c r="BL209" s="156" t="str">
        <f t="shared" si="82"/>
        <v>CUMPLE</v>
      </c>
      <c r="BN209" s="26"/>
      <c r="BO209" s="156" t="str">
        <f t="shared" si="83"/>
        <v>CUMPLE</v>
      </c>
    </row>
    <row r="210" spans="1:67" ht="24" x14ac:dyDescent="0.2">
      <c r="A210" s="27" t="s">
        <v>375</v>
      </c>
      <c r="B210" s="84" t="s">
        <v>376</v>
      </c>
      <c r="C210" s="29" t="s">
        <v>33</v>
      </c>
      <c r="D210" s="78">
        <v>1</v>
      </c>
      <c r="E210" s="25">
        <v>76853.727328000008</v>
      </c>
      <c r="F210" s="26"/>
      <c r="G210" s="156" t="str">
        <f t="shared" si="63"/>
        <v>CUMPLE</v>
      </c>
      <c r="I210" s="26"/>
      <c r="J210" s="156" t="str">
        <f t="shared" si="64"/>
        <v>CUMPLE</v>
      </c>
      <c r="L210" s="26"/>
      <c r="M210" s="156" t="str">
        <f t="shared" si="65"/>
        <v>CUMPLE</v>
      </c>
      <c r="O210" s="26"/>
      <c r="P210" s="156" t="str">
        <f t="shared" si="66"/>
        <v>CUMPLE</v>
      </c>
      <c r="R210" s="26"/>
      <c r="S210" s="156" t="str">
        <f t="shared" si="67"/>
        <v>CUMPLE</v>
      </c>
      <c r="U210" s="26"/>
      <c r="V210" s="156" t="str">
        <f t="shared" si="68"/>
        <v>CUMPLE</v>
      </c>
      <c r="X210" s="26"/>
      <c r="Y210" s="156" t="str">
        <f t="shared" si="69"/>
        <v>CUMPLE</v>
      </c>
      <c r="AA210" s="26"/>
      <c r="AB210" s="156" t="str">
        <f t="shared" si="70"/>
        <v>CUMPLE</v>
      </c>
      <c r="AD210" s="26"/>
      <c r="AE210" s="156" t="str">
        <f t="shared" si="71"/>
        <v>CUMPLE</v>
      </c>
      <c r="AG210" s="26"/>
      <c r="AH210" s="156" t="str">
        <f t="shared" si="72"/>
        <v>CUMPLE</v>
      </c>
      <c r="AJ210" s="26"/>
      <c r="AK210" s="156" t="str">
        <f t="shared" si="73"/>
        <v>CUMPLE</v>
      </c>
      <c r="AM210" s="26"/>
      <c r="AN210" s="156" t="str">
        <f t="shared" si="74"/>
        <v>CUMPLE</v>
      </c>
      <c r="AP210" s="26"/>
      <c r="AQ210" s="156" t="str">
        <f t="shared" si="75"/>
        <v>CUMPLE</v>
      </c>
      <c r="AS210" s="26"/>
      <c r="AT210" s="156" t="str">
        <f t="shared" si="76"/>
        <v>CUMPLE</v>
      </c>
      <c r="AV210" s="26"/>
      <c r="AW210" s="156" t="str">
        <f t="shared" si="77"/>
        <v>CUMPLE</v>
      </c>
      <c r="AY210" s="26"/>
      <c r="AZ210" s="156" t="str">
        <f t="shared" si="78"/>
        <v>CUMPLE</v>
      </c>
      <c r="BB210" s="26"/>
      <c r="BC210" s="156" t="str">
        <f t="shared" si="79"/>
        <v>CUMPLE</v>
      </c>
      <c r="BE210" s="26"/>
      <c r="BF210" s="156" t="str">
        <f t="shared" si="80"/>
        <v>CUMPLE</v>
      </c>
      <c r="BH210" s="26"/>
      <c r="BI210" s="156" t="str">
        <f t="shared" si="81"/>
        <v>CUMPLE</v>
      </c>
      <c r="BK210" s="26"/>
      <c r="BL210" s="156" t="str">
        <f t="shared" si="82"/>
        <v>CUMPLE</v>
      </c>
      <c r="BN210" s="26"/>
      <c r="BO210" s="156" t="str">
        <f t="shared" si="83"/>
        <v>CUMPLE</v>
      </c>
    </row>
    <row r="211" spans="1:67" ht="36.75" thickBot="1" x14ac:dyDescent="0.25">
      <c r="A211" s="55" t="s">
        <v>377</v>
      </c>
      <c r="B211" s="85" t="s">
        <v>378</v>
      </c>
      <c r="C211" s="57" t="s">
        <v>33</v>
      </c>
      <c r="D211" s="103">
        <v>1</v>
      </c>
      <c r="E211" s="25">
        <v>71701.522143999988</v>
      </c>
      <c r="F211" s="26"/>
      <c r="G211" s="156" t="str">
        <f t="shared" si="63"/>
        <v>CUMPLE</v>
      </c>
      <c r="I211" s="26"/>
      <c r="J211" s="156" t="str">
        <f t="shared" si="64"/>
        <v>CUMPLE</v>
      </c>
      <c r="L211" s="26"/>
      <c r="M211" s="156" t="str">
        <f t="shared" si="65"/>
        <v>CUMPLE</v>
      </c>
      <c r="O211" s="26"/>
      <c r="P211" s="156" t="str">
        <f t="shared" si="66"/>
        <v>CUMPLE</v>
      </c>
      <c r="R211" s="26"/>
      <c r="S211" s="156" t="str">
        <f t="shared" si="67"/>
        <v>CUMPLE</v>
      </c>
      <c r="U211" s="26"/>
      <c r="V211" s="156" t="str">
        <f t="shared" si="68"/>
        <v>CUMPLE</v>
      </c>
      <c r="X211" s="26"/>
      <c r="Y211" s="156" t="str">
        <f t="shared" si="69"/>
        <v>CUMPLE</v>
      </c>
      <c r="AA211" s="26"/>
      <c r="AB211" s="156" t="str">
        <f t="shared" si="70"/>
        <v>CUMPLE</v>
      </c>
      <c r="AD211" s="26"/>
      <c r="AE211" s="156" t="str">
        <f t="shared" si="71"/>
        <v>CUMPLE</v>
      </c>
      <c r="AG211" s="26"/>
      <c r="AH211" s="156" t="str">
        <f t="shared" si="72"/>
        <v>CUMPLE</v>
      </c>
      <c r="AJ211" s="26"/>
      <c r="AK211" s="156" t="str">
        <f t="shared" si="73"/>
        <v>CUMPLE</v>
      </c>
      <c r="AM211" s="26"/>
      <c r="AN211" s="156" t="str">
        <f t="shared" si="74"/>
        <v>CUMPLE</v>
      </c>
      <c r="AP211" s="26"/>
      <c r="AQ211" s="156" t="str">
        <f t="shared" si="75"/>
        <v>CUMPLE</v>
      </c>
      <c r="AS211" s="26"/>
      <c r="AT211" s="156" t="str">
        <f t="shared" si="76"/>
        <v>CUMPLE</v>
      </c>
      <c r="AV211" s="26"/>
      <c r="AW211" s="156" t="str">
        <f t="shared" si="77"/>
        <v>CUMPLE</v>
      </c>
      <c r="AY211" s="26"/>
      <c r="AZ211" s="156" t="str">
        <f t="shared" si="78"/>
        <v>CUMPLE</v>
      </c>
      <c r="BB211" s="26"/>
      <c r="BC211" s="156" t="str">
        <f t="shared" si="79"/>
        <v>CUMPLE</v>
      </c>
      <c r="BE211" s="26"/>
      <c r="BF211" s="156" t="str">
        <f t="shared" si="80"/>
        <v>CUMPLE</v>
      </c>
      <c r="BH211" s="26"/>
      <c r="BI211" s="156" t="str">
        <f t="shared" si="81"/>
        <v>CUMPLE</v>
      </c>
      <c r="BK211" s="26"/>
      <c r="BL211" s="156" t="str">
        <f t="shared" si="82"/>
        <v>CUMPLE</v>
      </c>
      <c r="BN211" s="26"/>
      <c r="BO211" s="156" t="str">
        <f t="shared" si="83"/>
        <v>CUMPLE</v>
      </c>
    </row>
    <row r="212" spans="1:67" ht="13.5" hidden="1" thickBot="1" x14ac:dyDescent="0.25">
      <c r="A212" s="21"/>
      <c r="B212" s="62" t="s">
        <v>62</v>
      </c>
      <c r="C212" s="51"/>
      <c r="D212" s="51"/>
      <c r="E212" s="51"/>
      <c r="F212" s="52"/>
      <c r="G212" s="156" t="str">
        <f t="shared" si="63"/>
        <v>NO CUMPLE</v>
      </c>
      <c r="I212" s="52"/>
      <c r="J212" s="156" t="str">
        <f t="shared" si="64"/>
        <v>NO CUMPLE</v>
      </c>
      <c r="L212" s="26"/>
      <c r="M212" s="156" t="str">
        <f t="shared" si="65"/>
        <v>NO CUMPLE</v>
      </c>
      <c r="O212" s="26"/>
      <c r="P212" s="156" t="str">
        <f t="shared" si="66"/>
        <v>NO CUMPLE</v>
      </c>
      <c r="R212" s="26"/>
      <c r="S212" s="156" t="str">
        <f t="shared" si="67"/>
        <v>NO CUMPLE</v>
      </c>
      <c r="U212" s="26"/>
      <c r="V212" s="156" t="str">
        <f t="shared" si="68"/>
        <v>NO CUMPLE</v>
      </c>
      <c r="X212" s="26"/>
      <c r="Y212" s="156" t="str">
        <f t="shared" si="69"/>
        <v>NO CUMPLE</v>
      </c>
      <c r="AA212" s="26"/>
      <c r="AB212" s="156" t="str">
        <f t="shared" si="70"/>
        <v>NO CUMPLE</v>
      </c>
      <c r="AD212" s="26"/>
      <c r="AE212" s="156" t="str">
        <f t="shared" si="71"/>
        <v>NO CUMPLE</v>
      </c>
      <c r="AG212" s="26"/>
      <c r="AH212" s="156" t="str">
        <f t="shared" si="72"/>
        <v>NO CUMPLE</v>
      </c>
      <c r="AJ212" s="26"/>
      <c r="AK212" s="156" t="str">
        <f t="shared" si="73"/>
        <v>NO CUMPLE</v>
      </c>
      <c r="AM212" s="26"/>
      <c r="AN212" s="156" t="str">
        <f t="shared" si="74"/>
        <v>NO CUMPLE</v>
      </c>
      <c r="AP212" s="26"/>
      <c r="AQ212" s="156" t="str">
        <f t="shared" si="75"/>
        <v>NO CUMPLE</v>
      </c>
      <c r="AS212" s="26"/>
      <c r="AT212" s="156" t="str">
        <f t="shared" si="76"/>
        <v>NO CUMPLE</v>
      </c>
      <c r="AV212" s="26"/>
      <c r="AW212" s="156" t="str">
        <f t="shared" si="77"/>
        <v>NO CUMPLE</v>
      </c>
      <c r="AY212" s="26"/>
      <c r="AZ212" s="156" t="str">
        <f t="shared" si="78"/>
        <v>NO CUMPLE</v>
      </c>
      <c r="BB212" s="26"/>
      <c r="BC212" s="156" t="str">
        <f t="shared" si="79"/>
        <v>NO CUMPLE</v>
      </c>
      <c r="BE212" s="26"/>
      <c r="BF212" s="156" t="str">
        <f t="shared" si="80"/>
        <v>NO CUMPLE</v>
      </c>
      <c r="BH212" s="26"/>
      <c r="BI212" s="156" t="str">
        <f t="shared" si="81"/>
        <v>NO CUMPLE</v>
      </c>
      <c r="BK212" s="26"/>
      <c r="BL212" s="156" t="str">
        <f t="shared" si="82"/>
        <v>NO CUMPLE</v>
      </c>
      <c r="BN212" s="26"/>
      <c r="BO212" s="156" t="str">
        <f t="shared" si="83"/>
        <v>NO CUMPLE</v>
      </c>
    </row>
    <row r="213" spans="1:67" ht="24" x14ac:dyDescent="0.2">
      <c r="A213" s="22" t="s">
        <v>379</v>
      </c>
      <c r="B213" s="90" t="s">
        <v>380</v>
      </c>
      <c r="C213" s="102" t="s">
        <v>251</v>
      </c>
      <c r="D213" s="102">
        <v>1</v>
      </c>
      <c r="E213" s="104">
        <v>93169.043743999995</v>
      </c>
      <c r="F213" s="26"/>
      <c r="G213" s="156" t="str">
        <f t="shared" si="63"/>
        <v>CUMPLE</v>
      </c>
      <c r="I213" s="26"/>
      <c r="J213" s="156" t="str">
        <f t="shared" si="64"/>
        <v>CUMPLE</v>
      </c>
      <c r="L213" s="26"/>
      <c r="M213" s="156" t="str">
        <f t="shared" si="65"/>
        <v>CUMPLE</v>
      </c>
      <c r="O213" s="26"/>
      <c r="P213" s="156" t="str">
        <f t="shared" si="66"/>
        <v>CUMPLE</v>
      </c>
      <c r="R213" s="26"/>
      <c r="S213" s="156" t="str">
        <f t="shared" si="67"/>
        <v>CUMPLE</v>
      </c>
      <c r="U213" s="26"/>
      <c r="V213" s="156" t="str">
        <f t="shared" si="68"/>
        <v>CUMPLE</v>
      </c>
      <c r="X213" s="26"/>
      <c r="Y213" s="156" t="str">
        <f t="shared" si="69"/>
        <v>CUMPLE</v>
      </c>
      <c r="AA213" s="26"/>
      <c r="AB213" s="156" t="str">
        <f t="shared" si="70"/>
        <v>CUMPLE</v>
      </c>
      <c r="AD213" s="26"/>
      <c r="AE213" s="156" t="str">
        <f t="shared" si="71"/>
        <v>CUMPLE</v>
      </c>
      <c r="AG213" s="26"/>
      <c r="AH213" s="156" t="str">
        <f t="shared" si="72"/>
        <v>CUMPLE</v>
      </c>
      <c r="AJ213" s="26"/>
      <c r="AK213" s="156" t="str">
        <f t="shared" si="73"/>
        <v>CUMPLE</v>
      </c>
      <c r="AM213" s="26"/>
      <c r="AN213" s="156" t="str">
        <f t="shared" si="74"/>
        <v>CUMPLE</v>
      </c>
      <c r="AP213" s="26"/>
      <c r="AQ213" s="156" t="str">
        <f t="shared" si="75"/>
        <v>CUMPLE</v>
      </c>
      <c r="AS213" s="26"/>
      <c r="AT213" s="156" t="str">
        <f t="shared" si="76"/>
        <v>CUMPLE</v>
      </c>
      <c r="AV213" s="26"/>
      <c r="AW213" s="156" t="str">
        <f t="shared" si="77"/>
        <v>CUMPLE</v>
      </c>
      <c r="AY213" s="26"/>
      <c r="AZ213" s="156" t="str">
        <f t="shared" si="78"/>
        <v>CUMPLE</v>
      </c>
      <c r="BB213" s="26"/>
      <c r="BC213" s="156" t="str">
        <f t="shared" si="79"/>
        <v>CUMPLE</v>
      </c>
      <c r="BE213" s="26"/>
      <c r="BF213" s="156" t="str">
        <f t="shared" si="80"/>
        <v>CUMPLE</v>
      </c>
      <c r="BH213" s="26"/>
      <c r="BI213" s="156" t="str">
        <f t="shared" si="81"/>
        <v>CUMPLE</v>
      </c>
      <c r="BK213" s="26"/>
      <c r="BL213" s="156" t="str">
        <f t="shared" si="82"/>
        <v>CUMPLE</v>
      </c>
      <c r="BN213" s="26"/>
      <c r="BO213" s="156" t="str">
        <f t="shared" si="83"/>
        <v>CUMPLE</v>
      </c>
    </row>
    <row r="214" spans="1:67" ht="24.75" thickBot="1" x14ac:dyDescent="0.25">
      <c r="A214" s="27" t="s">
        <v>381</v>
      </c>
      <c r="B214" s="84" t="s">
        <v>382</v>
      </c>
      <c r="C214" s="29" t="s">
        <v>33</v>
      </c>
      <c r="D214" s="78">
        <v>1</v>
      </c>
      <c r="E214" s="34">
        <v>301081.99044000002</v>
      </c>
      <c r="F214" s="26"/>
      <c r="G214" s="156" t="str">
        <f t="shared" si="63"/>
        <v>CUMPLE</v>
      </c>
      <c r="I214" s="26"/>
      <c r="J214" s="156" t="str">
        <f t="shared" si="64"/>
        <v>CUMPLE</v>
      </c>
      <c r="L214" s="26"/>
      <c r="M214" s="156" t="str">
        <f t="shared" si="65"/>
        <v>CUMPLE</v>
      </c>
      <c r="O214" s="26"/>
      <c r="P214" s="156" t="str">
        <f t="shared" si="66"/>
        <v>CUMPLE</v>
      </c>
      <c r="R214" s="26"/>
      <c r="S214" s="156" t="str">
        <f t="shared" si="67"/>
        <v>CUMPLE</v>
      </c>
      <c r="U214" s="26"/>
      <c r="V214" s="156" t="str">
        <f t="shared" si="68"/>
        <v>CUMPLE</v>
      </c>
      <c r="X214" s="26"/>
      <c r="Y214" s="156" t="str">
        <f t="shared" si="69"/>
        <v>CUMPLE</v>
      </c>
      <c r="AA214" s="26"/>
      <c r="AB214" s="156" t="str">
        <f t="shared" si="70"/>
        <v>CUMPLE</v>
      </c>
      <c r="AD214" s="26"/>
      <c r="AE214" s="156" t="str">
        <f t="shared" si="71"/>
        <v>CUMPLE</v>
      </c>
      <c r="AG214" s="26"/>
      <c r="AH214" s="156" t="str">
        <f t="shared" si="72"/>
        <v>CUMPLE</v>
      </c>
      <c r="AJ214" s="26"/>
      <c r="AK214" s="156" t="str">
        <f t="shared" si="73"/>
        <v>CUMPLE</v>
      </c>
      <c r="AM214" s="26"/>
      <c r="AN214" s="156" t="str">
        <f t="shared" si="74"/>
        <v>CUMPLE</v>
      </c>
      <c r="AP214" s="26"/>
      <c r="AQ214" s="156" t="str">
        <f t="shared" si="75"/>
        <v>CUMPLE</v>
      </c>
      <c r="AS214" s="26"/>
      <c r="AT214" s="156" t="str">
        <f t="shared" si="76"/>
        <v>CUMPLE</v>
      </c>
      <c r="AV214" s="26"/>
      <c r="AW214" s="156" t="str">
        <f t="shared" si="77"/>
        <v>CUMPLE</v>
      </c>
      <c r="AY214" s="26"/>
      <c r="AZ214" s="156" t="str">
        <f t="shared" si="78"/>
        <v>CUMPLE</v>
      </c>
      <c r="BB214" s="26"/>
      <c r="BC214" s="156" t="str">
        <f t="shared" si="79"/>
        <v>CUMPLE</v>
      </c>
      <c r="BE214" s="26"/>
      <c r="BF214" s="156" t="str">
        <f t="shared" si="80"/>
        <v>CUMPLE</v>
      </c>
      <c r="BH214" s="26"/>
      <c r="BI214" s="156" t="str">
        <f t="shared" si="81"/>
        <v>CUMPLE</v>
      </c>
      <c r="BK214" s="26"/>
      <c r="BL214" s="156" t="str">
        <f t="shared" si="82"/>
        <v>CUMPLE</v>
      </c>
      <c r="BN214" s="26"/>
      <c r="BO214" s="156" t="str">
        <f t="shared" si="83"/>
        <v>CUMPLE</v>
      </c>
    </row>
    <row r="215" spans="1:67" ht="39.75" hidden="1" customHeight="1" x14ac:dyDescent="0.2">
      <c r="A215" s="47" t="s">
        <v>383</v>
      </c>
      <c r="B215" s="48"/>
      <c r="C215" s="48"/>
      <c r="D215" s="48"/>
      <c r="E215" s="48"/>
      <c r="F215" s="49"/>
      <c r="G215" s="156" t="str">
        <f t="shared" si="63"/>
        <v>NO CUMPLE</v>
      </c>
      <c r="I215" s="49"/>
      <c r="J215" s="156" t="str">
        <f t="shared" si="64"/>
        <v>NO CUMPLE</v>
      </c>
      <c r="L215" s="26"/>
      <c r="M215" s="156" t="str">
        <f t="shared" si="65"/>
        <v>NO CUMPLE</v>
      </c>
      <c r="O215" s="26"/>
      <c r="P215" s="156" t="str">
        <f t="shared" si="66"/>
        <v>NO CUMPLE</v>
      </c>
      <c r="R215" s="26"/>
      <c r="S215" s="156" t="str">
        <f t="shared" si="67"/>
        <v>NO CUMPLE</v>
      </c>
      <c r="U215" s="26"/>
      <c r="V215" s="156" t="str">
        <f t="shared" si="68"/>
        <v>NO CUMPLE</v>
      </c>
      <c r="X215" s="26"/>
      <c r="Y215" s="156" t="str">
        <f t="shared" si="69"/>
        <v>NO CUMPLE</v>
      </c>
      <c r="AA215" s="26"/>
      <c r="AB215" s="156" t="str">
        <f t="shared" si="70"/>
        <v>NO CUMPLE</v>
      </c>
      <c r="AD215" s="26"/>
      <c r="AE215" s="156" t="str">
        <f t="shared" si="71"/>
        <v>NO CUMPLE</v>
      </c>
      <c r="AG215" s="26"/>
      <c r="AH215" s="156" t="str">
        <f t="shared" si="72"/>
        <v>NO CUMPLE</v>
      </c>
      <c r="AJ215" s="26"/>
      <c r="AK215" s="156" t="str">
        <f t="shared" si="73"/>
        <v>NO CUMPLE</v>
      </c>
      <c r="AM215" s="26"/>
      <c r="AN215" s="156" t="str">
        <f t="shared" si="74"/>
        <v>NO CUMPLE</v>
      </c>
      <c r="AP215" s="26"/>
      <c r="AQ215" s="156" t="str">
        <f t="shared" si="75"/>
        <v>NO CUMPLE</v>
      </c>
      <c r="AS215" s="26"/>
      <c r="AT215" s="156" t="str">
        <f t="shared" si="76"/>
        <v>NO CUMPLE</v>
      </c>
      <c r="AV215" s="26"/>
      <c r="AW215" s="156" t="str">
        <f t="shared" si="77"/>
        <v>NO CUMPLE</v>
      </c>
      <c r="AY215" s="26"/>
      <c r="AZ215" s="156" t="str">
        <f t="shared" si="78"/>
        <v>NO CUMPLE</v>
      </c>
      <c r="BB215" s="26"/>
      <c r="BC215" s="156" t="str">
        <f t="shared" si="79"/>
        <v>NO CUMPLE</v>
      </c>
      <c r="BE215" s="26"/>
      <c r="BF215" s="156" t="str">
        <f t="shared" si="80"/>
        <v>NO CUMPLE</v>
      </c>
      <c r="BH215" s="26"/>
      <c r="BI215" s="156" t="str">
        <f t="shared" si="81"/>
        <v>NO CUMPLE</v>
      </c>
      <c r="BK215" s="26"/>
      <c r="BL215" s="156" t="str">
        <f t="shared" si="82"/>
        <v>NO CUMPLE</v>
      </c>
      <c r="BN215" s="26"/>
      <c r="BO215" s="156" t="str">
        <f t="shared" si="83"/>
        <v>NO CUMPLE</v>
      </c>
    </row>
    <row r="216" spans="1:67" ht="13.5" hidden="1" thickBot="1" x14ac:dyDescent="0.25">
      <c r="A216" s="53" t="s">
        <v>384</v>
      </c>
      <c r="B216" s="54"/>
      <c r="C216" s="54"/>
      <c r="D216" s="54"/>
      <c r="E216" s="54"/>
      <c r="F216" s="54"/>
      <c r="G216" s="156" t="str">
        <f t="shared" si="63"/>
        <v>NO CUMPLE</v>
      </c>
      <c r="I216" s="54"/>
      <c r="J216" s="156" t="str">
        <f t="shared" si="64"/>
        <v>NO CUMPLE</v>
      </c>
      <c r="L216" s="26"/>
      <c r="M216" s="156" t="str">
        <f t="shared" si="65"/>
        <v>NO CUMPLE</v>
      </c>
      <c r="O216" s="26"/>
      <c r="P216" s="156" t="str">
        <f t="shared" si="66"/>
        <v>NO CUMPLE</v>
      </c>
      <c r="R216" s="26"/>
      <c r="S216" s="156" t="str">
        <f t="shared" si="67"/>
        <v>NO CUMPLE</v>
      </c>
      <c r="U216" s="26"/>
      <c r="V216" s="156" t="str">
        <f t="shared" si="68"/>
        <v>NO CUMPLE</v>
      </c>
      <c r="X216" s="26"/>
      <c r="Y216" s="156" t="str">
        <f t="shared" si="69"/>
        <v>NO CUMPLE</v>
      </c>
      <c r="AA216" s="26"/>
      <c r="AB216" s="156" t="str">
        <f t="shared" si="70"/>
        <v>NO CUMPLE</v>
      </c>
      <c r="AD216" s="26"/>
      <c r="AE216" s="156" t="str">
        <f t="shared" si="71"/>
        <v>NO CUMPLE</v>
      </c>
      <c r="AG216" s="26"/>
      <c r="AH216" s="156" t="str">
        <f t="shared" si="72"/>
        <v>NO CUMPLE</v>
      </c>
      <c r="AJ216" s="26"/>
      <c r="AK216" s="156" t="str">
        <f t="shared" si="73"/>
        <v>NO CUMPLE</v>
      </c>
      <c r="AM216" s="26"/>
      <c r="AN216" s="156" t="str">
        <f t="shared" si="74"/>
        <v>NO CUMPLE</v>
      </c>
      <c r="AP216" s="26"/>
      <c r="AQ216" s="156" t="str">
        <f t="shared" si="75"/>
        <v>NO CUMPLE</v>
      </c>
      <c r="AS216" s="26"/>
      <c r="AT216" s="156" t="str">
        <f t="shared" si="76"/>
        <v>NO CUMPLE</v>
      </c>
      <c r="AV216" s="26"/>
      <c r="AW216" s="156" t="str">
        <f t="shared" si="77"/>
        <v>NO CUMPLE</v>
      </c>
      <c r="AY216" s="26"/>
      <c r="AZ216" s="156" t="str">
        <f t="shared" si="78"/>
        <v>NO CUMPLE</v>
      </c>
      <c r="BB216" s="26"/>
      <c r="BC216" s="156" t="str">
        <f t="shared" si="79"/>
        <v>NO CUMPLE</v>
      </c>
      <c r="BE216" s="26"/>
      <c r="BF216" s="156" t="str">
        <f t="shared" si="80"/>
        <v>NO CUMPLE</v>
      </c>
      <c r="BH216" s="26"/>
      <c r="BI216" s="156" t="str">
        <f t="shared" si="81"/>
        <v>NO CUMPLE</v>
      </c>
      <c r="BK216" s="26"/>
      <c r="BL216" s="156" t="str">
        <f t="shared" si="82"/>
        <v>NO CUMPLE</v>
      </c>
      <c r="BN216" s="26"/>
      <c r="BO216" s="156" t="str">
        <f t="shared" si="83"/>
        <v>NO CUMPLE</v>
      </c>
    </row>
    <row r="217" spans="1:67" ht="28.5" hidden="1" customHeight="1" x14ac:dyDescent="0.2">
      <c r="A217" s="21" t="s">
        <v>385</v>
      </c>
      <c r="B217" s="105" t="s">
        <v>386</v>
      </c>
      <c r="C217" s="106"/>
      <c r="D217" s="106"/>
      <c r="E217" s="106"/>
      <c r="F217" s="106"/>
      <c r="G217" s="156" t="str">
        <f t="shared" si="63"/>
        <v>NO CUMPLE</v>
      </c>
      <c r="I217" s="106"/>
      <c r="J217" s="156" t="str">
        <f t="shared" si="64"/>
        <v>NO CUMPLE</v>
      </c>
      <c r="L217" s="26"/>
      <c r="M217" s="156" t="str">
        <f t="shared" si="65"/>
        <v>NO CUMPLE</v>
      </c>
      <c r="O217" s="26"/>
      <c r="P217" s="156" t="str">
        <f t="shared" si="66"/>
        <v>NO CUMPLE</v>
      </c>
      <c r="R217" s="26"/>
      <c r="S217" s="156" t="str">
        <f t="shared" si="67"/>
        <v>NO CUMPLE</v>
      </c>
      <c r="U217" s="26"/>
      <c r="V217" s="156" t="str">
        <f t="shared" si="68"/>
        <v>NO CUMPLE</v>
      </c>
      <c r="X217" s="26"/>
      <c r="Y217" s="156" t="str">
        <f t="shared" si="69"/>
        <v>NO CUMPLE</v>
      </c>
      <c r="AA217" s="26"/>
      <c r="AB217" s="156" t="str">
        <f t="shared" si="70"/>
        <v>NO CUMPLE</v>
      </c>
      <c r="AD217" s="26"/>
      <c r="AE217" s="156" t="str">
        <f t="shared" si="71"/>
        <v>NO CUMPLE</v>
      </c>
      <c r="AG217" s="26"/>
      <c r="AH217" s="156" t="str">
        <f t="shared" si="72"/>
        <v>NO CUMPLE</v>
      </c>
      <c r="AJ217" s="26"/>
      <c r="AK217" s="156" t="str">
        <f t="shared" si="73"/>
        <v>NO CUMPLE</v>
      </c>
      <c r="AM217" s="26"/>
      <c r="AN217" s="156" t="str">
        <f t="shared" si="74"/>
        <v>NO CUMPLE</v>
      </c>
      <c r="AP217" s="26"/>
      <c r="AQ217" s="156" t="str">
        <f t="shared" si="75"/>
        <v>NO CUMPLE</v>
      </c>
      <c r="AS217" s="26"/>
      <c r="AT217" s="156" t="str">
        <f t="shared" si="76"/>
        <v>NO CUMPLE</v>
      </c>
      <c r="AV217" s="26"/>
      <c r="AW217" s="156" t="str">
        <f t="shared" si="77"/>
        <v>NO CUMPLE</v>
      </c>
      <c r="AY217" s="26"/>
      <c r="AZ217" s="156" t="str">
        <f t="shared" si="78"/>
        <v>NO CUMPLE</v>
      </c>
      <c r="BB217" s="26"/>
      <c r="BC217" s="156" t="str">
        <f t="shared" si="79"/>
        <v>NO CUMPLE</v>
      </c>
      <c r="BE217" s="26"/>
      <c r="BF217" s="156" t="str">
        <f t="shared" si="80"/>
        <v>NO CUMPLE</v>
      </c>
      <c r="BH217" s="26"/>
      <c r="BI217" s="156" t="str">
        <f t="shared" si="81"/>
        <v>NO CUMPLE</v>
      </c>
      <c r="BK217" s="26"/>
      <c r="BL217" s="156" t="str">
        <f t="shared" si="82"/>
        <v>NO CUMPLE</v>
      </c>
      <c r="BN217" s="26"/>
      <c r="BO217" s="156" t="str">
        <f t="shared" si="83"/>
        <v>NO CUMPLE</v>
      </c>
    </row>
    <row r="218" spans="1:67" ht="60" x14ac:dyDescent="0.2">
      <c r="A218" s="22" t="s">
        <v>387</v>
      </c>
      <c r="B218" s="107" t="s">
        <v>388</v>
      </c>
      <c r="C218" s="46" t="s">
        <v>33</v>
      </c>
      <c r="D218" s="46">
        <v>1</v>
      </c>
      <c r="E218" s="108">
        <v>6981000</v>
      </c>
      <c r="F218" s="26"/>
      <c r="G218" s="156" t="str">
        <f t="shared" si="63"/>
        <v>CUMPLE</v>
      </c>
      <c r="I218" s="26"/>
      <c r="J218" s="156" t="str">
        <f t="shared" si="64"/>
        <v>CUMPLE</v>
      </c>
      <c r="L218" s="26"/>
      <c r="M218" s="156" t="str">
        <f t="shared" si="65"/>
        <v>CUMPLE</v>
      </c>
      <c r="O218" s="26"/>
      <c r="P218" s="156" t="str">
        <f t="shared" si="66"/>
        <v>CUMPLE</v>
      </c>
      <c r="R218" s="26"/>
      <c r="S218" s="156" t="str">
        <f t="shared" si="67"/>
        <v>CUMPLE</v>
      </c>
      <c r="U218" s="26"/>
      <c r="V218" s="156" t="str">
        <f t="shared" si="68"/>
        <v>CUMPLE</v>
      </c>
      <c r="X218" s="26"/>
      <c r="Y218" s="156" t="str">
        <f t="shared" si="69"/>
        <v>CUMPLE</v>
      </c>
      <c r="AA218" s="26"/>
      <c r="AB218" s="156" t="str">
        <f t="shared" si="70"/>
        <v>CUMPLE</v>
      </c>
      <c r="AD218" s="26"/>
      <c r="AE218" s="156" t="str">
        <f t="shared" si="71"/>
        <v>CUMPLE</v>
      </c>
      <c r="AG218" s="26"/>
      <c r="AH218" s="156" t="str">
        <f t="shared" si="72"/>
        <v>CUMPLE</v>
      </c>
      <c r="AJ218" s="26"/>
      <c r="AK218" s="156" t="str">
        <f t="shared" si="73"/>
        <v>CUMPLE</v>
      </c>
      <c r="AM218" s="26"/>
      <c r="AN218" s="156" t="str">
        <f t="shared" si="74"/>
        <v>CUMPLE</v>
      </c>
      <c r="AP218" s="26"/>
      <c r="AQ218" s="156" t="str">
        <f t="shared" si="75"/>
        <v>CUMPLE</v>
      </c>
      <c r="AS218" s="26"/>
      <c r="AT218" s="156" t="str">
        <f t="shared" si="76"/>
        <v>CUMPLE</v>
      </c>
      <c r="AV218" s="26"/>
      <c r="AW218" s="156" t="str">
        <f t="shared" si="77"/>
        <v>CUMPLE</v>
      </c>
      <c r="AY218" s="26"/>
      <c r="AZ218" s="156" t="str">
        <f t="shared" si="78"/>
        <v>CUMPLE</v>
      </c>
      <c r="BB218" s="26"/>
      <c r="BC218" s="156" t="str">
        <f t="shared" si="79"/>
        <v>CUMPLE</v>
      </c>
      <c r="BE218" s="26"/>
      <c r="BF218" s="156" t="str">
        <f t="shared" si="80"/>
        <v>CUMPLE</v>
      </c>
      <c r="BH218" s="26"/>
      <c r="BI218" s="156" t="str">
        <f t="shared" si="81"/>
        <v>CUMPLE</v>
      </c>
      <c r="BK218" s="26"/>
      <c r="BL218" s="156" t="str">
        <f t="shared" si="82"/>
        <v>CUMPLE</v>
      </c>
      <c r="BN218" s="26"/>
      <c r="BO218" s="156" t="str">
        <f t="shared" si="83"/>
        <v>CUMPLE</v>
      </c>
    </row>
    <row r="219" spans="1:67" ht="60" x14ac:dyDescent="0.2">
      <c r="A219" s="27" t="s">
        <v>389</v>
      </c>
      <c r="B219" s="100" t="s">
        <v>390</v>
      </c>
      <c r="C219" s="29" t="s">
        <v>73</v>
      </c>
      <c r="D219" s="29">
        <v>1</v>
      </c>
      <c r="E219" s="109">
        <v>4340000</v>
      </c>
      <c r="F219" s="26"/>
      <c r="G219" s="156" t="str">
        <f t="shared" si="63"/>
        <v>CUMPLE</v>
      </c>
      <c r="I219" s="26"/>
      <c r="J219" s="156" t="str">
        <f t="shared" si="64"/>
        <v>CUMPLE</v>
      </c>
      <c r="L219" s="26"/>
      <c r="M219" s="156" t="str">
        <f t="shared" si="65"/>
        <v>CUMPLE</v>
      </c>
      <c r="O219" s="26"/>
      <c r="P219" s="156" t="str">
        <f t="shared" si="66"/>
        <v>CUMPLE</v>
      </c>
      <c r="R219" s="26"/>
      <c r="S219" s="156" t="str">
        <f t="shared" si="67"/>
        <v>CUMPLE</v>
      </c>
      <c r="U219" s="26"/>
      <c r="V219" s="156" t="str">
        <f t="shared" si="68"/>
        <v>CUMPLE</v>
      </c>
      <c r="X219" s="26"/>
      <c r="Y219" s="156" t="str">
        <f t="shared" si="69"/>
        <v>CUMPLE</v>
      </c>
      <c r="AA219" s="26"/>
      <c r="AB219" s="156" t="str">
        <f t="shared" si="70"/>
        <v>CUMPLE</v>
      </c>
      <c r="AD219" s="26"/>
      <c r="AE219" s="156" t="str">
        <f t="shared" si="71"/>
        <v>CUMPLE</v>
      </c>
      <c r="AG219" s="26"/>
      <c r="AH219" s="156" t="str">
        <f t="shared" si="72"/>
        <v>CUMPLE</v>
      </c>
      <c r="AJ219" s="26"/>
      <c r="AK219" s="156" t="str">
        <f t="shared" si="73"/>
        <v>CUMPLE</v>
      </c>
      <c r="AM219" s="26"/>
      <c r="AN219" s="156" t="str">
        <f t="shared" si="74"/>
        <v>CUMPLE</v>
      </c>
      <c r="AP219" s="26"/>
      <c r="AQ219" s="156" t="str">
        <f t="shared" si="75"/>
        <v>CUMPLE</v>
      </c>
      <c r="AS219" s="26"/>
      <c r="AT219" s="156" t="str">
        <f t="shared" si="76"/>
        <v>CUMPLE</v>
      </c>
      <c r="AV219" s="26"/>
      <c r="AW219" s="156" t="str">
        <f t="shared" si="77"/>
        <v>CUMPLE</v>
      </c>
      <c r="AY219" s="26"/>
      <c r="AZ219" s="156" t="str">
        <f t="shared" si="78"/>
        <v>CUMPLE</v>
      </c>
      <c r="BB219" s="26"/>
      <c r="BC219" s="156" t="str">
        <f t="shared" si="79"/>
        <v>CUMPLE</v>
      </c>
      <c r="BE219" s="26"/>
      <c r="BF219" s="156" t="str">
        <f t="shared" si="80"/>
        <v>CUMPLE</v>
      </c>
      <c r="BH219" s="26"/>
      <c r="BI219" s="156" t="str">
        <f t="shared" si="81"/>
        <v>CUMPLE</v>
      </c>
      <c r="BK219" s="26"/>
      <c r="BL219" s="156" t="str">
        <f t="shared" si="82"/>
        <v>CUMPLE</v>
      </c>
      <c r="BN219" s="26"/>
      <c r="BO219" s="156" t="str">
        <f t="shared" si="83"/>
        <v>CUMPLE</v>
      </c>
    </row>
    <row r="220" spans="1:67" ht="36" x14ac:dyDescent="0.2">
      <c r="A220" s="27" t="s">
        <v>391</v>
      </c>
      <c r="B220" s="100" t="s">
        <v>392</v>
      </c>
      <c r="C220" s="29" t="s">
        <v>33</v>
      </c>
      <c r="D220" s="29">
        <v>1</v>
      </c>
      <c r="E220" s="109">
        <v>2760000</v>
      </c>
      <c r="F220" s="26"/>
      <c r="G220" s="156" t="str">
        <f t="shared" si="63"/>
        <v>CUMPLE</v>
      </c>
      <c r="I220" s="26"/>
      <c r="J220" s="156" t="str">
        <f t="shared" si="64"/>
        <v>CUMPLE</v>
      </c>
      <c r="L220" s="26"/>
      <c r="M220" s="156" t="str">
        <f t="shared" si="65"/>
        <v>CUMPLE</v>
      </c>
      <c r="O220" s="26"/>
      <c r="P220" s="156" t="str">
        <f t="shared" si="66"/>
        <v>CUMPLE</v>
      </c>
      <c r="R220" s="26"/>
      <c r="S220" s="156" t="str">
        <f t="shared" si="67"/>
        <v>CUMPLE</v>
      </c>
      <c r="U220" s="26"/>
      <c r="V220" s="156" t="str">
        <f t="shared" si="68"/>
        <v>CUMPLE</v>
      </c>
      <c r="X220" s="26"/>
      <c r="Y220" s="156" t="str">
        <f t="shared" si="69"/>
        <v>CUMPLE</v>
      </c>
      <c r="AA220" s="26"/>
      <c r="AB220" s="156" t="str">
        <f t="shared" si="70"/>
        <v>CUMPLE</v>
      </c>
      <c r="AD220" s="26"/>
      <c r="AE220" s="156" t="str">
        <f t="shared" si="71"/>
        <v>CUMPLE</v>
      </c>
      <c r="AG220" s="26"/>
      <c r="AH220" s="156" t="str">
        <f t="shared" si="72"/>
        <v>CUMPLE</v>
      </c>
      <c r="AJ220" s="26"/>
      <c r="AK220" s="156" t="str">
        <f t="shared" si="73"/>
        <v>CUMPLE</v>
      </c>
      <c r="AM220" s="26"/>
      <c r="AN220" s="156" t="str">
        <f t="shared" si="74"/>
        <v>CUMPLE</v>
      </c>
      <c r="AP220" s="26"/>
      <c r="AQ220" s="156" t="str">
        <f t="shared" si="75"/>
        <v>CUMPLE</v>
      </c>
      <c r="AS220" s="26"/>
      <c r="AT220" s="156" t="str">
        <f t="shared" si="76"/>
        <v>CUMPLE</v>
      </c>
      <c r="AV220" s="26"/>
      <c r="AW220" s="156" t="str">
        <f t="shared" si="77"/>
        <v>CUMPLE</v>
      </c>
      <c r="AY220" s="26"/>
      <c r="AZ220" s="156" t="str">
        <f t="shared" si="78"/>
        <v>CUMPLE</v>
      </c>
      <c r="BB220" s="26"/>
      <c r="BC220" s="156" t="str">
        <f t="shared" si="79"/>
        <v>CUMPLE</v>
      </c>
      <c r="BE220" s="26"/>
      <c r="BF220" s="156" t="str">
        <f t="shared" si="80"/>
        <v>CUMPLE</v>
      </c>
      <c r="BH220" s="26"/>
      <c r="BI220" s="156" t="str">
        <f t="shared" si="81"/>
        <v>CUMPLE</v>
      </c>
      <c r="BK220" s="26"/>
      <c r="BL220" s="156" t="str">
        <f t="shared" si="82"/>
        <v>CUMPLE</v>
      </c>
      <c r="BN220" s="26"/>
      <c r="BO220" s="156" t="str">
        <f t="shared" si="83"/>
        <v>CUMPLE</v>
      </c>
    </row>
    <row r="221" spans="1:67" ht="36" x14ac:dyDescent="0.2">
      <c r="A221" s="27" t="s">
        <v>393</v>
      </c>
      <c r="B221" s="100" t="s">
        <v>394</v>
      </c>
      <c r="C221" s="29" t="s">
        <v>197</v>
      </c>
      <c r="D221" s="29">
        <v>1</v>
      </c>
      <c r="E221" s="109">
        <v>265000</v>
      </c>
      <c r="F221" s="26"/>
      <c r="G221" s="156" t="str">
        <f t="shared" si="63"/>
        <v>CUMPLE</v>
      </c>
      <c r="I221" s="26"/>
      <c r="J221" s="156" t="str">
        <f t="shared" si="64"/>
        <v>CUMPLE</v>
      </c>
      <c r="L221" s="26"/>
      <c r="M221" s="156" t="str">
        <f t="shared" si="65"/>
        <v>CUMPLE</v>
      </c>
      <c r="O221" s="26"/>
      <c r="P221" s="156" t="str">
        <f t="shared" si="66"/>
        <v>CUMPLE</v>
      </c>
      <c r="R221" s="26"/>
      <c r="S221" s="156" t="str">
        <f t="shared" si="67"/>
        <v>CUMPLE</v>
      </c>
      <c r="U221" s="26"/>
      <c r="V221" s="156" t="str">
        <f t="shared" si="68"/>
        <v>CUMPLE</v>
      </c>
      <c r="X221" s="26"/>
      <c r="Y221" s="156" t="str">
        <f t="shared" si="69"/>
        <v>CUMPLE</v>
      </c>
      <c r="AA221" s="26"/>
      <c r="AB221" s="156" t="str">
        <f t="shared" si="70"/>
        <v>CUMPLE</v>
      </c>
      <c r="AD221" s="26"/>
      <c r="AE221" s="156" t="str">
        <f t="shared" si="71"/>
        <v>CUMPLE</v>
      </c>
      <c r="AG221" s="26"/>
      <c r="AH221" s="156" t="str">
        <f t="shared" si="72"/>
        <v>CUMPLE</v>
      </c>
      <c r="AJ221" s="26"/>
      <c r="AK221" s="156" t="str">
        <f t="shared" si="73"/>
        <v>CUMPLE</v>
      </c>
      <c r="AM221" s="26"/>
      <c r="AN221" s="156" t="str">
        <f t="shared" si="74"/>
        <v>CUMPLE</v>
      </c>
      <c r="AP221" s="26"/>
      <c r="AQ221" s="156" t="str">
        <f t="shared" si="75"/>
        <v>CUMPLE</v>
      </c>
      <c r="AS221" s="26"/>
      <c r="AT221" s="156" t="str">
        <f t="shared" si="76"/>
        <v>CUMPLE</v>
      </c>
      <c r="AV221" s="26"/>
      <c r="AW221" s="156" t="str">
        <f t="shared" si="77"/>
        <v>CUMPLE</v>
      </c>
      <c r="AY221" s="26"/>
      <c r="AZ221" s="156" t="str">
        <f t="shared" si="78"/>
        <v>CUMPLE</v>
      </c>
      <c r="BB221" s="26"/>
      <c r="BC221" s="156" t="str">
        <f t="shared" si="79"/>
        <v>CUMPLE</v>
      </c>
      <c r="BE221" s="26"/>
      <c r="BF221" s="156" t="str">
        <f t="shared" si="80"/>
        <v>CUMPLE</v>
      </c>
      <c r="BH221" s="26"/>
      <c r="BI221" s="156" t="str">
        <f t="shared" si="81"/>
        <v>CUMPLE</v>
      </c>
      <c r="BK221" s="26"/>
      <c r="BL221" s="156" t="str">
        <f t="shared" si="82"/>
        <v>CUMPLE</v>
      </c>
      <c r="BN221" s="26"/>
      <c r="BO221" s="156" t="str">
        <f t="shared" si="83"/>
        <v>CUMPLE</v>
      </c>
    </row>
    <row r="222" spans="1:67" ht="60" x14ac:dyDescent="0.2">
      <c r="A222" s="27" t="s">
        <v>395</v>
      </c>
      <c r="B222" s="100" t="s">
        <v>396</v>
      </c>
      <c r="C222" s="29" t="s">
        <v>33</v>
      </c>
      <c r="D222" s="29">
        <v>1</v>
      </c>
      <c r="E222" s="109">
        <v>7539000</v>
      </c>
      <c r="F222" s="26"/>
      <c r="G222" s="156" t="str">
        <f t="shared" si="63"/>
        <v>CUMPLE</v>
      </c>
      <c r="I222" s="26"/>
      <c r="J222" s="156" t="str">
        <f t="shared" si="64"/>
        <v>CUMPLE</v>
      </c>
      <c r="L222" s="26"/>
      <c r="M222" s="156" t="str">
        <f t="shared" si="65"/>
        <v>CUMPLE</v>
      </c>
      <c r="O222" s="26"/>
      <c r="P222" s="156" t="str">
        <f t="shared" si="66"/>
        <v>CUMPLE</v>
      </c>
      <c r="R222" s="26"/>
      <c r="S222" s="156" t="str">
        <f t="shared" si="67"/>
        <v>CUMPLE</v>
      </c>
      <c r="U222" s="26"/>
      <c r="V222" s="156" t="str">
        <f t="shared" si="68"/>
        <v>CUMPLE</v>
      </c>
      <c r="X222" s="26"/>
      <c r="Y222" s="156" t="str">
        <f t="shared" si="69"/>
        <v>CUMPLE</v>
      </c>
      <c r="AA222" s="26"/>
      <c r="AB222" s="156" t="str">
        <f t="shared" si="70"/>
        <v>CUMPLE</v>
      </c>
      <c r="AD222" s="26"/>
      <c r="AE222" s="156" t="str">
        <f t="shared" si="71"/>
        <v>CUMPLE</v>
      </c>
      <c r="AG222" s="26"/>
      <c r="AH222" s="156" t="str">
        <f t="shared" si="72"/>
        <v>CUMPLE</v>
      </c>
      <c r="AJ222" s="26"/>
      <c r="AK222" s="156" t="str">
        <f t="shared" si="73"/>
        <v>CUMPLE</v>
      </c>
      <c r="AM222" s="26"/>
      <c r="AN222" s="156" t="str">
        <f t="shared" si="74"/>
        <v>CUMPLE</v>
      </c>
      <c r="AP222" s="26"/>
      <c r="AQ222" s="156" t="str">
        <f t="shared" si="75"/>
        <v>CUMPLE</v>
      </c>
      <c r="AS222" s="26"/>
      <c r="AT222" s="156" t="str">
        <f t="shared" si="76"/>
        <v>CUMPLE</v>
      </c>
      <c r="AV222" s="26"/>
      <c r="AW222" s="156" t="str">
        <f t="shared" si="77"/>
        <v>CUMPLE</v>
      </c>
      <c r="AY222" s="26"/>
      <c r="AZ222" s="156" t="str">
        <f t="shared" si="78"/>
        <v>CUMPLE</v>
      </c>
      <c r="BB222" s="26"/>
      <c r="BC222" s="156" t="str">
        <f t="shared" si="79"/>
        <v>CUMPLE</v>
      </c>
      <c r="BE222" s="26"/>
      <c r="BF222" s="156" t="str">
        <f t="shared" si="80"/>
        <v>CUMPLE</v>
      </c>
      <c r="BH222" s="26"/>
      <c r="BI222" s="156" t="str">
        <f t="shared" si="81"/>
        <v>CUMPLE</v>
      </c>
      <c r="BK222" s="26"/>
      <c r="BL222" s="156" t="str">
        <f t="shared" si="82"/>
        <v>CUMPLE</v>
      </c>
      <c r="BN222" s="26"/>
      <c r="BO222" s="156" t="str">
        <f t="shared" si="83"/>
        <v>CUMPLE</v>
      </c>
    </row>
    <row r="223" spans="1:67" ht="48.75" thickBot="1" x14ac:dyDescent="0.25">
      <c r="A223" s="55" t="s">
        <v>397</v>
      </c>
      <c r="B223" s="110" t="s">
        <v>398</v>
      </c>
      <c r="C223" s="39" t="s">
        <v>33</v>
      </c>
      <c r="D223" s="39">
        <v>1</v>
      </c>
      <c r="E223" s="111">
        <v>4689000</v>
      </c>
      <c r="F223" s="26"/>
      <c r="G223" s="156" t="str">
        <f t="shared" si="63"/>
        <v>CUMPLE</v>
      </c>
      <c r="I223" s="26"/>
      <c r="J223" s="156" t="str">
        <f t="shared" si="64"/>
        <v>CUMPLE</v>
      </c>
      <c r="L223" s="26"/>
      <c r="M223" s="156" t="str">
        <f t="shared" si="65"/>
        <v>CUMPLE</v>
      </c>
      <c r="O223" s="26"/>
      <c r="P223" s="156" t="str">
        <f t="shared" si="66"/>
        <v>CUMPLE</v>
      </c>
      <c r="R223" s="26"/>
      <c r="S223" s="156" t="str">
        <f t="shared" si="67"/>
        <v>CUMPLE</v>
      </c>
      <c r="U223" s="26"/>
      <c r="V223" s="156" t="str">
        <f t="shared" si="68"/>
        <v>CUMPLE</v>
      </c>
      <c r="X223" s="26"/>
      <c r="Y223" s="156" t="str">
        <f t="shared" si="69"/>
        <v>CUMPLE</v>
      </c>
      <c r="AA223" s="26"/>
      <c r="AB223" s="156" t="str">
        <f t="shared" si="70"/>
        <v>CUMPLE</v>
      </c>
      <c r="AD223" s="26"/>
      <c r="AE223" s="156" t="str">
        <f t="shared" si="71"/>
        <v>CUMPLE</v>
      </c>
      <c r="AG223" s="26"/>
      <c r="AH223" s="156" t="str">
        <f t="shared" si="72"/>
        <v>CUMPLE</v>
      </c>
      <c r="AJ223" s="26"/>
      <c r="AK223" s="156" t="str">
        <f t="shared" si="73"/>
        <v>CUMPLE</v>
      </c>
      <c r="AM223" s="26"/>
      <c r="AN223" s="156" t="str">
        <f t="shared" si="74"/>
        <v>CUMPLE</v>
      </c>
      <c r="AP223" s="26"/>
      <c r="AQ223" s="156" t="str">
        <f t="shared" si="75"/>
        <v>CUMPLE</v>
      </c>
      <c r="AS223" s="26"/>
      <c r="AT223" s="156" t="str">
        <f t="shared" si="76"/>
        <v>CUMPLE</v>
      </c>
      <c r="AV223" s="26"/>
      <c r="AW223" s="156" t="str">
        <f t="shared" si="77"/>
        <v>CUMPLE</v>
      </c>
      <c r="AY223" s="26"/>
      <c r="AZ223" s="156" t="str">
        <f t="shared" si="78"/>
        <v>CUMPLE</v>
      </c>
      <c r="BB223" s="26"/>
      <c r="BC223" s="156" t="str">
        <f t="shared" si="79"/>
        <v>CUMPLE</v>
      </c>
      <c r="BE223" s="26"/>
      <c r="BF223" s="156" t="str">
        <f t="shared" si="80"/>
        <v>CUMPLE</v>
      </c>
      <c r="BH223" s="26"/>
      <c r="BI223" s="156" t="str">
        <f t="shared" si="81"/>
        <v>CUMPLE</v>
      </c>
      <c r="BK223" s="26"/>
      <c r="BL223" s="156" t="str">
        <f t="shared" si="82"/>
        <v>CUMPLE</v>
      </c>
      <c r="BN223" s="26"/>
      <c r="BO223" s="156" t="str">
        <f t="shared" si="83"/>
        <v>CUMPLE</v>
      </c>
    </row>
    <row r="224" spans="1:67" ht="13.5" hidden="1" customHeight="1" x14ac:dyDescent="0.2">
      <c r="A224" s="47" t="s">
        <v>399</v>
      </c>
      <c r="B224" s="48"/>
      <c r="C224" s="48"/>
      <c r="D224" s="48"/>
      <c r="E224" s="48"/>
      <c r="F224" s="49"/>
      <c r="G224" s="156" t="str">
        <f t="shared" si="63"/>
        <v>NO CUMPLE</v>
      </c>
      <c r="I224" s="49"/>
      <c r="J224" s="156" t="str">
        <f t="shared" si="64"/>
        <v>NO CUMPLE</v>
      </c>
      <c r="L224" s="26"/>
      <c r="M224" s="156" t="str">
        <f t="shared" si="65"/>
        <v>NO CUMPLE</v>
      </c>
      <c r="O224" s="26"/>
      <c r="P224" s="156" t="str">
        <f t="shared" si="66"/>
        <v>NO CUMPLE</v>
      </c>
      <c r="R224" s="26"/>
      <c r="S224" s="156" t="str">
        <f t="shared" si="67"/>
        <v>NO CUMPLE</v>
      </c>
      <c r="U224" s="26"/>
      <c r="V224" s="156" t="str">
        <f t="shared" si="68"/>
        <v>NO CUMPLE</v>
      </c>
      <c r="X224" s="26"/>
      <c r="Y224" s="156" t="str">
        <f t="shared" si="69"/>
        <v>NO CUMPLE</v>
      </c>
      <c r="AA224" s="26"/>
      <c r="AB224" s="156" t="str">
        <f t="shared" si="70"/>
        <v>NO CUMPLE</v>
      </c>
      <c r="AD224" s="26"/>
      <c r="AE224" s="156" t="str">
        <f t="shared" si="71"/>
        <v>NO CUMPLE</v>
      </c>
      <c r="AG224" s="26"/>
      <c r="AH224" s="156" t="str">
        <f t="shared" si="72"/>
        <v>NO CUMPLE</v>
      </c>
      <c r="AJ224" s="26"/>
      <c r="AK224" s="156" t="str">
        <f t="shared" si="73"/>
        <v>NO CUMPLE</v>
      </c>
      <c r="AM224" s="26"/>
      <c r="AN224" s="156" t="str">
        <f t="shared" si="74"/>
        <v>NO CUMPLE</v>
      </c>
      <c r="AP224" s="26"/>
      <c r="AQ224" s="156" t="str">
        <f t="shared" si="75"/>
        <v>NO CUMPLE</v>
      </c>
      <c r="AS224" s="26"/>
      <c r="AT224" s="156" t="str">
        <f t="shared" si="76"/>
        <v>NO CUMPLE</v>
      </c>
      <c r="AV224" s="26"/>
      <c r="AW224" s="156" t="str">
        <f t="shared" si="77"/>
        <v>NO CUMPLE</v>
      </c>
      <c r="AY224" s="26"/>
      <c r="AZ224" s="156" t="str">
        <f t="shared" si="78"/>
        <v>NO CUMPLE</v>
      </c>
      <c r="BB224" s="26"/>
      <c r="BC224" s="156" t="str">
        <f t="shared" si="79"/>
        <v>NO CUMPLE</v>
      </c>
      <c r="BE224" s="26"/>
      <c r="BF224" s="156" t="str">
        <f t="shared" si="80"/>
        <v>NO CUMPLE</v>
      </c>
      <c r="BH224" s="26"/>
      <c r="BI224" s="156" t="str">
        <f t="shared" si="81"/>
        <v>NO CUMPLE</v>
      </c>
      <c r="BK224" s="26"/>
      <c r="BL224" s="156" t="str">
        <f t="shared" si="82"/>
        <v>NO CUMPLE</v>
      </c>
      <c r="BN224" s="26"/>
      <c r="BO224" s="156" t="str">
        <f t="shared" si="83"/>
        <v>NO CUMPLE</v>
      </c>
    </row>
    <row r="225" spans="1:67" ht="13.5" hidden="1" customHeight="1" x14ac:dyDescent="0.2">
      <c r="A225" s="21"/>
      <c r="B225" s="58" t="s">
        <v>400</v>
      </c>
      <c r="C225" s="58"/>
      <c r="D225" s="58"/>
      <c r="E225" s="58"/>
      <c r="F225" s="58"/>
      <c r="G225" s="156" t="str">
        <f t="shared" si="63"/>
        <v>NO CUMPLE</v>
      </c>
      <c r="I225" s="58"/>
      <c r="J225" s="156" t="str">
        <f t="shared" si="64"/>
        <v>NO CUMPLE</v>
      </c>
      <c r="L225" s="26"/>
      <c r="M225" s="156" t="str">
        <f t="shared" si="65"/>
        <v>NO CUMPLE</v>
      </c>
      <c r="O225" s="26"/>
      <c r="P225" s="156" t="str">
        <f t="shared" si="66"/>
        <v>NO CUMPLE</v>
      </c>
      <c r="R225" s="26"/>
      <c r="S225" s="156" t="str">
        <f t="shared" si="67"/>
        <v>NO CUMPLE</v>
      </c>
      <c r="U225" s="26"/>
      <c r="V225" s="156" t="str">
        <f t="shared" si="68"/>
        <v>NO CUMPLE</v>
      </c>
      <c r="X225" s="26"/>
      <c r="Y225" s="156" t="str">
        <f t="shared" si="69"/>
        <v>NO CUMPLE</v>
      </c>
      <c r="AA225" s="26"/>
      <c r="AB225" s="156" t="str">
        <f t="shared" si="70"/>
        <v>NO CUMPLE</v>
      </c>
      <c r="AD225" s="26"/>
      <c r="AE225" s="156" t="str">
        <f t="shared" si="71"/>
        <v>NO CUMPLE</v>
      </c>
      <c r="AG225" s="26"/>
      <c r="AH225" s="156" t="str">
        <f t="shared" si="72"/>
        <v>NO CUMPLE</v>
      </c>
      <c r="AJ225" s="26"/>
      <c r="AK225" s="156" t="str">
        <f t="shared" si="73"/>
        <v>NO CUMPLE</v>
      </c>
      <c r="AM225" s="26"/>
      <c r="AN225" s="156" t="str">
        <f t="shared" si="74"/>
        <v>NO CUMPLE</v>
      </c>
      <c r="AP225" s="26"/>
      <c r="AQ225" s="156" t="str">
        <f t="shared" si="75"/>
        <v>NO CUMPLE</v>
      </c>
      <c r="AS225" s="26"/>
      <c r="AT225" s="156" t="str">
        <f t="shared" si="76"/>
        <v>NO CUMPLE</v>
      </c>
      <c r="AV225" s="26"/>
      <c r="AW225" s="156" t="str">
        <f t="shared" si="77"/>
        <v>NO CUMPLE</v>
      </c>
      <c r="AY225" s="26"/>
      <c r="AZ225" s="156" t="str">
        <f t="shared" si="78"/>
        <v>NO CUMPLE</v>
      </c>
      <c r="BB225" s="26"/>
      <c r="BC225" s="156" t="str">
        <f t="shared" si="79"/>
        <v>NO CUMPLE</v>
      </c>
      <c r="BE225" s="26"/>
      <c r="BF225" s="156" t="str">
        <f t="shared" si="80"/>
        <v>NO CUMPLE</v>
      </c>
      <c r="BH225" s="26"/>
      <c r="BI225" s="156" t="str">
        <f t="shared" si="81"/>
        <v>NO CUMPLE</v>
      </c>
      <c r="BK225" s="26"/>
      <c r="BL225" s="156" t="str">
        <f t="shared" si="82"/>
        <v>NO CUMPLE</v>
      </c>
      <c r="BN225" s="26"/>
      <c r="BO225" s="156" t="str">
        <f t="shared" si="83"/>
        <v>NO CUMPLE</v>
      </c>
    </row>
    <row r="226" spans="1:67" ht="24" x14ac:dyDescent="0.2">
      <c r="A226" s="22" t="s">
        <v>401</v>
      </c>
      <c r="B226" s="107" t="s">
        <v>402</v>
      </c>
      <c r="C226" s="46" t="s">
        <v>73</v>
      </c>
      <c r="D226" s="46">
        <v>1</v>
      </c>
      <c r="E226" s="34">
        <v>8528.0239999999994</v>
      </c>
      <c r="F226" s="26"/>
      <c r="G226" s="156" t="str">
        <f t="shared" si="63"/>
        <v>CUMPLE</v>
      </c>
      <c r="I226" s="26"/>
      <c r="J226" s="156" t="str">
        <f t="shared" si="64"/>
        <v>CUMPLE</v>
      </c>
      <c r="L226" s="26"/>
      <c r="M226" s="156" t="str">
        <f t="shared" si="65"/>
        <v>CUMPLE</v>
      </c>
      <c r="O226" s="26"/>
      <c r="P226" s="156" t="str">
        <f t="shared" si="66"/>
        <v>CUMPLE</v>
      </c>
      <c r="R226" s="26"/>
      <c r="S226" s="156" t="str">
        <f t="shared" si="67"/>
        <v>CUMPLE</v>
      </c>
      <c r="U226" s="26"/>
      <c r="V226" s="156" t="str">
        <f t="shared" si="68"/>
        <v>CUMPLE</v>
      </c>
      <c r="X226" s="26"/>
      <c r="Y226" s="156" t="str">
        <f t="shared" si="69"/>
        <v>CUMPLE</v>
      </c>
      <c r="AA226" s="26"/>
      <c r="AB226" s="156" t="str">
        <f t="shared" si="70"/>
        <v>CUMPLE</v>
      </c>
      <c r="AD226" s="26"/>
      <c r="AE226" s="156" t="str">
        <f t="shared" si="71"/>
        <v>CUMPLE</v>
      </c>
      <c r="AG226" s="26"/>
      <c r="AH226" s="156" t="str">
        <f t="shared" si="72"/>
        <v>CUMPLE</v>
      </c>
      <c r="AJ226" s="26"/>
      <c r="AK226" s="156" t="str">
        <f t="shared" si="73"/>
        <v>CUMPLE</v>
      </c>
      <c r="AM226" s="26"/>
      <c r="AN226" s="156" t="str">
        <f t="shared" si="74"/>
        <v>CUMPLE</v>
      </c>
      <c r="AP226" s="26"/>
      <c r="AQ226" s="156" t="str">
        <f t="shared" si="75"/>
        <v>CUMPLE</v>
      </c>
      <c r="AS226" s="26"/>
      <c r="AT226" s="156" t="str">
        <f t="shared" si="76"/>
        <v>CUMPLE</v>
      </c>
      <c r="AV226" s="26"/>
      <c r="AW226" s="156" t="str">
        <f t="shared" si="77"/>
        <v>CUMPLE</v>
      </c>
      <c r="AY226" s="26"/>
      <c r="AZ226" s="156" t="str">
        <f t="shared" si="78"/>
        <v>CUMPLE</v>
      </c>
      <c r="BB226" s="26"/>
      <c r="BC226" s="156" t="str">
        <f t="shared" si="79"/>
        <v>CUMPLE</v>
      </c>
      <c r="BE226" s="26"/>
      <c r="BF226" s="156" t="str">
        <f t="shared" si="80"/>
        <v>CUMPLE</v>
      </c>
      <c r="BH226" s="26"/>
      <c r="BI226" s="156" t="str">
        <f t="shared" si="81"/>
        <v>CUMPLE</v>
      </c>
      <c r="BK226" s="26"/>
      <c r="BL226" s="156" t="str">
        <f t="shared" si="82"/>
        <v>CUMPLE</v>
      </c>
      <c r="BN226" s="26"/>
      <c r="BO226" s="156" t="str">
        <f t="shared" si="83"/>
        <v>CUMPLE</v>
      </c>
    </row>
    <row r="227" spans="1:67" ht="12.75" x14ac:dyDescent="0.2">
      <c r="A227" s="27" t="s">
        <v>403</v>
      </c>
      <c r="B227" s="100" t="s">
        <v>404</v>
      </c>
      <c r="C227" s="29" t="s">
        <v>197</v>
      </c>
      <c r="D227" s="29">
        <v>1</v>
      </c>
      <c r="E227" s="25">
        <v>17657.2376</v>
      </c>
      <c r="F227" s="26"/>
      <c r="G227" s="156" t="str">
        <f t="shared" si="63"/>
        <v>CUMPLE</v>
      </c>
      <c r="I227" s="26"/>
      <c r="J227" s="156" t="str">
        <f t="shared" si="64"/>
        <v>CUMPLE</v>
      </c>
      <c r="L227" s="26"/>
      <c r="M227" s="156" t="str">
        <f t="shared" si="65"/>
        <v>CUMPLE</v>
      </c>
      <c r="O227" s="26"/>
      <c r="P227" s="156" t="str">
        <f t="shared" si="66"/>
        <v>CUMPLE</v>
      </c>
      <c r="R227" s="26"/>
      <c r="S227" s="156" t="str">
        <f t="shared" si="67"/>
        <v>CUMPLE</v>
      </c>
      <c r="U227" s="26"/>
      <c r="V227" s="156" t="str">
        <f t="shared" si="68"/>
        <v>CUMPLE</v>
      </c>
      <c r="X227" s="26"/>
      <c r="Y227" s="156" t="str">
        <f t="shared" si="69"/>
        <v>CUMPLE</v>
      </c>
      <c r="AA227" s="26"/>
      <c r="AB227" s="156" t="str">
        <f t="shared" si="70"/>
        <v>CUMPLE</v>
      </c>
      <c r="AD227" s="26"/>
      <c r="AE227" s="156" t="str">
        <f t="shared" si="71"/>
        <v>CUMPLE</v>
      </c>
      <c r="AG227" s="26"/>
      <c r="AH227" s="156" t="str">
        <f t="shared" si="72"/>
        <v>CUMPLE</v>
      </c>
      <c r="AJ227" s="26"/>
      <c r="AK227" s="156" t="str">
        <f t="shared" si="73"/>
        <v>CUMPLE</v>
      </c>
      <c r="AM227" s="26"/>
      <c r="AN227" s="156" t="str">
        <f t="shared" si="74"/>
        <v>CUMPLE</v>
      </c>
      <c r="AP227" s="26"/>
      <c r="AQ227" s="156" t="str">
        <f t="shared" si="75"/>
        <v>CUMPLE</v>
      </c>
      <c r="AS227" s="26"/>
      <c r="AT227" s="156" t="str">
        <f t="shared" si="76"/>
        <v>CUMPLE</v>
      </c>
      <c r="AV227" s="26"/>
      <c r="AW227" s="156" t="str">
        <f t="shared" si="77"/>
        <v>CUMPLE</v>
      </c>
      <c r="AY227" s="26"/>
      <c r="AZ227" s="156" t="str">
        <f t="shared" si="78"/>
        <v>CUMPLE</v>
      </c>
      <c r="BB227" s="26"/>
      <c r="BC227" s="156" t="str">
        <f t="shared" si="79"/>
        <v>CUMPLE</v>
      </c>
      <c r="BE227" s="26"/>
      <c r="BF227" s="156" t="str">
        <f t="shared" si="80"/>
        <v>CUMPLE</v>
      </c>
      <c r="BH227" s="26"/>
      <c r="BI227" s="156" t="str">
        <f t="shared" si="81"/>
        <v>CUMPLE</v>
      </c>
      <c r="BK227" s="26"/>
      <c r="BL227" s="156" t="str">
        <f t="shared" si="82"/>
        <v>CUMPLE</v>
      </c>
      <c r="BN227" s="26"/>
      <c r="BO227" s="156" t="str">
        <f t="shared" si="83"/>
        <v>CUMPLE</v>
      </c>
    </row>
    <row r="228" spans="1:67" ht="36" x14ac:dyDescent="0.2">
      <c r="A228" s="27" t="s">
        <v>405</v>
      </c>
      <c r="B228" s="100" t="s">
        <v>406</v>
      </c>
      <c r="C228" s="29" t="s">
        <v>33</v>
      </c>
      <c r="D228" s="29">
        <v>1</v>
      </c>
      <c r="E228" s="25">
        <v>29077.777600000001</v>
      </c>
      <c r="F228" s="26"/>
      <c r="G228" s="156" t="str">
        <f t="shared" si="63"/>
        <v>CUMPLE</v>
      </c>
      <c r="I228" s="26"/>
      <c r="J228" s="156" t="str">
        <f t="shared" si="64"/>
        <v>CUMPLE</v>
      </c>
      <c r="L228" s="26"/>
      <c r="M228" s="156" t="str">
        <f t="shared" si="65"/>
        <v>CUMPLE</v>
      </c>
      <c r="O228" s="26"/>
      <c r="P228" s="156" t="str">
        <f t="shared" si="66"/>
        <v>CUMPLE</v>
      </c>
      <c r="R228" s="26"/>
      <c r="S228" s="156" t="str">
        <f t="shared" si="67"/>
        <v>CUMPLE</v>
      </c>
      <c r="U228" s="26"/>
      <c r="V228" s="156" t="str">
        <f t="shared" si="68"/>
        <v>CUMPLE</v>
      </c>
      <c r="X228" s="26"/>
      <c r="Y228" s="156" t="str">
        <f t="shared" si="69"/>
        <v>CUMPLE</v>
      </c>
      <c r="AA228" s="26"/>
      <c r="AB228" s="156" t="str">
        <f t="shared" si="70"/>
        <v>CUMPLE</v>
      </c>
      <c r="AD228" s="26"/>
      <c r="AE228" s="156" t="str">
        <f t="shared" si="71"/>
        <v>CUMPLE</v>
      </c>
      <c r="AG228" s="26"/>
      <c r="AH228" s="156" t="str">
        <f t="shared" si="72"/>
        <v>CUMPLE</v>
      </c>
      <c r="AJ228" s="26"/>
      <c r="AK228" s="156" t="str">
        <f t="shared" si="73"/>
        <v>CUMPLE</v>
      </c>
      <c r="AM228" s="26"/>
      <c r="AN228" s="156" t="str">
        <f t="shared" si="74"/>
        <v>CUMPLE</v>
      </c>
      <c r="AP228" s="26"/>
      <c r="AQ228" s="156" t="str">
        <f t="shared" si="75"/>
        <v>CUMPLE</v>
      </c>
      <c r="AS228" s="26"/>
      <c r="AT228" s="156" t="str">
        <f t="shared" si="76"/>
        <v>CUMPLE</v>
      </c>
      <c r="AV228" s="26"/>
      <c r="AW228" s="156" t="str">
        <f t="shared" si="77"/>
        <v>CUMPLE</v>
      </c>
      <c r="AY228" s="26"/>
      <c r="AZ228" s="156" t="str">
        <f t="shared" si="78"/>
        <v>CUMPLE</v>
      </c>
      <c r="BB228" s="26"/>
      <c r="BC228" s="156" t="str">
        <f t="shared" si="79"/>
        <v>CUMPLE</v>
      </c>
      <c r="BE228" s="26"/>
      <c r="BF228" s="156" t="str">
        <f t="shared" si="80"/>
        <v>CUMPLE</v>
      </c>
      <c r="BH228" s="26"/>
      <c r="BI228" s="156" t="str">
        <f t="shared" si="81"/>
        <v>CUMPLE</v>
      </c>
      <c r="BK228" s="26"/>
      <c r="BL228" s="156" t="str">
        <f t="shared" si="82"/>
        <v>CUMPLE</v>
      </c>
      <c r="BN228" s="26"/>
      <c r="BO228" s="156" t="str">
        <f t="shared" si="83"/>
        <v>CUMPLE</v>
      </c>
    </row>
    <row r="229" spans="1:67" ht="24" x14ac:dyDescent="0.2">
      <c r="A229" s="27" t="s">
        <v>407</v>
      </c>
      <c r="B229" s="100" t="s">
        <v>408</v>
      </c>
      <c r="C229" s="29" t="s">
        <v>33</v>
      </c>
      <c r="D229" s="29">
        <v>1</v>
      </c>
      <c r="E229" s="25">
        <v>25766.594400000002</v>
      </c>
      <c r="F229" s="26"/>
      <c r="G229" s="156" t="str">
        <f t="shared" si="63"/>
        <v>CUMPLE</v>
      </c>
      <c r="I229" s="26"/>
      <c r="J229" s="156" t="str">
        <f t="shared" si="64"/>
        <v>CUMPLE</v>
      </c>
      <c r="L229" s="26"/>
      <c r="M229" s="156" t="str">
        <f t="shared" si="65"/>
        <v>CUMPLE</v>
      </c>
      <c r="O229" s="26"/>
      <c r="P229" s="156" t="str">
        <f t="shared" si="66"/>
        <v>CUMPLE</v>
      </c>
      <c r="R229" s="26"/>
      <c r="S229" s="156" t="str">
        <f t="shared" si="67"/>
        <v>CUMPLE</v>
      </c>
      <c r="U229" s="26"/>
      <c r="V229" s="156" t="str">
        <f t="shared" si="68"/>
        <v>CUMPLE</v>
      </c>
      <c r="X229" s="26"/>
      <c r="Y229" s="156" t="str">
        <f t="shared" si="69"/>
        <v>CUMPLE</v>
      </c>
      <c r="AA229" s="26"/>
      <c r="AB229" s="156" t="str">
        <f t="shared" si="70"/>
        <v>CUMPLE</v>
      </c>
      <c r="AD229" s="26"/>
      <c r="AE229" s="156" t="str">
        <f t="shared" si="71"/>
        <v>CUMPLE</v>
      </c>
      <c r="AG229" s="26"/>
      <c r="AH229" s="156" t="str">
        <f t="shared" si="72"/>
        <v>CUMPLE</v>
      </c>
      <c r="AJ229" s="26"/>
      <c r="AK229" s="156" t="str">
        <f t="shared" si="73"/>
        <v>CUMPLE</v>
      </c>
      <c r="AM229" s="26"/>
      <c r="AN229" s="156" t="str">
        <f t="shared" si="74"/>
        <v>CUMPLE</v>
      </c>
      <c r="AP229" s="26"/>
      <c r="AQ229" s="156" t="str">
        <f t="shared" si="75"/>
        <v>CUMPLE</v>
      </c>
      <c r="AS229" s="26"/>
      <c r="AT229" s="156" t="str">
        <f t="shared" si="76"/>
        <v>CUMPLE</v>
      </c>
      <c r="AV229" s="26"/>
      <c r="AW229" s="156" t="str">
        <f t="shared" si="77"/>
        <v>CUMPLE</v>
      </c>
      <c r="AY229" s="26"/>
      <c r="AZ229" s="156" t="str">
        <f t="shared" si="78"/>
        <v>CUMPLE</v>
      </c>
      <c r="BB229" s="26"/>
      <c r="BC229" s="156" t="str">
        <f t="shared" si="79"/>
        <v>CUMPLE</v>
      </c>
      <c r="BE229" s="26"/>
      <c r="BF229" s="156" t="str">
        <f t="shared" si="80"/>
        <v>CUMPLE</v>
      </c>
      <c r="BH229" s="26"/>
      <c r="BI229" s="156" t="str">
        <f t="shared" si="81"/>
        <v>CUMPLE</v>
      </c>
      <c r="BK229" s="26"/>
      <c r="BL229" s="156" t="str">
        <f t="shared" si="82"/>
        <v>CUMPLE</v>
      </c>
      <c r="BN229" s="26"/>
      <c r="BO229" s="156" t="str">
        <f t="shared" si="83"/>
        <v>CUMPLE</v>
      </c>
    </row>
    <row r="230" spans="1:67" ht="36" x14ac:dyDescent="0.2">
      <c r="A230" s="27" t="s">
        <v>409</v>
      </c>
      <c r="B230" s="100" t="s">
        <v>410</v>
      </c>
      <c r="C230" s="29" t="s">
        <v>197</v>
      </c>
      <c r="D230" s="29">
        <v>1</v>
      </c>
      <c r="E230" s="25">
        <v>9752.0583999999999</v>
      </c>
      <c r="F230" s="26"/>
      <c r="G230" s="156" t="str">
        <f t="shared" si="63"/>
        <v>CUMPLE</v>
      </c>
      <c r="I230" s="26"/>
      <c r="J230" s="156" t="str">
        <f t="shared" si="64"/>
        <v>CUMPLE</v>
      </c>
      <c r="L230" s="26"/>
      <c r="M230" s="156" t="str">
        <f t="shared" si="65"/>
        <v>CUMPLE</v>
      </c>
      <c r="O230" s="26"/>
      <c r="P230" s="156" t="str">
        <f t="shared" si="66"/>
        <v>CUMPLE</v>
      </c>
      <c r="R230" s="26"/>
      <c r="S230" s="156" t="str">
        <f t="shared" si="67"/>
        <v>CUMPLE</v>
      </c>
      <c r="U230" s="26"/>
      <c r="V230" s="156" t="str">
        <f t="shared" si="68"/>
        <v>CUMPLE</v>
      </c>
      <c r="X230" s="26"/>
      <c r="Y230" s="156" t="str">
        <f t="shared" si="69"/>
        <v>CUMPLE</v>
      </c>
      <c r="AA230" s="26"/>
      <c r="AB230" s="156" t="str">
        <f t="shared" si="70"/>
        <v>CUMPLE</v>
      </c>
      <c r="AD230" s="26"/>
      <c r="AE230" s="156" t="str">
        <f t="shared" si="71"/>
        <v>CUMPLE</v>
      </c>
      <c r="AG230" s="26"/>
      <c r="AH230" s="156" t="str">
        <f t="shared" si="72"/>
        <v>CUMPLE</v>
      </c>
      <c r="AJ230" s="26"/>
      <c r="AK230" s="156" t="str">
        <f t="shared" si="73"/>
        <v>CUMPLE</v>
      </c>
      <c r="AM230" s="26"/>
      <c r="AN230" s="156" t="str">
        <f t="shared" si="74"/>
        <v>CUMPLE</v>
      </c>
      <c r="AP230" s="26"/>
      <c r="AQ230" s="156" t="str">
        <f t="shared" si="75"/>
        <v>CUMPLE</v>
      </c>
      <c r="AS230" s="26"/>
      <c r="AT230" s="156" t="str">
        <f t="shared" si="76"/>
        <v>CUMPLE</v>
      </c>
      <c r="AV230" s="26"/>
      <c r="AW230" s="156" t="str">
        <f t="shared" si="77"/>
        <v>CUMPLE</v>
      </c>
      <c r="AY230" s="26"/>
      <c r="AZ230" s="156" t="str">
        <f t="shared" si="78"/>
        <v>CUMPLE</v>
      </c>
      <c r="BB230" s="26"/>
      <c r="BC230" s="156" t="str">
        <f t="shared" si="79"/>
        <v>CUMPLE</v>
      </c>
      <c r="BE230" s="26"/>
      <c r="BF230" s="156" t="str">
        <f t="shared" si="80"/>
        <v>CUMPLE</v>
      </c>
      <c r="BH230" s="26"/>
      <c r="BI230" s="156" t="str">
        <f t="shared" si="81"/>
        <v>CUMPLE</v>
      </c>
      <c r="BK230" s="26"/>
      <c r="BL230" s="156" t="str">
        <f t="shared" si="82"/>
        <v>CUMPLE</v>
      </c>
      <c r="BN230" s="26"/>
      <c r="BO230" s="156" t="str">
        <f t="shared" si="83"/>
        <v>CUMPLE</v>
      </c>
    </row>
    <row r="231" spans="1:67" ht="24" x14ac:dyDescent="0.2">
      <c r="A231" s="27" t="s">
        <v>411</v>
      </c>
      <c r="B231" s="100" t="s">
        <v>412</v>
      </c>
      <c r="C231" s="29" t="s">
        <v>197</v>
      </c>
      <c r="D231" s="29">
        <v>1</v>
      </c>
      <c r="E231" s="25">
        <v>9091.0591999999997</v>
      </c>
      <c r="F231" s="26"/>
      <c r="G231" s="156" t="str">
        <f t="shared" si="63"/>
        <v>CUMPLE</v>
      </c>
      <c r="I231" s="26"/>
      <c r="J231" s="156" t="str">
        <f t="shared" si="64"/>
        <v>CUMPLE</v>
      </c>
      <c r="L231" s="26"/>
      <c r="M231" s="156" t="str">
        <f t="shared" si="65"/>
        <v>CUMPLE</v>
      </c>
      <c r="O231" s="26"/>
      <c r="P231" s="156" t="str">
        <f t="shared" si="66"/>
        <v>CUMPLE</v>
      </c>
      <c r="R231" s="26"/>
      <c r="S231" s="156" t="str">
        <f t="shared" si="67"/>
        <v>CUMPLE</v>
      </c>
      <c r="U231" s="26"/>
      <c r="V231" s="156" t="str">
        <f t="shared" si="68"/>
        <v>CUMPLE</v>
      </c>
      <c r="X231" s="26"/>
      <c r="Y231" s="156" t="str">
        <f t="shared" si="69"/>
        <v>CUMPLE</v>
      </c>
      <c r="AA231" s="26"/>
      <c r="AB231" s="156" t="str">
        <f t="shared" si="70"/>
        <v>CUMPLE</v>
      </c>
      <c r="AD231" s="26"/>
      <c r="AE231" s="156" t="str">
        <f t="shared" si="71"/>
        <v>CUMPLE</v>
      </c>
      <c r="AG231" s="26"/>
      <c r="AH231" s="156" t="str">
        <f t="shared" si="72"/>
        <v>CUMPLE</v>
      </c>
      <c r="AJ231" s="26"/>
      <c r="AK231" s="156" t="str">
        <f t="shared" si="73"/>
        <v>CUMPLE</v>
      </c>
      <c r="AM231" s="26"/>
      <c r="AN231" s="156" t="str">
        <f t="shared" si="74"/>
        <v>CUMPLE</v>
      </c>
      <c r="AP231" s="26"/>
      <c r="AQ231" s="156" t="str">
        <f t="shared" si="75"/>
        <v>CUMPLE</v>
      </c>
      <c r="AS231" s="26"/>
      <c r="AT231" s="156" t="str">
        <f t="shared" si="76"/>
        <v>CUMPLE</v>
      </c>
      <c r="AV231" s="26"/>
      <c r="AW231" s="156" t="str">
        <f t="shared" si="77"/>
        <v>CUMPLE</v>
      </c>
      <c r="AY231" s="26"/>
      <c r="AZ231" s="156" t="str">
        <f t="shared" si="78"/>
        <v>CUMPLE</v>
      </c>
      <c r="BB231" s="26"/>
      <c r="BC231" s="156" t="str">
        <f t="shared" si="79"/>
        <v>CUMPLE</v>
      </c>
      <c r="BE231" s="26"/>
      <c r="BF231" s="156" t="str">
        <f t="shared" si="80"/>
        <v>CUMPLE</v>
      </c>
      <c r="BH231" s="26"/>
      <c r="BI231" s="156" t="str">
        <f t="shared" si="81"/>
        <v>CUMPLE</v>
      </c>
      <c r="BK231" s="26"/>
      <c r="BL231" s="156" t="str">
        <f t="shared" si="82"/>
        <v>CUMPLE</v>
      </c>
      <c r="BN231" s="26"/>
      <c r="BO231" s="156" t="str">
        <f t="shared" si="83"/>
        <v>CUMPLE</v>
      </c>
    </row>
    <row r="232" spans="1:67" ht="24" x14ac:dyDescent="0.2">
      <c r="A232" s="27" t="s">
        <v>413</v>
      </c>
      <c r="B232" s="100" t="s">
        <v>414</v>
      </c>
      <c r="C232" s="29" t="s">
        <v>33</v>
      </c>
      <c r="D232" s="29">
        <v>1</v>
      </c>
      <c r="E232" s="25">
        <v>5531.3567999999996</v>
      </c>
      <c r="F232" s="26"/>
      <c r="G232" s="156" t="str">
        <f t="shared" si="63"/>
        <v>CUMPLE</v>
      </c>
      <c r="I232" s="26"/>
      <c r="J232" s="156" t="str">
        <f t="shared" si="64"/>
        <v>CUMPLE</v>
      </c>
      <c r="L232" s="26"/>
      <c r="M232" s="156" t="str">
        <f t="shared" si="65"/>
        <v>CUMPLE</v>
      </c>
      <c r="O232" s="26"/>
      <c r="P232" s="156" t="str">
        <f t="shared" si="66"/>
        <v>CUMPLE</v>
      </c>
      <c r="R232" s="26"/>
      <c r="S232" s="156" t="str">
        <f t="shared" si="67"/>
        <v>CUMPLE</v>
      </c>
      <c r="U232" s="26"/>
      <c r="V232" s="156" t="str">
        <f t="shared" si="68"/>
        <v>CUMPLE</v>
      </c>
      <c r="X232" s="26"/>
      <c r="Y232" s="156" t="str">
        <f t="shared" si="69"/>
        <v>CUMPLE</v>
      </c>
      <c r="AA232" s="26"/>
      <c r="AB232" s="156" t="str">
        <f t="shared" si="70"/>
        <v>CUMPLE</v>
      </c>
      <c r="AD232" s="26"/>
      <c r="AE232" s="156" t="str">
        <f t="shared" si="71"/>
        <v>CUMPLE</v>
      </c>
      <c r="AG232" s="26"/>
      <c r="AH232" s="156" t="str">
        <f t="shared" si="72"/>
        <v>CUMPLE</v>
      </c>
      <c r="AJ232" s="26"/>
      <c r="AK232" s="156" t="str">
        <f t="shared" si="73"/>
        <v>CUMPLE</v>
      </c>
      <c r="AM232" s="26"/>
      <c r="AN232" s="156" t="str">
        <f t="shared" si="74"/>
        <v>CUMPLE</v>
      </c>
      <c r="AP232" s="26"/>
      <c r="AQ232" s="156" t="str">
        <f t="shared" si="75"/>
        <v>CUMPLE</v>
      </c>
      <c r="AS232" s="26"/>
      <c r="AT232" s="156" t="str">
        <f t="shared" si="76"/>
        <v>CUMPLE</v>
      </c>
      <c r="AV232" s="26"/>
      <c r="AW232" s="156" t="str">
        <f t="shared" si="77"/>
        <v>CUMPLE</v>
      </c>
      <c r="AY232" s="26"/>
      <c r="AZ232" s="156" t="str">
        <f t="shared" si="78"/>
        <v>CUMPLE</v>
      </c>
      <c r="BB232" s="26"/>
      <c r="BC232" s="156" t="str">
        <f t="shared" si="79"/>
        <v>CUMPLE</v>
      </c>
      <c r="BE232" s="26"/>
      <c r="BF232" s="156" t="str">
        <f t="shared" si="80"/>
        <v>CUMPLE</v>
      </c>
      <c r="BH232" s="26"/>
      <c r="BI232" s="156" t="str">
        <f t="shared" si="81"/>
        <v>CUMPLE</v>
      </c>
      <c r="BK232" s="26"/>
      <c r="BL232" s="156" t="str">
        <f t="shared" si="82"/>
        <v>CUMPLE</v>
      </c>
      <c r="BN232" s="26"/>
      <c r="BO232" s="156" t="str">
        <f t="shared" si="83"/>
        <v>CUMPLE</v>
      </c>
    </row>
    <row r="233" spans="1:67" ht="12.75" x14ac:dyDescent="0.2">
      <c r="A233" s="27" t="s">
        <v>415</v>
      </c>
      <c r="B233" s="100" t="s">
        <v>416</v>
      </c>
      <c r="C233" s="29" t="s">
        <v>33</v>
      </c>
      <c r="D233" s="29">
        <v>1</v>
      </c>
      <c r="E233" s="25">
        <v>14855.467199999999</v>
      </c>
      <c r="F233" s="26"/>
      <c r="G233" s="156" t="str">
        <f t="shared" si="63"/>
        <v>CUMPLE</v>
      </c>
      <c r="I233" s="26"/>
      <c r="J233" s="156" t="str">
        <f t="shared" si="64"/>
        <v>CUMPLE</v>
      </c>
      <c r="L233" s="26"/>
      <c r="M233" s="156" t="str">
        <f t="shared" si="65"/>
        <v>CUMPLE</v>
      </c>
      <c r="O233" s="26"/>
      <c r="P233" s="156" t="str">
        <f t="shared" si="66"/>
        <v>CUMPLE</v>
      </c>
      <c r="R233" s="26"/>
      <c r="S233" s="156" t="str">
        <f t="shared" si="67"/>
        <v>CUMPLE</v>
      </c>
      <c r="U233" s="26"/>
      <c r="V233" s="156" t="str">
        <f t="shared" si="68"/>
        <v>CUMPLE</v>
      </c>
      <c r="X233" s="26"/>
      <c r="Y233" s="156" t="str">
        <f t="shared" si="69"/>
        <v>CUMPLE</v>
      </c>
      <c r="AA233" s="26"/>
      <c r="AB233" s="156" t="str">
        <f t="shared" si="70"/>
        <v>CUMPLE</v>
      </c>
      <c r="AD233" s="26"/>
      <c r="AE233" s="156" t="str">
        <f t="shared" si="71"/>
        <v>CUMPLE</v>
      </c>
      <c r="AG233" s="26"/>
      <c r="AH233" s="156" t="str">
        <f t="shared" si="72"/>
        <v>CUMPLE</v>
      </c>
      <c r="AJ233" s="26"/>
      <c r="AK233" s="156" t="str">
        <f t="shared" si="73"/>
        <v>CUMPLE</v>
      </c>
      <c r="AM233" s="26"/>
      <c r="AN233" s="156" t="str">
        <f t="shared" si="74"/>
        <v>CUMPLE</v>
      </c>
      <c r="AP233" s="26"/>
      <c r="AQ233" s="156" t="str">
        <f t="shared" si="75"/>
        <v>CUMPLE</v>
      </c>
      <c r="AS233" s="26"/>
      <c r="AT233" s="156" t="str">
        <f t="shared" si="76"/>
        <v>CUMPLE</v>
      </c>
      <c r="AV233" s="26"/>
      <c r="AW233" s="156" t="str">
        <f t="shared" si="77"/>
        <v>CUMPLE</v>
      </c>
      <c r="AY233" s="26"/>
      <c r="AZ233" s="156" t="str">
        <f t="shared" si="78"/>
        <v>CUMPLE</v>
      </c>
      <c r="BB233" s="26"/>
      <c r="BC233" s="156" t="str">
        <f t="shared" si="79"/>
        <v>CUMPLE</v>
      </c>
      <c r="BE233" s="26"/>
      <c r="BF233" s="156" t="str">
        <f t="shared" si="80"/>
        <v>CUMPLE</v>
      </c>
      <c r="BH233" s="26"/>
      <c r="BI233" s="156" t="str">
        <f t="shared" si="81"/>
        <v>CUMPLE</v>
      </c>
      <c r="BK233" s="26"/>
      <c r="BL233" s="156" t="str">
        <f t="shared" si="82"/>
        <v>CUMPLE</v>
      </c>
      <c r="BN233" s="26"/>
      <c r="BO233" s="156" t="str">
        <f t="shared" si="83"/>
        <v>CUMPLE</v>
      </c>
    </row>
    <row r="234" spans="1:67" ht="12.75" x14ac:dyDescent="0.2">
      <c r="A234" s="27" t="s">
        <v>417</v>
      </c>
      <c r="B234" s="100" t="s">
        <v>418</v>
      </c>
      <c r="C234" s="29" t="s">
        <v>33</v>
      </c>
      <c r="D234" s="29">
        <v>1</v>
      </c>
      <c r="E234" s="25">
        <v>19487.617600000001</v>
      </c>
      <c r="F234" s="26"/>
      <c r="G234" s="156" t="str">
        <f t="shared" si="63"/>
        <v>CUMPLE</v>
      </c>
      <c r="I234" s="26"/>
      <c r="J234" s="156" t="str">
        <f t="shared" si="64"/>
        <v>CUMPLE</v>
      </c>
      <c r="L234" s="26"/>
      <c r="M234" s="156" t="str">
        <f t="shared" si="65"/>
        <v>CUMPLE</v>
      </c>
      <c r="O234" s="26"/>
      <c r="P234" s="156" t="str">
        <f t="shared" si="66"/>
        <v>CUMPLE</v>
      </c>
      <c r="R234" s="26"/>
      <c r="S234" s="156" t="str">
        <f t="shared" si="67"/>
        <v>CUMPLE</v>
      </c>
      <c r="U234" s="26"/>
      <c r="V234" s="156" t="str">
        <f t="shared" si="68"/>
        <v>CUMPLE</v>
      </c>
      <c r="X234" s="26"/>
      <c r="Y234" s="156" t="str">
        <f t="shared" si="69"/>
        <v>CUMPLE</v>
      </c>
      <c r="AA234" s="26"/>
      <c r="AB234" s="156" t="str">
        <f t="shared" si="70"/>
        <v>CUMPLE</v>
      </c>
      <c r="AD234" s="26"/>
      <c r="AE234" s="156" t="str">
        <f t="shared" si="71"/>
        <v>CUMPLE</v>
      </c>
      <c r="AG234" s="26"/>
      <c r="AH234" s="156" t="str">
        <f t="shared" si="72"/>
        <v>CUMPLE</v>
      </c>
      <c r="AJ234" s="26"/>
      <c r="AK234" s="156" t="str">
        <f t="shared" si="73"/>
        <v>CUMPLE</v>
      </c>
      <c r="AM234" s="26"/>
      <c r="AN234" s="156" t="str">
        <f t="shared" si="74"/>
        <v>CUMPLE</v>
      </c>
      <c r="AP234" s="26"/>
      <c r="AQ234" s="156" t="str">
        <f t="shared" si="75"/>
        <v>CUMPLE</v>
      </c>
      <c r="AS234" s="26"/>
      <c r="AT234" s="156" t="str">
        <f t="shared" si="76"/>
        <v>CUMPLE</v>
      </c>
      <c r="AV234" s="26"/>
      <c r="AW234" s="156" t="str">
        <f t="shared" si="77"/>
        <v>CUMPLE</v>
      </c>
      <c r="AY234" s="26"/>
      <c r="AZ234" s="156" t="str">
        <f t="shared" si="78"/>
        <v>CUMPLE</v>
      </c>
      <c r="BB234" s="26"/>
      <c r="BC234" s="156" t="str">
        <f t="shared" si="79"/>
        <v>CUMPLE</v>
      </c>
      <c r="BE234" s="26"/>
      <c r="BF234" s="156" t="str">
        <f t="shared" si="80"/>
        <v>CUMPLE</v>
      </c>
      <c r="BH234" s="26"/>
      <c r="BI234" s="156" t="str">
        <f t="shared" si="81"/>
        <v>CUMPLE</v>
      </c>
      <c r="BK234" s="26"/>
      <c r="BL234" s="156" t="str">
        <f t="shared" si="82"/>
        <v>CUMPLE</v>
      </c>
      <c r="BN234" s="26"/>
      <c r="BO234" s="156" t="str">
        <f t="shared" si="83"/>
        <v>CUMPLE</v>
      </c>
    </row>
    <row r="235" spans="1:67" ht="12.75" x14ac:dyDescent="0.2">
      <c r="A235" s="112" t="s">
        <v>419</v>
      </c>
      <c r="B235" s="113" t="s">
        <v>114</v>
      </c>
      <c r="C235" s="114" t="s">
        <v>73</v>
      </c>
      <c r="D235" s="114">
        <v>1</v>
      </c>
      <c r="E235" s="25">
        <v>20394.145519999998</v>
      </c>
      <c r="F235" s="26"/>
      <c r="G235" s="156" t="str">
        <f t="shared" si="63"/>
        <v>CUMPLE</v>
      </c>
      <c r="I235" s="26"/>
      <c r="J235" s="156" t="str">
        <f t="shared" si="64"/>
        <v>CUMPLE</v>
      </c>
      <c r="L235" s="26"/>
      <c r="M235" s="156" t="str">
        <f t="shared" si="65"/>
        <v>CUMPLE</v>
      </c>
      <c r="O235" s="26"/>
      <c r="P235" s="156" t="str">
        <f t="shared" si="66"/>
        <v>CUMPLE</v>
      </c>
      <c r="R235" s="26"/>
      <c r="S235" s="156" t="str">
        <f t="shared" si="67"/>
        <v>CUMPLE</v>
      </c>
      <c r="U235" s="26"/>
      <c r="V235" s="156" t="str">
        <f t="shared" si="68"/>
        <v>CUMPLE</v>
      </c>
      <c r="X235" s="26"/>
      <c r="Y235" s="156" t="str">
        <f t="shared" si="69"/>
        <v>CUMPLE</v>
      </c>
      <c r="AA235" s="26"/>
      <c r="AB235" s="156" t="str">
        <f t="shared" si="70"/>
        <v>CUMPLE</v>
      </c>
      <c r="AD235" s="26"/>
      <c r="AE235" s="156" t="str">
        <f t="shared" si="71"/>
        <v>CUMPLE</v>
      </c>
      <c r="AG235" s="26"/>
      <c r="AH235" s="156" t="str">
        <f t="shared" si="72"/>
        <v>CUMPLE</v>
      </c>
      <c r="AJ235" s="26"/>
      <c r="AK235" s="156" t="str">
        <f t="shared" si="73"/>
        <v>CUMPLE</v>
      </c>
      <c r="AM235" s="26"/>
      <c r="AN235" s="156" t="str">
        <f t="shared" si="74"/>
        <v>CUMPLE</v>
      </c>
      <c r="AP235" s="26"/>
      <c r="AQ235" s="156" t="str">
        <f t="shared" si="75"/>
        <v>CUMPLE</v>
      </c>
      <c r="AS235" s="26"/>
      <c r="AT235" s="156" t="str">
        <f t="shared" si="76"/>
        <v>CUMPLE</v>
      </c>
      <c r="AV235" s="26"/>
      <c r="AW235" s="156" t="str">
        <f t="shared" si="77"/>
        <v>CUMPLE</v>
      </c>
      <c r="AY235" s="26"/>
      <c r="AZ235" s="156" t="str">
        <f t="shared" si="78"/>
        <v>CUMPLE</v>
      </c>
      <c r="BB235" s="26"/>
      <c r="BC235" s="156" t="str">
        <f t="shared" si="79"/>
        <v>CUMPLE</v>
      </c>
      <c r="BE235" s="26"/>
      <c r="BF235" s="156" t="str">
        <f t="shared" si="80"/>
        <v>CUMPLE</v>
      </c>
      <c r="BH235" s="26"/>
      <c r="BI235" s="156" t="str">
        <f t="shared" si="81"/>
        <v>CUMPLE</v>
      </c>
      <c r="BK235" s="26"/>
      <c r="BL235" s="156" t="str">
        <f t="shared" si="82"/>
        <v>CUMPLE</v>
      </c>
      <c r="BN235" s="26"/>
      <c r="BO235" s="156" t="str">
        <f t="shared" si="83"/>
        <v>CUMPLE</v>
      </c>
    </row>
    <row r="236" spans="1:67" ht="12.75" x14ac:dyDescent="0.2">
      <c r="A236" s="115" t="s">
        <v>420</v>
      </c>
      <c r="B236" s="116" t="s">
        <v>118</v>
      </c>
      <c r="C236" s="117" t="s">
        <v>73</v>
      </c>
      <c r="D236" s="117">
        <v>1</v>
      </c>
      <c r="E236" s="25">
        <v>37192.481172</v>
      </c>
      <c r="F236" s="26"/>
      <c r="G236" s="156" t="str">
        <f t="shared" si="63"/>
        <v>CUMPLE</v>
      </c>
      <c r="I236" s="26"/>
      <c r="J236" s="156" t="str">
        <f t="shared" si="64"/>
        <v>CUMPLE</v>
      </c>
      <c r="L236" s="26"/>
      <c r="M236" s="156" t="str">
        <f t="shared" si="65"/>
        <v>CUMPLE</v>
      </c>
      <c r="O236" s="26"/>
      <c r="P236" s="156" t="str">
        <f t="shared" si="66"/>
        <v>CUMPLE</v>
      </c>
      <c r="R236" s="26"/>
      <c r="S236" s="156" t="str">
        <f t="shared" si="67"/>
        <v>CUMPLE</v>
      </c>
      <c r="U236" s="26"/>
      <c r="V236" s="156" t="str">
        <f t="shared" si="68"/>
        <v>CUMPLE</v>
      </c>
      <c r="X236" s="26"/>
      <c r="Y236" s="156" t="str">
        <f t="shared" si="69"/>
        <v>CUMPLE</v>
      </c>
      <c r="AA236" s="26"/>
      <c r="AB236" s="156" t="str">
        <f t="shared" si="70"/>
        <v>CUMPLE</v>
      </c>
      <c r="AD236" s="26"/>
      <c r="AE236" s="156" t="str">
        <f t="shared" si="71"/>
        <v>CUMPLE</v>
      </c>
      <c r="AG236" s="26"/>
      <c r="AH236" s="156" t="str">
        <f t="shared" si="72"/>
        <v>CUMPLE</v>
      </c>
      <c r="AJ236" s="26"/>
      <c r="AK236" s="156" t="str">
        <f t="shared" si="73"/>
        <v>CUMPLE</v>
      </c>
      <c r="AM236" s="26"/>
      <c r="AN236" s="156" t="str">
        <f t="shared" si="74"/>
        <v>CUMPLE</v>
      </c>
      <c r="AP236" s="26"/>
      <c r="AQ236" s="156" t="str">
        <f t="shared" si="75"/>
        <v>CUMPLE</v>
      </c>
      <c r="AS236" s="26"/>
      <c r="AT236" s="156" t="str">
        <f t="shared" si="76"/>
        <v>CUMPLE</v>
      </c>
      <c r="AV236" s="26"/>
      <c r="AW236" s="156" t="str">
        <f t="shared" si="77"/>
        <v>CUMPLE</v>
      </c>
      <c r="AY236" s="26"/>
      <c r="AZ236" s="156" t="str">
        <f t="shared" si="78"/>
        <v>CUMPLE</v>
      </c>
      <c r="BB236" s="26"/>
      <c r="BC236" s="156" t="str">
        <f t="shared" si="79"/>
        <v>CUMPLE</v>
      </c>
      <c r="BE236" s="26"/>
      <c r="BF236" s="156" t="str">
        <f t="shared" si="80"/>
        <v>CUMPLE</v>
      </c>
      <c r="BH236" s="26"/>
      <c r="BI236" s="156" t="str">
        <f t="shared" si="81"/>
        <v>CUMPLE</v>
      </c>
      <c r="BK236" s="26"/>
      <c r="BL236" s="156" t="str">
        <f t="shared" si="82"/>
        <v>CUMPLE</v>
      </c>
      <c r="BN236" s="26"/>
      <c r="BO236" s="156" t="str">
        <f t="shared" si="83"/>
        <v>CUMPLE</v>
      </c>
    </row>
    <row r="237" spans="1:67" ht="12.75" x14ac:dyDescent="0.2">
      <c r="A237" s="27" t="s">
        <v>421</v>
      </c>
      <c r="B237" s="100" t="s">
        <v>422</v>
      </c>
      <c r="C237" s="29" t="s">
        <v>197</v>
      </c>
      <c r="D237" s="29">
        <v>1</v>
      </c>
      <c r="E237" s="34">
        <v>39279.016933912004</v>
      </c>
      <c r="F237" s="26"/>
      <c r="G237" s="156" t="str">
        <f t="shared" si="63"/>
        <v>CUMPLE</v>
      </c>
      <c r="I237" s="26"/>
      <c r="J237" s="156" t="str">
        <f t="shared" si="64"/>
        <v>CUMPLE</v>
      </c>
      <c r="L237" s="26"/>
      <c r="M237" s="156" t="str">
        <f t="shared" si="65"/>
        <v>CUMPLE</v>
      </c>
      <c r="O237" s="26"/>
      <c r="P237" s="156" t="str">
        <f t="shared" si="66"/>
        <v>CUMPLE</v>
      </c>
      <c r="R237" s="26"/>
      <c r="S237" s="156" t="str">
        <f t="shared" si="67"/>
        <v>CUMPLE</v>
      </c>
      <c r="U237" s="26"/>
      <c r="V237" s="156" t="str">
        <f t="shared" si="68"/>
        <v>CUMPLE</v>
      </c>
      <c r="X237" s="26"/>
      <c r="Y237" s="156" t="str">
        <f t="shared" si="69"/>
        <v>CUMPLE</v>
      </c>
      <c r="AA237" s="26"/>
      <c r="AB237" s="156" t="str">
        <f t="shared" si="70"/>
        <v>CUMPLE</v>
      </c>
      <c r="AD237" s="26"/>
      <c r="AE237" s="156" t="str">
        <f t="shared" si="71"/>
        <v>CUMPLE</v>
      </c>
      <c r="AG237" s="26"/>
      <c r="AH237" s="156" t="str">
        <f t="shared" si="72"/>
        <v>CUMPLE</v>
      </c>
      <c r="AJ237" s="26"/>
      <c r="AK237" s="156" t="str">
        <f t="shared" si="73"/>
        <v>CUMPLE</v>
      </c>
      <c r="AM237" s="26"/>
      <c r="AN237" s="156" t="str">
        <f t="shared" si="74"/>
        <v>CUMPLE</v>
      </c>
      <c r="AP237" s="26"/>
      <c r="AQ237" s="156" t="str">
        <f t="shared" si="75"/>
        <v>CUMPLE</v>
      </c>
      <c r="AS237" s="26"/>
      <c r="AT237" s="156" t="str">
        <f t="shared" si="76"/>
        <v>CUMPLE</v>
      </c>
      <c r="AV237" s="26"/>
      <c r="AW237" s="156" t="str">
        <f t="shared" si="77"/>
        <v>CUMPLE</v>
      </c>
      <c r="AY237" s="26"/>
      <c r="AZ237" s="156" t="str">
        <f t="shared" si="78"/>
        <v>CUMPLE</v>
      </c>
      <c r="BB237" s="26"/>
      <c r="BC237" s="156" t="str">
        <f t="shared" si="79"/>
        <v>CUMPLE</v>
      </c>
      <c r="BE237" s="26"/>
      <c r="BF237" s="156" t="str">
        <f t="shared" si="80"/>
        <v>CUMPLE</v>
      </c>
      <c r="BH237" s="26"/>
      <c r="BI237" s="156" t="str">
        <f t="shared" si="81"/>
        <v>CUMPLE</v>
      </c>
      <c r="BK237" s="26"/>
      <c r="BL237" s="156" t="str">
        <f t="shared" si="82"/>
        <v>CUMPLE</v>
      </c>
      <c r="BN237" s="26"/>
      <c r="BO237" s="156" t="str">
        <f t="shared" si="83"/>
        <v>CUMPLE</v>
      </c>
    </row>
    <row r="238" spans="1:67" ht="48" x14ac:dyDescent="0.2">
      <c r="A238" s="27" t="s">
        <v>423</v>
      </c>
      <c r="B238" s="32" t="s">
        <v>102</v>
      </c>
      <c r="C238" s="29" t="s">
        <v>33</v>
      </c>
      <c r="D238" s="29">
        <v>1</v>
      </c>
      <c r="E238" s="25">
        <v>455648.14595999999</v>
      </c>
      <c r="F238" s="26"/>
      <c r="G238" s="156" t="str">
        <f t="shared" si="63"/>
        <v>CUMPLE</v>
      </c>
      <c r="I238" s="26"/>
      <c r="J238" s="156" t="str">
        <f t="shared" si="64"/>
        <v>CUMPLE</v>
      </c>
      <c r="L238" s="26"/>
      <c r="M238" s="156" t="str">
        <f t="shared" si="65"/>
        <v>CUMPLE</v>
      </c>
      <c r="O238" s="26"/>
      <c r="P238" s="156" t="str">
        <f t="shared" si="66"/>
        <v>CUMPLE</v>
      </c>
      <c r="R238" s="26"/>
      <c r="S238" s="156" t="str">
        <f t="shared" si="67"/>
        <v>CUMPLE</v>
      </c>
      <c r="U238" s="26"/>
      <c r="V238" s="156" t="str">
        <f t="shared" si="68"/>
        <v>CUMPLE</v>
      </c>
      <c r="X238" s="26"/>
      <c r="Y238" s="156" t="str">
        <f t="shared" si="69"/>
        <v>CUMPLE</v>
      </c>
      <c r="AA238" s="26"/>
      <c r="AB238" s="156" t="str">
        <f t="shared" si="70"/>
        <v>CUMPLE</v>
      </c>
      <c r="AD238" s="26"/>
      <c r="AE238" s="156" t="str">
        <f t="shared" si="71"/>
        <v>CUMPLE</v>
      </c>
      <c r="AG238" s="26"/>
      <c r="AH238" s="156" t="str">
        <f t="shared" si="72"/>
        <v>CUMPLE</v>
      </c>
      <c r="AJ238" s="26"/>
      <c r="AK238" s="156" t="str">
        <f t="shared" si="73"/>
        <v>CUMPLE</v>
      </c>
      <c r="AM238" s="26"/>
      <c r="AN238" s="156" t="str">
        <f t="shared" si="74"/>
        <v>CUMPLE</v>
      </c>
      <c r="AP238" s="26"/>
      <c r="AQ238" s="156" t="str">
        <f t="shared" si="75"/>
        <v>CUMPLE</v>
      </c>
      <c r="AS238" s="26"/>
      <c r="AT238" s="156" t="str">
        <f t="shared" si="76"/>
        <v>CUMPLE</v>
      </c>
      <c r="AV238" s="26"/>
      <c r="AW238" s="156" t="str">
        <f t="shared" si="77"/>
        <v>CUMPLE</v>
      </c>
      <c r="AY238" s="26"/>
      <c r="AZ238" s="156" t="str">
        <f t="shared" si="78"/>
        <v>CUMPLE</v>
      </c>
      <c r="BB238" s="26"/>
      <c r="BC238" s="156" t="str">
        <f t="shared" si="79"/>
        <v>CUMPLE</v>
      </c>
      <c r="BE238" s="26"/>
      <c r="BF238" s="156" t="str">
        <f t="shared" si="80"/>
        <v>CUMPLE</v>
      </c>
      <c r="BH238" s="26"/>
      <c r="BI238" s="156" t="str">
        <f t="shared" si="81"/>
        <v>CUMPLE</v>
      </c>
      <c r="BK238" s="26"/>
      <c r="BL238" s="156" t="str">
        <f t="shared" si="82"/>
        <v>CUMPLE</v>
      </c>
      <c r="BN238" s="26"/>
      <c r="BO238" s="156" t="str">
        <f t="shared" si="83"/>
        <v>CUMPLE</v>
      </c>
    </row>
    <row r="239" spans="1:67" ht="36" x14ac:dyDescent="0.2">
      <c r="A239" s="27" t="s">
        <v>424</v>
      </c>
      <c r="B239" s="32" t="s">
        <v>425</v>
      </c>
      <c r="C239" s="29" t="s">
        <v>33</v>
      </c>
      <c r="D239" s="29">
        <v>1</v>
      </c>
      <c r="E239" s="34">
        <v>176248.35233600001</v>
      </c>
      <c r="F239" s="26"/>
      <c r="G239" s="156" t="str">
        <f t="shared" si="63"/>
        <v>CUMPLE</v>
      </c>
      <c r="I239" s="26"/>
      <c r="J239" s="156" t="str">
        <f t="shared" si="64"/>
        <v>CUMPLE</v>
      </c>
      <c r="L239" s="26"/>
      <c r="M239" s="156" t="str">
        <f t="shared" si="65"/>
        <v>CUMPLE</v>
      </c>
      <c r="O239" s="26"/>
      <c r="P239" s="156" t="str">
        <f t="shared" si="66"/>
        <v>CUMPLE</v>
      </c>
      <c r="R239" s="26"/>
      <c r="S239" s="156" t="str">
        <f t="shared" si="67"/>
        <v>CUMPLE</v>
      </c>
      <c r="U239" s="26"/>
      <c r="V239" s="156" t="str">
        <f t="shared" si="68"/>
        <v>CUMPLE</v>
      </c>
      <c r="X239" s="26"/>
      <c r="Y239" s="156" t="str">
        <f t="shared" si="69"/>
        <v>CUMPLE</v>
      </c>
      <c r="AA239" s="26"/>
      <c r="AB239" s="156" t="str">
        <f t="shared" si="70"/>
        <v>CUMPLE</v>
      </c>
      <c r="AD239" s="26"/>
      <c r="AE239" s="156" t="str">
        <f t="shared" si="71"/>
        <v>CUMPLE</v>
      </c>
      <c r="AG239" s="26"/>
      <c r="AH239" s="156" t="str">
        <f t="shared" si="72"/>
        <v>CUMPLE</v>
      </c>
      <c r="AJ239" s="26"/>
      <c r="AK239" s="156" t="str">
        <f t="shared" si="73"/>
        <v>CUMPLE</v>
      </c>
      <c r="AM239" s="26"/>
      <c r="AN239" s="156" t="str">
        <f t="shared" si="74"/>
        <v>CUMPLE</v>
      </c>
      <c r="AP239" s="26"/>
      <c r="AQ239" s="156" t="str">
        <f t="shared" si="75"/>
        <v>CUMPLE</v>
      </c>
      <c r="AS239" s="26"/>
      <c r="AT239" s="156" t="str">
        <f t="shared" si="76"/>
        <v>CUMPLE</v>
      </c>
      <c r="AV239" s="26"/>
      <c r="AW239" s="156" t="str">
        <f t="shared" si="77"/>
        <v>CUMPLE</v>
      </c>
      <c r="AY239" s="26"/>
      <c r="AZ239" s="156" t="str">
        <f t="shared" si="78"/>
        <v>CUMPLE</v>
      </c>
      <c r="BB239" s="26"/>
      <c r="BC239" s="156" t="str">
        <f t="shared" si="79"/>
        <v>CUMPLE</v>
      </c>
      <c r="BE239" s="26"/>
      <c r="BF239" s="156" t="str">
        <f t="shared" si="80"/>
        <v>CUMPLE</v>
      </c>
      <c r="BH239" s="26"/>
      <c r="BI239" s="156" t="str">
        <f t="shared" si="81"/>
        <v>CUMPLE</v>
      </c>
      <c r="BK239" s="26"/>
      <c r="BL239" s="156" t="str">
        <f t="shared" si="82"/>
        <v>CUMPLE</v>
      </c>
      <c r="BN239" s="26"/>
      <c r="BO239" s="156" t="str">
        <f t="shared" si="83"/>
        <v>CUMPLE</v>
      </c>
    </row>
    <row r="240" spans="1:67" ht="36" x14ac:dyDescent="0.2">
      <c r="A240" s="27" t="s">
        <v>426</v>
      </c>
      <c r="B240" s="32" t="s">
        <v>106</v>
      </c>
      <c r="C240" s="29" t="s">
        <v>33</v>
      </c>
      <c r="D240" s="29">
        <v>1</v>
      </c>
      <c r="E240" s="25">
        <v>308917.635824</v>
      </c>
      <c r="F240" s="26"/>
      <c r="G240" s="156" t="str">
        <f t="shared" si="63"/>
        <v>CUMPLE</v>
      </c>
      <c r="I240" s="26"/>
      <c r="J240" s="156" t="str">
        <f t="shared" si="64"/>
        <v>CUMPLE</v>
      </c>
      <c r="L240" s="26"/>
      <c r="M240" s="156" t="str">
        <f t="shared" si="65"/>
        <v>CUMPLE</v>
      </c>
      <c r="O240" s="26"/>
      <c r="P240" s="156" t="str">
        <f t="shared" si="66"/>
        <v>CUMPLE</v>
      </c>
      <c r="R240" s="26"/>
      <c r="S240" s="156" t="str">
        <f t="shared" si="67"/>
        <v>CUMPLE</v>
      </c>
      <c r="U240" s="26"/>
      <c r="V240" s="156" t="str">
        <f t="shared" si="68"/>
        <v>CUMPLE</v>
      </c>
      <c r="X240" s="26"/>
      <c r="Y240" s="156" t="str">
        <f t="shared" si="69"/>
        <v>CUMPLE</v>
      </c>
      <c r="AA240" s="26"/>
      <c r="AB240" s="156" t="str">
        <f t="shared" si="70"/>
        <v>CUMPLE</v>
      </c>
      <c r="AD240" s="26"/>
      <c r="AE240" s="156" t="str">
        <f t="shared" si="71"/>
        <v>CUMPLE</v>
      </c>
      <c r="AG240" s="26"/>
      <c r="AH240" s="156" t="str">
        <f t="shared" si="72"/>
        <v>CUMPLE</v>
      </c>
      <c r="AJ240" s="26"/>
      <c r="AK240" s="156" t="str">
        <f t="shared" si="73"/>
        <v>CUMPLE</v>
      </c>
      <c r="AM240" s="26"/>
      <c r="AN240" s="156" t="str">
        <f t="shared" si="74"/>
        <v>CUMPLE</v>
      </c>
      <c r="AP240" s="26"/>
      <c r="AQ240" s="156" t="str">
        <f t="shared" si="75"/>
        <v>CUMPLE</v>
      </c>
      <c r="AS240" s="26"/>
      <c r="AT240" s="156" t="str">
        <f t="shared" si="76"/>
        <v>CUMPLE</v>
      </c>
      <c r="AV240" s="26"/>
      <c r="AW240" s="156" t="str">
        <f t="shared" si="77"/>
        <v>CUMPLE</v>
      </c>
      <c r="AY240" s="26"/>
      <c r="AZ240" s="156" t="str">
        <f t="shared" si="78"/>
        <v>CUMPLE</v>
      </c>
      <c r="BB240" s="26"/>
      <c r="BC240" s="156" t="str">
        <f t="shared" si="79"/>
        <v>CUMPLE</v>
      </c>
      <c r="BE240" s="26"/>
      <c r="BF240" s="156" t="str">
        <f t="shared" si="80"/>
        <v>CUMPLE</v>
      </c>
      <c r="BH240" s="26"/>
      <c r="BI240" s="156" t="str">
        <f t="shared" si="81"/>
        <v>CUMPLE</v>
      </c>
      <c r="BK240" s="26"/>
      <c r="BL240" s="156" t="str">
        <f t="shared" si="82"/>
        <v>CUMPLE</v>
      </c>
      <c r="BN240" s="26"/>
      <c r="BO240" s="156" t="str">
        <f t="shared" si="83"/>
        <v>CUMPLE</v>
      </c>
    </row>
    <row r="241" spans="1:67" ht="36" x14ac:dyDescent="0.2">
      <c r="A241" s="27" t="s">
        <v>427</v>
      </c>
      <c r="B241" s="32" t="s">
        <v>108</v>
      </c>
      <c r="C241" s="29" t="s">
        <v>33</v>
      </c>
      <c r="D241" s="29">
        <v>1</v>
      </c>
      <c r="E241" s="34">
        <v>299793.939144</v>
      </c>
      <c r="F241" s="26"/>
      <c r="G241" s="156" t="str">
        <f t="shared" si="63"/>
        <v>CUMPLE</v>
      </c>
      <c r="I241" s="26"/>
      <c r="J241" s="156" t="str">
        <f t="shared" si="64"/>
        <v>CUMPLE</v>
      </c>
      <c r="L241" s="26"/>
      <c r="M241" s="156" t="str">
        <f t="shared" si="65"/>
        <v>CUMPLE</v>
      </c>
      <c r="O241" s="26"/>
      <c r="P241" s="156" t="str">
        <f t="shared" si="66"/>
        <v>CUMPLE</v>
      </c>
      <c r="R241" s="26"/>
      <c r="S241" s="156" t="str">
        <f t="shared" si="67"/>
        <v>CUMPLE</v>
      </c>
      <c r="U241" s="26"/>
      <c r="V241" s="156" t="str">
        <f t="shared" si="68"/>
        <v>CUMPLE</v>
      </c>
      <c r="X241" s="26"/>
      <c r="Y241" s="156" t="str">
        <f t="shared" si="69"/>
        <v>CUMPLE</v>
      </c>
      <c r="AA241" s="26"/>
      <c r="AB241" s="156" t="str">
        <f t="shared" si="70"/>
        <v>CUMPLE</v>
      </c>
      <c r="AD241" s="26"/>
      <c r="AE241" s="156" t="str">
        <f t="shared" si="71"/>
        <v>CUMPLE</v>
      </c>
      <c r="AG241" s="26"/>
      <c r="AH241" s="156" t="str">
        <f t="shared" si="72"/>
        <v>CUMPLE</v>
      </c>
      <c r="AJ241" s="26"/>
      <c r="AK241" s="156" t="str">
        <f t="shared" si="73"/>
        <v>CUMPLE</v>
      </c>
      <c r="AM241" s="26"/>
      <c r="AN241" s="156" t="str">
        <f t="shared" si="74"/>
        <v>CUMPLE</v>
      </c>
      <c r="AP241" s="26"/>
      <c r="AQ241" s="156" t="str">
        <f t="shared" si="75"/>
        <v>CUMPLE</v>
      </c>
      <c r="AS241" s="26"/>
      <c r="AT241" s="156" t="str">
        <f t="shared" si="76"/>
        <v>CUMPLE</v>
      </c>
      <c r="AV241" s="26"/>
      <c r="AW241" s="156" t="str">
        <f t="shared" si="77"/>
        <v>CUMPLE</v>
      </c>
      <c r="AY241" s="26"/>
      <c r="AZ241" s="156" t="str">
        <f t="shared" si="78"/>
        <v>CUMPLE</v>
      </c>
      <c r="BB241" s="26"/>
      <c r="BC241" s="156" t="str">
        <f t="shared" si="79"/>
        <v>CUMPLE</v>
      </c>
      <c r="BE241" s="26"/>
      <c r="BF241" s="156" t="str">
        <f t="shared" si="80"/>
        <v>CUMPLE</v>
      </c>
      <c r="BH241" s="26"/>
      <c r="BI241" s="156" t="str">
        <f t="shared" si="81"/>
        <v>CUMPLE</v>
      </c>
      <c r="BK241" s="26"/>
      <c r="BL241" s="156" t="str">
        <f t="shared" si="82"/>
        <v>CUMPLE</v>
      </c>
      <c r="BN241" s="26"/>
      <c r="BO241" s="156" t="str">
        <f t="shared" si="83"/>
        <v>CUMPLE</v>
      </c>
    </row>
    <row r="242" spans="1:67" ht="36" x14ac:dyDescent="0.2">
      <c r="A242" s="27" t="s">
        <v>428</v>
      </c>
      <c r="B242" s="32" t="s">
        <v>110</v>
      </c>
      <c r="C242" s="29" t="s">
        <v>33</v>
      </c>
      <c r="D242" s="29">
        <v>1</v>
      </c>
      <c r="E242" s="25">
        <v>260669.381028</v>
      </c>
      <c r="F242" s="26"/>
      <c r="G242" s="156" t="str">
        <f t="shared" si="63"/>
        <v>CUMPLE</v>
      </c>
      <c r="I242" s="26"/>
      <c r="J242" s="156" t="str">
        <f t="shared" si="64"/>
        <v>CUMPLE</v>
      </c>
      <c r="L242" s="26"/>
      <c r="M242" s="156" t="str">
        <f t="shared" si="65"/>
        <v>CUMPLE</v>
      </c>
      <c r="O242" s="26"/>
      <c r="P242" s="156" t="str">
        <f t="shared" si="66"/>
        <v>CUMPLE</v>
      </c>
      <c r="R242" s="26"/>
      <c r="S242" s="156" t="str">
        <f t="shared" si="67"/>
        <v>CUMPLE</v>
      </c>
      <c r="U242" s="26"/>
      <c r="V242" s="156" t="str">
        <f t="shared" si="68"/>
        <v>CUMPLE</v>
      </c>
      <c r="X242" s="26"/>
      <c r="Y242" s="156" t="str">
        <f t="shared" si="69"/>
        <v>CUMPLE</v>
      </c>
      <c r="AA242" s="26"/>
      <c r="AB242" s="156" t="str">
        <f t="shared" si="70"/>
        <v>CUMPLE</v>
      </c>
      <c r="AD242" s="26"/>
      <c r="AE242" s="156" t="str">
        <f t="shared" si="71"/>
        <v>CUMPLE</v>
      </c>
      <c r="AG242" s="26"/>
      <c r="AH242" s="156" t="str">
        <f t="shared" si="72"/>
        <v>CUMPLE</v>
      </c>
      <c r="AJ242" s="26"/>
      <c r="AK242" s="156" t="str">
        <f t="shared" si="73"/>
        <v>CUMPLE</v>
      </c>
      <c r="AM242" s="26"/>
      <c r="AN242" s="156" t="str">
        <f t="shared" si="74"/>
        <v>CUMPLE</v>
      </c>
      <c r="AP242" s="26"/>
      <c r="AQ242" s="156" t="str">
        <f t="shared" si="75"/>
        <v>CUMPLE</v>
      </c>
      <c r="AS242" s="26"/>
      <c r="AT242" s="156" t="str">
        <f t="shared" si="76"/>
        <v>CUMPLE</v>
      </c>
      <c r="AV242" s="26"/>
      <c r="AW242" s="156" t="str">
        <f t="shared" si="77"/>
        <v>CUMPLE</v>
      </c>
      <c r="AY242" s="26"/>
      <c r="AZ242" s="156" t="str">
        <f t="shared" si="78"/>
        <v>CUMPLE</v>
      </c>
      <c r="BB242" s="26"/>
      <c r="BC242" s="156" t="str">
        <f t="shared" si="79"/>
        <v>CUMPLE</v>
      </c>
      <c r="BE242" s="26"/>
      <c r="BF242" s="156" t="str">
        <f t="shared" si="80"/>
        <v>CUMPLE</v>
      </c>
      <c r="BH242" s="26"/>
      <c r="BI242" s="156" t="str">
        <f t="shared" si="81"/>
        <v>CUMPLE</v>
      </c>
      <c r="BK242" s="26"/>
      <c r="BL242" s="156" t="str">
        <f t="shared" si="82"/>
        <v>CUMPLE</v>
      </c>
      <c r="BN242" s="26"/>
      <c r="BO242" s="156" t="str">
        <f t="shared" si="83"/>
        <v>CUMPLE</v>
      </c>
    </row>
    <row r="243" spans="1:67" ht="36" x14ac:dyDescent="0.2">
      <c r="A243" s="27" t="s">
        <v>429</v>
      </c>
      <c r="B243" s="32" t="s">
        <v>112</v>
      </c>
      <c r="C243" s="29" t="s">
        <v>33</v>
      </c>
      <c r="D243" s="29">
        <v>1</v>
      </c>
      <c r="E243" s="34">
        <v>519299.347504</v>
      </c>
      <c r="F243" s="26"/>
      <c r="G243" s="156" t="str">
        <f t="shared" si="63"/>
        <v>CUMPLE</v>
      </c>
      <c r="I243" s="26"/>
      <c r="J243" s="156" t="str">
        <f t="shared" si="64"/>
        <v>CUMPLE</v>
      </c>
      <c r="L243" s="26"/>
      <c r="M243" s="156" t="str">
        <f t="shared" si="65"/>
        <v>CUMPLE</v>
      </c>
      <c r="O243" s="26"/>
      <c r="P243" s="156" t="str">
        <f t="shared" si="66"/>
        <v>CUMPLE</v>
      </c>
      <c r="R243" s="26"/>
      <c r="S243" s="156" t="str">
        <f t="shared" si="67"/>
        <v>CUMPLE</v>
      </c>
      <c r="U243" s="26"/>
      <c r="V243" s="156" t="str">
        <f t="shared" si="68"/>
        <v>CUMPLE</v>
      </c>
      <c r="X243" s="26"/>
      <c r="Y243" s="156" t="str">
        <f t="shared" si="69"/>
        <v>CUMPLE</v>
      </c>
      <c r="AA243" s="26"/>
      <c r="AB243" s="156" t="str">
        <f t="shared" si="70"/>
        <v>CUMPLE</v>
      </c>
      <c r="AD243" s="26"/>
      <c r="AE243" s="156" t="str">
        <f t="shared" si="71"/>
        <v>CUMPLE</v>
      </c>
      <c r="AG243" s="26"/>
      <c r="AH243" s="156" t="str">
        <f t="shared" si="72"/>
        <v>CUMPLE</v>
      </c>
      <c r="AJ243" s="26"/>
      <c r="AK243" s="156" t="str">
        <f t="shared" si="73"/>
        <v>CUMPLE</v>
      </c>
      <c r="AM243" s="26"/>
      <c r="AN243" s="156" t="str">
        <f t="shared" si="74"/>
        <v>CUMPLE</v>
      </c>
      <c r="AP243" s="26"/>
      <c r="AQ243" s="156" t="str">
        <f t="shared" si="75"/>
        <v>CUMPLE</v>
      </c>
      <c r="AS243" s="26"/>
      <c r="AT243" s="156" t="str">
        <f t="shared" si="76"/>
        <v>CUMPLE</v>
      </c>
      <c r="AV243" s="26"/>
      <c r="AW243" s="156" t="str">
        <f t="shared" si="77"/>
        <v>CUMPLE</v>
      </c>
      <c r="AY243" s="26"/>
      <c r="AZ243" s="156" t="str">
        <f t="shared" si="78"/>
        <v>CUMPLE</v>
      </c>
      <c r="BB243" s="26"/>
      <c r="BC243" s="156" t="str">
        <f t="shared" si="79"/>
        <v>CUMPLE</v>
      </c>
      <c r="BE243" s="26"/>
      <c r="BF243" s="156" t="str">
        <f t="shared" si="80"/>
        <v>CUMPLE</v>
      </c>
      <c r="BH243" s="26"/>
      <c r="BI243" s="156" t="str">
        <f t="shared" si="81"/>
        <v>CUMPLE</v>
      </c>
      <c r="BK243" s="26"/>
      <c r="BL243" s="156" t="str">
        <f t="shared" si="82"/>
        <v>CUMPLE</v>
      </c>
      <c r="BN243" s="26"/>
      <c r="BO243" s="156" t="str">
        <f t="shared" si="83"/>
        <v>CUMPLE</v>
      </c>
    </row>
    <row r="244" spans="1:67" ht="24" x14ac:dyDescent="0.2">
      <c r="A244" s="27" t="s">
        <v>430</v>
      </c>
      <c r="B244" s="100" t="s">
        <v>431</v>
      </c>
      <c r="C244" s="29" t="s">
        <v>197</v>
      </c>
      <c r="D244" s="29">
        <v>1</v>
      </c>
      <c r="E244" s="34">
        <v>52789.708990480001</v>
      </c>
      <c r="F244" s="26"/>
      <c r="G244" s="156" t="str">
        <f t="shared" si="63"/>
        <v>CUMPLE</v>
      </c>
      <c r="I244" s="26"/>
      <c r="J244" s="156" t="str">
        <f t="shared" si="64"/>
        <v>CUMPLE</v>
      </c>
      <c r="L244" s="26"/>
      <c r="M244" s="156" t="str">
        <f t="shared" si="65"/>
        <v>CUMPLE</v>
      </c>
      <c r="O244" s="26"/>
      <c r="P244" s="156" t="str">
        <f t="shared" si="66"/>
        <v>CUMPLE</v>
      </c>
      <c r="R244" s="26"/>
      <c r="S244" s="156" t="str">
        <f t="shared" si="67"/>
        <v>CUMPLE</v>
      </c>
      <c r="U244" s="26"/>
      <c r="V244" s="156" t="str">
        <f t="shared" si="68"/>
        <v>CUMPLE</v>
      </c>
      <c r="X244" s="26"/>
      <c r="Y244" s="156" t="str">
        <f t="shared" si="69"/>
        <v>CUMPLE</v>
      </c>
      <c r="AA244" s="26"/>
      <c r="AB244" s="156" t="str">
        <f t="shared" si="70"/>
        <v>CUMPLE</v>
      </c>
      <c r="AD244" s="26"/>
      <c r="AE244" s="156" t="str">
        <f t="shared" si="71"/>
        <v>CUMPLE</v>
      </c>
      <c r="AG244" s="26"/>
      <c r="AH244" s="156" t="str">
        <f t="shared" si="72"/>
        <v>CUMPLE</v>
      </c>
      <c r="AJ244" s="26"/>
      <c r="AK244" s="156" t="str">
        <f t="shared" si="73"/>
        <v>CUMPLE</v>
      </c>
      <c r="AM244" s="26"/>
      <c r="AN244" s="156" t="str">
        <f t="shared" si="74"/>
        <v>CUMPLE</v>
      </c>
      <c r="AP244" s="26"/>
      <c r="AQ244" s="156" t="str">
        <f t="shared" si="75"/>
        <v>CUMPLE</v>
      </c>
      <c r="AS244" s="26"/>
      <c r="AT244" s="156" t="str">
        <f t="shared" si="76"/>
        <v>CUMPLE</v>
      </c>
      <c r="AV244" s="26"/>
      <c r="AW244" s="156" t="str">
        <f t="shared" si="77"/>
        <v>CUMPLE</v>
      </c>
      <c r="AY244" s="26"/>
      <c r="AZ244" s="156" t="str">
        <f t="shared" si="78"/>
        <v>CUMPLE</v>
      </c>
      <c r="BB244" s="26"/>
      <c r="BC244" s="156" t="str">
        <f t="shared" si="79"/>
        <v>CUMPLE</v>
      </c>
      <c r="BE244" s="26"/>
      <c r="BF244" s="156" t="str">
        <f t="shared" si="80"/>
        <v>CUMPLE</v>
      </c>
      <c r="BH244" s="26"/>
      <c r="BI244" s="156" t="str">
        <f t="shared" si="81"/>
        <v>CUMPLE</v>
      </c>
      <c r="BK244" s="26"/>
      <c r="BL244" s="156" t="str">
        <f t="shared" si="82"/>
        <v>CUMPLE</v>
      </c>
      <c r="BN244" s="26"/>
      <c r="BO244" s="156" t="str">
        <f t="shared" si="83"/>
        <v>CUMPLE</v>
      </c>
    </row>
    <row r="245" spans="1:67" ht="24" x14ac:dyDescent="0.2">
      <c r="A245" s="27" t="s">
        <v>432</v>
      </c>
      <c r="B245" s="100" t="s">
        <v>433</v>
      </c>
      <c r="C245" s="29" t="s">
        <v>197</v>
      </c>
      <c r="D245" s="29">
        <v>1</v>
      </c>
      <c r="E245" s="34">
        <v>52611.824000000001</v>
      </c>
      <c r="F245" s="26"/>
      <c r="G245" s="156" t="str">
        <f t="shared" si="63"/>
        <v>CUMPLE</v>
      </c>
      <c r="I245" s="26"/>
      <c r="J245" s="156" t="str">
        <f t="shared" si="64"/>
        <v>CUMPLE</v>
      </c>
      <c r="L245" s="26"/>
      <c r="M245" s="156" t="str">
        <f t="shared" si="65"/>
        <v>CUMPLE</v>
      </c>
      <c r="O245" s="26"/>
      <c r="P245" s="156" t="str">
        <f t="shared" si="66"/>
        <v>CUMPLE</v>
      </c>
      <c r="R245" s="26"/>
      <c r="S245" s="156" t="str">
        <f t="shared" si="67"/>
        <v>CUMPLE</v>
      </c>
      <c r="U245" s="26"/>
      <c r="V245" s="156" t="str">
        <f t="shared" si="68"/>
        <v>CUMPLE</v>
      </c>
      <c r="X245" s="26"/>
      <c r="Y245" s="156" t="str">
        <f t="shared" si="69"/>
        <v>CUMPLE</v>
      </c>
      <c r="AA245" s="26"/>
      <c r="AB245" s="156" t="str">
        <f t="shared" si="70"/>
        <v>CUMPLE</v>
      </c>
      <c r="AD245" s="26"/>
      <c r="AE245" s="156" t="str">
        <f t="shared" si="71"/>
        <v>CUMPLE</v>
      </c>
      <c r="AG245" s="26"/>
      <c r="AH245" s="156" t="str">
        <f t="shared" si="72"/>
        <v>CUMPLE</v>
      </c>
      <c r="AJ245" s="26"/>
      <c r="AK245" s="156" t="str">
        <f t="shared" si="73"/>
        <v>CUMPLE</v>
      </c>
      <c r="AM245" s="26"/>
      <c r="AN245" s="156" t="str">
        <f t="shared" si="74"/>
        <v>CUMPLE</v>
      </c>
      <c r="AP245" s="26"/>
      <c r="AQ245" s="156" t="str">
        <f t="shared" si="75"/>
        <v>CUMPLE</v>
      </c>
      <c r="AS245" s="26"/>
      <c r="AT245" s="156" t="str">
        <f t="shared" si="76"/>
        <v>CUMPLE</v>
      </c>
      <c r="AV245" s="26"/>
      <c r="AW245" s="156" t="str">
        <f t="shared" si="77"/>
        <v>CUMPLE</v>
      </c>
      <c r="AY245" s="26"/>
      <c r="AZ245" s="156" t="str">
        <f t="shared" si="78"/>
        <v>CUMPLE</v>
      </c>
      <c r="BB245" s="26"/>
      <c r="BC245" s="156" t="str">
        <f t="shared" si="79"/>
        <v>CUMPLE</v>
      </c>
      <c r="BE245" s="26"/>
      <c r="BF245" s="156" t="str">
        <f t="shared" si="80"/>
        <v>CUMPLE</v>
      </c>
      <c r="BH245" s="26"/>
      <c r="BI245" s="156" t="str">
        <f t="shared" si="81"/>
        <v>CUMPLE</v>
      </c>
      <c r="BK245" s="26"/>
      <c r="BL245" s="156" t="str">
        <f t="shared" si="82"/>
        <v>CUMPLE</v>
      </c>
      <c r="BN245" s="26"/>
      <c r="BO245" s="156" t="str">
        <f t="shared" si="83"/>
        <v>CUMPLE</v>
      </c>
    </row>
    <row r="246" spans="1:67" ht="36" x14ac:dyDescent="0.2">
      <c r="A246" s="27" t="s">
        <v>434</v>
      </c>
      <c r="B246" s="100" t="s">
        <v>435</v>
      </c>
      <c r="C246" s="29" t="s">
        <v>33</v>
      </c>
      <c r="D246" s="29">
        <v>1</v>
      </c>
      <c r="E246" s="34">
        <v>136961.46755542161</v>
      </c>
      <c r="F246" s="26"/>
      <c r="G246" s="156" t="str">
        <f t="shared" si="63"/>
        <v>CUMPLE</v>
      </c>
      <c r="I246" s="26"/>
      <c r="J246" s="156" t="str">
        <f t="shared" si="64"/>
        <v>CUMPLE</v>
      </c>
      <c r="L246" s="26"/>
      <c r="M246" s="156" t="str">
        <f t="shared" si="65"/>
        <v>CUMPLE</v>
      </c>
      <c r="O246" s="26"/>
      <c r="P246" s="156" t="str">
        <f t="shared" si="66"/>
        <v>CUMPLE</v>
      </c>
      <c r="R246" s="26"/>
      <c r="S246" s="156" t="str">
        <f t="shared" si="67"/>
        <v>CUMPLE</v>
      </c>
      <c r="U246" s="26"/>
      <c r="V246" s="156" t="str">
        <f t="shared" si="68"/>
        <v>CUMPLE</v>
      </c>
      <c r="X246" s="26"/>
      <c r="Y246" s="156" t="str">
        <f t="shared" si="69"/>
        <v>CUMPLE</v>
      </c>
      <c r="AA246" s="26"/>
      <c r="AB246" s="156" t="str">
        <f t="shared" si="70"/>
        <v>CUMPLE</v>
      </c>
      <c r="AD246" s="26"/>
      <c r="AE246" s="156" t="str">
        <f t="shared" si="71"/>
        <v>CUMPLE</v>
      </c>
      <c r="AG246" s="26"/>
      <c r="AH246" s="156" t="str">
        <f t="shared" si="72"/>
        <v>CUMPLE</v>
      </c>
      <c r="AJ246" s="26"/>
      <c r="AK246" s="156" t="str">
        <f t="shared" si="73"/>
        <v>CUMPLE</v>
      </c>
      <c r="AM246" s="26"/>
      <c r="AN246" s="156" t="str">
        <f t="shared" si="74"/>
        <v>CUMPLE</v>
      </c>
      <c r="AP246" s="26"/>
      <c r="AQ246" s="156" t="str">
        <f t="shared" si="75"/>
        <v>CUMPLE</v>
      </c>
      <c r="AS246" s="26"/>
      <c r="AT246" s="156" t="str">
        <f t="shared" si="76"/>
        <v>CUMPLE</v>
      </c>
      <c r="AV246" s="26"/>
      <c r="AW246" s="156" t="str">
        <f t="shared" si="77"/>
        <v>CUMPLE</v>
      </c>
      <c r="AY246" s="26"/>
      <c r="AZ246" s="156" t="str">
        <f t="shared" si="78"/>
        <v>CUMPLE</v>
      </c>
      <c r="BB246" s="26"/>
      <c r="BC246" s="156" t="str">
        <f t="shared" si="79"/>
        <v>CUMPLE</v>
      </c>
      <c r="BE246" s="26"/>
      <c r="BF246" s="156" t="str">
        <f t="shared" si="80"/>
        <v>CUMPLE</v>
      </c>
      <c r="BH246" s="26"/>
      <c r="BI246" s="156" t="str">
        <f t="shared" si="81"/>
        <v>CUMPLE</v>
      </c>
      <c r="BK246" s="26"/>
      <c r="BL246" s="156" t="str">
        <f t="shared" si="82"/>
        <v>CUMPLE</v>
      </c>
      <c r="BN246" s="26"/>
      <c r="BO246" s="156" t="str">
        <f t="shared" si="83"/>
        <v>CUMPLE</v>
      </c>
    </row>
    <row r="247" spans="1:67" ht="48" x14ac:dyDescent="0.2">
      <c r="A247" s="27" t="s">
        <v>436</v>
      </c>
      <c r="B247" s="100" t="s">
        <v>437</v>
      </c>
      <c r="C247" s="29" t="s">
        <v>33</v>
      </c>
      <c r="D247" s="29">
        <v>1</v>
      </c>
      <c r="E247" s="34">
        <v>148634.88324337522</v>
      </c>
      <c r="F247" s="26"/>
      <c r="G247" s="156" t="str">
        <f t="shared" si="63"/>
        <v>CUMPLE</v>
      </c>
      <c r="I247" s="26"/>
      <c r="J247" s="156" t="str">
        <f t="shared" si="64"/>
        <v>CUMPLE</v>
      </c>
      <c r="L247" s="26"/>
      <c r="M247" s="156" t="str">
        <f t="shared" si="65"/>
        <v>CUMPLE</v>
      </c>
      <c r="O247" s="26"/>
      <c r="P247" s="156" t="str">
        <f t="shared" si="66"/>
        <v>CUMPLE</v>
      </c>
      <c r="R247" s="26"/>
      <c r="S247" s="156" t="str">
        <f t="shared" si="67"/>
        <v>CUMPLE</v>
      </c>
      <c r="U247" s="26"/>
      <c r="V247" s="156" t="str">
        <f t="shared" si="68"/>
        <v>CUMPLE</v>
      </c>
      <c r="X247" s="26"/>
      <c r="Y247" s="156" t="str">
        <f t="shared" si="69"/>
        <v>CUMPLE</v>
      </c>
      <c r="AA247" s="26"/>
      <c r="AB247" s="156" t="str">
        <f t="shared" si="70"/>
        <v>CUMPLE</v>
      </c>
      <c r="AD247" s="26"/>
      <c r="AE247" s="156" t="str">
        <f t="shared" si="71"/>
        <v>CUMPLE</v>
      </c>
      <c r="AG247" s="26"/>
      <c r="AH247" s="156" t="str">
        <f t="shared" si="72"/>
        <v>CUMPLE</v>
      </c>
      <c r="AJ247" s="26"/>
      <c r="AK247" s="156" t="str">
        <f t="shared" si="73"/>
        <v>CUMPLE</v>
      </c>
      <c r="AM247" s="26"/>
      <c r="AN247" s="156" t="str">
        <f t="shared" si="74"/>
        <v>CUMPLE</v>
      </c>
      <c r="AP247" s="26"/>
      <c r="AQ247" s="156" t="str">
        <f t="shared" si="75"/>
        <v>CUMPLE</v>
      </c>
      <c r="AS247" s="26"/>
      <c r="AT247" s="156" t="str">
        <f t="shared" si="76"/>
        <v>CUMPLE</v>
      </c>
      <c r="AV247" s="26"/>
      <c r="AW247" s="156" t="str">
        <f t="shared" si="77"/>
        <v>CUMPLE</v>
      </c>
      <c r="AY247" s="26"/>
      <c r="AZ247" s="156" t="str">
        <f t="shared" si="78"/>
        <v>CUMPLE</v>
      </c>
      <c r="BB247" s="26"/>
      <c r="BC247" s="156" t="str">
        <f t="shared" si="79"/>
        <v>CUMPLE</v>
      </c>
      <c r="BE247" s="26"/>
      <c r="BF247" s="156" t="str">
        <f t="shared" si="80"/>
        <v>CUMPLE</v>
      </c>
      <c r="BH247" s="26"/>
      <c r="BI247" s="156" t="str">
        <f t="shared" si="81"/>
        <v>CUMPLE</v>
      </c>
      <c r="BK247" s="26"/>
      <c r="BL247" s="156" t="str">
        <f t="shared" si="82"/>
        <v>CUMPLE</v>
      </c>
      <c r="BN247" s="26"/>
      <c r="BO247" s="156" t="str">
        <f t="shared" si="83"/>
        <v>CUMPLE</v>
      </c>
    </row>
    <row r="248" spans="1:67" ht="36" x14ac:dyDescent="0.2">
      <c r="A248" s="27" t="s">
        <v>438</v>
      </c>
      <c r="B248" s="100" t="s">
        <v>439</v>
      </c>
      <c r="C248" s="29" t="s">
        <v>33</v>
      </c>
      <c r="D248" s="29">
        <v>1</v>
      </c>
      <c r="E248" s="34">
        <v>123456.80787242319</v>
      </c>
      <c r="F248" s="26"/>
      <c r="G248" s="156" t="str">
        <f t="shared" si="63"/>
        <v>CUMPLE</v>
      </c>
      <c r="I248" s="26"/>
      <c r="J248" s="156" t="str">
        <f t="shared" si="64"/>
        <v>CUMPLE</v>
      </c>
      <c r="L248" s="26"/>
      <c r="M248" s="156" t="str">
        <f t="shared" si="65"/>
        <v>CUMPLE</v>
      </c>
      <c r="O248" s="26"/>
      <c r="P248" s="156" t="str">
        <f t="shared" si="66"/>
        <v>CUMPLE</v>
      </c>
      <c r="R248" s="26"/>
      <c r="S248" s="156" t="str">
        <f t="shared" si="67"/>
        <v>CUMPLE</v>
      </c>
      <c r="U248" s="26"/>
      <c r="V248" s="156" t="str">
        <f t="shared" si="68"/>
        <v>CUMPLE</v>
      </c>
      <c r="X248" s="26"/>
      <c r="Y248" s="156" t="str">
        <f t="shared" si="69"/>
        <v>CUMPLE</v>
      </c>
      <c r="AA248" s="26"/>
      <c r="AB248" s="156" t="str">
        <f t="shared" si="70"/>
        <v>CUMPLE</v>
      </c>
      <c r="AD248" s="26"/>
      <c r="AE248" s="156" t="str">
        <f t="shared" si="71"/>
        <v>CUMPLE</v>
      </c>
      <c r="AG248" s="26"/>
      <c r="AH248" s="156" t="str">
        <f t="shared" si="72"/>
        <v>CUMPLE</v>
      </c>
      <c r="AJ248" s="26"/>
      <c r="AK248" s="156" t="str">
        <f t="shared" si="73"/>
        <v>CUMPLE</v>
      </c>
      <c r="AM248" s="26"/>
      <c r="AN248" s="156" t="str">
        <f t="shared" si="74"/>
        <v>CUMPLE</v>
      </c>
      <c r="AP248" s="26"/>
      <c r="AQ248" s="156" t="str">
        <f t="shared" si="75"/>
        <v>CUMPLE</v>
      </c>
      <c r="AS248" s="26"/>
      <c r="AT248" s="156" t="str">
        <f t="shared" si="76"/>
        <v>CUMPLE</v>
      </c>
      <c r="AV248" s="26"/>
      <c r="AW248" s="156" t="str">
        <f t="shared" si="77"/>
        <v>CUMPLE</v>
      </c>
      <c r="AY248" s="26"/>
      <c r="AZ248" s="156" t="str">
        <f t="shared" si="78"/>
        <v>CUMPLE</v>
      </c>
      <c r="BB248" s="26"/>
      <c r="BC248" s="156" t="str">
        <f t="shared" si="79"/>
        <v>CUMPLE</v>
      </c>
      <c r="BE248" s="26"/>
      <c r="BF248" s="156" t="str">
        <f t="shared" si="80"/>
        <v>CUMPLE</v>
      </c>
      <c r="BH248" s="26"/>
      <c r="BI248" s="156" t="str">
        <f t="shared" si="81"/>
        <v>CUMPLE</v>
      </c>
      <c r="BK248" s="26"/>
      <c r="BL248" s="156" t="str">
        <f t="shared" si="82"/>
        <v>CUMPLE</v>
      </c>
      <c r="BN248" s="26"/>
      <c r="BO248" s="156" t="str">
        <f t="shared" si="83"/>
        <v>CUMPLE</v>
      </c>
    </row>
    <row r="249" spans="1:67" ht="12.75" x14ac:dyDescent="0.2">
      <c r="A249" s="27" t="s">
        <v>440</v>
      </c>
      <c r="B249" s="100" t="s">
        <v>441</v>
      </c>
      <c r="C249" s="29" t="s">
        <v>197</v>
      </c>
      <c r="D249" s="29">
        <v>1</v>
      </c>
      <c r="E249" s="34">
        <v>60162.270400000001</v>
      </c>
      <c r="F249" s="26"/>
      <c r="G249" s="156" t="str">
        <f t="shared" si="63"/>
        <v>CUMPLE</v>
      </c>
      <c r="I249" s="26"/>
      <c r="J249" s="156" t="str">
        <f t="shared" si="64"/>
        <v>CUMPLE</v>
      </c>
      <c r="L249" s="26"/>
      <c r="M249" s="156" t="str">
        <f t="shared" si="65"/>
        <v>CUMPLE</v>
      </c>
      <c r="O249" s="26"/>
      <c r="P249" s="156" t="str">
        <f t="shared" si="66"/>
        <v>CUMPLE</v>
      </c>
      <c r="R249" s="26"/>
      <c r="S249" s="156" t="str">
        <f t="shared" si="67"/>
        <v>CUMPLE</v>
      </c>
      <c r="U249" s="26"/>
      <c r="V249" s="156" t="str">
        <f t="shared" si="68"/>
        <v>CUMPLE</v>
      </c>
      <c r="X249" s="26"/>
      <c r="Y249" s="156" t="str">
        <f t="shared" si="69"/>
        <v>CUMPLE</v>
      </c>
      <c r="AA249" s="26"/>
      <c r="AB249" s="156" t="str">
        <f t="shared" si="70"/>
        <v>CUMPLE</v>
      </c>
      <c r="AD249" s="26"/>
      <c r="AE249" s="156" t="str">
        <f t="shared" si="71"/>
        <v>CUMPLE</v>
      </c>
      <c r="AG249" s="26"/>
      <c r="AH249" s="156" t="str">
        <f t="shared" si="72"/>
        <v>CUMPLE</v>
      </c>
      <c r="AJ249" s="26"/>
      <c r="AK249" s="156" t="str">
        <f t="shared" si="73"/>
        <v>CUMPLE</v>
      </c>
      <c r="AM249" s="26"/>
      <c r="AN249" s="156" t="str">
        <f t="shared" si="74"/>
        <v>CUMPLE</v>
      </c>
      <c r="AP249" s="26"/>
      <c r="AQ249" s="156" t="str">
        <f t="shared" si="75"/>
        <v>CUMPLE</v>
      </c>
      <c r="AS249" s="26"/>
      <c r="AT249" s="156" t="str">
        <f t="shared" si="76"/>
        <v>CUMPLE</v>
      </c>
      <c r="AV249" s="26"/>
      <c r="AW249" s="156" t="str">
        <f t="shared" si="77"/>
        <v>CUMPLE</v>
      </c>
      <c r="AY249" s="26"/>
      <c r="AZ249" s="156" t="str">
        <f t="shared" si="78"/>
        <v>CUMPLE</v>
      </c>
      <c r="BB249" s="26"/>
      <c r="BC249" s="156" t="str">
        <f t="shared" si="79"/>
        <v>CUMPLE</v>
      </c>
      <c r="BE249" s="26"/>
      <c r="BF249" s="156" t="str">
        <f t="shared" si="80"/>
        <v>CUMPLE</v>
      </c>
      <c r="BH249" s="26"/>
      <c r="BI249" s="156" t="str">
        <f t="shared" si="81"/>
        <v>CUMPLE</v>
      </c>
      <c r="BK249" s="26"/>
      <c r="BL249" s="156" t="str">
        <f t="shared" si="82"/>
        <v>CUMPLE</v>
      </c>
      <c r="BN249" s="26"/>
      <c r="BO249" s="156" t="str">
        <f t="shared" si="83"/>
        <v>CUMPLE</v>
      </c>
    </row>
    <row r="250" spans="1:67" ht="48" x14ac:dyDescent="0.2">
      <c r="A250" s="27" t="s">
        <v>442</v>
      </c>
      <c r="B250" s="100" t="s">
        <v>443</v>
      </c>
      <c r="C250" s="29" t="s">
        <v>197</v>
      </c>
      <c r="D250" s="29">
        <v>1</v>
      </c>
      <c r="E250" s="34">
        <v>78881.613820900791</v>
      </c>
      <c r="F250" s="26"/>
      <c r="G250" s="156" t="str">
        <f t="shared" si="63"/>
        <v>CUMPLE</v>
      </c>
      <c r="I250" s="26"/>
      <c r="J250" s="156" t="str">
        <f t="shared" si="64"/>
        <v>CUMPLE</v>
      </c>
      <c r="L250" s="26"/>
      <c r="M250" s="156" t="str">
        <f t="shared" si="65"/>
        <v>CUMPLE</v>
      </c>
      <c r="O250" s="26"/>
      <c r="P250" s="156" t="str">
        <f t="shared" si="66"/>
        <v>CUMPLE</v>
      </c>
      <c r="R250" s="26"/>
      <c r="S250" s="156" t="str">
        <f t="shared" si="67"/>
        <v>CUMPLE</v>
      </c>
      <c r="U250" s="26"/>
      <c r="V250" s="156" t="str">
        <f t="shared" si="68"/>
        <v>CUMPLE</v>
      </c>
      <c r="X250" s="26"/>
      <c r="Y250" s="156" t="str">
        <f t="shared" si="69"/>
        <v>CUMPLE</v>
      </c>
      <c r="AA250" s="26"/>
      <c r="AB250" s="156" t="str">
        <f t="shared" si="70"/>
        <v>CUMPLE</v>
      </c>
      <c r="AD250" s="26"/>
      <c r="AE250" s="156" t="str">
        <f t="shared" si="71"/>
        <v>CUMPLE</v>
      </c>
      <c r="AG250" s="26"/>
      <c r="AH250" s="156" t="str">
        <f t="shared" si="72"/>
        <v>CUMPLE</v>
      </c>
      <c r="AJ250" s="26"/>
      <c r="AK250" s="156" t="str">
        <f t="shared" si="73"/>
        <v>CUMPLE</v>
      </c>
      <c r="AM250" s="26"/>
      <c r="AN250" s="156" t="str">
        <f t="shared" si="74"/>
        <v>CUMPLE</v>
      </c>
      <c r="AP250" s="26"/>
      <c r="AQ250" s="156" t="str">
        <f t="shared" si="75"/>
        <v>CUMPLE</v>
      </c>
      <c r="AS250" s="26"/>
      <c r="AT250" s="156" t="str">
        <f t="shared" si="76"/>
        <v>CUMPLE</v>
      </c>
      <c r="AV250" s="26"/>
      <c r="AW250" s="156" t="str">
        <f t="shared" si="77"/>
        <v>CUMPLE</v>
      </c>
      <c r="AY250" s="26"/>
      <c r="AZ250" s="156" t="str">
        <f t="shared" si="78"/>
        <v>CUMPLE</v>
      </c>
      <c r="BB250" s="26"/>
      <c r="BC250" s="156" t="str">
        <f t="shared" si="79"/>
        <v>CUMPLE</v>
      </c>
      <c r="BE250" s="26"/>
      <c r="BF250" s="156" t="str">
        <f t="shared" si="80"/>
        <v>CUMPLE</v>
      </c>
      <c r="BH250" s="26"/>
      <c r="BI250" s="156" t="str">
        <f t="shared" si="81"/>
        <v>CUMPLE</v>
      </c>
      <c r="BK250" s="26"/>
      <c r="BL250" s="156" t="str">
        <f t="shared" si="82"/>
        <v>CUMPLE</v>
      </c>
      <c r="BN250" s="26"/>
      <c r="BO250" s="156" t="str">
        <f t="shared" si="83"/>
        <v>CUMPLE</v>
      </c>
    </row>
    <row r="251" spans="1:67" ht="13.5" thickBot="1" x14ac:dyDescent="0.25">
      <c r="A251" s="55" t="s">
        <v>444</v>
      </c>
      <c r="B251" s="118" t="s">
        <v>445</v>
      </c>
      <c r="C251" s="39" t="s">
        <v>33</v>
      </c>
      <c r="D251" s="39">
        <v>1</v>
      </c>
      <c r="E251" s="41">
        <v>421521.56160000002</v>
      </c>
      <c r="F251" s="26"/>
      <c r="G251" s="156" t="str">
        <f t="shared" si="63"/>
        <v>CUMPLE</v>
      </c>
      <c r="I251" s="26"/>
      <c r="J251" s="156" t="str">
        <f t="shared" si="64"/>
        <v>CUMPLE</v>
      </c>
      <c r="L251" s="26"/>
      <c r="M251" s="156" t="str">
        <f t="shared" si="65"/>
        <v>CUMPLE</v>
      </c>
      <c r="O251" s="26"/>
      <c r="P251" s="156" t="str">
        <f t="shared" si="66"/>
        <v>CUMPLE</v>
      </c>
      <c r="R251" s="26"/>
      <c r="S251" s="156" t="str">
        <f t="shared" si="67"/>
        <v>CUMPLE</v>
      </c>
      <c r="U251" s="26"/>
      <c r="V251" s="156" t="str">
        <f t="shared" si="68"/>
        <v>CUMPLE</v>
      </c>
      <c r="X251" s="26"/>
      <c r="Y251" s="156" t="str">
        <f t="shared" si="69"/>
        <v>CUMPLE</v>
      </c>
      <c r="AA251" s="26"/>
      <c r="AB251" s="156" t="str">
        <f t="shared" si="70"/>
        <v>CUMPLE</v>
      </c>
      <c r="AD251" s="26"/>
      <c r="AE251" s="156" t="str">
        <f t="shared" si="71"/>
        <v>CUMPLE</v>
      </c>
      <c r="AG251" s="26"/>
      <c r="AH251" s="156" t="str">
        <f t="shared" si="72"/>
        <v>CUMPLE</v>
      </c>
      <c r="AJ251" s="26"/>
      <c r="AK251" s="156" t="str">
        <f t="shared" si="73"/>
        <v>CUMPLE</v>
      </c>
      <c r="AM251" s="26"/>
      <c r="AN251" s="156" t="str">
        <f t="shared" si="74"/>
        <v>CUMPLE</v>
      </c>
      <c r="AP251" s="26"/>
      <c r="AQ251" s="156" t="str">
        <f t="shared" si="75"/>
        <v>CUMPLE</v>
      </c>
      <c r="AS251" s="26"/>
      <c r="AT251" s="156" t="str">
        <f t="shared" si="76"/>
        <v>CUMPLE</v>
      </c>
      <c r="AV251" s="26"/>
      <c r="AW251" s="156" t="str">
        <f t="shared" si="77"/>
        <v>CUMPLE</v>
      </c>
      <c r="AY251" s="26"/>
      <c r="AZ251" s="156" t="str">
        <f t="shared" si="78"/>
        <v>CUMPLE</v>
      </c>
      <c r="BB251" s="26"/>
      <c r="BC251" s="156" t="str">
        <f t="shared" si="79"/>
        <v>CUMPLE</v>
      </c>
      <c r="BE251" s="26"/>
      <c r="BF251" s="156" t="str">
        <f t="shared" si="80"/>
        <v>CUMPLE</v>
      </c>
      <c r="BH251" s="26"/>
      <c r="BI251" s="156" t="str">
        <f t="shared" si="81"/>
        <v>CUMPLE</v>
      </c>
      <c r="BK251" s="26"/>
      <c r="BL251" s="156" t="str">
        <f t="shared" si="82"/>
        <v>CUMPLE</v>
      </c>
      <c r="BN251" s="26"/>
      <c r="BO251" s="156" t="str">
        <f t="shared" si="83"/>
        <v>CUMPLE</v>
      </c>
    </row>
    <row r="252" spans="1:67" ht="45" hidden="1" customHeight="1" x14ac:dyDescent="0.2">
      <c r="A252" s="47" t="s">
        <v>446</v>
      </c>
      <c r="B252" s="48"/>
      <c r="C252" s="48"/>
      <c r="D252" s="48"/>
      <c r="E252" s="48"/>
      <c r="F252" s="49"/>
      <c r="G252" s="156" t="str">
        <f t="shared" si="63"/>
        <v>NO CUMPLE</v>
      </c>
      <c r="I252" s="49"/>
      <c r="J252" s="156" t="str">
        <f t="shared" si="64"/>
        <v>NO CUMPLE</v>
      </c>
      <c r="L252" s="26"/>
      <c r="M252" s="156" t="str">
        <f t="shared" si="65"/>
        <v>NO CUMPLE</v>
      </c>
      <c r="O252" s="26"/>
      <c r="P252" s="156" t="str">
        <f t="shared" si="66"/>
        <v>NO CUMPLE</v>
      </c>
      <c r="R252" s="26"/>
      <c r="S252" s="156" t="str">
        <f t="shared" si="67"/>
        <v>NO CUMPLE</v>
      </c>
      <c r="U252" s="26"/>
      <c r="V252" s="156" t="str">
        <f t="shared" si="68"/>
        <v>NO CUMPLE</v>
      </c>
      <c r="X252" s="26"/>
      <c r="Y252" s="156" t="str">
        <f t="shared" si="69"/>
        <v>NO CUMPLE</v>
      </c>
      <c r="AA252" s="26"/>
      <c r="AB252" s="156" t="str">
        <f t="shared" si="70"/>
        <v>NO CUMPLE</v>
      </c>
      <c r="AD252" s="26"/>
      <c r="AE252" s="156" t="str">
        <f t="shared" si="71"/>
        <v>NO CUMPLE</v>
      </c>
      <c r="AG252" s="26"/>
      <c r="AH252" s="156" t="str">
        <f t="shared" si="72"/>
        <v>NO CUMPLE</v>
      </c>
      <c r="AJ252" s="26"/>
      <c r="AK252" s="156" t="str">
        <f t="shared" si="73"/>
        <v>NO CUMPLE</v>
      </c>
      <c r="AM252" s="26"/>
      <c r="AN252" s="156" t="str">
        <f t="shared" si="74"/>
        <v>NO CUMPLE</v>
      </c>
      <c r="AP252" s="26"/>
      <c r="AQ252" s="156" t="str">
        <f t="shared" si="75"/>
        <v>NO CUMPLE</v>
      </c>
      <c r="AS252" s="26"/>
      <c r="AT252" s="156" t="str">
        <f t="shared" si="76"/>
        <v>NO CUMPLE</v>
      </c>
      <c r="AV252" s="26"/>
      <c r="AW252" s="156" t="str">
        <f t="shared" si="77"/>
        <v>NO CUMPLE</v>
      </c>
      <c r="AY252" s="26"/>
      <c r="AZ252" s="156" t="str">
        <f t="shared" si="78"/>
        <v>NO CUMPLE</v>
      </c>
      <c r="BB252" s="26"/>
      <c r="BC252" s="156" t="str">
        <f t="shared" si="79"/>
        <v>NO CUMPLE</v>
      </c>
      <c r="BE252" s="26"/>
      <c r="BF252" s="156" t="str">
        <f t="shared" si="80"/>
        <v>NO CUMPLE</v>
      </c>
      <c r="BH252" s="26"/>
      <c r="BI252" s="156" t="str">
        <f t="shared" si="81"/>
        <v>NO CUMPLE</v>
      </c>
      <c r="BK252" s="26"/>
      <c r="BL252" s="156" t="str">
        <f t="shared" si="82"/>
        <v>NO CUMPLE</v>
      </c>
      <c r="BN252" s="26"/>
      <c r="BO252" s="156" t="str">
        <f t="shared" si="83"/>
        <v>NO CUMPLE</v>
      </c>
    </row>
    <row r="253" spans="1:67" ht="13.5" hidden="1" thickBot="1" x14ac:dyDescent="0.25">
      <c r="A253" s="119" t="s">
        <v>447</v>
      </c>
      <c r="B253" s="120"/>
      <c r="C253" s="120"/>
      <c r="D253" s="120"/>
      <c r="E253" s="120"/>
      <c r="F253" s="121"/>
      <c r="G253" s="156" t="str">
        <f t="shared" si="63"/>
        <v>NO CUMPLE</v>
      </c>
      <c r="I253" s="121"/>
      <c r="J253" s="156" t="str">
        <f t="shared" si="64"/>
        <v>NO CUMPLE</v>
      </c>
      <c r="L253" s="26"/>
      <c r="M253" s="156" t="str">
        <f t="shared" si="65"/>
        <v>NO CUMPLE</v>
      </c>
      <c r="O253" s="26"/>
      <c r="P253" s="156" t="str">
        <f t="shared" si="66"/>
        <v>NO CUMPLE</v>
      </c>
      <c r="R253" s="26"/>
      <c r="S253" s="156" t="str">
        <f t="shared" si="67"/>
        <v>NO CUMPLE</v>
      </c>
      <c r="U253" s="26"/>
      <c r="V253" s="156" t="str">
        <f t="shared" si="68"/>
        <v>NO CUMPLE</v>
      </c>
      <c r="X253" s="26"/>
      <c r="Y253" s="156" t="str">
        <f t="shared" si="69"/>
        <v>NO CUMPLE</v>
      </c>
      <c r="AA253" s="26"/>
      <c r="AB253" s="156" t="str">
        <f t="shared" si="70"/>
        <v>NO CUMPLE</v>
      </c>
      <c r="AD253" s="26"/>
      <c r="AE253" s="156" t="str">
        <f t="shared" si="71"/>
        <v>NO CUMPLE</v>
      </c>
      <c r="AG253" s="26"/>
      <c r="AH253" s="156" t="str">
        <f t="shared" si="72"/>
        <v>NO CUMPLE</v>
      </c>
      <c r="AJ253" s="26"/>
      <c r="AK253" s="156" t="str">
        <f t="shared" si="73"/>
        <v>NO CUMPLE</v>
      </c>
      <c r="AM253" s="26"/>
      <c r="AN253" s="156" t="str">
        <f t="shared" si="74"/>
        <v>NO CUMPLE</v>
      </c>
      <c r="AP253" s="26"/>
      <c r="AQ253" s="156" t="str">
        <f t="shared" si="75"/>
        <v>NO CUMPLE</v>
      </c>
      <c r="AS253" s="26"/>
      <c r="AT253" s="156" t="str">
        <f t="shared" si="76"/>
        <v>NO CUMPLE</v>
      </c>
      <c r="AV253" s="26"/>
      <c r="AW253" s="156" t="str">
        <f t="shared" si="77"/>
        <v>NO CUMPLE</v>
      </c>
      <c r="AY253" s="26"/>
      <c r="AZ253" s="156" t="str">
        <f t="shared" si="78"/>
        <v>NO CUMPLE</v>
      </c>
      <c r="BB253" s="26"/>
      <c r="BC253" s="156" t="str">
        <f t="shared" si="79"/>
        <v>NO CUMPLE</v>
      </c>
      <c r="BE253" s="26"/>
      <c r="BF253" s="156" t="str">
        <f t="shared" si="80"/>
        <v>NO CUMPLE</v>
      </c>
      <c r="BH253" s="26"/>
      <c r="BI253" s="156" t="str">
        <f t="shared" si="81"/>
        <v>NO CUMPLE</v>
      </c>
      <c r="BK253" s="26"/>
      <c r="BL253" s="156" t="str">
        <f t="shared" si="82"/>
        <v>NO CUMPLE</v>
      </c>
      <c r="BN253" s="26"/>
      <c r="BO253" s="156" t="str">
        <f t="shared" si="83"/>
        <v>NO CUMPLE</v>
      </c>
    </row>
    <row r="254" spans="1:67" ht="13.5" hidden="1" thickBot="1" x14ac:dyDescent="0.25">
      <c r="A254" s="21" t="s">
        <v>448</v>
      </c>
      <c r="B254" s="53" t="s">
        <v>449</v>
      </c>
      <c r="C254" s="54"/>
      <c r="D254" s="54"/>
      <c r="E254" s="54"/>
      <c r="F254" s="54"/>
      <c r="G254" s="156" t="str">
        <f t="shared" si="63"/>
        <v>NO CUMPLE</v>
      </c>
      <c r="I254" s="54"/>
      <c r="J254" s="156" t="str">
        <f t="shared" si="64"/>
        <v>NO CUMPLE</v>
      </c>
      <c r="L254" s="26"/>
      <c r="M254" s="156" t="str">
        <f t="shared" si="65"/>
        <v>NO CUMPLE</v>
      </c>
      <c r="O254" s="26"/>
      <c r="P254" s="156" t="str">
        <f t="shared" si="66"/>
        <v>NO CUMPLE</v>
      </c>
      <c r="R254" s="26"/>
      <c r="S254" s="156" t="str">
        <f t="shared" si="67"/>
        <v>NO CUMPLE</v>
      </c>
      <c r="U254" s="26"/>
      <c r="V254" s="156" t="str">
        <f t="shared" si="68"/>
        <v>NO CUMPLE</v>
      </c>
      <c r="X254" s="26"/>
      <c r="Y254" s="156" t="str">
        <f t="shared" si="69"/>
        <v>NO CUMPLE</v>
      </c>
      <c r="AA254" s="26"/>
      <c r="AB254" s="156" t="str">
        <f t="shared" si="70"/>
        <v>NO CUMPLE</v>
      </c>
      <c r="AD254" s="26"/>
      <c r="AE254" s="156" t="str">
        <f t="shared" si="71"/>
        <v>NO CUMPLE</v>
      </c>
      <c r="AG254" s="26"/>
      <c r="AH254" s="156" t="str">
        <f t="shared" si="72"/>
        <v>NO CUMPLE</v>
      </c>
      <c r="AJ254" s="26"/>
      <c r="AK254" s="156" t="str">
        <f t="shared" si="73"/>
        <v>NO CUMPLE</v>
      </c>
      <c r="AM254" s="26"/>
      <c r="AN254" s="156" t="str">
        <f t="shared" si="74"/>
        <v>NO CUMPLE</v>
      </c>
      <c r="AP254" s="26"/>
      <c r="AQ254" s="156" t="str">
        <f t="shared" si="75"/>
        <v>NO CUMPLE</v>
      </c>
      <c r="AS254" s="26"/>
      <c r="AT254" s="156" t="str">
        <f t="shared" si="76"/>
        <v>NO CUMPLE</v>
      </c>
      <c r="AV254" s="26"/>
      <c r="AW254" s="156" t="str">
        <f t="shared" si="77"/>
        <v>NO CUMPLE</v>
      </c>
      <c r="AY254" s="26"/>
      <c r="AZ254" s="156" t="str">
        <f t="shared" si="78"/>
        <v>NO CUMPLE</v>
      </c>
      <c r="BB254" s="26"/>
      <c r="BC254" s="156" t="str">
        <f t="shared" si="79"/>
        <v>NO CUMPLE</v>
      </c>
      <c r="BE254" s="26"/>
      <c r="BF254" s="156" t="str">
        <f t="shared" si="80"/>
        <v>NO CUMPLE</v>
      </c>
      <c r="BH254" s="26"/>
      <c r="BI254" s="156" t="str">
        <f t="shared" si="81"/>
        <v>NO CUMPLE</v>
      </c>
      <c r="BK254" s="26"/>
      <c r="BL254" s="156" t="str">
        <f t="shared" si="82"/>
        <v>NO CUMPLE</v>
      </c>
      <c r="BN254" s="26"/>
      <c r="BO254" s="156" t="str">
        <f t="shared" si="83"/>
        <v>NO CUMPLE</v>
      </c>
    </row>
    <row r="255" spans="1:67" ht="144.75" thickBot="1" x14ac:dyDescent="0.25">
      <c r="A255" s="122" t="s">
        <v>450</v>
      </c>
      <c r="B255" s="123" t="s">
        <v>451</v>
      </c>
      <c r="C255" s="24" t="s">
        <v>197</v>
      </c>
      <c r="D255" s="24">
        <v>1</v>
      </c>
      <c r="E255" s="124">
        <v>2100000</v>
      </c>
      <c r="F255" s="26"/>
      <c r="G255" s="156" t="str">
        <f t="shared" si="63"/>
        <v>CUMPLE</v>
      </c>
      <c r="I255" s="26"/>
      <c r="J255" s="156" t="str">
        <f t="shared" si="64"/>
        <v>CUMPLE</v>
      </c>
      <c r="L255" s="26"/>
      <c r="M255" s="156" t="str">
        <f t="shared" si="65"/>
        <v>CUMPLE</v>
      </c>
      <c r="O255" s="26"/>
      <c r="P255" s="156" t="str">
        <f t="shared" si="66"/>
        <v>CUMPLE</v>
      </c>
      <c r="R255" s="26"/>
      <c r="S255" s="156" t="str">
        <f t="shared" si="67"/>
        <v>CUMPLE</v>
      </c>
      <c r="U255" s="26"/>
      <c r="V255" s="156" t="str">
        <f t="shared" si="68"/>
        <v>CUMPLE</v>
      </c>
      <c r="X255" s="26"/>
      <c r="Y255" s="156" t="str">
        <f t="shared" si="69"/>
        <v>CUMPLE</v>
      </c>
      <c r="AA255" s="26"/>
      <c r="AB255" s="156" t="str">
        <f t="shared" si="70"/>
        <v>CUMPLE</v>
      </c>
      <c r="AD255" s="26"/>
      <c r="AE255" s="156" t="str">
        <f t="shared" si="71"/>
        <v>CUMPLE</v>
      </c>
      <c r="AG255" s="26"/>
      <c r="AH255" s="156" t="str">
        <f t="shared" si="72"/>
        <v>CUMPLE</v>
      </c>
      <c r="AJ255" s="26"/>
      <c r="AK255" s="156" t="str">
        <f t="shared" si="73"/>
        <v>CUMPLE</v>
      </c>
      <c r="AM255" s="26"/>
      <c r="AN255" s="156" t="str">
        <f t="shared" si="74"/>
        <v>CUMPLE</v>
      </c>
      <c r="AP255" s="26"/>
      <c r="AQ255" s="156" t="str">
        <f t="shared" si="75"/>
        <v>CUMPLE</v>
      </c>
      <c r="AS255" s="26"/>
      <c r="AT255" s="156" t="str">
        <f t="shared" si="76"/>
        <v>CUMPLE</v>
      </c>
      <c r="AV255" s="26"/>
      <c r="AW255" s="156" t="str">
        <f t="shared" si="77"/>
        <v>CUMPLE</v>
      </c>
      <c r="AY255" s="26"/>
      <c r="AZ255" s="156" t="str">
        <f t="shared" si="78"/>
        <v>CUMPLE</v>
      </c>
      <c r="BB255" s="26"/>
      <c r="BC255" s="156" t="str">
        <f t="shared" si="79"/>
        <v>CUMPLE</v>
      </c>
      <c r="BE255" s="26"/>
      <c r="BF255" s="156" t="str">
        <f t="shared" si="80"/>
        <v>CUMPLE</v>
      </c>
      <c r="BH255" s="26"/>
      <c r="BI255" s="156" t="str">
        <f t="shared" si="81"/>
        <v>CUMPLE</v>
      </c>
      <c r="BK255" s="26"/>
      <c r="BL255" s="156" t="str">
        <f t="shared" si="82"/>
        <v>CUMPLE</v>
      </c>
      <c r="BN255" s="26"/>
      <c r="BO255" s="156" t="str">
        <f t="shared" si="83"/>
        <v>CUMPLE</v>
      </c>
    </row>
    <row r="256" spans="1:67" ht="13.5" hidden="1" thickBot="1" x14ac:dyDescent="0.25">
      <c r="A256" s="53" t="s">
        <v>452</v>
      </c>
      <c r="B256" s="54"/>
      <c r="C256" s="54"/>
      <c r="D256" s="54"/>
      <c r="E256" s="54"/>
      <c r="F256" s="54"/>
      <c r="G256" s="156" t="str">
        <f t="shared" si="63"/>
        <v>NO CUMPLE</v>
      </c>
      <c r="I256" s="54"/>
      <c r="J256" s="156" t="str">
        <f t="shared" si="64"/>
        <v>NO CUMPLE</v>
      </c>
      <c r="L256" s="26"/>
      <c r="M256" s="156" t="str">
        <f t="shared" si="65"/>
        <v>NO CUMPLE</v>
      </c>
      <c r="O256" s="26"/>
      <c r="P256" s="156" t="str">
        <f t="shared" si="66"/>
        <v>NO CUMPLE</v>
      </c>
      <c r="R256" s="26"/>
      <c r="S256" s="156" t="str">
        <f t="shared" si="67"/>
        <v>NO CUMPLE</v>
      </c>
      <c r="U256" s="26"/>
      <c r="V256" s="156" t="str">
        <f t="shared" si="68"/>
        <v>NO CUMPLE</v>
      </c>
      <c r="X256" s="26"/>
      <c r="Y256" s="156" t="str">
        <f t="shared" si="69"/>
        <v>NO CUMPLE</v>
      </c>
      <c r="AA256" s="26"/>
      <c r="AB256" s="156" t="str">
        <f t="shared" si="70"/>
        <v>NO CUMPLE</v>
      </c>
      <c r="AD256" s="26"/>
      <c r="AE256" s="156" t="str">
        <f t="shared" si="71"/>
        <v>NO CUMPLE</v>
      </c>
      <c r="AG256" s="26"/>
      <c r="AH256" s="156" t="str">
        <f t="shared" si="72"/>
        <v>NO CUMPLE</v>
      </c>
      <c r="AJ256" s="26"/>
      <c r="AK256" s="156" t="str">
        <f t="shared" si="73"/>
        <v>NO CUMPLE</v>
      </c>
      <c r="AM256" s="26"/>
      <c r="AN256" s="156" t="str">
        <f t="shared" si="74"/>
        <v>NO CUMPLE</v>
      </c>
      <c r="AP256" s="26"/>
      <c r="AQ256" s="156" t="str">
        <f t="shared" si="75"/>
        <v>NO CUMPLE</v>
      </c>
      <c r="AS256" s="26"/>
      <c r="AT256" s="156" t="str">
        <f t="shared" si="76"/>
        <v>NO CUMPLE</v>
      </c>
      <c r="AV256" s="26"/>
      <c r="AW256" s="156" t="str">
        <f t="shared" si="77"/>
        <v>NO CUMPLE</v>
      </c>
      <c r="AY256" s="26"/>
      <c r="AZ256" s="156" t="str">
        <f t="shared" si="78"/>
        <v>NO CUMPLE</v>
      </c>
      <c r="BB256" s="26"/>
      <c r="BC256" s="156" t="str">
        <f t="shared" si="79"/>
        <v>NO CUMPLE</v>
      </c>
      <c r="BE256" s="26"/>
      <c r="BF256" s="156" t="str">
        <f t="shared" si="80"/>
        <v>NO CUMPLE</v>
      </c>
      <c r="BH256" s="26"/>
      <c r="BI256" s="156" t="str">
        <f t="shared" si="81"/>
        <v>NO CUMPLE</v>
      </c>
      <c r="BK256" s="26"/>
      <c r="BL256" s="156" t="str">
        <f t="shared" si="82"/>
        <v>NO CUMPLE</v>
      </c>
      <c r="BN256" s="26"/>
      <c r="BO256" s="156" t="str">
        <f t="shared" si="83"/>
        <v>NO CUMPLE</v>
      </c>
    </row>
    <row r="257" spans="1:67" ht="13.5" hidden="1" thickBot="1" x14ac:dyDescent="0.25">
      <c r="A257" s="21" t="s">
        <v>453</v>
      </c>
      <c r="B257" s="53" t="s">
        <v>454</v>
      </c>
      <c r="C257" s="54"/>
      <c r="D257" s="54"/>
      <c r="E257" s="54"/>
      <c r="F257" s="54"/>
      <c r="G257" s="156" t="str">
        <f t="shared" si="63"/>
        <v>NO CUMPLE</v>
      </c>
      <c r="I257" s="54"/>
      <c r="J257" s="156" t="str">
        <f t="shared" si="64"/>
        <v>NO CUMPLE</v>
      </c>
      <c r="L257" s="26"/>
      <c r="M257" s="156" t="str">
        <f t="shared" si="65"/>
        <v>NO CUMPLE</v>
      </c>
      <c r="O257" s="26"/>
      <c r="P257" s="156" t="str">
        <f t="shared" si="66"/>
        <v>NO CUMPLE</v>
      </c>
      <c r="R257" s="26"/>
      <c r="S257" s="156" t="str">
        <f t="shared" si="67"/>
        <v>NO CUMPLE</v>
      </c>
      <c r="U257" s="26"/>
      <c r="V257" s="156" t="str">
        <f t="shared" si="68"/>
        <v>NO CUMPLE</v>
      </c>
      <c r="X257" s="26"/>
      <c r="Y257" s="156" t="str">
        <f t="shared" si="69"/>
        <v>NO CUMPLE</v>
      </c>
      <c r="AA257" s="26"/>
      <c r="AB257" s="156" t="str">
        <f t="shared" si="70"/>
        <v>NO CUMPLE</v>
      </c>
      <c r="AD257" s="26"/>
      <c r="AE257" s="156" t="str">
        <f t="shared" si="71"/>
        <v>NO CUMPLE</v>
      </c>
      <c r="AG257" s="26"/>
      <c r="AH257" s="156" t="str">
        <f t="shared" si="72"/>
        <v>NO CUMPLE</v>
      </c>
      <c r="AJ257" s="26"/>
      <c r="AK257" s="156" t="str">
        <f t="shared" si="73"/>
        <v>NO CUMPLE</v>
      </c>
      <c r="AM257" s="26"/>
      <c r="AN257" s="156" t="str">
        <f t="shared" si="74"/>
        <v>NO CUMPLE</v>
      </c>
      <c r="AP257" s="26"/>
      <c r="AQ257" s="156" t="str">
        <f t="shared" si="75"/>
        <v>NO CUMPLE</v>
      </c>
      <c r="AS257" s="26"/>
      <c r="AT257" s="156" t="str">
        <f t="shared" si="76"/>
        <v>NO CUMPLE</v>
      </c>
      <c r="AV257" s="26"/>
      <c r="AW257" s="156" t="str">
        <f t="shared" si="77"/>
        <v>NO CUMPLE</v>
      </c>
      <c r="AY257" s="26"/>
      <c r="AZ257" s="156" t="str">
        <f t="shared" si="78"/>
        <v>NO CUMPLE</v>
      </c>
      <c r="BB257" s="26"/>
      <c r="BC257" s="156" t="str">
        <f t="shared" si="79"/>
        <v>NO CUMPLE</v>
      </c>
      <c r="BE257" s="26"/>
      <c r="BF257" s="156" t="str">
        <f t="shared" si="80"/>
        <v>NO CUMPLE</v>
      </c>
      <c r="BH257" s="26"/>
      <c r="BI257" s="156" t="str">
        <f t="shared" si="81"/>
        <v>NO CUMPLE</v>
      </c>
      <c r="BK257" s="26"/>
      <c r="BL257" s="156" t="str">
        <f t="shared" si="82"/>
        <v>NO CUMPLE</v>
      </c>
      <c r="BN257" s="26"/>
      <c r="BO257" s="156" t="str">
        <f t="shared" si="83"/>
        <v>NO CUMPLE</v>
      </c>
    </row>
    <row r="258" spans="1:67" ht="72.75" thickBot="1" x14ac:dyDescent="0.25">
      <c r="A258" s="33" t="s">
        <v>455</v>
      </c>
      <c r="B258" s="107" t="s">
        <v>456</v>
      </c>
      <c r="C258" s="46" t="s">
        <v>197</v>
      </c>
      <c r="D258" s="24">
        <v>1</v>
      </c>
      <c r="E258" s="124">
        <v>87700</v>
      </c>
      <c r="F258" s="26">
        <v>1000000</v>
      </c>
      <c r="G258" s="156" t="str">
        <f t="shared" si="63"/>
        <v>NO CUMPLE</v>
      </c>
      <c r="I258" s="26"/>
      <c r="J258" s="156" t="str">
        <f t="shared" si="64"/>
        <v>CUMPLE</v>
      </c>
      <c r="L258" s="26"/>
      <c r="M258" s="156" t="str">
        <f t="shared" si="65"/>
        <v>CUMPLE</v>
      </c>
      <c r="O258" s="26"/>
      <c r="P258" s="156" t="str">
        <f t="shared" si="66"/>
        <v>CUMPLE</v>
      </c>
      <c r="R258" s="26"/>
      <c r="S258" s="156" t="str">
        <f t="shared" si="67"/>
        <v>CUMPLE</v>
      </c>
      <c r="U258" s="26"/>
      <c r="V258" s="156" t="str">
        <f t="shared" si="68"/>
        <v>CUMPLE</v>
      </c>
      <c r="X258" s="26"/>
      <c r="Y258" s="156" t="str">
        <f t="shared" si="69"/>
        <v>CUMPLE</v>
      </c>
      <c r="AA258" s="26"/>
      <c r="AB258" s="156" t="str">
        <f t="shared" si="70"/>
        <v>CUMPLE</v>
      </c>
      <c r="AD258" s="26"/>
      <c r="AE258" s="156" t="str">
        <f t="shared" si="71"/>
        <v>CUMPLE</v>
      </c>
      <c r="AG258" s="26"/>
      <c r="AH258" s="156" t="str">
        <f t="shared" si="72"/>
        <v>CUMPLE</v>
      </c>
      <c r="AJ258" s="26"/>
      <c r="AK258" s="156" t="str">
        <f t="shared" si="73"/>
        <v>CUMPLE</v>
      </c>
      <c r="AM258" s="26"/>
      <c r="AN258" s="156" t="str">
        <f t="shared" si="74"/>
        <v>CUMPLE</v>
      </c>
      <c r="AP258" s="26"/>
      <c r="AQ258" s="156" t="str">
        <f t="shared" si="75"/>
        <v>CUMPLE</v>
      </c>
      <c r="AS258" s="26"/>
      <c r="AT258" s="156" t="str">
        <f t="shared" si="76"/>
        <v>CUMPLE</v>
      </c>
      <c r="AV258" s="26"/>
      <c r="AW258" s="156" t="str">
        <f t="shared" si="77"/>
        <v>CUMPLE</v>
      </c>
      <c r="AY258" s="26"/>
      <c r="AZ258" s="156" t="str">
        <f t="shared" si="78"/>
        <v>CUMPLE</v>
      </c>
      <c r="BB258" s="26"/>
      <c r="BC258" s="156" t="str">
        <f t="shared" si="79"/>
        <v>CUMPLE</v>
      </c>
      <c r="BE258" s="26"/>
      <c r="BF258" s="156" t="str">
        <f t="shared" si="80"/>
        <v>CUMPLE</v>
      </c>
      <c r="BH258" s="26"/>
      <c r="BI258" s="156" t="str">
        <f t="shared" si="81"/>
        <v>CUMPLE</v>
      </c>
      <c r="BK258" s="26"/>
      <c r="BL258" s="156" t="str">
        <f t="shared" si="82"/>
        <v>CUMPLE</v>
      </c>
      <c r="BN258" s="26"/>
      <c r="BO258" s="156" t="str">
        <f t="shared" si="83"/>
        <v>CUMPLE</v>
      </c>
    </row>
    <row r="259" spans="1:67" ht="13.5" hidden="1" thickBot="1" x14ac:dyDescent="0.25">
      <c r="A259" s="53" t="s">
        <v>457</v>
      </c>
      <c r="B259" s="125"/>
      <c r="C259" s="125"/>
      <c r="D259" s="125"/>
      <c r="E259" s="125"/>
      <c r="F259" s="125"/>
      <c r="G259" s="156" t="str">
        <f t="shared" si="63"/>
        <v>NO CUMPLE</v>
      </c>
      <c r="I259" s="125"/>
      <c r="J259" s="156" t="str">
        <f t="shared" si="64"/>
        <v>NO CUMPLE</v>
      </c>
      <c r="L259" s="26"/>
      <c r="M259" s="156" t="str">
        <f t="shared" si="65"/>
        <v>NO CUMPLE</v>
      </c>
      <c r="O259" s="26"/>
      <c r="P259" s="156" t="str">
        <f t="shared" si="66"/>
        <v>NO CUMPLE</v>
      </c>
      <c r="R259" s="26"/>
      <c r="S259" s="156" t="str">
        <f t="shared" si="67"/>
        <v>NO CUMPLE</v>
      </c>
      <c r="U259" s="26"/>
      <c r="V259" s="156" t="str">
        <f t="shared" si="68"/>
        <v>NO CUMPLE</v>
      </c>
      <c r="X259" s="26"/>
      <c r="Y259" s="156" t="str">
        <f t="shared" si="69"/>
        <v>NO CUMPLE</v>
      </c>
      <c r="AA259" s="26"/>
      <c r="AB259" s="156" t="str">
        <f t="shared" si="70"/>
        <v>NO CUMPLE</v>
      </c>
      <c r="AD259" s="26"/>
      <c r="AE259" s="156" t="str">
        <f t="shared" si="71"/>
        <v>NO CUMPLE</v>
      </c>
      <c r="AG259" s="26"/>
      <c r="AH259" s="156" t="str">
        <f t="shared" si="72"/>
        <v>NO CUMPLE</v>
      </c>
      <c r="AJ259" s="26"/>
      <c r="AK259" s="156" t="str">
        <f t="shared" si="73"/>
        <v>NO CUMPLE</v>
      </c>
      <c r="AM259" s="26"/>
      <c r="AN259" s="156" t="str">
        <f t="shared" si="74"/>
        <v>NO CUMPLE</v>
      </c>
      <c r="AP259" s="26"/>
      <c r="AQ259" s="156" t="str">
        <f t="shared" si="75"/>
        <v>NO CUMPLE</v>
      </c>
      <c r="AS259" s="26"/>
      <c r="AT259" s="156" t="str">
        <f t="shared" si="76"/>
        <v>NO CUMPLE</v>
      </c>
      <c r="AV259" s="26"/>
      <c r="AW259" s="156" t="str">
        <f t="shared" si="77"/>
        <v>NO CUMPLE</v>
      </c>
      <c r="AY259" s="26"/>
      <c r="AZ259" s="156" t="str">
        <f t="shared" si="78"/>
        <v>NO CUMPLE</v>
      </c>
      <c r="BB259" s="26"/>
      <c r="BC259" s="156" t="str">
        <f t="shared" si="79"/>
        <v>NO CUMPLE</v>
      </c>
      <c r="BE259" s="26"/>
      <c r="BF259" s="156" t="str">
        <f t="shared" si="80"/>
        <v>NO CUMPLE</v>
      </c>
      <c r="BH259" s="26"/>
      <c r="BI259" s="156" t="str">
        <f t="shared" si="81"/>
        <v>NO CUMPLE</v>
      </c>
      <c r="BK259" s="26"/>
      <c r="BL259" s="156" t="str">
        <f t="shared" si="82"/>
        <v>NO CUMPLE</v>
      </c>
      <c r="BN259" s="26"/>
      <c r="BO259" s="156" t="str">
        <f t="shared" si="83"/>
        <v>NO CUMPLE</v>
      </c>
    </row>
    <row r="260" spans="1:67" ht="13.5" hidden="1" thickBot="1" x14ac:dyDescent="0.25">
      <c r="A260" s="21" t="s">
        <v>458</v>
      </c>
      <c r="B260" s="62" t="s">
        <v>459</v>
      </c>
      <c r="C260" s="51"/>
      <c r="D260" s="51"/>
      <c r="E260" s="51"/>
      <c r="F260" s="52"/>
      <c r="G260" s="156" t="str">
        <f t="shared" si="63"/>
        <v>NO CUMPLE</v>
      </c>
      <c r="I260" s="52"/>
      <c r="J260" s="156" t="str">
        <f t="shared" si="64"/>
        <v>NO CUMPLE</v>
      </c>
      <c r="L260" s="26"/>
      <c r="M260" s="156" t="str">
        <f t="shared" si="65"/>
        <v>NO CUMPLE</v>
      </c>
      <c r="O260" s="26"/>
      <c r="P260" s="156" t="str">
        <f t="shared" si="66"/>
        <v>NO CUMPLE</v>
      </c>
      <c r="R260" s="26"/>
      <c r="S260" s="156" t="str">
        <f t="shared" si="67"/>
        <v>NO CUMPLE</v>
      </c>
      <c r="U260" s="26"/>
      <c r="V260" s="156" t="str">
        <f t="shared" si="68"/>
        <v>NO CUMPLE</v>
      </c>
      <c r="X260" s="26"/>
      <c r="Y260" s="156" t="str">
        <f t="shared" si="69"/>
        <v>NO CUMPLE</v>
      </c>
      <c r="AA260" s="26"/>
      <c r="AB260" s="156" t="str">
        <f t="shared" si="70"/>
        <v>NO CUMPLE</v>
      </c>
      <c r="AD260" s="26"/>
      <c r="AE260" s="156" t="str">
        <f t="shared" si="71"/>
        <v>NO CUMPLE</v>
      </c>
      <c r="AG260" s="26"/>
      <c r="AH260" s="156" t="str">
        <f t="shared" si="72"/>
        <v>NO CUMPLE</v>
      </c>
      <c r="AJ260" s="26"/>
      <c r="AK260" s="156" t="str">
        <f t="shared" si="73"/>
        <v>NO CUMPLE</v>
      </c>
      <c r="AM260" s="26"/>
      <c r="AN260" s="156" t="str">
        <f t="shared" si="74"/>
        <v>NO CUMPLE</v>
      </c>
      <c r="AP260" s="26"/>
      <c r="AQ260" s="156" t="str">
        <f t="shared" si="75"/>
        <v>NO CUMPLE</v>
      </c>
      <c r="AS260" s="26"/>
      <c r="AT260" s="156" t="str">
        <f t="shared" si="76"/>
        <v>NO CUMPLE</v>
      </c>
      <c r="AV260" s="26"/>
      <c r="AW260" s="156" t="str">
        <f t="shared" si="77"/>
        <v>NO CUMPLE</v>
      </c>
      <c r="AY260" s="26"/>
      <c r="AZ260" s="156" t="str">
        <f t="shared" si="78"/>
        <v>NO CUMPLE</v>
      </c>
      <c r="BB260" s="26"/>
      <c r="BC260" s="156" t="str">
        <f t="shared" si="79"/>
        <v>NO CUMPLE</v>
      </c>
      <c r="BE260" s="26"/>
      <c r="BF260" s="156" t="str">
        <f t="shared" si="80"/>
        <v>NO CUMPLE</v>
      </c>
      <c r="BH260" s="26"/>
      <c r="BI260" s="156" t="str">
        <f t="shared" si="81"/>
        <v>NO CUMPLE</v>
      </c>
      <c r="BK260" s="26"/>
      <c r="BL260" s="156" t="str">
        <f t="shared" si="82"/>
        <v>NO CUMPLE</v>
      </c>
      <c r="BN260" s="26"/>
      <c r="BO260" s="156" t="str">
        <f t="shared" si="83"/>
        <v>NO CUMPLE</v>
      </c>
    </row>
    <row r="261" spans="1:67" ht="36.75" thickBot="1" x14ac:dyDescent="0.25">
      <c r="A261" s="122" t="s">
        <v>460</v>
      </c>
      <c r="B261" s="126" t="s">
        <v>461</v>
      </c>
      <c r="C261" s="127" t="s">
        <v>462</v>
      </c>
      <c r="D261" s="127">
        <v>1</v>
      </c>
      <c r="E261" s="25">
        <v>226864</v>
      </c>
      <c r="F261" s="26"/>
      <c r="G261" s="156" t="str">
        <f t="shared" si="63"/>
        <v>CUMPLE</v>
      </c>
      <c r="I261" s="26"/>
      <c r="J261" s="156" t="str">
        <f t="shared" ref="J261:J267" si="84">+IF(I261&gt;=E261,"NO CUMPLE","CUMPLE")</f>
        <v>CUMPLE</v>
      </c>
      <c r="L261" s="26"/>
      <c r="M261" s="156" t="str">
        <f t="shared" si="65"/>
        <v>CUMPLE</v>
      </c>
      <c r="O261" s="26"/>
      <c r="P261" s="156" t="str">
        <f t="shared" si="66"/>
        <v>CUMPLE</v>
      </c>
      <c r="R261" s="26"/>
      <c r="S261" s="156" t="str">
        <f t="shared" si="67"/>
        <v>CUMPLE</v>
      </c>
      <c r="U261" s="26"/>
      <c r="V261" s="156" t="str">
        <f t="shared" si="68"/>
        <v>CUMPLE</v>
      </c>
      <c r="X261" s="26"/>
      <c r="Y261" s="156" t="str">
        <f t="shared" si="69"/>
        <v>CUMPLE</v>
      </c>
      <c r="AA261" s="26"/>
      <c r="AB261" s="156" t="str">
        <f t="shared" si="70"/>
        <v>CUMPLE</v>
      </c>
      <c r="AD261" s="26"/>
      <c r="AE261" s="156" t="str">
        <f t="shared" si="71"/>
        <v>CUMPLE</v>
      </c>
      <c r="AG261" s="26"/>
      <c r="AH261" s="156" t="str">
        <f t="shared" si="72"/>
        <v>CUMPLE</v>
      </c>
      <c r="AJ261" s="26"/>
      <c r="AK261" s="156" t="str">
        <f t="shared" si="73"/>
        <v>CUMPLE</v>
      </c>
      <c r="AM261" s="26"/>
      <c r="AN261" s="156" t="str">
        <f t="shared" si="74"/>
        <v>CUMPLE</v>
      </c>
      <c r="AP261" s="26"/>
      <c r="AQ261" s="156" t="str">
        <f t="shared" si="75"/>
        <v>CUMPLE</v>
      </c>
      <c r="AS261" s="26"/>
      <c r="AT261" s="156" t="str">
        <f t="shared" si="76"/>
        <v>CUMPLE</v>
      </c>
      <c r="AV261" s="26"/>
      <c r="AW261" s="156" t="str">
        <f t="shared" si="77"/>
        <v>CUMPLE</v>
      </c>
      <c r="AY261" s="26"/>
      <c r="AZ261" s="156" t="str">
        <f t="shared" si="78"/>
        <v>CUMPLE</v>
      </c>
      <c r="BB261" s="26"/>
      <c r="BC261" s="156" t="str">
        <f t="shared" si="79"/>
        <v>CUMPLE</v>
      </c>
      <c r="BE261" s="26"/>
      <c r="BF261" s="156" t="str">
        <f t="shared" si="80"/>
        <v>CUMPLE</v>
      </c>
      <c r="BH261" s="26"/>
      <c r="BI261" s="156" t="str">
        <f t="shared" si="81"/>
        <v>CUMPLE</v>
      </c>
      <c r="BK261" s="26"/>
      <c r="BL261" s="156" t="str">
        <f t="shared" si="82"/>
        <v>CUMPLE</v>
      </c>
      <c r="BN261" s="26"/>
      <c r="BO261" s="156" t="str">
        <f t="shared" si="83"/>
        <v>CUMPLE</v>
      </c>
    </row>
    <row r="262" spans="1:67" ht="13.5" thickBot="1" x14ac:dyDescent="0.25">
      <c r="A262" s="128" t="s">
        <v>463</v>
      </c>
      <c r="B262" s="129"/>
      <c r="C262" s="130"/>
      <c r="D262" s="130"/>
      <c r="E262" s="131">
        <f>SUM(E11:E261)</f>
        <v>58778435.835878998</v>
      </c>
      <c r="F262" s="132"/>
      <c r="G262" s="156" t="str">
        <f t="shared" si="63"/>
        <v>CUMPLE</v>
      </c>
      <c r="I262" s="131">
        <f>SUM(I11:I261)</f>
        <v>0</v>
      </c>
      <c r="J262" s="156" t="str">
        <f t="shared" si="84"/>
        <v>CUMPLE</v>
      </c>
      <c r="L262" s="131">
        <f>SUM(L11:L261)</f>
        <v>0</v>
      </c>
      <c r="M262" s="156" t="str">
        <f t="shared" ref="M262:M267" si="85">+IF(L262&gt;=E262,"NO CUMPLE","CUMPLE")</f>
        <v>CUMPLE</v>
      </c>
      <c r="O262" s="131">
        <f>SUM(O11:O261)</f>
        <v>0</v>
      </c>
      <c r="P262" s="156" t="str">
        <f t="shared" ref="P262:P267" si="86">+IF(O262&gt;=E262,"NO CUMPLE","CUMPLE")</f>
        <v>CUMPLE</v>
      </c>
      <c r="R262" s="131">
        <f>SUM(R11:R261)</f>
        <v>0</v>
      </c>
      <c r="S262" s="156" t="str">
        <f t="shared" si="67"/>
        <v>CUMPLE</v>
      </c>
      <c r="U262" s="131">
        <f>SUM(U11:U261)</f>
        <v>0</v>
      </c>
      <c r="V262" s="156" t="str">
        <f t="shared" si="68"/>
        <v>CUMPLE</v>
      </c>
      <c r="X262" s="131">
        <f>SUM(X11:X261)</f>
        <v>0</v>
      </c>
      <c r="Y262" s="156" t="str">
        <f t="shared" si="69"/>
        <v>CUMPLE</v>
      </c>
      <c r="AA262" s="131">
        <f>SUM(AA11:AA261)</f>
        <v>0</v>
      </c>
      <c r="AB262" s="156" t="str">
        <f t="shared" si="70"/>
        <v>CUMPLE</v>
      </c>
      <c r="AD262" s="131">
        <f>SUM(AD11:AD261)</f>
        <v>0</v>
      </c>
      <c r="AE262" s="156" t="str">
        <f t="shared" si="71"/>
        <v>CUMPLE</v>
      </c>
      <c r="AG262" s="131">
        <f>SUM(AG11:AG261)</f>
        <v>0</v>
      </c>
      <c r="AH262" s="156" t="str">
        <f t="shared" si="72"/>
        <v>CUMPLE</v>
      </c>
      <c r="AJ262" s="131">
        <f>SUM(AJ11:AJ261)</f>
        <v>0</v>
      </c>
      <c r="AK262" s="156" t="str">
        <f t="shared" si="73"/>
        <v>CUMPLE</v>
      </c>
      <c r="AM262" s="131">
        <f>SUM(AM11:AM261)</f>
        <v>0</v>
      </c>
      <c r="AN262" s="156" t="str">
        <f t="shared" si="74"/>
        <v>CUMPLE</v>
      </c>
      <c r="AP262" s="131">
        <f>SUM(AP11:AP261)</f>
        <v>0</v>
      </c>
      <c r="AQ262" s="156" t="str">
        <f t="shared" si="75"/>
        <v>CUMPLE</v>
      </c>
      <c r="AS262" s="131">
        <f>SUM(AS11:AS261)</f>
        <v>0</v>
      </c>
      <c r="AT262" s="156" t="str">
        <f t="shared" si="76"/>
        <v>CUMPLE</v>
      </c>
      <c r="AV262" s="131">
        <f>SUM(AV11:AV261)</f>
        <v>0</v>
      </c>
      <c r="AW262" s="156" t="str">
        <f t="shared" si="77"/>
        <v>CUMPLE</v>
      </c>
      <c r="AY262" s="131">
        <f>SUM(AY11:AY261)</f>
        <v>0</v>
      </c>
      <c r="AZ262" s="156" t="str">
        <f t="shared" si="78"/>
        <v>CUMPLE</v>
      </c>
      <c r="BB262" s="131">
        <f>SUM(BB11:BB261)</f>
        <v>0</v>
      </c>
      <c r="BC262" s="156" t="str">
        <f t="shared" si="79"/>
        <v>CUMPLE</v>
      </c>
      <c r="BE262" s="131">
        <f>SUM(BE11:BE261)</f>
        <v>0</v>
      </c>
      <c r="BF262" s="156" t="str">
        <f t="shared" si="80"/>
        <v>CUMPLE</v>
      </c>
      <c r="BH262" s="131">
        <f>SUM(BH11:BH261)</f>
        <v>0</v>
      </c>
      <c r="BI262" s="156" t="str">
        <f t="shared" si="81"/>
        <v>CUMPLE</v>
      </c>
      <c r="BK262" s="131">
        <f>SUM(BK11:BK261)</f>
        <v>0</v>
      </c>
      <c r="BL262" s="156" t="str">
        <f t="shared" si="82"/>
        <v>CUMPLE</v>
      </c>
      <c r="BN262" s="131">
        <f>SUM(BN11:BN261)</f>
        <v>0</v>
      </c>
      <c r="BO262" s="156" t="str">
        <f t="shared" si="83"/>
        <v>CUMPLE</v>
      </c>
    </row>
    <row r="263" spans="1:67" ht="12.75" x14ac:dyDescent="0.2">
      <c r="A263" s="318" t="s">
        <v>464</v>
      </c>
      <c r="B263" s="133" t="s">
        <v>465</v>
      </c>
      <c r="C263" s="159">
        <v>0.2</v>
      </c>
      <c r="D263" s="134"/>
      <c r="E263" s="135"/>
      <c r="F263" s="136"/>
      <c r="G263" s="156" t="str">
        <f t="shared" si="63"/>
        <v>NO CUMPLE</v>
      </c>
      <c r="I263" s="136"/>
      <c r="J263" s="156" t="str">
        <f t="shared" si="84"/>
        <v>NO CUMPLE</v>
      </c>
      <c r="L263" s="26"/>
      <c r="M263" s="156" t="str">
        <f t="shared" si="85"/>
        <v>NO CUMPLE</v>
      </c>
      <c r="O263" s="26"/>
      <c r="P263" s="156" t="str">
        <f t="shared" si="86"/>
        <v>NO CUMPLE</v>
      </c>
      <c r="R263" s="26"/>
      <c r="S263" s="156" t="str">
        <f t="shared" si="67"/>
        <v>NO CUMPLE</v>
      </c>
      <c r="U263" s="26"/>
      <c r="V263" s="156" t="str">
        <f t="shared" si="68"/>
        <v>NO CUMPLE</v>
      </c>
      <c r="X263" s="26"/>
      <c r="Y263" s="156" t="str">
        <f t="shared" si="69"/>
        <v>NO CUMPLE</v>
      </c>
      <c r="AA263" s="26"/>
      <c r="AB263" s="156" t="str">
        <f t="shared" si="70"/>
        <v>NO CUMPLE</v>
      </c>
      <c r="AD263" s="26"/>
      <c r="AE263" s="156" t="str">
        <f t="shared" si="71"/>
        <v>NO CUMPLE</v>
      </c>
      <c r="AG263" s="26"/>
      <c r="AH263" s="156" t="str">
        <f t="shared" si="72"/>
        <v>NO CUMPLE</v>
      </c>
      <c r="AJ263" s="26"/>
      <c r="AK263" s="156" t="str">
        <f t="shared" si="73"/>
        <v>NO CUMPLE</v>
      </c>
      <c r="AM263" s="26"/>
      <c r="AN263" s="156" t="str">
        <f t="shared" si="74"/>
        <v>NO CUMPLE</v>
      </c>
      <c r="AP263" s="26"/>
      <c r="AQ263" s="156" t="str">
        <f t="shared" si="75"/>
        <v>NO CUMPLE</v>
      </c>
      <c r="AS263" s="26"/>
      <c r="AT263" s="156" t="str">
        <f t="shared" si="76"/>
        <v>NO CUMPLE</v>
      </c>
      <c r="AV263" s="26"/>
      <c r="AW263" s="156" t="str">
        <f>+IF(AV263&gt;=E263,"NO CUMPLE","CUMPLE")</f>
        <v>NO CUMPLE</v>
      </c>
      <c r="AY263" s="26"/>
      <c r="AZ263" s="156" t="str">
        <f t="shared" si="78"/>
        <v>NO CUMPLE</v>
      </c>
      <c r="BB263" s="26"/>
      <c r="BC263" s="156" t="str">
        <f t="shared" si="79"/>
        <v>NO CUMPLE</v>
      </c>
      <c r="BE263" s="26"/>
      <c r="BF263" s="156" t="str">
        <f t="shared" si="80"/>
        <v>NO CUMPLE</v>
      </c>
      <c r="BH263" s="26"/>
      <c r="BI263" s="156" t="str">
        <f t="shared" si="81"/>
        <v>NO CUMPLE</v>
      </c>
      <c r="BK263" s="26"/>
      <c r="BL263" s="156" t="str">
        <f t="shared" si="82"/>
        <v>NO CUMPLE</v>
      </c>
      <c r="BN263" s="26"/>
      <c r="BO263" s="156" t="str">
        <f t="shared" si="83"/>
        <v>NO CUMPLE</v>
      </c>
    </row>
    <row r="264" spans="1:67" ht="12.75" x14ac:dyDescent="0.2">
      <c r="A264" s="319"/>
      <c r="B264" s="137" t="s">
        <v>466</v>
      </c>
      <c r="C264" s="160">
        <v>0.2</v>
      </c>
      <c r="D264" s="138"/>
      <c r="E264" s="139"/>
      <c r="F264" s="140"/>
      <c r="G264" s="156" t="str">
        <f t="shared" si="63"/>
        <v>NO CUMPLE</v>
      </c>
      <c r="I264" s="140"/>
      <c r="J264" s="156" t="str">
        <f t="shared" si="84"/>
        <v>NO CUMPLE</v>
      </c>
      <c r="L264" s="26"/>
      <c r="M264" s="156" t="str">
        <f t="shared" si="85"/>
        <v>NO CUMPLE</v>
      </c>
      <c r="O264" s="26"/>
      <c r="P264" s="156" t="str">
        <f t="shared" si="86"/>
        <v>NO CUMPLE</v>
      </c>
      <c r="R264" s="26"/>
      <c r="S264" s="156" t="str">
        <f t="shared" si="67"/>
        <v>NO CUMPLE</v>
      </c>
      <c r="U264" s="26"/>
      <c r="V264" s="156" t="str">
        <f t="shared" si="68"/>
        <v>NO CUMPLE</v>
      </c>
      <c r="X264" s="26"/>
      <c r="Y264" s="156" t="str">
        <f t="shared" si="69"/>
        <v>NO CUMPLE</v>
      </c>
      <c r="AA264" s="26"/>
      <c r="AB264" s="156" t="str">
        <f t="shared" si="70"/>
        <v>NO CUMPLE</v>
      </c>
      <c r="AD264" s="26"/>
      <c r="AE264" s="156" t="str">
        <f t="shared" si="71"/>
        <v>NO CUMPLE</v>
      </c>
      <c r="AG264" s="26"/>
      <c r="AH264" s="156" t="str">
        <f t="shared" si="72"/>
        <v>NO CUMPLE</v>
      </c>
      <c r="AJ264" s="26"/>
      <c r="AK264" s="156" t="str">
        <f t="shared" si="73"/>
        <v>NO CUMPLE</v>
      </c>
      <c r="AM264" s="26"/>
      <c r="AN264" s="156" t="str">
        <f t="shared" si="74"/>
        <v>NO CUMPLE</v>
      </c>
      <c r="AP264" s="26"/>
      <c r="AQ264" s="156" t="str">
        <f t="shared" si="75"/>
        <v>NO CUMPLE</v>
      </c>
      <c r="AS264" s="26"/>
      <c r="AT264" s="156" t="str">
        <f t="shared" si="76"/>
        <v>NO CUMPLE</v>
      </c>
      <c r="AV264" s="26"/>
      <c r="AW264" s="156" t="str">
        <f t="shared" si="77"/>
        <v>NO CUMPLE</v>
      </c>
      <c r="AY264" s="26"/>
      <c r="AZ264" s="156" t="str">
        <f t="shared" si="78"/>
        <v>NO CUMPLE</v>
      </c>
      <c r="BB264" s="26"/>
      <c r="BC264" s="156" t="str">
        <f t="shared" si="79"/>
        <v>NO CUMPLE</v>
      </c>
      <c r="BE264" s="26"/>
      <c r="BF264" s="156" t="str">
        <f t="shared" si="80"/>
        <v>NO CUMPLE</v>
      </c>
      <c r="BH264" s="26"/>
      <c r="BI264" s="156" t="str">
        <f t="shared" si="81"/>
        <v>NO CUMPLE</v>
      </c>
      <c r="BK264" s="26"/>
      <c r="BL264" s="156" t="str">
        <f t="shared" si="82"/>
        <v>NO CUMPLE</v>
      </c>
      <c r="BN264" s="26"/>
      <c r="BO264" s="156" t="str">
        <f t="shared" si="83"/>
        <v>NO CUMPLE</v>
      </c>
    </row>
    <row r="265" spans="1:67" ht="12.75" x14ac:dyDescent="0.2">
      <c r="A265" s="319"/>
      <c r="B265" s="137" t="s">
        <v>467</v>
      </c>
      <c r="C265" s="160">
        <v>0.2</v>
      </c>
      <c r="D265" s="138"/>
      <c r="E265" s="139"/>
      <c r="F265" s="140"/>
      <c r="G265" s="156" t="str">
        <f t="shared" si="63"/>
        <v>NO CUMPLE</v>
      </c>
      <c r="I265" s="140"/>
      <c r="J265" s="156" t="str">
        <f t="shared" si="84"/>
        <v>NO CUMPLE</v>
      </c>
      <c r="L265" s="26"/>
      <c r="M265" s="156" t="str">
        <f t="shared" si="85"/>
        <v>NO CUMPLE</v>
      </c>
      <c r="O265" s="26"/>
      <c r="P265" s="156" t="str">
        <f t="shared" si="86"/>
        <v>NO CUMPLE</v>
      </c>
      <c r="R265" s="26"/>
      <c r="S265" s="156" t="str">
        <f t="shared" si="67"/>
        <v>NO CUMPLE</v>
      </c>
      <c r="U265" s="26"/>
      <c r="V265" s="156" t="str">
        <f t="shared" si="68"/>
        <v>NO CUMPLE</v>
      </c>
      <c r="X265" s="26"/>
      <c r="Y265" s="156" t="str">
        <f t="shared" si="69"/>
        <v>NO CUMPLE</v>
      </c>
      <c r="AA265" s="26"/>
      <c r="AB265" s="156" t="str">
        <f t="shared" si="70"/>
        <v>NO CUMPLE</v>
      </c>
      <c r="AD265" s="26"/>
      <c r="AE265" s="156" t="str">
        <f t="shared" si="71"/>
        <v>NO CUMPLE</v>
      </c>
      <c r="AG265" s="26"/>
      <c r="AH265" s="156" t="str">
        <f t="shared" si="72"/>
        <v>NO CUMPLE</v>
      </c>
      <c r="AJ265" s="26"/>
      <c r="AK265" s="156" t="str">
        <f t="shared" si="73"/>
        <v>NO CUMPLE</v>
      </c>
      <c r="AM265" s="26"/>
      <c r="AN265" s="156" t="str">
        <f t="shared" si="74"/>
        <v>NO CUMPLE</v>
      </c>
      <c r="AP265" s="26"/>
      <c r="AQ265" s="156" t="str">
        <f t="shared" si="75"/>
        <v>NO CUMPLE</v>
      </c>
      <c r="AS265" s="26"/>
      <c r="AT265" s="156" t="str">
        <f t="shared" si="76"/>
        <v>NO CUMPLE</v>
      </c>
      <c r="AV265" s="26"/>
      <c r="AW265" s="156" t="str">
        <f t="shared" si="77"/>
        <v>NO CUMPLE</v>
      </c>
      <c r="AY265" s="26"/>
      <c r="AZ265" s="156" t="str">
        <f t="shared" si="78"/>
        <v>NO CUMPLE</v>
      </c>
      <c r="BB265" s="26"/>
      <c r="BC265" s="156" t="str">
        <f t="shared" si="79"/>
        <v>NO CUMPLE</v>
      </c>
      <c r="BE265" s="26"/>
      <c r="BF265" s="156" t="str">
        <f t="shared" si="80"/>
        <v>NO CUMPLE</v>
      </c>
      <c r="BH265" s="26"/>
      <c r="BI265" s="156" t="str">
        <f t="shared" si="81"/>
        <v>NO CUMPLE</v>
      </c>
      <c r="BK265" s="26"/>
      <c r="BL265" s="156" t="str">
        <f t="shared" si="82"/>
        <v>NO CUMPLE</v>
      </c>
      <c r="BN265" s="26"/>
      <c r="BO265" s="156" t="str">
        <f t="shared" si="83"/>
        <v>NO CUMPLE</v>
      </c>
    </row>
    <row r="266" spans="1:67" ht="13.5" thickBot="1" x14ac:dyDescent="0.25">
      <c r="A266" s="319"/>
      <c r="B266" s="141" t="s">
        <v>468</v>
      </c>
      <c r="C266" s="142">
        <v>0.19</v>
      </c>
      <c r="D266" s="143"/>
      <c r="E266" s="144"/>
      <c r="F266" s="145"/>
      <c r="G266" s="156" t="str">
        <f t="shared" si="63"/>
        <v>NO CUMPLE</v>
      </c>
      <c r="I266" s="145"/>
      <c r="J266" s="156" t="str">
        <f t="shared" si="84"/>
        <v>NO CUMPLE</v>
      </c>
      <c r="L266" s="26"/>
      <c r="M266" s="156" t="str">
        <f t="shared" si="85"/>
        <v>NO CUMPLE</v>
      </c>
      <c r="O266" s="26"/>
      <c r="P266" s="156" t="str">
        <f t="shared" si="86"/>
        <v>NO CUMPLE</v>
      </c>
      <c r="R266" s="26"/>
      <c r="S266" s="156" t="str">
        <f t="shared" si="67"/>
        <v>NO CUMPLE</v>
      </c>
      <c r="U266" s="26"/>
      <c r="V266" s="156" t="str">
        <f t="shared" si="68"/>
        <v>NO CUMPLE</v>
      </c>
      <c r="X266" s="26"/>
      <c r="Y266" s="156" t="str">
        <f t="shared" si="69"/>
        <v>NO CUMPLE</v>
      </c>
      <c r="AA266" s="26"/>
      <c r="AB266" s="156" t="str">
        <f t="shared" si="70"/>
        <v>NO CUMPLE</v>
      </c>
      <c r="AD266" s="26"/>
      <c r="AE266" s="156" t="str">
        <f t="shared" si="71"/>
        <v>NO CUMPLE</v>
      </c>
      <c r="AG266" s="26"/>
      <c r="AH266" s="156" t="str">
        <f t="shared" si="72"/>
        <v>NO CUMPLE</v>
      </c>
      <c r="AJ266" s="26"/>
      <c r="AK266" s="156" t="str">
        <f t="shared" si="73"/>
        <v>NO CUMPLE</v>
      </c>
      <c r="AM266" s="26"/>
      <c r="AN266" s="156" t="str">
        <f t="shared" si="74"/>
        <v>NO CUMPLE</v>
      </c>
      <c r="AP266" s="26"/>
      <c r="AQ266" s="156" t="str">
        <f t="shared" si="75"/>
        <v>NO CUMPLE</v>
      </c>
      <c r="AS266" s="26"/>
      <c r="AT266" s="156" t="str">
        <f t="shared" si="76"/>
        <v>NO CUMPLE</v>
      </c>
      <c r="AV266" s="26"/>
      <c r="AW266" s="156" t="str">
        <f t="shared" si="77"/>
        <v>NO CUMPLE</v>
      </c>
      <c r="AY266" s="26"/>
      <c r="AZ266" s="156" t="str">
        <f t="shared" si="78"/>
        <v>NO CUMPLE</v>
      </c>
      <c r="BB266" s="26"/>
      <c r="BC266" s="156" t="str">
        <f t="shared" si="79"/>
        <v>NO CUMPLE</v>
      </c>
      <c r="BE266" s="26"/>
      <c r="BF266" s="156" t="str">
        <f t="shared" si="80"/>
        <v>NO CUMPLE</v>
      </c>
      <c r="BH266" s="26"/>
      <c r="BI266" s="156" t="str">
        <f t="shared" si="81"/>
        <v>NO CUMPLE</v>
      </c>
      <c r="BK266" s="26"/>
      <c r="BL266" s="156" t="str">
        <f t="shared" si="82"/>
        <v>NO CUMPLE</v>
      </c>
      <c r="BN266" s="26"/>
      <c r="BO266" s="156" t="str">
        <f t="shared" si="83"/>
        <v>NO CUMPLE</v>
      </c>
    </row>
    <row r="267" spans="1:67" ht="13.5" thickBot="1" x14ac:dyDescent="0.25">
      <c r="A267" s="320" t="s">
        <v>469</v>
      </c>
      <c r="B267" s="321"/>
      <c r="C267" s="161">
        <f>SUM(C263:C265)</f>
        <v>0.60000000000000009</v>
      </c>
      <c r="D267" s="130"/>
      <c r="E267" s="146"/>
      <c r="F267" s="147"/>
      <c r="G267" s="156" t="str">
        <f t="shared" si="63"/>
        <v>NO CUMPLE</v>
      </c>
      <c r="I267" s="161">
        <f>SUM(I263:I265)</f>
        <v>0</v>
      </c>
      <c r="J267" s="156" t="str">
        <f t="shared" si="84"/>
        <v>NO CUMPLE</v>
      </c>
      <c r="L267" s="161">
        <f>SUM(L263:L265)</f>
        <v>0</v>
      </c>
      <c r="M267" s="156" t="str">
        <f t="shared" si="85"/>
        <v>NO CUMPLE</v>
      </c>
      <c r="O267" s="161">
        <f>SUM(O263:O265)</f>
        <v>0</v>
      </c>
      <c r="P267" s="156" t="str">
        <f t="shared" si="86"/>
        <v>NO CUMPLE</v>
      </c>
      <c r="R267" s="161">
        <f>SUM(R263:R265)</f>
        <v>0</v>
      </c>
      <c r="S267" s="156" t="str">
        <f t="shared" si="67"/>
        <v>NO CUMPLE</v>
      </c>
      <c r="U267" s="161">
        <f>SUM(U263:U265)</f>
        <v>0</v>
      </c>
      <c r="V267" s="156" t="str">
        <f t="shared" si="68"/>
        <v>NO CUMPLE</v>
      </c>
      <c r="X267" s="161">
        <f>SUM(X263:X265)</f>
        <v>0</v>
      </c>
      <c r="Y267" s="156" t="str">
        <f t="shared" si="69"/>
        <v>NO CUMPLE</v>
      </c>
      <c r="AA267" s="161">
        <f>SUM(AA263:AA265)</f>
        <v>0</v>
      </c>
      <c r="AB267" s="156" t="str">
        <f t="shared" si="70"/>
        <v>NO CUMPLE</v>
      </c>
      <c r="AD267" s="161">
        <f>SUM(AD263:AD265)</f>
        <v>0</v>
      </c>
      <c r="AE267" s="156" t="str">
        <f t="shared" si="71"/>
        <v>NO CUMPLE</v>
      </c>
      <c r="AG267" s="161">
        <f>SUM(AG263:AG265)</f>
        <v>0</v>
      </c>
      <c r="AH267" s="156" t="str">
        <f t="shared" si="72"/>
        <v>NO CUMPLE</v>
      </c>
      <c r="AJ267" s="161">
        <f>SUM(AJ263:AJ265)</f>
        <v>0</v>
      </c>
      <c r="AK267" s="156" t="str">
        <f t="shared" si="73"/>
        <v>NO CUMPLE</v>
      </c>
      <c r="AM267" s="161">
        <f>SUM(AM263:AM265)</f>
        <v>0</v>
      </c>
      <c r="AN267" s="156" t="str">
        <f t="shared" si="74"/>
        <v>NO CUMPLE</v>
      </c>
      <c r="AP267" s="161">
        <f>SUM(AP263:AP265)</f>
        <v>0</v>
      </c>
      <c r="AQ267" s="156" t="str">
        <f t="shared" si="75"/>
        <v>NO CUMPLE</v>
      </c>
      <c r="AS267" s="161">
        <f>SUM(AS263:AS265)</f>
        <v>0</v>
      </c>
      <c r="AT267" s="156" t="str">
        <f t="shared" si="76"/>
        <v>NO CUMPLE</v>
      </c>
      <c r="AV267" s="161">
        <f>SUM(AV263:AV265)</f>
        <v>0</v>
      </c>
      <c r="AW267" s="156" t="str">
        <f t="shared" si="77"/>
        <v>NO CUMPLE</v>
      </c>
      <c r="AY267" s="161">
        <f>SUM(AY263:AY265)</f>
        <v>0</v>
      </c>
      <c r="AZ267" s="156" t="str">
        <f t="shared" si="78"/>
        <v>NO CUMPLE</v>
      </c>
      <c r="BB267" s="161">
        <f>SUM(BB263:BB265)</f>
        <v>0</v>
      </c>
      <c r="BC267" s="156" t="str">
        <f t="shared" si="79"/>
        <v>NO CUMPLE</v>
      </c>
      <c r="BE267" s="161">
        <f>SUM(BE263:BE265)</f>
        <v>0</v>
      </c>
      <c r="BF267" s="156" t="str">
        <f t="shared" si="80"/>
        <v>NO CUMPLE</v>
      </c>
      <c r="BH267" s="161">
        <f>SUM(BH263:BH265)</f>
        <v>0</v>
      </c>
      <c r="BI267" s="156" t="str">
        <f t="shared" si="81"/>
        <v>NO CUMPLE</v>
      </c>
      <c r="BK267" s="161">
        <f>SUM(BK263:BK265)</f>
        <v>0</v>
      </c>
      <c r="BL267" s="156" t="str">
        <f t="shared" ref="BL267" si="87">+IF(BK267&gt;=H267,"NO CUMPLE","CUMPLE")</f>
        <v>NO CUMPLE</v>
      </c>
      <c r="BN267" s="161">
        <f>SUM(BN263:BN265)</f>
        <v>0</v>
      </c>
      <c r="BO267" s="156" t="str">
        <f t="shared" ref="BO267" si="88">+IF(BN267&gt;=K267,"NO CUMPLE","CUMPLE")</f>
        <v>NO CUMPLE</v>
      </c>
    </row>
    <row r="268" spans="1:67" x14ac:dyDescent="0.2">
      <c r="A268" s="148" t="s">
        <v>470</v>
      </c>
    </row>
    <row r="270" spans="1:67" x14ac:dyDescent="0.2">
      <c r="D270" s="149"/>
    </row>
    <row r="271" spans="1:67" x14ac:dyDescent="0.2">
      <c r="C271" s="149"/>
      <c r="D271" s="149"/>
      <c r="E271" s="149"/>
    </row>
    <row r="272" spans="1:67" x14ac:dyDescent="0.2">
      <c r="C272" s="149"/>
      <c r="D272" s="149"/>
      <c r="E272" s="149"/>
    </row>
    <row r="273" spans="3:5" x14ac:dyDescent="0.2">
      <c r="C273" s="149"/>
      <c r="D273" s="149"/>
      <c r="E273" s="149"/>
    </row>
    <row r="274" spans="3:5" x14ac:dyDescent="0.2">
      <c r="C274" s="149"/>
      <c r="D274" s="149"/>
      <c r="E274" s="149"/>
    </row>
    <row r="275" spans="3:5" x14ac:dyDescent="0.2">
      <c r="C275" s="149"/>
      <c r="D275" s="149"/>
      <c r="E275" s="149"/>
    </row>
    <row r="276" spans="3:5" x14ac:dyDescent="0.2">
      <c r="C276" s="149"/>
      <c r="D276" s="149"/>
      <c r="E276" s="149"/>
    </row>
    <row r="277" spans="3:5" x14ac:dyDescent="0.2">
      <c r="C277" s="149"/>
      <c r="D277" s="149"/>
      <c r="E277" s="149"/>
    </row>
    <row r="278" spans="3:5" x14ac:dyDescent="0.2">
      <c r="C278" s="149"/>
      <c r="D278" s="149"/>
      <c r="E278" s="149"/>
    </row>
    <row r="279" spans="3:5" x14ac:dyDescent="0.2">
      <c r="C279" s="149"/>
      <c r="D279" s="149"/>
      <c r="E279" s="149"/>
    </row>
    <row r="280" spans="3:5" x14ac:dyDescent="0.2">
      <c r="C280" s="149"/>
      <c r="D280" s="149"/>
      <c r="E280" s="149"/>
    </row>
    <row r="281" spans="3:5" x14ac:dyDescent="0.2">
      <c r="C281" s="149"/>
      <c r="D281" s="149"/>
      <c r="E281" s="149"/>
    </row>
    <row r="282" spans="3:5" x14ac:dyDescent="0.2">
      <c r="C282" s="149"/>
      <c r="D282" s="149"/>
      <c r="E282" s="149"/>
    </row>
    <row r="283" spans="3:5" x14ac:dyDescent="0.2">
      <c r="C283" s="149"/>
      <c r="D283" s="149"/>
      <c r="E283" s="149"/>
    </row>
    <row r="284" spans="3:5" x14ac:dyDescent="0.2">
      <c r="C284" s="149"/>
      <c r="D284" s="149"/>
      <c r="E284" s="149"/>
    </row>
    <row r="285" spans="3:5" x14ac:dyDescent="0.2">
      <c r="C285" s="149"/>
      <c r="D285" s="149"/>
      <c r="E285" s="149"/>
    </row>
  </sheetData>
  <mergeCells count="6">
    <mergeCell ref="A263:A266"/>
    <mergeCell ref="A267:B267"/>
    <mergeCell ref="A2:F2"/>
    <mergeCell ref="A3:F3"/>
    <mergeCell ref="A4:F4"/>
    <mergeCell ref="A5:F5"/>
  </mergeCells>
  <pageMargins left="0.7" right="0.7" top="0.75" bottom="0.75" header="0.3" footer="0.3"/>
  <customProperties>
    <customPr name="EpmWorksheetKeyString_GUID" r:id="rId1"/>
  </customPropertie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2"/>
  <sheetViews>
    <sheetView workbookViewId="0">
      <selection activeCell="B3" sqref="B3"/>
    </sheetView>
  </sheetViews>
  <sheetFormatPr baseColWidth="10" defaultRowHeight="12.75" x14ac:dyDescent="0.2"/>
  <cols>
    <col min="1" max="1" width="17.5703125" customWidth="1"/>
  </cols>
  <sheetData>
    <row r="1" spans="1:2" ht="13.5" thickBot="1" x14ac:dyDescent="0.25"/>
    <row r="2" spans="1:2" s="5" customFormat="1" ht="77.25" thickBot="1" x14ac:dyDescent="0.25">
      <c r="A2" s="8" t="s">
        <v>6</v>
      </c>
      <c r="B2" s="9" t="s">
        <v>7</v>
      </c>
    </row>
    <row r="3" spans="1:2" ht="14.25" x14ac:dyDescent="0.2">
      <c r="A3" s="10" t="s">
        <v>9</v>
      </c>
      <c r="B3" s="6">
        <v>1</v>
      </c>
    </row>
    <row r="4" spans="1:2" ht="14.25" x14ac:dyDescent="0.2">
      <c r="A4" s="11" t="s">
        <v>10</v>
      </c>
      <c r="B4" s="6">
        <v>2</v>
      </c>
    </row>
    <row r="5" spans="1:2" ht="14.25" x14ac:dyDescent="0.2">
      <c r="A5" s="11" t="s">
        <v>11</v>
      </c>
      <c r="B5" s="6">
        <v>3</v>
      </c>
    </row>
    <row r="6" spans="1:2" ht="14.25" x14ac:dyDescent="0.2">
      <c r="A6" s="11" t="s">
        <v>12</v>
      </c>
      <c r="B6" s="6">
        <v>4</v>
      </c>
    </row>
    <row r="7" spans="1:2" ht="15" thickBot="1" x14ac:dyDescent="0.25">
      <c r="A7" s="12" t="s">
        <v>8</v>
      </c>
      <c r="B7" s="7">
        <v>5</v>
      </c>
    </row>
    <row r="8" spans="1:2" x14ac:dyDescent="0.2">
      <c r="A8" s="4"/>
    </row>
    <row r="9" spans="1:2" x14ac:dyDescent="0.2">
      <c r="A9" s="4"/>
    </row>
    <row r="10" spans="1:2" x14ac:dyDescent="0.2">
      <c r="A10" s="4"/>
    </row>
    <row r="11" spans="1:2" x14ac:dyDescent="0.2">
      <c r="A11" s="4"/>
    </row>
    <row r="12" spans="1:2" x14ac:dyDescent="0.2">
      <c r="A12" s="3"/>
    </row>
  </sheetData>
  <pageMargins left="0.7" right="0.7" top="0.75" bottom="0.75" header="0.3" footer="0.3"/>
  <customProperties>
    <customPr name="EpmWorksheetKeyString_GUID" r:id="rId1"/>
  </customProperti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Proponentes</vt:lpstr>
      <vt:lpstr>Evaluación Financiera</vt:lpstr>
      <vt:lpstr>OFERTA ECONOMICA</vt:lpstr>
      <vt:lpstr>MedGeom</vt:lpstr>
      <vt:lpstr>'Evaluación Financiera'!Área_de_impresión</vt:lpstr>
      <vt:lpstr>'Evaluación Financiera'!frmMainForm_tblFormContainer_trContentRow_tdLeftColumn_divViewProfilePerspective_tblProfileDetails_trIsGroupContentRow_tdTitleCell_rptIsGroupRepeater_rpteIsGroupConditionalElements_lnkIsGroupConditionalSpan_0</vt:lpstr>
    </vt:vector>
  </TitlesOfParts>
  <Company>CONTRALORIA DE BOGOTA D. 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ddelgado</dc:creator>
  <cp:lastModifiedBy>María Alejandra Flórez Varela</cp:lastModifiedBy>
  <cp:lastPrinted>2019-05-08T16:03:37Z</cp:lastPrinted>
  <dcterms:created xsi:type="dcterms:W3CDTF">2014-04-09T16:17:09Z</dcterms:created>
  <dcterms:modified xsi:type="dcterms:W3CDTF">2023-11-28T14:14:29Z</dcterms:modified>
</cp:coreProperties>
</file>