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Usuario\Documents\Mami\"/>
    </mc:Choice>
  </mc:AlternateContent>
  <xr:revisionPtr revIDLastSave="0" documentId="8_{98B9A8BE-5DA7-4DEB-84CC-57296BD83374}" xr6:coauthVersionLast="47" xr6:coauthVersionMax="47" xr10:uidLastSave="{00000000-0000-0000-0000-000000000000}"/>
  <bookViews>
    <workbookView xWindow="-120" yWindow="-120" windowWidth="20730" windowHeight="11760" activeTab="5" xr2:uid="{00000000-000D-0000-FFFF-FFFF00000000}"/>
  </bookViews>
  <sheets>
    <sheet name="Contratación estatal" sheetId="1" r:id="rId1"/>
    <sheet name="Seguridad de la info " sheetId="19" r:id="rId2"/>
    <sheet name="Supervisión" sheetId="3" r:id="rId3"/>
    <sheet name="HDM4" sheetId="7" r:id="rId4"/>
    <sheet name="AZURE" sheetId="15" r:id="rId5"/>
    <sheet name="SECOP ll" sheetId="2" r:id="rId6"/>
  </sheets>
  <definedNames>
    <definedName name="_xlnm._FilterDatabase" localSheetId="4" hidden="1">AZURE!$A$1:$Q$6</definedName>
    <definedName name="_xlnm._FilterDatabase" localSheetId="0" hidden="1">'Contratación estatal'!$A$1:$Q$18</definedName>
    <definedName name="_xlnm._FilterDatabase" localSheetId="3" hidden="1">'HDM4'!$A$1:$U$11</definedName>
    <definedName name="_xlnm._FilterDatabase" localSheetId="5" hidden="1">'SECOP ll'!$A$1:$P$18</definedName>
    <definedName name="_xlnm._FilterDatabase" localSheetId="1" hidden="1">'Seguridad de la info '!$A$1:$S$23</definedName>
    <definedName name="_xlnm._FilterDatabase" localSheetId="2" hidden="1">Supervisión!$A$1:$R$28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4" i="15" l="1"/>
  <c r="P4" i="15" s="1"/>
  <c r="N4" i="2" l="1"/>
  <c r="O4" i="2" s="1"/>
  <c r="N5" i="2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3" i="2"/>
  <c r="O13" i="2" s="1"/>
  <c r="N14" i="2"/>
  <c r="O14" i="2" s="1"/>
  <c r="N15" i="2"/>
  <c r="O15" i="2" s="1"/>
  <c r="N16" i="2"/>
  <c r="O16" i="2" s="1"/>
  <c r="N17" i="2"/>
  <c r="O17" i="2" s="1"/>
  <c r="N18" i="2"/>
  <c r="O18" i="2" s="1"/>
  <c r="N19" i="2"/>
  <c r="O19" i="2" s="1"/>
  <c r="N12" i="2"/>
  <c r="O12" i="2" s="1"/>
  <c r="Q5" i="19" l="1"/>
  <c r="R5" i="19" s="1"/>
  <c r="Q6" i="19"/>
  <c r="R6" i="19" s="1"/>
  <c r="Q7" i="19"/>
  <c r="R7" i="19" s="1"/>
  <c r="Q8" i="19"/>
  <c r="R8" i="19" s="1"/>
  <c r="Q9" i="19"/>
  <c r="R9" i="19" s="1"/>
  <c r="Q10" i="19"/>
  <c r="R10" i="19" s="1"/>
  <c r="Q11" i="19"/>
  <c r="R11" i="19" s="1"/>
  <c r="Q12" i="19"/>
  <c r="R12" i="19" s="1"/>
  <c r="Q13" i="19"/>
  <c r="R13" i="19" s="1"/>
  <c r="Q14" i="19"/>
  <c r="R14" i="19" s="1"/>
  <c r="Q15" i="19"/>
  <c r="R15" i="19" s="1"/>
  <c r="Q16" i="19"/>
  <c r="R16" i="19" s="1"/>
  <c r="Q17" i="19"/>
  <c r="R17" i="19" s="1"/>
  <c r="Q18" i="19"/>
  <c r="R18" i="19" s="1"/>
  <c r="Q19" i="19"/>
  <c r="R19" i="19" s="1"/>
  <c r="Q20" i="19"/>
  <c r="R20" i="19" s="1"/>
  <c r="Q21" i="19"/>
  <c r="R21" i="19" s="1"/>
  <c r="Q22" i="19"/>
  <c r="R22" i="19" s="1"/>
  <c r="Q23" i="19"/>
  <c r="R23" i="19" s="1"/>
  <c r="Q4" i="19"/>
  <c r="R4" i="19" s="1"/>
  <c r="P5" i="3" l="1"/>
  <c r="Q5" i="3" s="1"/>
  <c r="P6" i="3"/>
  <c r="Q6" i="3" s="1"/>
  <c r="P7" i="3"/>
  <c r="Q7" i="3" s="1"/>
  <c r="P8" i="3"/>
  <c r="Q8" i="3" s="1"/>
  <c r="P9" i="3"/>
  <c r="Q9" i="3" s="1"/>
  <c r="P10" i="3"/>
  <c r="Q10" i="3" s="1"/>
  <c r="P11" i="3"/>
  <c r="Q11" i="3" s="1"/>
  <c r="P12" i="3"/>
  <c r="Q12" i="3" s="1"/>
  <c r="P13" i="3"/>
  <c r="Q13" i="3" s="1"/>
  <c r="P14" i="3"/>
  <c r="Q14" i="3" s="1"/>
  <c r="P16" i="3"/>
  <c r="Q16" i="3" s="1"/>
  <c r="P17" i="3"/>
  <c r="Q17" i="3" s="1"/>
  <c r="P18" i="3"/>
  <c r="Q18" i="3" s="1"/>
  <c r="P19" i="3"/>
  <c r="Q19" i="3" s="1"/>
  <c r="P20" i="3"/>
  <c r="Q20" i="3" s="1"/>
  <c r="P21" i="3"/>
  <c r="Q21" i="3" s="1"/>
  <c r="P22" i="3"/>
  <c r="Q22" i="3" s="1"/>
  <c r="P23" i="3"/>
  <c r="Q23" i="3" s="1"/>
  <c r="P24" i="3"/>
  <c r="Q24" i="3" s="1"/>
  <c r="P25" i="3"/>
  <c r="Q25" i="3" s="1"/>
  <c r="P26" i="3"/>
  <c r="Q26" i="3" s="1"/>
  <c r="P27" i="3"/>
  <c r="Q27" i="3" s="1"/>
  <c r="P28" i="3"/>
  <c r="Q28" i="3" s="1"/>
  <c r="P29" i="3"/>
  <c r="Q29" i="3" s="1"/>
  <c r="P30" i="3"/>
  <c r="Q30" i="3" s="1"/>
  <c r="P31" i="3"/>
  <c r="Q31" i="3" s="1"/>
  <c r="P15" i="3"/>
  <c r="Q15" i="3" s="1"/>
  <c r="P4" i="3"/>
  <c r="Q4" i="3" s="1"/>
  <c r="O5" i="15"/>
  <c r="P5" i="15" s="1"/>
  <c r="O6" i="15"/>
  <c r="P6" i="15" s="1"/>
  <c r="S6" i="7" l="1"/>
  <c r="T6" i="7" s="1"/>
  <c r="S8" i="7"/>
  <c r="T8" i="7" s="1"/>
  <c r="S11" i="7"/>
  <c r="T11" i="7" s="1"/>
  <c r="S10" i="7"/>
  <c r="T10" i="7" s="1"/>
  <c r="S9" i="7"/>
  <c r="T9" i="7" s="1"/>
  <c r="S5" i="7"/>
  <c r="T5" i="7" s="1"/>
  <c r="S7" i="7"/>
  <c r="T7" i="7" s="1"/>
  <c r="S4" i="7"/>
  <c r="T4" i="7" s="1"/>
  <c r="O9" i="1"/>
  <c r="P9" i="1" s="1"/>
  <c r="O6" i="1"/>
  <c r="P6" i="1" s="1"/>
  <c r="O8" i="1"/>
  <c r="P8" i="1" s="1"/>
  <c r="O18" i="1"/>
  <c r="P18" i="1" s="1"/>
  <c r="O16" i="1"/>
  <c r="P16" i="1" s="1"/>
  <c r="O17" i="1"/>
  <c r="P17" i="1" s="1"/>
  <c r="O10" i="1"/>
  <c r="P10" i="1" s="1"/>
  <c r="O15" i="1"/>
  <c r="P15" i="1" s="1"/>
  <c r="O7" i="1"/>
  <c r="P7" i="1" s="1"/>
  <c r="O14" i="1"/>
  <c r="P14" i="1" s="1"/>
  <c r="O12" i="1"/>
  <c r="P12" i="1" s="1"/>
  <c r="O13" i="1"/>
  <c r="P13" i="1" s="1"/>
  <c r="O5" i="1"/>
  <c r="P5" i="1" s="1"/>
  <c r="O4" i="1"/>
  <c r="P4" i="1" s="1"/>
  <c r="O11" i="1"/>
  <c r="P11" i="1" l="1"/>
</calcChain>
</file>

<file path=xl/sharedStrings.xml><?xml version="1.0" encoding="utf-8"?>
<sst xmlns="http://schemas.openxmlformats.org/spreadsheetml/2006/main" count="1139" uniqueCount="226">
  <si>
    <t>Identificación</t>
  </si>
  <si>
    <t>Nombres</t>
  </si>
  <si>
    <t>Apellidos</t>
  </si>
  <si>
    <t>cumplimiento</t>
  </si>
  <si>
    <t>Correo</t>
  </si>
  <si>
    <t xml:space="preserve">Contratación Estatal - énfasis entidad pública con régimen privado de contratación </t>
  </si>
  <si>
    <t>neyla.moreno@upit.gov.co</t>
  </si>
  <si>
    <t>iyvacap@upit.gov.co</t>
  </si>
  <si>
    <t>amgarcia@upit.gov.co</t>
  </si>
  <si>
    <t>claudia.cifuentes@upit.gov.co</t>
  </si>
  <si>
    <t>luis.sarmiento@upit.gov.co</t>
  </si>
  <si>
    <t>manuel.castillo@upit.gov.co</t>
  </si>
  <si>
    <t> johana.lamilla@upit.gov.co </t>
  </si>
  <si>
    <t>clara.ramirez@upit.gov.co</t>
  </si>
  <si>
    <t>cmvargasr@upit.gov.co</t>
  </si>
  <si>
    <t>sandra.ayala@upit.gov.co</t>
  </si>
  <si>
    <t>alejandra.mogollon@upit.gov.co</t>
  </si>
  <si>
    <t>apsoriano@upit.gov.co</t>
  </si>
  <si>
    <t>amcarvajal@upit.gov.co</t>
  </si>
  <si>
    <t>emilia.torres@upit.gov.co</t>
  </si>
  <si>
    <t>mcpinzonv@upit.gov.co</t>
  </si>
  <si>
    <t>neparrador@upit.gov.co</t>
  </si>
  <si>
    <t>rodrigo.buelvas@upit.gov.co</t>
  </si>
  <si>
    <t>Manejo del SECOP II</t>
  </si>
  <si>
    <t>juan.mendoza@upit.gov.co</t>
  </si>
  <si>
    <t>yenny.beltran@upit.gov.co</t>
  </si>
  <si>
    <t>kjparra@upit.gov.co</t>
  </si>
  <si>
    <t>lmolarte@upit.gov.co</t>
  </si>
  <si>
    <t>sllopeze@upit.gov.co</t>
  </si>
  <si>
    <t>William Mejía / 7am A 9am</t>
  </si>
  <si>
    <t>William Mejía / 10 am  A 12 pm</t>
  </si>
  <si>
    <t>Supervisión e intervectoria de Contratos</t>
  </si>
  <si>
    <t>William Mejía / 4 pm  A 7 pm / 5 pm  A 7 pm</t>
  </si>
  <si>
    <t>vgutierrezr@upit.gov.co</t>
  </si>
  <si>
    <t>nayibe.velasco@upit.gov.co</t>
  </si>
  <si>
    <t>valeonm@upit.gov.co</t>
  </si>
  <si>
    <t>noretys.salcedo@upit.gov.co</t>
  </si>
  <si>
    <t>Luisa.rodriguez@upit.gov.co</t>
  </si>
  <si>
    <t>gustavo.hernandez@upit.gov.co</t>
  </si>
  <si>
    <t>drsanchezc@upit.gov.co</t>
  </si>
  <si>
    <t>juan.fajardo@upit.gov.co</t>
  </si>
  <si>
    <t>juan.carrillo@upit.gov.co</t>
  </si>
  <si>
    <t>milena.fonseca@upit.gov.co</t>
  </si>
  <si>
    <t>gmparga@upit.gov.co</t>
  </si>
  <si>
    <t>lmpalacio@upit.gov.co</t>
  </si>
  <si>
    <t>martha.navarro@upit.gov.co</t>
  </si>
  <si>
    <t>vpidarragad@upit.gov.co</t>
  </si>
  <si>
    <t>deicy.villabona@upit.gov.co</t>
  </si>
  <si>
    <t>jpvalderrama@upit.gov.co</t>
  </si>
  <si>
    <t>manuel.gomez@upit.gov.co</t>
  </si>
  <si>
    <t>pvergarag@upit.gov.co</t>
  </si>
  <si>
    <t>darodriguez@upit.gov.co</t>
  </si>
  <si>
    <t>Seguridad de la información</t>
  </si>
  <si>
    <t>sergio.pena@upit.gov.co</t>
  </si>
  <si>
    <t>sbecharas@upit.gov.co</t>
  </si>
  <si>
    <t>nchudtr@upit.gov.co</t>
  </si>
  <si>
    <t>mcamargo@upit.gov.co</t>
  </si>
  <si>
    <t>Sandra Bernate / 8am a 10 am</t>
  </si>
  <si>
    <t>Software HDM4</t>
  </si>
  <si>
    <t>Fredy Rodriguez / 10am a 12m</t>
  </si>
  <si>
    <t xml:space="preserve">Microsoft AZURE nivel básico </t>
  </si>
  <si>
    <t>x</t>
  </si>
  <si>
    <t>Clara Elizabeth</t>
  </si>
  <si>
    <t>Ramirez Castañeda</t>
  </si>
  <si>
    <t>Jennifer Alejandra</t>
  </si>
  <si>
    <t>Ana Maria</t>
  </si>
  <si>
    <t>Angelica Melissa</t>
  </si>
  <si>
    <t>Claudia Patricia</t>
  </si>
  <si>
    <t>Claudia Marcela</t>
  </si>
  <si>
    <t>Ingrid Yasmina</t>
  </si>
  <si>
    <t>Johana Paola</t>
  </si>
  <si>
    <t>Luis Alfredy</t>
  </si>
  <si>
    <t>Manuel Eduardo</t>
  </si>
  <si>
    <t>Martha Carolina</t>
  </si>
  <si>
    <t>Neyla Teresa</t>
  </si>
  <si>
    <t>Nilza Esperanza</t>
  </si>
  <si>
    <t>Rodrigo Antonio</t>
  </si>
  <si>
    <t>Sandra Catalina</t>
  </si>
  <si>
    <t>Mogollon Bernal</t>
  </si>
  <si>
    <t>Garcia Castro</t>
  </si>
  <si>
    <t>Carvajal Infante</t>
  </si>
  <si>
    <t>Cifuentes Alvira</t>
  </si>
  <si>
    <t>Vargas Rojas</t>
  </si>
  <si>
    <t>Vaca Piramanrique</t>
  </si>
  <si>
    <t>Lamilla Sanchez </t>
  </si>
  <si>
    <t>Sarmiento Escorcia</t>
  </si>
  <si>
    <t>Castillo Guzman </t>
  </si>
  <si>
    <t>Pinzon Vergara </t>
  </si>
  <si>
    <t>Moreno Vega</t>
  </si>
  <si>
    <t>Parrado Reyes</t>
  </si>
  <si>
    <t>Buelvas Guerra</t>
  </si>
  <si>
    <t>Ayala Montalvo</t>
  </si>
  <si>
    <t>Deicy Alexandra</t>
  </si>
  <si>
    <t>Diego Arcesio</t>
  </si>
  <si>
    <t>Gustavo Adolfo</t>
  </si>
  <si>
    <t>Jennifer Paola</t>
  </si>
  <si>
    <t>Juan Alberto</t>
  </si>
  <si>
    <t>Juan David</t>
  </si>
  <si>
    <t>Juan Sebastian</t>
  </si>
  <si>
    <t>Kelly Johanna</t>
  </si>
  <si>
    <t>Lilian Magaly</t>
  </si>
  <si>
    <t>Lina Marcela</t>
  </si>
  <si>
    <t>Luisa Fernanda</t>
  </si>
  <si>
    <t>Manuel Alejandro</t>
  </si>
  <si>
    <t>Martha Beatriz</t>
  </si>
  <si>
    <t>Milton Antonio</t>
  </si>
  <si>
    <t>Noretys Rocio</t>
  </si>
  <si>
    <t>Sandra Lucia</t>
  </si>
  <si>
    <t>Sergio Alejandro</t>
  </si>
  <si>
    <t>Vilma Patricia</t>
  </si>
  <si>
    <t>Villabona Moreno</t>
  </si>
  <si>
    <t>Carrillo Martinez</t>
  </si>
  <si>
    <t>Fajardo Rodriguez</t>
  </si>
  <si>
    <t>Rodriguez Cabezas</t>
  </si>
  <si>
    <t>Gomez Coronado</t>
  </si>
  <si>
    <t>Navarro Mejia</t>
  </si>
  <si>
    <t>Camargo Casallas</t>
  </si>
  <si>
    <t>Moreno Vega </t>
  </si>
  <si>
    <t>Parra Ordonez De Valdez</t>
  </si>
  <si>
    <t xml:space="preserve">Emilia </t>
  </si>
  <si>
    <t>Peña Pedreros </t>
  </si>
  <si>
    <t>Vaca Piramanrique </t>
  </si>
  <si>
    <t>Salcedo Fandiño </t>
  </si>
  <si>
    <t>Hernandez Olarte </t>
  </si>
  <si>
    <t>Palacio Sanchez </t>
  </si>
  <si>
    <t>Carrillo Martinez </t>
  </si>
  <si>
    <t xml:space="preserve">Torres Piñeros  </t>
  </si>
  <si>
    <t>ANA MARÍA</t>
  </si>
  <si>
    <t>ANGELA PATRICIA</t>
  </si>
  <si>
    <t>ANGELICA MELISSA</t>
  </si>
  <si>
    <t>CLARA ELIZABETH</t>
  </si>
  <si>
    <t>CLAUDIA MARCELA</t>
  </si>
  <si>
    <t xml:space="preserve">EMILIA </t>
  </si>
  <si>
    <t>JUAN ALBERTO</t>
  </si>
  <si>
    <t>LILIAN MAGALY</t>
  </si>
  <si>
    <t>MARTHA CAROLINA</t>
  </si>
  <si>
    <t>NILZA ESPERANZA</t>
  </si>
  <si>
    <t>RODRIGO ANTONIO</t>
  </si>
  <si>
    <t>SANDRA CATALINA</t>
  </si>
  <si>
    <t>SANDRA LUCIA</t>
  </si>
  <si>
    <t>YENNY CRISTINA</t>
  </si>
  <si>
    <t>GARCÍA CASTRO</t>
  </si>
  <si>
    <t>SORIANO LOZANO </t>
  </si>
  <si>
    <t>CARVAJAL INFANTE </t>
  </si>
  <si>
    <t>RAMIREZ CASTAÑEDA </t>
  </si>
  <si>
    <t>VARGAS ROJAS</t>
  </si>
  <si>
    <t>TORRES PIÑEROS </t>
  </si>
  <si>
    <t>MENDOZA REQUENA</t>
  </si>
  <si>
    <t>OLARTE NARANJO </t>
  </si>
  <si>
    <t>PINZON VERGARA</t>
  </si>
  <si>
    <t>PARRADO REYES</t>
  </si>
  <si>
    <t>BUELVAS GUERRA</t>
  </si>
  <si>
    <t>AYALA MONTALVO</t>
  </si>
  <si>
    <t>LOPEZ ECHEVERRY </t>
  </si>
  <si>
    <t>BELTRAN CHITIVA</t>
  </si>
  <si>
    <t xml:space="preserve">Claudia Patricia </t>
  </si>
  <si>
    <t xml:space="preserve">Cifuentes Alvira </t>
  </si>
  <si>
    <t xml:space="preserve">Nicolas </t>
  </si>
  <si>
    <t xml:space="preserve">Pablo </t>
  </si>
  <si>
    <t xml:space="preserve">Salomon </t>
  </si>
  <si>
    <t>Valderrama Miranda</t>
  </si>
  <si>
    <t>Mendoza Requena</t>
  </si>
  <si>
    <t>Olarte Naranjo</t>
  </si>
  <si>
    <t>Chudt Rincon</t>
  </si>
  <si>
    <t>Vergara Gómez</t>
  </si>
  <si>
    <t>Bechara Senior</t>
  </si>
  <si>
    <t>Lopez Echeverry</t>
  </si>
  <si>
    <t>Idarraga Duitama</t>
  </si>
  <si>
    <t>Hernandez Olarte</t>
  </si>
  <si>
    <t>Rodriguez Martinez</t>
  </si>
  <si>
    <t xml:space="preserve">Heyner Fernando </t>
  </si>
  <si>
    <t>Rodriguez Rodriguez</t>
  </si>
  <si>
    <t>SORIANO LOZANO</t>
  </si>
  <si>
    <t>CARVAJAL INFANTE</t>
  </si>
  <si>
    <t>RAMIREZ CASTAÑEDA</t>
  </si>
  <si>
    <t>SANCHEZ CUBIDES</t>
  </si>
  <si>
    <t>VILLABONA MORENO</t>
  </si>
  <si>
    <t>TORRES PINEROS</t>
  </si>
  <si>
    <t>PARGA CERON</t>
  </si>
  <si>
    <t>CARRILLO MARTINEZ</t>
  </si>
  <si>
    <t>FAJARDO RODRIGUEZ</t>
  </si>
  <si>
    <t>PALACIO SANCHEZ</t>
  </si>
  <si>
    <t>RODRIGUEZ CABEZAS</t>
  </si>
  <si>
    <t>VELASCO ARIZA</t>
  </si>
  <si>
    <t>CASTILLO GUZMAN</t>
  </si>
  <si>
    <t>NAVARRO MEJIA</t>
  </si>
  <si>
    <t>SALCEDO FANDIÑO</t>
  </si>
  <si>
    <t>FONSECA CASALLAS</t>
  </si>
  <si>
    <t>GUTIERREZ ROZO</t>
  </si>
  <si>
    <t>LEÓN MONTEALEGRE</t>
  </si>
  <si>
    <t>IDARRAGA DUITAMA</t>
  </si>
  <si>
    <t>DAVID RAUL</t>
  </si>
  <si>
    <t>DEICY ALEXANDRA</t>
  </si>
  <si>
    <t>GLORIA MATILDE</t>
  </si>
  <si>
    <t>GUSTAVO ADOLFO</t>
  </si>
  <si>
    <t>JUAN DAVID</t>
  </si>
  <si>
    <t>JUAN SEBASTIAN</t>
  </si>
  <si>
    <t>LINA MARCELA</t>
  </si>
  <si>
    <t>LUISA FERNANDA</t>
  </si>
  <si>
    <t>MADERLYN NAYIBE</t>
  </si>
  <si>
    <t>MANUEL EDUARDO</t>
  </si>
  <si>
    <t>MARTHA BEATRIZ</t>
  </si>
  <si>
    <t>NORETYS ROCIO</t>
  </si>
  <si>
    <t>SANDRA MILENA</t>
  </si>
  <si>
    <t xml:space="preserve">VALENTINA </t>
  </si>
  <si>
    <t>VANESSA ALEJANDRA</t>
  </si>
  <si>
    <t>VILMA PATRICIA</t>
  </si>
  <si>
    <t xml:space="preserve">Yenny Cristina </t>
  </si>
  <si>
    <t xml:space="preserve">Beltrán chitiva </t>
  </si>
  <si>
    <t>HERNANDEZ OLARTE</t>
  </si>
  <si>
    <t xml:space="preserve">Luis Alfredy </t>
  </si>
  <si>
    <t xml:space="preserve">Lamilla Sanchez </t>
  </si>
  <si>
    <t xml:space="preserve">Hmfrodriguez@upit.gov.co </t>
  </si>
  <si>
    <t>Claudia.Cifuentes@upit.gov.co</t>
  </si>
  <si>
    <t xml:space="preserve">Martha.navarro@upit.gov.co </t>
  </si>
  <si>
    <t xml:space="preserve">MARTHA BEATRIZ </t>
  </si>
  <si>
    <t>m</t>
  </si>
  <si>
    <t xml:space="preserve">NICOLAS </t>
  </si>
  <si>
    <t>CHUDT RINCON</t>
  </si>
  <si>
    <t xml:space="preserve">SERGIO ALEJANDRO  </t>
  </si>
  <si>
    <t>PEÑA PEDREROS</t>
  </si>
  <si>
    <t xml:space="preserve">MILTON ANTONIO </t>
  </si>
  <si>
    <t>CAMARGO CASALLAS</t>
  </si>
  <si>
    <t xml:space="preserve"> x</t>
  </si>
  <si>
    <t>YENNY CRISTINA  </t>
  </si>
  <si>
    <t>Alejandro Toro / 10am a 12m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</si>
</sst>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563C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333F4F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47">
    <xf numFmtId="0" fontId="0" fillId="0" borderId="0" xfId="0"/>
    <xf numFmtId="14" fontId="1" fillId="2" borderId="3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vertical="center" wrapText="1"/>
    </xf>
    <xf numFmtId="14" fontId="2" fillId="3" borderId="5" xfId="0" applyNumberFormat="1" applyFont="1" applyFill="1" applyBorder="1" applyAlignment="1">
      <alignment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0" fillId="0" borderId="5" xfId="0" quotePrefix="1" applyNumberFormat="1" applyFont="1" applyBorder="1"/>
    <xf numFmtId="1" fontId="0" fillId="0" borderId="5" xfId="0" quotePrefix="1" applyNumberFormat="1" applyFont="1" applyFill="1" applyBorder="1"/>
    <xf numFmtId="1" fontId="4" fillId="0" borderId="5" xfId="0" quotePrefix="1" applyNumberFormat="1" applyFont="1" applyFill="1" applyBorder="1"/>
    <xf numFmtId="1" fontId="4" fillId="0" borderId="5" xfId="0" applyNumberFormat="1" applyFont="1" applyFill="1" applyBorder="1"/>
    <xf numFmtId="0" fontId="6" fillId="0" borderId="5" xfId="0" applyFont="1" applyBorder="1" applyAlignment="1">
      <alignment horizontal="center" vertical="center"/>
    </xf>
    <xf numFmtId="0" fontId="0" fillId="0" borderId="0" xfId="0" quotePrefix="1" applyNumberFormat="1" applyFont="1" applyBorder="1"/>
    <xf numFmtId="0" fontId="0" fillId="0" borderId="5" xfId="0" applyNumberFormat="1" applyFont="1" applyBorder="1"/>
    <xf numFmtId="0" fontId="6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9" fontId="0" fillId="0" borderId="5" xfId="2" applyFont="1" applyBorder="1"/>
    <xf numFmtId="0" fontId="0" fillId="0" borderId="0" xfId="0" applyFont="1"/>
    <xf numFmtId="0" fontId="0" fillId="0" borderId="5" xfId="0" applyFont="1" applyBorder="1"/>
    <xf numFmtId="1" fontId="0" fillId="0" borderId="0" xfId="0" applyNumberFormat="1" applyFont="1"/>
    <xf numFmtId="0" fontId="7" fillId="0" borderId="5" xfId="0" applyFont="1" applyBorder="1"/>
    <xf numFmtId="9" fontId="0" fillId="0" borderId="0" xfId="2" applyFont="1"/>
    <xf numFmtId="0" fontId="7" fillId="0" borderId="5" xfId="0" applyFont="1" applyBorder="1" applyAlignment="1">
      <alignment vertical="center"/>
    </xf>
    <xf numFmtId="0" fontId="8" fillId="0" borderId="5" xfId="1" applyFont="1" applyFill="1" applyBorder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 wrapText="1"/>
    </xf>
    <xf numFmtId="0" fontId="4" fillId="0" borderId="5" xfId="0" quotePrefix="1" applyNumberFormat="1" applyFont="1" applyBorder="1"/>
    <xf numFmtId="0" fontId="10" fillId="0" borderId="5" xfId="1" applyFont="1" applyBorder="1"/>
    <xf numFmtId="0" fontId="4" fillId="0" borderId="5" xfId="0" applyFont="1" applyBorder="1"/>
    <xf numFmtId="0" fontId="4" fillId="0" borderId="5" xfId="0" quotePrefix="1" applyNumberFormat="1" applyFont="1" applyFill="1" applyBorder="1"/>
    <xf numFmtId="0" fontId="4" fillId="0" borderId="5" xfId="0" applyFont="1" applyFill="1" applyBorder="1"/>
    <xf numFmtId="0" fontId="4" fillId="0" borderId="5" xfId="0" applyNumberFormat="1" applyFont="1" applyFill="1" applyBorder="1"/>
    <xf numFmtId="0" fontId="4" fillId="0" borderId="0" xfId="0" applyFont="1"/>
    <xf numFmtId="0" fontId="9" fillId="0" borderId="5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Porcentaje" xfId="2" builtinId="5"/>
  </cellStyles>
  <dxfs count="3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carvajal@upit.gov.co" TargetMode="External"/><Relationship Id="rId13" Type="http://schemas.openxmlformats.org/officeDocument/2006/relationships/hyperlink" Target="mailto:cmvargasr@upit.gov.co" TargetMode="External"/><Relationship Id="rId3" Type="http://schemas.openxmlformats.org/officeDocument/2006/relationships/hyperlink" Target="mailto:claudia.cifuentes@upit.gov.co" TargetMode="External"/><Relationship Id="rId7" Type="http://schemas.openxmlformats.org/officeDocument/2006/relationships/hyperlink" Target="mailto:alejandra.mogollon@upit.gov.co" TargetMode="External"/><Relationship Id="rId12" Type="http://schemas.openxmlformats.org/officeDocument/2006/relationships/hyperlink" Target="mailto:emilia.torres@upit.gov.co" TargetMode="External"/><Relationship Id="rId2" Type="http://schemas.openxmlformats.org/officeDocument/2006/relationships/hyperlink" Target="mailto:amgarcia@upit.gov.co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neyla.moreno@upit.gov.co" TargetMode="External"/><Relationship Id="rId6" Type="http://schemas.openxmlformats.org/officeDocument/2006/relationships/hyperlink" Target="mailto:sandra.ayala@upit.gov.co" TargetMode="External"/><Relationship Id="rId11" Type="http://schemas.openxmlformats.org/officeDocument/2006/relationships/hyperlink" Target="mailto:mcpinzonv@upit.gov.co" TargetMode="External"/><Relationship Id="rId5" Type="http://schemas.openxmlformats.org/officeDocument/2006/relationships/hyperlink" Target="mailto:johana.lamilla@upit.gov.co" TargetMode="External"/><Relationship Id="rId15" Type="http://schemas.openxmlformats.org/officeDocument/2006/relationships/hyperlink" Target="mailto:iyvacap@upit.gov.co" TargetMode="External"/><Relationship Id="rId10" Type="http://schemas.openxmlformats.org/officeDocument/2006/relationships/hyperlink" Target="mailto:rodrigo.buelvas@upit.gov.co" TargetMode="External"/><Relationship Id="rId4" Type="http://schemas.openxmlformats.org/officeDocument/2006/relationships/hyperlink" Target="mailto:manuel.castillo@upit.gov.co" TargetMode="External"/><Relationship Id="rId9" Type="http://schemas.openxmlformats.org/officeDocument/2006/relationships/hyperlink" Target="mailto:neparrador@upit.gov.co" TargetMode="External"/><Relationship Id="rId14" Type="http://schemas.openxmlformats.org/officeDocument/2006/relationships/hyperlink" Target="mailto:luis.sarmiento@upit.gov.co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uan.mendoza@upit.gov.co" TargetMode="External"/><Relationship Id="rId13" Type="http://schemas.openxmlformats.org/officeDocument/2006/relationships/hyperlink" Target="mailto:kjparra@upit.gov.co" TargetMode="External"/><Relationship Id="rId18" Type="http://schemas.openxmlformats.org/officeDocument/2006/relationships/hyperlink" Target="mailto:deicy.villabona@upit.gov.co" TargetMode="External"/><Relationship Id="rId3" Type="http://schemas.openxmlformats.org/officeDocument/2006/relationships/hyperlink" Target="mailto:nchudtr@upit.gov.co" TargetMode="External"/><Relationship Id="rId7" Type="http://schemas.openxmlformats.org/officeDocument/2006/relationships/hyperlink" Target="mailto:pvergarag@upit.gov.co" TargetMode="External"/><Relationship Id="rId12" Type="http://schemas.openxmlformats.org/officeDocument/2006/relationships/hyperlink" Target="mailto:jpvalderrama@upit.gov.co" TargetMode="External"/><Relationship Id="rId17" Type="http://schemas.openxmlformats.org/officeDocument/2006/relationships/hyperlink" Target="mailto:vpidarragad@upit.gov.co" TargetMode="External"/><Relationship Id="rId2" Type="http://schemas.openxmlformats.org/officeDocument/2006/relationships/hyperlink" Target="mailto:manuel.gomez@upit.gov.co" TargetMode="External"/><Relationship Id="rId16" Type="http://schemas.openxmlformats.org/officeDocument/2006/relationships/hyperlink" Target="mailto:sllopeze@upit.gov.co" TargetMode="External"/><Relationship Id="rId1" Type="http://schemas.openxmlformats.org/officeDocument/2006/relationships/hyperlink" Target="mailto:sbecharas@upit.gov.co" TargetMode="External"/><Relationship Id="rId6" Type="http://schemas.openxmlformats.org/officeDocument/2006/relationships/hyperlink" Target="mailto:juan.carrillo@upit.gov.co" TargetMode="External"/><Relationship Id="rId11" Type="http://schemas.openxmlformats.org/officeDocument/2006/relationships/hyperlink" Target="mailto:clara.ramirez@upit.gov.co" TargetMode="External"/><Relationship Id="rId5" Type="http://schemas.openxmlformats.org/officeDocument/2006/relationships/hyperlink" Target="mailto:juan.fajardo@upit.gov.co" TargetMode="External"/><Relationship Id="rId15" Type="http://schemas.openxmlformats.org/officeDocument/2006/relationships/hyperlink" Target="mailto:martha.navarro@upit.gov.co" TargetMode="External"/><Relationship Id="rId10" Type="http://schemas.openxmlformats.org/officeDocument/2006/relationships/hyperlink" Target="mailto:yenny.beltran@upit.gov.co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mailto:gustavo.hernandez@upit.gov.co" TargetMode="External"/><Relationship Id="rId9" Type="http://schemas.openxmlformats.org/officeDocument/2006/relationships/hyperlink" Target="mailto:mcamargo@upit.gov.co" TargetMode="External"/><Relationship Id="rId14" Type="http://schemas.openxmlformats.org/officeDocument/2006/relationships/hyperlink" Target="mailto:lmolarte@upit.gov.co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andra.ayala@upit.gov.co" TargetMode="External"/><Relationship Id="rId13" Type="http://schemas.openxmlformats.org/officeDocument/2006/relationships/hyperlink" Target="mailto:milena.fonseca@upit.gov.co" TargetMode="External"/><Relationship Id="rId18" Type="http://schemas.openxmlformats.org/officeDocument/2006/relationships/hyperlink" Target="mailto:vgutierrezr@upit.gov.co" TargetMode="External"/><Relationship Id="rId26" Type="http://schemas.openxmlformats.org/officeDocument/2006/relationships/hyperlink" Target="mailto:emilia.torres@upit.gov.co" TargetMode="External"/><Relationship Id="rId3" Type="http://schemas.openxmlformats.org/officeDocument/2006/relationships/hyperlink" Target="mailto:rodrigo.buelvas@upit.gov.co" TargetMode="External"/><Relationship Id="rId21" Type="http://schemas.openxmlformats.org/officeDocument/2006/relationships/hyperlink" Target="mailto:nayibe.velasco@upit.gov.co" TargetMode="External"/><Relationship Id="rId7" Type="http://schemas.openxmlformats.org/officeDocument/2006/relationships/hyperlink" Target="mailto:amcarvajal@upit.gov.co" TargetMode="External"/><Relationship Id="rId12" Type="http://schemas.openxmlformats.org/officeDocument/2006/relationships/hyperlink" Target="mailto:gmparga@upit.gov.co" TargetMode="External"/><Relationship Id="rId17" Type="http://schemas.openxmlformats.org/officeDocument/2006/relationships/hyperlink" Target="mailto:Luisa.rodriguez@upit.gov.co" TargetMode="External"/><Relationship Id="rId25" Type="http://schemas.openxmlformats.org/officeDocument/2006/relationships/hyperlink" Target="mailto:apsoriano@upit.gov.co" TargetMode="External"/><Relationship Id="rId2" Type="http://schemas.openxmlformats.org/officeDocument/2006/relationships/hyperlink" Target="mailto:vpidarragad@upit.gov.co" TargetMode="External"/><Relationship Id="rId16" Type="http://schemas.openxmlformats.org/officeDocument/2006/relationships/hyperlink" Target="mailto:gustavo.hernandez@upit.gov.co" TargetMode="External"/><Relationship Id="rId20" Type="http://schemas.openxmlformats.org/officeDocument/2006/relationships/hyperlink" Target="mailto:yenny.beltran@upit.gov.co" TargetMode="External"/><Relationship Id="rId1" Type="http://schemas.openxmlformats.org/officeDocument/2006/relationships/hyperlink" Target="mailto:deicy.villabona@upit.gov.co" TargetMode="External"/><Relationship Id="rId6" Type="http://schemas.openxmlformats.org/officeDocument/2006/relationships/hyperlink" Target="mailto:martha.navarro@upit.gov.co" TargetMode="External"/><Relationship Id="rId11" Type="http://schemas.openxmlformats.org/officeDocument/2006/relationships/hyperlink" Target="mailto:lmpalacio@upit.gov.co" TargetMode="External"/><Relationship Id="rId24" Type="http://schemas.openxmlformats.org/officeDocument/2006/relationships/hyperlink" Target="mailto:cmvargasr@upit.gov.co" TargetMode="External"/><Relationship Id="rId5" Type="http://schemas.openxmlformats.org/officeDocument/2006/relationships/hyperlink" Target="mailto:mcpinzonv@upit.gov.co" TargetMode="External"/><Relationship Id="rId15" Type="http://schemas.openxmlformats.org/officeDocument/2006/relationships/hyperlink" Target="mailto:juan.fajardo@upit.gov.co" TargetMode="External"/><Relationship Id="rId23" Type="http://schemas.openxmlformats.org/officeDocument/2006/relationships/hyperlink" Target="mailto:drsanchezc@upit.gov.co" TargetMode="External"/><Relationship Id="rId10" Type="http://schemas.openxmlformats.org/officeDocument/2006/relationships/hyperlink" Target="mailto:manuel.castillo@upit.gov.co" TargetMode="External"/><Relationship Id="rId19" Type="http://schemas.openxmlformats.org/officeDocument/2006/relationships/hyperlink" Target="mailto:valeonm@upit.gov.co" TargetMode="External"/><Relationship Id="rId4" Type="http://schemas.openxmlformats.org/officeDocument/2006/relationships/hyperlink" Target="mailto:neparrador@upit.gov.co" TargetMode="External"/><Relationship Id="rId9" Type="http://schemas.openxmlformats.org/officeDocument/2006/relationships/hyperlink" Target="mailto:clara.ramirez@upit.gov.co" TargetMode="External"/><Relationship Id="rId14" Type="http://schemas.openxmlformats.org/officeDocument/2006/relationships/hyperlink" Target="mailto:juan.carrillo@upit.gov.co" TargetMode="External"/><Relationship Id="rId22" Type="http://schemas.openxmlformats.org/officeDocument/2006/relationships/hyperlink" Target="mailto:noretys.salcedo@upit.gov.co" TargetMode="External"/><Relationship Id="rId27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juan.carrillo@upit.gov.co" TargetMode="External"/><Relationship Id="rId3" Type="http://schemas.openxmlformats.org/officeDocument/2006/relationships/hyperlink" Target="mailto:iyvacap@upit.gov.co" TargetMode="External"/><Relationship Id="rId7" Type="http://schemas.openxmlformats.org/officeDocument/2006/relationships/hyperlink" Target="mailto:lmpalacio@upit.gov.co" TargetMode="External"/><Relationship Id="rId2" Type="http://schemas.openxmlformats.org/officeDocument/2006/relationships/hyperlink" Target="mailto:sergio.pena@upit.gov.co" TargetMode="External"/><Relationship Id="rId1" Type="http://schemas.openxmlformats.org/officeDocument/2006/relationships/hyperlink" Target="mailto:neyla.moreno@upit.gov.co" TargetMode="External"/><Relationship Id="rId6" Type="http://schemas.openxmlformats.org/officeDocument/2006/relationships/hyperlink" Target="mailto:gustavo.hernandez@upit.gov.co" TargetMode="External"/><Relationship Id="rId5" Type="http://schemas.openxmlformats.org/officeDocument/2006/relationships/hyperlink" Target="mailto:Luisa.rodriguez@upit.gov.co" TargetMode="External"/><Relationship Id="rId4" Type="http://schemas.openxmlformats.org/officeDocument/2006/relationships/hyperlink" Target="mailto:noretys.salcedo@upit.gov.co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mcamargo@upit.gov.co" TargetMode="External"/><Relationship Id="rId2" Type="http://schemas.openxmlformats.org/officeDocument/2006/relationships/hyperlink" Target="mailto:nchudtr@upit.gov.co" TargetMode="External"/><Relationship Id="rId1" Type="http://schemas.openxmlformats.org/officeDocument/2006/relationships/hyperlink" Target="mailto:sergio.pena@upit.gov.co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rodrigo.buelvas@upit.gov.co" TargetMode="External"/><Relationship Id="rId13" Type="http://schemas.openxmlformats.org/officeDocument/2006/relationships/hyperlink" Target="mailto:amgarcia@upit.gov.co" TargetMode="External"/><Relationship Id="rId3" Type="http://schemas.openxmlformats.org/officeDocument/2006/relationships/hyperlink" Target="mailto:sandra.ayala@upit.gov.co" TargetMode="External"/><Relationship Id="rId7" Type="http://schemas.openxmlformats.org/officeDocument/2006/relationships/hyperlink" Target="mailto:neparrador@upit.gov.co" TargetMode="External"/><Relationship Id="rId12" Type="http://schemas.openxmlformats.org/officeDocument/2006/relationships/hyperlink" Target="mailto:juan.mendoza@upit.gov.co" TargetMode="External"/><Relationship Id="rId2" Type="http://schemas.openxmlformats.org/officeDocument/2006/relationships/hyperlink" Target="mailto:clara.ramirez@upit.gov.co" TargetMode="External"/><Relationship Id="rId1" Type="http://schemas.openxmlformats.org/officeDocument/2006/relationships/hyperlink" Target="mailto:yenny.beltran@upit.gov.co" TargetMode="External"/><Relationship Id="rId6" Type="http://schemas.openxmlformats.org/officeDocument/2006/relationships/hyperlink" Target="mailto:mcpinzonv@upit.gov.co" TargetMode="External"/><Relationship Id="rId11" Type="http://schemas.openxmlformats.org/officeDocument/2006/relationships/hyperlink" Target="mailto:amcarvajal@upit.gov.co" TargetMode="External"/><Relationship Id="rId5" Type="http://schemas.openxmlformats.org/officeDocument/2006/relationships/hyperlink" Target="mailto:emilia.torres@upit.gov.co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lmolarte@upit.gov.co" TargetMode="External"/><Relationship Id="rId4" Type="http://schemas.openxmlformats.org/officeDocument/2006/relationships/hyperlink" Target="mailto:apsoriano@upit.gov.co" TargetMode="External"/><Relationship Id="rId9" Type="http://schemas.openxmlformats.org/officeDocument/2006/relationships/hyperlink" Target="mailto:sllopeze@upit.gov.co" TargetMode="External"/><Relationship Id="rId14" Type="http://schemas.openxmlformats.org/officeDocument/2006/relationships/hyperlink" Target="mailto:cmvargasr@upit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workbookViewId="0">
      <pane xSplit="3" ySplit="3" topLeftCell="F4" activePane="bottomRight" state="frozen"/>
      <selection pane="topRight" activeCell="D1" sqref="D1"/>
      <selection pane="bottomLeft" activeCell="A4" sqref="A4"/>
      <selection pane="bottomRight" activeCell="J19" sqref="J19"/>
    </sheetView>
  </sheetViews>
  <sheetFormatPr baseColWidth="10" defaultRowHeight="15" x14ac:dyDescent="0.25"/>
  <cols>
    <col min="1" max="1" width="13.85546875" style="17" customWidth="1"/>
    <col min="2" max="2" width="20.140625" style="15" bestFit="1" customWidth="1"/>
    <col min="3" max="3" width="20.85546875" style="15" bestFit="1" customWidth="1"/>
    <col min="4" max="10" width="12.140625" style="15" bestFit="1" customWidth="1"/>
    <col min="11" max="14" width="11.5703125" style="15" bestFit="1" customWidth="1"/>
    <col min="15" max="15" width="11.5703125" style="15" customWidth="1"/>
    <col min="16" max="16" width="13.42578125" style="15" bestFit="1" customWidth="1"/>
    <col min="17" max="17" width="30.42578125" style="15" bestFit="1" customWidth="1"/>
    <col min="18" max="16384" width="11.42578125" style="15"/>
  </cols>
  <sheetData>
    <row r="1" spans="1:17" x14ac:dyDescent="0.25">
      <c r="A1" s="33" t="s">
        <v>0</v>
      </c>
      <c r="B1" s="34" t="s">
        <v>1</v>
      </c>
      <c r="C1" s="34" t="s">
        <v>2</v>
      </c>
      <c r="D1" s="35" t="s">
        <v>5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x14ac:dyDescent="0.25">
      <c r="A2" s="33"/>
      <c r="B2" s="34"/>
      <c r="C2" s="34"/>
      <c r="D2" s="35" t="s">
        <v>29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5" customHeight="1" x14ac:dyDescent="0.25">
      <c r="A3" s="33"/>
      <c r="B3" s="34"/>
      <c r="C3" s="34"/>
      <c r="D3" s="2">
        <v>45222</v>
      </c>
      <c r="E3" s="2">
        <v>45223</v>
      </c>
      <c r="F3" s="2">
        <v>45224</v>
      </c>
      <c r="G3" s="2">
        <v>45225</v>
      </c>
      <c r="H3" s="2">
        <v>45226</v>
      </c>
      <c r="I3" s="2">
        <v>45229</v>
      </c>
      <c r="J3" s="2">
        <v>45230</v>
      </c>
      <c r="K3" s="2">
        <v>45231</v>
      </c>
      <c r="L3" s="2">
        <v>45232</v>
      </c>
      <c r="M3" s="2">
        <v>45233</v>
      </c>
      <c r="N3" s="2">
        <v>45237</v>
      </c>
      <c r="O3" s="37" t="s">
        <v>3</v>
      </c>
      <c r="P3" s="38"/>
      <c r="Q3" s="1" t="s">
        <v>4</v>
      </c>
    </row>
    <row r="4" spans="1:17" x14ac:dyDescent="0.25">
      <c r="A4" s="7">
        <v>52152731</v>
      </c>
      <c r="B4" s="16" t="s">
        <v>77</v>
      </c>
      <c r="C4" s="16" t="s">
        <v>91</v>
      </c>
      <c r="D4" s="9" t="s">
        <v>61</v>
      </c>
      <c r="E4" s="9" t="s">
        <v>61</v>
      </c>
      <c r="F4" s="9" t="s">
        <v>61</v>
      </c>
      <c r="G4" s="9" t="s">
        <v>61</v>
      </c>
      <c r="H4" s="9"/>
      <c r="I4" s="9" t="s">
        <v>61</v>
      </c>
      <c r="J4" s="9" t="s">
        <v>61</v>
      </c>
      <c r="K4" s="9" t="s">
        <v>61</v>
      </c>
      <c r="L4" s="9"/>
      <c r="M4" s="9" t="s">
        <v>61</v>
      </c>
      <c r="N4" s="9" t="s">
        <v>61</v>
      </c>
      <c r="O4" s="16">
        <f t="shared" ref="O4:O18" si="0">COUNTIF(D4:N4,"x")</f>
        <v>9</v>
      </c>
      <c r="P4" s="14">
        <f t="shared" ref="P4:P18" si="1">O4/11</f>
        <v>0.81818181818181823</v>
      </c>
      <c r="Q4" s="21" t="s">
        <v>15</v>
      </c>
    </row>
    <row r="5" spans="1:17" x14ac:dyDescent="0.25">
      <c r="A5" s="6">
        <v>78700351</v>
      </c>
      <c r="B5" s="16" t="s">
        <v>76</v>
      </c>
      <c r="C5" s="16" t="s">
        <v>90</v>
      </c>
      <c r="D5" s="9" t="s">
        <v>61</v>
      </c>
      <c r="E5" s="9" t="s">
        <v>61</v>
      </c>
      <c r="F5" s="9" t="s">
        <v>61</v>
      </c>
      <c r="G5" s="9" t="s">
        <v>61</v>
      </c>
      <c r="H5" s="9" t="s">
        <v>61</v>
      </c>
      <c r="I5" s="9" t="s">
        <v>61</v>
      </c>
      <c r="J5" s="9" t="s">
        <v>61</v>
      </c>
      <c r="K5" s="9" t="s">
        <v>61</v>
      </c>
      <c r="L5" s="9" t="s">
        <v>61</v>
      </c>
      <c r="M5" s="9" t="s">
        <v>61</v>
      </c>
      <c r="N5" s="9" t="s">
        <v>61</v>
      </c>
      <c r="O5" s="16">
        <f t="shared" si="0"/>
        <v>11</v>
      </c>
      <c r="P5" s="14">
        <f t="shared" si="1"/>
        <v>1</v>
      </c>
      <c r="Q5" s="21" t="s">
        <v>22</v>
      </c>
    </row>
    <row r="6" spans="1:17" x14ac:dyDescent="0.25">
      <c r="A6" s="7">
        <v>1014202169</v>
      </c>
      <c r="B6" s="27" t="s">
        <v>66</v>
      </c>
      <c r="C6" s="27" t="s">
        <v>80</v>
      </c>
      <c r="D6" s="9" t="s">
        <v>61</v>
      </c>
      <c r="E6" s="9" t="s">
        <v>61</v>
      </c>
      <c r="F6" s="9" t="s">
        <v>61</v>
      </c>
      <c r="G6" s="9" t="s">
        <v>61</v>
      </c>
      <c r="H6" s="9" t="s">
        <v>61</v>
      </c>
      <c r="I6" s="9" t="s">
        <v>61</v>
      </c>
      <c r="J6" s="9" t="s">
        <v>61</v>
      </c>
      <c r="K6" s="9" t="s">
        <v>61</v>
      </c>
      <c r="L6" s="9" t="s">
        <v>61</v>
      </c>
      <c r="M6" s="9" t="s">
        <v>61</v>
      </c>
      <c r="N6" s="9" t="s">
        <v>61</v>
      </c>
      <c r="O6" s="16">
        <f t="shared" si="0"/>
        <v>11</v>
      </c>
      <c r="P6" s="14">
        <f t="shared" si="1"/>
        <v>1</v>
      </c>
      <c r="Q6" s="21" t="s">
        <v>18</v>
      </c>
    </row>
    <row r="7" spans="1:17" x14ac:dyDescent="0.25">
      <c r="A7" s="8">
        <v>79541557</v>
      </c>
      <c r="B7" s="27" t="s">
        <v>72</v>
      </c>
      <c r="C7" s="27" t="s">
        <v>86</v>
      </c>
      <c r="D7" s="9" t="s">
        <v>61</v>
      </c>
      <c r="E7" s="9" t="s">
        <v>61</v>
      </c>
      <c r="F7" s="9" t="s">
        <v>61</v>
      </c>
      <c r="G7" s="9" t="s">
        <v>61</v>
      </c>
      <c r="H7" s="9" t="s">
        <v>61</v>
      </c>
      <c r="I7" s="9" t="s">
        <v>61</v>
      </c>
      <c r="J7" s="9" t="s">
        <v>61</v>
      </c>
      <c r="K7" s="9" t="s">
        <v>61</v>
      </c>
      <c r="L7" s="9" t="s">
        <v>61</v>
      </c>
      <c r="M7" s="9" t="s">
        <v>61</v>
      </c>
      <c r="N7" s="9" t="s">
        <v>61</v>
      </c>
      <c r="O7" s="16">
        <f t="shared" si="0"/>
        <v>11</v>
      </c>
      <c r="P7" s="14">
        <f t="shared" si="1"/>
        <v>1</v>
      </c>
      <c r="Q7" s="21" t="s">
        <v>11</v>
      </c>
    </row>
    <row r="8" spans="1:17" x14ac:dyDescent="0.25">
      <c r="A8" s="7">
        <v>52111562</v>
      </c>
      <c r="B8" s="27" t="s">
        <v>67</v>
      </c>
      <c r="C8" s="27" t="s">
        <v>81</v>
      </c>
      <c r="D8" s="9" t="s">
        <v>61</v>
      </c>
      <c r="E8" s="9" t="s">
        <v>61</v>
      </c>
      <c r="F8" s="9"/>
      <c r="G8" s="9" t="s">
        <v>61</v>
      </c>
      <c r="H8" s="9"/>
      <c r="I8" s="9"/>
      <c r="J8" s="9"/>
      <c r="K8" s="9"/>
      <c r="L8" s="9"/>
      <c r="M8" s="9"/>
      <c r="N8" s="9"/>
      <c r="O8" s="16">
        <f t="shared" si="0"/>
        <v>3</v>
      </c>
      <c r="P8" s="14">
        <f t="shared" si="1"/>
        <v>0.27272727272727271</v>
      </c>
      <c r="Q8" s="21" t="s">
        <v>9</v>
      </c>
    </row>
    <row r="9" spans="1:17" x14ac:dyDescent="0.25">
      <c r="A9" s="7">
        <v>52825494</v>
      </c>
      <c r="B9" s="27" t="s">
        <v>65</v>
      </c>
      <c r="C9" s="27" t="s">
        <v>79</v>
      </c>
      <c r="D9" s="9" t="s">
        <v>61</v>
      </c>
      <c r="E9" s="9" t="s">
        <v>61</v>
      </c>
      <c r="F9" s="9" t="s">
        <v>61</v>
      </c>
      <c r="G9" s="9" t="s">
        <v>61</v>
      </c>
      <c r="H9" s="9"/>
      <c r="I9" s="9" t="s">
        <v>61</v>
      </c>
      <c r="J9" s="9"/>
      <c r="K9" s="9" t="s">
        <v>61</v>
      </c>
      <c r="L9" s="9" t="s">
        <v>61</v>
      </c>
      <c r="M9" s="9" t="s">
        <v>61</v>
      </c>
      <c r="N9" s="9" t="s">
        <v>61</v>
      </c>
      <c r="O9" s="16">
        <f t="shared" si="0"/>
        <v>9</v>
      </c>
      <c r="P9" s="14">
        <f t="shared" si="1"/>
        <v>0.81818181818181823</v>
      </c>
      <c r="Q9" s="21" t="s">
        <v>8</v>
      </c>
    </row>
    <row r="10" spans="1:17" x14ac:dyDescent="0.25">
      <c r="A10" s="7">
        <v>1032363075</v>
      </c>
      <c r="B10" s="27" t="s">
        <v>70</v>
      </c>
      <c r="C10" s="27" t="s">
        <v>84</v>
      </c>
      <c r="D10" s="9" t="s">
        <v>61</v>
      </c>
      <c r="E10" s="9"/>
      <c r="F10" s="9"/>
      <c r="G10" s="9"/>
      <c r="H10" s="9" t="s">
        <v>61</v>
      </c>
      <c r="I10" s="9"/>
      <c r="J10" s="9"/>
      <c r="K10" s="9"/>
      <c r="L10" s="9"/>
      <c r="M10" s="9"/>
      <c r="N10" s="9"/>
      <c r="O10" s="16">
        <f t="shared" si="0"/>
        <v>2</v>
      </c>
      <c r="P10" s="14">
        <f t="shared" si="1"/>
        <v>0.18181818181818182</v>
      </c>
      <c r="Q10" s="26" t="s">
        <v>12</v>
      </c>
    </row>
    <row r="11" spans="1:17" x14ac:dyDescent="0.25">
      <c r="A11" s="7">
        <v>52818428</v>
      </c>
      <c r="B11" s="27" t="s">
        <v>64</v>
      </c>
      <c r="C11" s="27" t="s">
        <v>78</v>
      </c>
      <c r="D11" s="9" t="s">
        <v>61</v>
      </c>
      <c r="E11" s="9" t="s">
        <v>61</v>
      </c>
      <c r="F11" s="9"/>
      <c r="G11" s="9" t="s">
        <v>61</v>
      </c>
      <c r="H11" s="9" t="s">
        <v>61</v>
      </c>
      <c r="I11" s="9" t="s">
        <v>61</v>
      </c>
      <c r="J11" s="9" t="s">
        <v>61</v>
      </c>
      <c r="K11" s="9" t="s">
        <v>61</v>
      </c>
      <c r="L11" s="9" t="s">
        <v>61</v>
      </c>
      <c r="M11" s="9"/>
      <c r="N11" s="9" t="s">
        <v>61</v>
      </c>
      <c r="O11" s="16">
        <f t="shared" si="0"/>
        <v>9</v>
      </c>
      <c r="P11" s="14">
        <f t="shared" si="1"/>
        <v>0.81818181818181823</v>
      </c>
      <c r="Q11" s="21" t="s">
        <v>16</v>
      </c>
    </row>
    <row r="12" spans="1:17" x14ac:dyDescent="0.25">
      <c r="A12" s="7">
        <v>49723340</v>
      </c>
      <c r="B12" s="27" t="s">
        <v>74</v>
      </c>
      <c r="C12" s="27" t="s">
        <v>88</v>
      </c>
      <c r="D12" s="9" t="s">
        <v>61</v>
      </c>
      <c r="E12" s="9" t="s">
        <v>61</v>
      </c>
      <c r="F12" s="9" t="s">
        <v>61</v>
      </c>
      <c r="G12" s="9" t="s">
        <v>61</v>
      </c>
      <c r="H12" s="9" t="s">
        <v>61</v>
      </c>
      <c r="I12" s="9" t="s">
        <v>61</v>
      </c>
      <c r="J12" s="9" t="s">
        <v>61</v>
      </c>
      <c r="K12" s="9" t="s">
        <v>61</v>
      </c>
      <c r="L12" s="9" t="s">
        <v>61</v>
      </c>
      <c r="M12" s="9" t="s">
        <v>61</v>
      </c>
      <c r="N12" s="9" t="s">
        <v>61</v>
      </c>
      <c r="O12" s="16">
        <f t="shared" si="0"/>
        <v>11</v>
      </c>
      <c r="P12" s="14">
        <f>O12/11</f>
        <v>1</v>
      </c>
      <c r="Q12" s="21" t="s">
        <v>6</v>
      </c>
    </row>
    <row r="13" spans="1:17" x14ac:dyDescent="0.25">
      <c r="A13" s="7">
        <v>51739914</v>
      </c>
      <c r="B13" s="27" t="s">
        <v>75</v>
      </c>
      <c r="C13" s="27" t="s">
        <v>89</v>
      </c>
      <c r="D13" s="9" t="s">
        <v>61</v>
      </c>
      <c r="E13" s="9" t="s">
        <v>61</v>
      </c>
      <c r="F13" s="9" t="s">
        <v>61</v>
      </c>
      <c r="G13" s="9" t="s">
        <v>61</v>
      </c>
      <c r="H13" s="9" t="s">
        <v>61</v>
      </c>
      <c r="I13" s="9" t="s">
        <v>61</v>
      </c>
      <c r="J13" s="9" t="s">
        <v>61</v>
      </c>
      <c r="K13" s="9" t="s">
        <v>61</v>
      </c>
      <c r="L13" s="9" t="s">
        <v>61</v>
      </c>
      <c r="M13" s="9" t="s">
        <v>61</v>
      </c>
      <c r="N13" s="9" t="s">
        <v>61</v>
      </c>
      <c r="O13" s="16">
        <f t="shared" si="0"/>
        <v>11</v>
      </c>
      <c r="P13" s="14">
        <f t="shared" si="1"/>
        <v>1</v>
      </c>
      <c r="Q13" s="21" t="s">
        <v>21</v>
      </c>
    </row>
    <row r="14" spans="1:17" x14ac:dyDescent="0.25">
      <c r="A14" s="7">
        <v>1010162139</v>
      </c>
      <c r="B14" s="27" t="s">
        <v>73</v>
      </c>
      <c r="C14" s="27" t="s">
        <v>87</v>
      </c>
      <c r="D14" s="9" t="s">
        <v>61</v>
      </c>
      <c r="E14" s="9" t="s">
        <v>61</v>
      </c>
      <c r="F14" s="9" t="s">
        <v>61</v>
      </c>
      <c r="G14" s="9" t="s">
        <v>61</v>
      </c>
      <c r="H14" s="9" t="s">
        <v>61</v>
      </c>
      <c r="I14" s="9"/>
      <c r="J14" s="9"/>
      <c r="K14" s="9" t="s">
        <v>61</v>
      </c>
      <c r="L14" s="9" t="s">
        <v>61</v>
      </c>
      <c r="M14" s="9" t="s">
        <v>61</v>
      </c>
      <c r="N14" s="9" t="s">
        <v>61</v>
      </c>
      <c r="O14" s="16">
        <f t="shared" si="0"/>
        <v>9</v>
      </c>
      <c r="P14" s="14">
        <f t="shared" si="1"/>
        <v>0.81818181818181823</v>
      </c>
      <c r="Q14" s="21" t="s">
        <v>20</v>
      </c>
    </row>
    <row r="15" spans="1:17" x14ac:dyDescent="0.25">
      <c r="A15" s="7">
        <v>72315802</v>
      </c>
      <c r="B15" s="27" t="s">
        <v>71</v>
      </c>
      <c r="C15" s="27" t="s">
        <v>85</v>
      </c>
      <c r="D15" s="9"/>
      <c r="E15" s="9" t="s">
        <v>61</v>
      </c>
      <c r="F15" s="9" t="s">
        <v>61</v>
      </c>
      <c r="G15" s="9"/>
      <c r="H15" s="9" t="s">
        <v>61</v>
      </c>
      <c r="I15" s="9" t="s">
        <v>61</v>
      </c>
      <c r="J15" s="9"/>
      <c r="K15" s="9" t="s">
        <v>61</v>
      </c>
      <c r="L15" s="9" t="s">
        <v>61</v>
      </c>
      <c r="M15" s="9" t="s">
        <v>61</v>
      </c>
      <c r="N15" s="9"/>
      <c r="O15" s="16">
        <f t="shared" si="0"/>
        <v>7</v>
      </c>
      <c r="P15" s="14">
        <f t="shared" si="1"/>
        <v>0.63636363636363635</v>
      </c>
      <c r="Q15" s="21" t="s">
        <v>10</v>
      </c>
    </row>
    <row r="16" spans="1:17" x14ac:dyDescent="0.25">
      <c r="A16" s="7">
        <v>39780200</v>
      </c>
      <c r="B16" s="27" t="s">
        <v>119</v>
      </c>
      <c r="C16" s="27" t="s">
        <v>126</v>
      </c>
      <c r="D16" s="9" t="s">
        <v>61</v>
      </c>
      <c r="E16" s="9" t="s">
        <v>61</v>
      </c>
      <c r="F16" s="9" t="s">
        <v>61</v>
      </c>
      <c r="G16" s="9" t="s">
        <v>61</v>
      </c>
      <c r="H16" s="9" t="s">
        <v>61</v>
      </c>
      <c r="I16" s="9" t="s">
        <v>61</v>
      </c>
      <c r="J16" s="9" t="s">
        <v>61</v>
      </c>
      <c r="K16" s="9" t="s">
        <v>61</v>
      </c>
      <c r="L16" s="9" t="s">
        <v>61</v>
      </c>
      <c r="M16" s="9" t="s">
        <v>61</v>
      </c>
      <c r="N16" s="9" t="s">
        <v>61</v>
      </c>
      <c r="O16" s="16">
        <f t="shared" si="0"/>
        <v>11</v>
      </c>
      <c r="P16" s="14">
        <f t="shared" si="1"/>
        <v>1</v>
      </c>
      <c r="Q16" s="21" t="s">
        <v>19</v>
      </c>
    </row>
    <row r="17" spans="1:17" x14ac:dyDescent="0.25">
      <c r="A17" s="7">
        <v>1052790270</v>
      </c>
      <c r="B17" s="27" t="s">
        <v>69</v>
      </c>
      <c r="C17" s="27" t="s">
        <v>83</v>
      </c>
      <c r="D17" s="9" t="s">
        <v>61</v>
      </c>
      <c r="E17" s="9" t="s">
        <v>61</v>
      </c>
      <c r="F17" s="9" t="s">
        <v>61</v>
      </c>
      <c r="G17" s="9" t="s">
        <v>61</v>
      </c>
      <c r="H17" s="9" t="s">
        <v>61</v>
      </c>
      <c r="I17" s="9" t="s">
        <v>61</v>
      </c>
      <c r="J17" s="9"/>
      <c r="K17" s="9" t="s">
        <v>61</v>
      </c>
      <c r="L17" s="9" t="s">
        <v>61</v>
      </c>
      <c r="M17" s="9" t="s">
        <v>61</v>
      </c>
      <c r="N17" s="9" t="s">
        <v>61</v>
      </c>
      <c r="O17" s="16">
        <f t="shared" si="0"/>
        <v>10</v>
      </c>
      <c r="P17" s="14">
        <f t="shared" si="1"/>
        <v>0.90909090909090906</v>
      </c>
      <c r="Q17" s="21" t="s">
        <v>7</v>
      </c>
    </row>
    <row r="18" spans="1:17" x14ac:dyDescent="0.25">
      <c r="A18" s="6">
        <v>52085267</v>
      </c>
      <c r="B18" s="16" t="s">
        <v>68</v>
      </c>
      <c r="C18" s="16" t="s">
        <v>82</v>
      </c>
      <c r="D18" s="9" t="s">
        <v>61</v>
      </c>
      <c r="E18" s="9" t="s">
        <v>61</v>
      </c>
      <c r="F18" s="9" t="s">
        <v>61</v>
      </c>
      <c r="G18" s="9" t="s">
        <v>61</v>
      </c>
      <c r="H18" s="9" t="s">
        <v>61</v>
      </c>
      <c r="I18" s="9" t="s">
        <v>61</v>
      </c>
      <c r="J18" s="9" t="s">
        <v>61</v>
      </c>
      <c r="K18" s="9" t="s">
        <v>61</v>
      </c>
      <c r="L18" s="9" t="s">
        <v>61</v>
      </c>
      <c r="M18" s="9" t="s">
        <v>61</v>
      </c>
      <c r="N18" s="9" t="s">
        <v>61</v>
      </c>
      <c r="O18" s="16">
        <f t="shared" si="0"/>
        <v>11</v>
      </c>
      <c r="P18" s="14">
        <f t="shared" si="1"/>
        <v>1</v>
      </c>
      <c r="Q18" s="21" t="s">
        <v>14</v>
      </c>
    </row>
    <row r="19" spans="1:17" x14ac:dyDescent="0.25">
      <c r="D19" s="12"/>
    </row>
    <row r="20" spans="1:17" x14ac:dyDescent="0.25">
      <c r="D20" s="12"/>
    </row>
  </sheetData>
  <autoFilter ref="A1:Q18" xr:uid="{00000000-0009-0000-0000-000000000000}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sortState xmlns:xlrd2="http://schemas.microsoft.com/office/spreadsheetml/2017/richdata2" ref="A6:Q18">
      <sortCondition ref="C1:C18"/>
    </sortState>
  </autoFilter>
  <dataConsolidate>
    <dataRefs count="1">
      <dataRef ref="B4" sheet="Contratación estatal"/>
    </dataRefs>
  </dataConsolidate>
  <mergeCells count="6">
    <mergeCell ref="A1:A3"/>
    <mergeCell ref="C1:C3"/>
    <mergeCell ref="D1:Q1"/>
    <mergeCell ref="D2:Q2"/>
    <mergeCell ref="B1:B3"/>
    <mergeCell ref="O3:P3"/>
  </mergeCells>
  <conditionalFormatting sqref="P1">
    <cfRule type="cellIs" dxfId="32" priority="5" operator="between">
      <formula>1</formula>
      <formula>1</formula>
    </cfRule>
    <cfRule type="cellIs" dxfId="31" priority="6" operator="between">
      <formula>0.8</formula>
      <formula>1</formula>
    </cfRule>
  </conditionalFormatting>
  <conditionalFormatting sqref="P2">
    <cfRule type="cellIs" dxfId="30" priority="3" operator="between">
      <formula>1</formula>
      <formula>1</formula>
    </cfRule>
    <cfRule type="cellIs" dxfId="29" priority="4" operator="between">
      <formula>0.8</formula>
      <formula>1</formula>
    </cfRule>
  </conditionalFormatting>
  <conditionalFormatting sqref="P1:P1048576">
    <cfRule type="cellIs" dxfId="28" priority="1" operator="lessThan">
      <formula>0.8</formula>
    </cfRule>
    <cfRule type="cellIs" dxfId="27" priority="2" operator="greaterThan">
      <formula>0.79</formula>
    </cfRule>
  </conditionalFormatting>
  <hyperlinks>
    <hyperlink ref="Q12" r:id="rId1" xr:uid="{00000000-0004-0000-0000-000000000000}"/>
    <hyperlink ref="Q9" r:id="rId2" xr:uid="{00000000-0004-0000-0000-000001000000}"/>
    <hyperlink ref="Q8" r:id="rId3" xr:uid="{00000000-0004-0000-0000-000002000000}"/>
    <hyperlink ref="Q7" r:id="rId4" xr:uid="{00000000-0004-0000-0000-000003000000}"/>
    <hyperlink ref="Q10" r:id="rId5" display="mailto:johana.lamilla@upit.gov.co" xr:uid="{00000000-0004-0000-0000-000004000000}"/>
    <hyperlink ref="Q4" r:id="rId6" xr:uid="{00000000-0004-0000-0000-000005000000}"/>
    <hyperlink ref="Q11" r:id="rId7" xr:uid="{00000000-0004-0000-0000-000006000000}"/>
    <hyperlink ref="Q6" r:id="rId8" xr:uid="{00000000-0004-0000-0000-000007000000}"/>
    <hyperlink ref="Q13" r:id="rId9" xr:uid="{00000000-0004-0000-0000-000008000000}"/>
    <hyperlink ref="Q5" r:id="rId10" xr:uid="{00000000-0004-0000-0000-000009000000}"/>
    <hyperlink ref="Q14" r:id="rId11" xr:uid="{00000000-0004-0000-0000-00000A000000}"/>
    <hyperlink ref="Q16" r:id="rId12" xr:uid="{00000000-0004-0000-0000-00000B000000}"/>
    <hyperlink ref="Q18" r:id="rId13" xr:uid="{00000000-0004-0000-0000-00000C000000}"/>
    <hyperlink ref="Q15" r:id="rId14" xr:uid="{00000000-0004-0000-0000-00000D000000}"/>
    <hyperlink ref="Q17" r:id="rId15" xr:uid="{00000000-0004-0000-0000-00000E000000}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Normal="100" workbookViewId="0">
      <pane xSplit="3" ySplit="3" topLeftCell="K9" activePane="bottomRight" state="frozen"/>
      <selection pane="topRight" activeCell="H1" sqref="H1"/>
      <selection pane="bottomLeft" activeCell="A4" sqref="A4"/>
      <selection pane="bottomRight" activeCell="H15" sqref="H15:P24"/>
    </sheetView>
  </sheetViews>
  <sheetFormatPr baseColWidth="10" defaultRowHeight="15" x14ac:dyDescent="0.25"/>
  <cols>
    <col min="1" max="1" width="13.7109375" style="15" customWidth="1"/>
    <col min="2" max="2" width="20.28515625" style="15" bestFit="1" customWidth="1"/>
    <col min="3" max="3" width="26.42578125" style="15" bestFit="1" customWidth="1"/>
    <col min="4" max="17" width="11.42578125" style="15"/>
    <col min="18" max="18" width="11.42578125" style="19"/>
    <col min="19" max="19" width="30" style="15" bestFit="1" customWidth="1"/>
    <col min="20" max="16384" width="11.42578125" style="15"/>
  </cols>
  <sheetData>
    <row r="1" spans="1:20" x14ac:dyDescent="0.25">
      <c r="A1" s="39" t="s">
        <v>0</v>
      </c>
      <c r="B1" s="39" t="s">
        <v>1</v>
      </c>
      <c r="C1" s="34" t="s">
        <v>2</v>
      </c>
      <c r="D1" s="34" t="s">
        <v>52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</row>
    <row r="2" spans="1:20" ht="15" customHeight="1" x14ac:dyDescent="0.25">
      <c r="A2" s="40"/>
      <c r="B2" s="40"/>
      <c r="C2" s="34"/>
      <c r="D2" s="34" t="s">
        <v>57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</row>
    <row r="3" spans="1:20" ht="30" customHeight="1" x14ac:dyDescent="0.25">
      <c r="A3" s="41"/>
      <c r="B3" s="41"/>
      <c r="C3" s="34"/>
      <c r="D3" s="3">
        <v>45222</v>
      </c>
      <c r="E3" s="3">
        <v>45223</v>
      </c>
      <c r="F3" s="3">
        <v>45224</v>
      </c>
      <c r="G3" s="3">
        <v>45225</v>
      </c>
      <c r="H3" s="3">
        <v>45226</v>
      </c>
      <c r="I3" s="3">
        <v>45229</v>
      </c>
      <c r="J3" s="3">
        <v>45230</v>
      </c>
      <c r="K3" s="3">
        <v>45231</v>
      </c>
      <c r="L3" s="3">
        <v>45232</v>
      </c>
      <c r="M3" s="3">
        <v>45233</v>
      </c>
      <c r="N3" s="3">
        <v>45237</v>
      </c>
      <c r="O3" s="3">
        <v>45238</v>
      </c>
      <c r="P3" s="3">
        <v>45239</v>
      </c>
      <c r="Q3" s="37" t="s">
        <v>3</v>
      </c>
      <c r="R3" s="38"/>
      <c r="S3" s="4" t="s">
        <v>4</v>
      </c>
    </row>
    <row r="4" spans="1:20" x14ac:dyDescent="0.25">
      <c r="A4" s="25">
        <v>1032416228</v>
      </c>
      <c r="B4" s="27" t="s">
        <v>159</v>
      </c>
      <c r="C4" s="27" t="s">
        <v>165</v>
      </c>
      <c r="D4" s="9"/>
      <c r="E4" s="9" t="s">
        <v>61</v>
      </c>
      <c r="F4" s="9" t="s">
        <v>61</v>
      </c>
      <c r="G4" s="9"/>
      <c r="H4" s="9"/>
      <c r="I4" s="9" t="s">
        <v>61</v>
      </c>
      <c r="J4" s="9"/>
      <c r="K4" s="9"/>
      <c r="L4" s="9"/>
      <c r="M4" s="9"/>
      <c r="N4" s="16"/>
      <c r="O4" s="16"/>
      <c r="P4" s="16"/>
      <c r="Q4" s="16">
        <f>COUNTIF(D4:P4,"x")</f>
        <v>3</v>
      </c>
      <c r="R4" s="14">
        <f>Q4/13</f>
        <v>0.23076923076923078</v>
      </c>
      <c r="S4" s="21" t="s">
        <v>54</v>
      </c>
      <c r="T4" s="15" t="s">
        <v>61</v>
      </c>
    </row>
    <row r="5" spans="1:20" x14ac:dyDescent="0.25">
      <c r="A5" s="5">
        <v>52703779</v>
      </c>
      <c r="B5" s="16" t="s">
        <v>224</v>
      </c>
      <c r="C5" s="16" t="s">
        <v>154</v>
      </c>
      <c r="D5" s="9" t="s">
        <v>61</v>
      </c>
      <c r="E5" s="9" t="s">
        <v>61</v>
      </c>
      <c r="F5" s="9" t="s">
        <v>61</v>
      </c>
      <c r="G5" s="9" t="s">
        <v>61</v>
      </c>
      <c r="H5" s="9"/>
      <c r="I5" s="9" t="s">
        <v>61</v>
      </c>
      <c r="J5" s="9" t="s">
        <v>61</v>
      </c>
      <c r="K5" s="9" t="s">
        <v>61</v>
      </c>
      <c r="L5" s="9" t="s">
        <v>61</v>
      </c>
      <c r="M5" s="9" t="s">
        <v>61</v>
      </c>
      <c r="N5" s="9" t="s">
        <v>61</v>
      </c>
      <c r="O5" s="9" t="s">
        <v>61</v>
      </c>
      <c r="P5" s="9" t="s">
        <v>61</v>
      </c>
      <c r="Q5" s="16">
        <f t="shared" ref="Q5:Q23" si="0">COUNTIF(D5:P5,"x")</f>
        <v>12</v>
      </c>
      <c r="R5" s="14">
        <f t="shared" ref="R5:R23" si="1">Q5/13</f>
        <v>0.92307692307692313</v>
      </c>
      <c r="S5" s="21" t="s">
        <v>25</v>
      </c>
    </row>
    <row r="6" spans="1:20" x14ac:dyDescent="0.25">
      <c r="A6" s="5">
        <v>80030033</v>
      </c>
      <c r="B6" s="16" t="s">
        <v>105</v>
      </c>
      <c r="C6" s="16" t="s">
        <v>116</v>
      </c>
      <c r="D6" s="9" t="s">
        <v>61</v>
      </c>
      <c r="E6" s="9" t="s">
        <v>61</v>
      </c>
      <c r="F6" s="9" t="s">
        <v>61</v>
      </c>
      <c r="G6" s="9" t="s">
        <v>61</v>
      </c>
      <c r="H6" s="9"/>
      <c r="I6" s="9" t="s">
        <v>61</v>
      </c>
      <c r="J6" s="9" t="s">
        <v>61</v>
      </c>
      <c r="K6" s="9" t="s">
        <v>61</v>
      </c>
      <c r="L6" s="9" t="s">
        <v>61</v>
      </c>
      <c r="M6" s="9" t="s">
        <v>61</v>
      </c>
      <c r="N6" s="9" t="s">
        <v>61</v>
      </c>
      <c r="O6" s="9" t="s">
        <v>61</v>
      </c>
      <c r="P6" s="9"/>
      <c r="Q6" s="16">
        <f t="shared" si="0"/>
        <v>11</v>
      </c>
      <c r="R6" s="14">
        <f t="shared" si="1"/>
        <v>0.84615384615384615</v>
      </c>
      <c r="S6" s="21" t="s">
        <v>56</v>
      </c>
      <c r="T6"/>
    </row>
    <row r="7" spans="1:20" x14ac:dyDescent="0.25">
      <c r="A7" s="5">
        <v>1019153750</v>
      </c>
      <c r="B7" s="16" t="s">
        <v>97</v>
      </c>
      <c r="C7" s="16" t="s">
        <v>111</v>
      </c>
      <c r="D7" s="9" t="s">
        <v>61</v>
      </c>
      <c r="E7" s="9" t="s">
        <v>61</v>
      </c>
      <c r="F7" s="9" t="s">
        <v>61</v>
      </c>
      <c r="G7" s="9"/>
      <c r="H7" s="9"/>
      <c r="I7" s="9" t="s">
        <v>61</v>
      </c>
      <c r="J7" s="9" t="s">
        <v>61</v>
      </c>
      <c r="K7" s="9" t="s">
        <v>61</v>
      </c>
      <c r="L7" s="9" t="s">
        <v>61</v>
      </c>
      <c r="M7" s="9" t="s">
        <v>61</v>
      </c>
      <c r="N7" s="9" t="s">
        <v>61</v>
      </c>
      <c r="O7" s="9" t="s">
        <v>61</v>
      </c>
      <c r="P7" s="9" t="s">
        <v>61</v>
      </c>
      <c r="Q7" s="16">
        <f t="shared" si="0"/>
        <v>11</v>
      </c>
      <c r="R7" s="14">
        <f t="shared" si="1"/>
        <v>0.84615384615384615</v>
      </c>
      <c r="S7" s="21" t="s">
        <v>41</v>
      </c>
      <c r="T7" s="15" t="s">
        <v>61</v>
      </c>
    </row>
    <row r="8" spans="1:20" x14ac:dyDescent="0.25">
      <c r="A8" s="25">
        <v>80093513</v>
      </c>
      <c r="B8" s="27" t="s">
        <v>157</v>
      </c>
      <c r="C8" s="27" t="s">
        <v>163</v>
      </c>
      <c r="D8" s="9" t="s">
        <v>61</v>
      </c>
      <c r="E8" s="9" t="s">
        <v>61</v>
      </c>
      <c r="F8" s="9" t="s">
        <v>61</v>
      </c>
      <c r="G8" s="9" t="s">
        <v>61</v>
      </c>
      <c r="H8" s="9" t="s">
        <v>61</v>
      </c>
      <c r="I8" s="9" t="s">
        <v>61</v>
      </c>
      <c r="J8" s="9" t="s">
        <v>61</v>
      </c>
      <c r="K8" s="9" t="s">
        <v>61</v>
      </c>
      <c r="L8" s="9" t="s">
        <v>61</v>
      </c>
      <c r="M8" s="9" t="s">
        <v>61</v>
      </c>
      <c r="N8" s="9" t="s">
        <v>61</v>
      </c>
      <c r="O8" s="9"/>
      <c r="P8" s="9"/>
      <c r="Q8" s="16">
        <f t="shared" si="0"/>
        <v>11</v>
      </c>
      <c r="R8" s="14">
        <f t="shared" si="1"/>
        <v>0.84615384615384615</v>
      </c>
      <c r="S8" s="21" t="s">
        <v>55</v>
      </c>
      <c r="T8" s="15" t="s">
        <v>61</v>
      </c>
    </row>
    <row r="9" spans="1:20" x14ac:dyDescent="0.25">
      <c r="A9" s="25">
        <v>1014256561</v>
      </c>
      <c r="B9" s="27" t="s">
        <v>98</v>
      </c>
      <c r="C9" s="27" t="s">
        <v>112</v>
      </c>
      <c r="D9" s="9" t="s">
        <v>61</v>
      </c>
      <c r="E9" s="9" t="s">
        <v>61</v>
      </c>
      <c r="F9" s="9" t="s">
        <v>61</v>
      </c>
      <c r="G9" s="9" t="s">
        <v>61</v>
      </c>
      <c r="H9" s="9"/>
      <c r="I9" s="9" t="s">
        <v>61</v>
      </c>
      <c r="J9" s="9" t="s">
        <v>61</v>
      </c>
      <c r="K9" s="9" t="s">
        <v>61</v>
      </c>
      <c r="L9" s="9" t="s">
        <v>61</v>
      </c>
      <c r="M9" s="9" t="s">
        <v>61</v>
      </c>
      <c r="N9" s="9" t="s">
        <v>61</v>
      </c>
      <c r="O9" s="9" t="s">
        <v>61</v>
      </c>
      <c r="P9" s="9"/>
      <c r="Q9" s="16">
        <f t="shared" si="0"/>
        <v>11</v>
      </c>
      <c r="R9" s="14">
        <f t="shared" si="1"/>
        <v>0.84615384615384615</v>
      </c>
      <c r="S9" s="21" t="s">
        <v>40</v>
      </c>
      <c r="T9" s="15" t="s">
        <v>61</v>
      </c>
    </row>
    <row r="10" spans="1:20" x14ac:dyDescent="0.25">
      <c r="A10" s="5">
        <v>1010057739</v>
      </c>
      <c r="B10" s="16" t="s">
        <v>103</v>
      </c>
      <c r="C10" s="16" t="s">
        <v>114</v>
      </c>
      <c r="D10" s="9" t="s">
        <v>61</v>
      </c>
      <c r="E10" s="9" t="s">
        <v>61</v>
      </c>
      <c r="F10" s="9" t="s">
        <v>61</v>
      </c>
      <c r="G10" s="9" t="s">
        <v>61</v>
      </c>
      <c r="H10" s="9"/>
      <c r="I10" s="9" t="s">
        <v>61</v>
      </c>
      <c r="J10" s="9" t="s">
        <v>61</v>
      </c>
      <c r="K10" s="9" t="s">
        <v>61</v>
      </c>
      <c r="L10" s="9" t="s">
        <v>61</v>
      </c>
      <c r="M10" s="9" t="s">
        <v>61</v>
      </c>
      <c r="N10" s="9" t="s">
        <v>61</v>
      </c>
      <c r="O10" s="9" t="s">
        <v>61</v>
      </c>
      <c r="P10" s="9" t="s">
        <v>61</v>
      </c>
      <c r="Q10" s="16">
        <f t="shared" si="0"/>
        <v>12</v>
      </c>
      <c r="R10" s="14">
        <f t="shared" si="1"/>
        <v>0.92307692307692313</v>
      </c>
      <c r="S10" s="21" t="s">
        <v>49</v>
      </c>
    </row>
    <row r="11" spans="1:20" x14ac:dyDescent="0.25">
      <c r="A11" s="5">
        <v>74377205</v>
      </c>
      <c r="B11" s="16" t="s">
        <v>94</v>
      </c>
      <c r="C11" s="16" t="s">
        <v>168</v>
      </c>
      <c r="D11" s="9" t="s">
        <v>61</v>
      </c>
      <c r="E11" s="9" t="s">
        <v>61</v>
      </c>
      <c r="F11" s="9" t="s">
        <v>61</v>
      </c>
      <c r="G11" s="9"/>
      <c r="H11" s="9"/>
      <c r="I11" s="9" t="s">
        <v>61</v>
      </c>
      <c r="J11" s="9" t="s">
        <v>61</v>
      </c>
      <c r="K11" s="9" t="s">
        <v>61</v>
      </c>
      <c r="L11" s="9" t="s">
        <v>61</v>
      </c>
      <c r="M11" s="9" t="s">
        <v>61</v>
      </c>
      <c r="N11" s="9" t="s">
        <v>61</v>
      </c>
      <c r="O11" s="9" t="s">
        <v>61</v>
      </c>
      <c r="P11" s="9" t="s">
        <v>61</v>
      </c>
      <c r="Q11" s="16">
        <f t="shared" si="0"/>
        <v>11</v>
      </c>
      <c r="R11" s="14">
        <f t="shared" si="1"/>
        <v>0.84615384615384615</v>
      </c>
      <c r="S11" s="21" t="s">
        <v>38</v>
      </c>
    </row>
    <row r="12" spans="1:20" x14ac:dyDescent="0.25">
      <c r="A12" s="5">
        <v>52439750</v>
      </c>
      <c r="B12" s="16" t="s">
        <v>109</v>
      </c>
      <c r="C12" s="16" t="s">
        <v>167</v>
      </c>
      <c r="D12" s="9" t="s">
        <v>61</v>
      </c>
      <c r="E12" s="9" t="s">
        <v>61</v>
      </c>
      <c r="F12" s="9" t="s">
        <v>61</v>
      </c>
      <c r="G12" s="9" t="s">
        <v>61</v>
      </c>
      <c r="H12" s="9" t="s">
        <v>61</v>
      </c>
      <c r="I12" s="9"/>
      <c r="J12" s="9"/>
      <c r="K12" s="9" t="s">
        <v>61</v>
      </c>
      <c r="L12" s="9" t="s">
        <v>61</v>
      </c>
      <c r="M12" s="9" t="s">
        <v>61</v>
      </c>
      <c r="N12" s="9" t="s">
        <v>61</v>
      </c>
      <c r="O12" s="9" t="s">
        <v>61</v>
      </c>
      <c r="P12" s="9" t="s">
        <v>61</v>
      </c>
      <c r="Q12" s="16">
        <f t="shared" si="0"/>
        <v>11</v>
      </c>
      <c r="R12" s="14">
        <f t="shared" si="1"/>
        <v>0.84615384615384615</v>
      </c>
      <c r="S12" s="21" t="s">
        <v>46</v>
      </c>
    </row>
    <row r="13" spans="1:20" x14ac:dyDescent="0.25">
      <c r="A13" s="5">
        <v>30234054</v>
      </c>
      <c r="B13" s="16" t="s">
        <v>107</v>
      </c>
      <c r="C13" s="16" t="s">
        <v>166</v>
      </c>
      <c r="D13" s="9" t="s">
        <v>61</v>
      </c>
      <c r="E13" s="9"/>
      <c r="F13" s="9" t="s">
        <v>61</v>
      </c>
      <c r="G13" s="9" t="s">
        <v>61</v>
      </c>
      <c r="H13" s="9" t="s">
        <v>61</v>
      </c>
      <c r="I13" s="9" t="s">
        <v>61</v>
      </c>
      <c r="J13" s="9" t="s">
        <v>61</v>
      </c>
      <c r="K13" s="9"/>
      <c r="L13" s="9" t="s">
        <v>61</v>
      </c>
      <c r="M13" s="9" t="s">
        <v>61</v>
      </c>
      <c r="N13" s="9" t="s">
        <v>61</v>
      </c>
      <c r="O13" s="9" t="s">
        <v>61</v>
      </c>
      <c r="P13" s="9" t="s">
        <v>61</v>
      </c>
      <c r="Q13" s="16">
        <f t="shared" si="0"/>
        <v>11</v>
      </c>
      <c r="R13" s="14">
        <f t="shared" si="1"/>
        <v>0.84615384615384615</v>
      </c>
      <c r="S13" s="21" t="s">
        <v>28</v>
      </c>
    </row>
    <row r="14" spans="1:20" x14ac:dyDescent="0.25">
      <c r="A14" s="5">
        <v>1005683762</v>
      </c>
      <c r="B14" s="16" t="s">
        <v>96</v>
      </c>
      <c r="C14" s="16" t="s">
        <v>161</v>
      </c>
      <c r="D14" s="9" t="s">
        <v>61</v>
      </c>
      <c r="E14" s="9" t="s">
        <v>61</v>
      </c>
      <c r="F14" s="9" t="s">
        <v>61</v>
      </c>
      <c r="G14" s="9" t="s">
        <v>61</v>
      </c>
      <c r="H14" s="9" t="s">
        <v>61</v>
      </c>
      <c r="I14" s="9"/>
      <c r="J14" s="9" t="s">
        <v>61</v>
      </c>
      <c r="K14" s="9" t="s">
        <v>61</v>
      </c>
      <c r="L14" s="9" t="s">
        <v>61</v>
      </c>
      <c r="M14" s="9" t="s">
        <v>61</v>
      </c>
      <c r="N14" s="9" t="s">
        <v>61</v>
      </c>
      <c r="O14" s="9" t="s">
        <v>61</v>
      </c>
      <c r="P14" s="9" t="s">
        <v>61</v>
      </c>
      <c r="Q14" s="16">
        <f t="shared" si="0"/>
        <v>12</v>
      </c>
      <c r="R14" s="14">
        <f t="shared" si="1"/>
        <v>0.92307692307692313</v>
      </c>
      <c r="S14" s="21" t="s">
        <v>24</v>
      </c>
    </row>
    <row r="15" spans="1:20" x14ac:dyDescent="0.25">
      <c r="A15" s="5">
        <v>32775312</v>
      </c>
      <c r="B15" s="16" t="s">
        <v>104</v>
      </c>
      <c r="C15" s="16" t="s">
        <v>115</v>
      </c>
      <c r="D15" s="9" t="s">
        <v>61</v>
      </c>
      <c r="E15" s="9" t="s">
        <v>61</v>
      </c>
      <c r="F15" s="9" t="s">
        <v>61</v>
      </c>
      <c r="G15" s="9"/>
      <c r="H15" s="23"/>
      <c r="I15" s="23" t="s">
        <v>61</v>
      </c>
      <c r="J15" s="23" t="s">
        <v>61</v>
      </c>
      <c r="K15" s="23" t="s">
        <v>61</v>
      </c>
      <c r="L15" s="23" t="s">
        <v>61</v>
      </c>
      <c r="M15" s="23" t="s">
        <v>61</v>
      </c>
      <c r="N15" s="23" t="s">
        <v>61</v>
      </c>
      <c r="O15" s="23" t="s">
        <v>61</v>
      </c>
      <c r="P15" s="23" t="s">
        <v>61</v>
      </c>
      <c r="Q15" s="16">
        <f t="shared" si="0"/>
        <v>11</v>
      </c>
      <c r="R15" s="14">
        <f t="shared" si="1"/>
        <v>0.84615384615384615</v>
      </c>
      <c r="S15" s="21" t="s">
        <v>45</v>
      </c>
    </row>
    <row r="16" spans="1:20" x14ac:dyDescent="0.25">
      <c r="A16" s="5">
        <v>1010189658</v>
      </c>
      <c r="B16" s="16" t="s">
        <v>100</v>
      </c>
      <c r="C16" s="16" t="s">
        <v>162</v>
      </c>
      <c r="D16" s="9" t="s">
        <v>61</v>
      </c>
      <c r="E16" s="9" t="s">
        <v>61</v>
      </c>
      <c r="F16" s="9" t="s">
        <v>61</v>
      </c>
      <c r="G16" s="9" t="s">
        <v>61</v>
      </c>
      <c r="H16" s="23" t="s">
        <v>61</v>
      </c>
      <c r="I16" s="23"/>
      <c r="J16" s="23"/>
      <c r="K16" s="23" t="s">
        <v>61</v>
      </c>
      <c r="L16" s="23" t="s">
        <v>61</v>
      </c>
      <c r="M16" s="23" t="s">
        <v>61</v>
      </c>
      <c r="N16" s="23" t="s">
        <v>61</v>
      </c>
      <c r="O16" s="23" t="s">
        <v>61</v>
      </c>
      <c r="P16" s="23" t="s">
        <v>61</v>
      </c>
      <c r="Q16" s="16">
        <f t="shared" si="0"/>
        <v>11</v>
      </c>
      <c r="R16" s="14">
        <f t="shared" si="1"/>
        <v>0.84615384615384615</v>
      </c>
      <c r="S16" s="21" t="s">
        <v>27</v>
      </c>
    </row>
    <row r="17" spans="1:19" x14ac:dyDescent="0.25">
      <c r="A17" s="5">
        <v>52966280</v>
      </c>
      <c r="B17" s="16" t="s">
        <v>99</v>
      </c>
      <c r="C17" s="16" t="s">
        <v>118</v>
      </c>
      <c r="D17" s="9" t="s">
        <v>61</v>
      </c>
      <c r="E17" s="9" t="s">
        <v>61</v>
      </c>
      <c r="F17" s="9" t="s">
        <v>61</v>
      </c>
      <c r="G17" s="9" t="s">
        <v>61</v>
      </c>
      <c r="H17" s="23" t="s">
        <v>61</v>
      </c>
      <c r="I17" s="23" t="s">
        <v>61</v>
      </c>
      <c r="J17" s="23"/>
      <c r="K17" s="23" t="s">
        <v>61</v>
      </c>
      <c r="L17" s="23" t="s">
        <v>61</v>
      </c>
      <c r="M17" s="23"/>
      <c r="N17" s="23" t="s">
        <v>61</v>
      </c>
      <c r="O17" s="23" t="s">
        <v>61</v>
      </c>
      <c r="P17" s="23" t="s">
        <v>61</v>
      </c>
      <c r="Q17" s="16">
        <f t="shared" si="0"/>
        <v>11</v>
      </c>
      <c r="R17" s="14">
        <f t="shared" si="1"/>
        <v>0.84615384615384615</v>
      </c>
      <c r="S17" s="21" t="s">
        <v>26</v>
      </c>
    </row>
    <row r="18" spans="1:19" x14ac:dyDescent="0.25">
      <c r="A18" s="5">
        <v>1035422692</v>
      </c>
      <c r="B18" s="16" t="s">
        <v>62</v>
      </c>
      <c r="C18" s="16" t="s">
        <v>63</v>
      </c>
      <c r="D18" s="9" t="s">
        <v>61</v>
      </c>
      <c r="E18" s="9" t="s">
        <v>61</v>
      </c>
      <c r="F18" s="9"/>
      <c r="G18" s="9" t="s">
        <v>61</v>
      </c>
      <c r="H18" s="23" t="s">
        <v>61</v>
      </c>
      <c r="I18" s="23" t="s">
        <v>61</v>
      </c>
      <c r="J18" s="23" t="s">
        <v>61</v>
      </c>
      <c r="K18" s="23" t="s">
        <v>61</v>
      </c>
      <c r="L18" s="23" t="s">
        <v>61</v>
      </c>
      <c r="M18" s="23" t="s">
        <v>61</v>
      </c>
      <c r="N18" s="23" t="s">
        <v>61</v>
      </c>
      <c r="O18" s="23" t="s">
        <v>61</v>
      </c>
      <c r="P18" s="23" t="s">
        <v>61</v>
      </c>
      <c r="Q18" s="16">
        <f t="shared" si="0"/>
        <v>12</v>
      </c>
      <c r="R18" s="14">
        <f t="shared" si="1"/>
        <v>0.92307692307692313</v>
      </c>
      <c r="S18" s="21" t="s">
        <v>13</v>
      </c>
    </row>
    <row r="19" spans="1:19" x14ac:dyDescent="0.25">
      <c r="A19" s="5">
        <v>79800819</v>
      </c>
      <c r="B19" s="16" t="s">
        <v>93</v>
      </c>
      <c r="C19" s="16" t="s">
        <v>169</v>
      </c>
      <c r="D19" s="9"/>
      <c r="E19" s="9" t="s">
        <v>61</v>
      </c>
      <c r="F19" s="9" t="s">
        <v>61</v>
      </c>
      <c r="G19" s="9" t="s">
        <v>61</v>
      </c>
      <c r="H19" s="23" t="s">
        <v>61</v>
      </c>
      <c r="I19" s="23" t="s">
        <v>61</v>
      </c>
      <c r="J19" s="23" t="s">
        <v>61</v>
      </c>
      <c r="K19" s="23"/>
      <c r="L19" s="23" t="s">
        <v>61</v>
      </c>
      <c r="M19" s="23" t="s">
        <v>61</v>
      </c>
      <c r="N19" s="23" t="s">
        <v>61</v>
      </c>
      <c r="O19" s="23" t="s">
        <v>61</v>
      </c>
      <c r="P19" s="23" t="s">
        <v>61</v>
      </c>
      <c r="Q19" s="16">
        <f t="shared" si="0"/>
        <v>11</v>
      </c>
      <c r="R19" s="14">
        <f t="shared" si="1"/>
        <v>0.84615384615384615</v>
      </c>
      <c r="S19" s="21" t="s">
        <v>51</v>
      </c>
    </row>
    <row r="20" spans="1:19" x14ac:dyDescent="0.25">
      <c r="A20" s="5">
        <v>80067399</v>
      </c>
      <c r="B20" s="16" t="s">
        <v>170</v>
      </c>
      <c r="C20" s="16" t="s">
        <v>171</v>
      </c>
      <c r="E20" s="9" t="s">
        <v>61</v>
      </c>
      <c r="F20" s="9" t="s">
        <v>61</v>
      </c>
      <c r="G20" s="9" t="s">
        <v>61</v>
      </c>
      <c r="H20" s="23" t="s">
        <v>61</v>
      </c>
      <c r="I20" s="23" t="s">
        <v>61</v>
      </c>
      <c r="J20" s="23" t="s">
        <v>61</v>
      </c>
      <c r="K20" s="23" t="s">
        <v>61</v>
      </c>
      <c r="L20" s="23" t="s">
        <v>61</v>
      </c>
      <c r="M20" s="23" t="s">
        <v>61</v>
      </c>
      <c r="N20" s="23" t="s">
        <v>61</v>
      </c>
      <c r="O20" s="23" t="s">
        <v>61</v>
      </c>
      <c r="P20" s="23" t="s">
        <v>61</v>
      </c>
      <c r="Q20" s="16">
        <f t="shared" si="0"/>
        <v>12</v>
      </c>
      <c r="R20" s="14">
        <f t="shared" si="1"/>
        <v>0.92307692307692313</v>
      </c>
      <c r="S20" s="21" t="s">
        <v>212</v>
      </c>
    </row>
    <row r="21" spans="1:19" x14ac:dyDescent="0.25">
      <c r="A21" s="5">
        <v>1032383637</v>
      </c>
      <c r="B21" s="16" t="s">
        <v>95</v>
      </c>
      <c r="C21" s="16" t="s">
        <v>160</v>
      </c>
      <c r="D21" s="9" t="s">
        <v>61</v>
      </c>
      <c r="E21" s="9" t="s">
        <v>61</v>
      </c>
      <c r="F21" s="9" t="s">
        <v>61</v>
      </c>
      <c r="G21" s="9" t="s">
        <v>61</v>
      </c>
      <c r="H21" s="23" t="s">
        <v>61</v>
      </c>
      <c r="I21" s="23" t="s">
        <v>61</v>
      </c>
      <c r="J21" s="23" t="s">
        <v>61</v>
      </c>
      <c r="K21" s="23" t="s">
        <v>61</v>
      </c>
      <c r="L21" s="23" t="s">
        <v>61</v>
      </c>
      <c r="M21" s="23"/>
      <c r="N21" s="23" t="s">
        <v>61</v>
      </c>
      <c r="O21" s="23" t="s">
        <v>61</v>
      </c>
      <c r="P21" s="23"/>
      <c r="Q21" s="16">
        <f t="shared" si="0"/>
        <v>11</v>
      </c>
      <c r="R21" s="14">
        <f t="shared" si="1"/>
        <v>0.84615384615384615</v>
      </c>
      <c r="S21" s="21" t="s">
        <v>48</v>
      </c>
    </row>
    <row r="22" spans="1:19" x14ac:dyDescent="0.25">
      <c r="A22" s="5">
        <v>1032379466</v>
      </c>
      <c r="B22" s="16" t="s">
        <v>158</v>
      </c>
      <c r="C22" s="16" t="s">
        <v>164</v>
      </c>
      <c r="D22" s="9" t="s">
        <v>61</v>
      </c>
      <c r="E22" s="9"/>
      <c r="F22" s="9" t="s">
        <v>61</v>
      </c>
      <c r="G22" s="9" t="s">
        <v>61</v>
      </c>
      <c r="H22" s="23" t="s">
        <v>61</v>
      </c>
      <c r="I22" s="23" t="s">
        <v>61</v>
      </c>
      <c r="J22" s="23" t="s">
        <v>61</v>
      </c>
      <c r="K22" s="23" t="s">
        <v>61</v>
      </c>
      <c r="L22" s="23" t="s">
        <v>61</v>
      </c>
      <c r="M22" s="23" t="s">
        <v>61</v>
      </c>
      <c r="N22" s="23" t="s">
        <v>61</v>
      </c>
      <c r="O22" s="23"/>
      <c r="P22" s="23" t="s">
        <v>61</v>
      </c>
      <c r="Q22" s="16">
        <f t="shared" si="0"/>
        <v>11</v>
      </c>
      <c r="R22" s="14">
        <f t="shared" si="1"/>
        <v>0.84615384615384615</v>
      </c>
      <c r="S22" s="21" t="s">
        <v>50</v>
      </c>
    </row>
    <row r="23" spans="1:19" x14ac:dyDescent="0.25">
      <c r="A23" s="5">
        <v>63538879</v>
      </c>
      <c r="B23" s="16" t="s">
        <v>92</v>
      </c>
      <c r="C23" s="16" t="s">
        <v>110</v>
      </c>
      <c r="D23" s="9" t="s">
        <v>61</v>
      </c>
      <c r="E23" s="9" t="s">
        <v>61</v>
      </c>
      <c r="F23" s="9" t="s">
        <v>61</v>
      </c>
      <c r="G23" s="9"/>
      <c r="H23" s="23" t="s">
        <v>61</v>
      </c>
      <c r="I23" s="23" t="s">
        <v>61</v>
      </c>
      <c r="J23" s="23" t="s">
        <v>61</v>
      </c>
      <c r="K23" s="23" t="s">
        <v>61</v>
      </c>
      <c r="L23" s="23" t="s">
        <v>61</v>
      </c>
      <c r="M23" s="23" t="s">
        <v>61</v>
      </c>
      <c r="N23" s="23" t="s">
        <v>61</v>
      </c>
      <c r="O23" s="23"/>
      <c r="P23" s="23" t="s">
        <v>61</v>
      </c>
      <c r="Q23" s="16">
        <f t="shared" si="0"/>
        <v>11</v>
      </c>
      <c r="R23" s="14">
        <f t="shared" si="1"/>
        <v>0.84615384615384615</v>
      </c>
      <c r="S23" s="21" t="s">
        <v>47</v>
      </c>
    </row>
    <row r="24" spans="1:19" x14ac:dyDescent="0.25">
      <c r="A24" s="10"/>
      <c r="H24" s="31"/>
      <c r="I24" s="31"/>
      <c r="J24" s="31"/>
      <c r="K24" s="31"/>
      <c r="L24" s="31"/>
      <c r="M24" s="31"/>
      <c r="N24" s="31"/>
      <c r="O24" s="31"/>
      <c r="P24" s="31"/>
    </row>
  </sheetData>
  <mergeCells count="6">
    <mergeCell ref="A1:A3"/>
    <mergeCell ref="B1:B3"/>
    <mergeCell ref="C1:C3"/>
    <mergeCell ref="D1:S1"/>
    <mergeCell ref="D2:S2"/>
    <mergeCell ref="Q3:R3"/>
  </mergeCells>
  <conditionalFormatting sqref="R1">
    <cfRule type="cellIs" dxfId="26" priority="6" operator="between">
      <formula>1</formula>
      <formula>1</formula>
    </cfRule>
    <cfRule type="cellIs" dxfId="25" priority="7" operator="between">
      <formula>0.8</formula>
      <formula>1</formula>
    </cfRule>
  </conditionalFormatting>
  <conditionalFormatting sqref="R2">
    <cfRule type="cellIs" dxfId="24" priority="4" operator="between">
      <formula>1</formula>
      <formula>1</formula>
    </cfRule>
    <cfRule type="cellIs" dxfId="23" priority="5" operator="between">
      <formula>0.8</formula>
      <formula>1</formula>
    </cfRule>
  </conditionalFormatting>
  <conditionalFormatting sqref="R1:R1048576">
    <cfRule type="cellIs" dxfId="22" priority="1" operator="greaterThan">
      <formula>0.79</formula>
    </cfRule>
    <cfRule type="cellIs" dxfId="21" priority="2" operator="lessThan">
      <formula>0.8</formula>
    </cfRule>
    <cfRule type="cellIs" dxfId="20" priority="3" operator="greaterThan">
      <formula>0.8</formula>
    </cfRule>
  </conditionalFormatting>
  <hyperlinks>
    <hyperlink ref="S4" r:id="rId1" xr:uid="{00000000-0004-0000-0100-000000000000}"/>
    <hyperlink ref="S10" r:id="rId2" xr:uid="{00000000-0004-0000-0100-000001000000}"/>
    <hyperlink ref="S8" r:id="rId3" xr:uid="{00000000-0004-0000-0100-000002000000}"/>
    <hyperlink ref="S11" r:id="rId4" xr:uid="{00000000-0004-0000-0100-000003000000}"/>
    <hyperlink ref="S9" r:id="rId5" xr:uid="{00000000-0004-0000-0100-000004000000}"/>
    <hyperlink ref="S7" r:id="rId6" xr:uid="{00000000-0004-0000-0100-000005000000}"/>
    <hyperlink ref="S22" r:id="rId7" xr:uid="{00000000-0004-0000-0100-000006000000}"/>
    <hyperlink ref="S14" r:id="rId8" xr:uid="{00000000-0004-0000-0100-000007000000}"/>
    <hyperlink ref="S6" r:id="rId9" xr:uid="{00000000-0004-0000-0100-000008000000}"/>
    <hyperlink ref="S5" r:id="rId10" xr:uid="{00000000-0004-0000-0100-000009000000}"/>
    <hyperlink ref="S18" r:id="rId11" xr:uid="{00000000-0004-0000-0100-00000A000000}"/>
    <hyperlink ref="S21" r:id="rId12" xr:uid="{00000000-0004-0000-0100-00000B000000}"/>
    <hyperlink ref="S17" r:id="rId13" xr:uid="{00000000-0004-0000-0100-00000C000000}"/>
    <hyperlink ref="S16" r:id="rId14" xr:uid="{00000000-0004-0000-0100-00000D000000}"/>
    <hyperlink ref="S15" r:id="rId15" xr:uid="{00000000-0004-0000-0100-00000E000000}"/>
    <hyperlink ref="S13" r:id="rId16" xr:uid="{00000000-0004-0000-0100-00000F000000}"/>
    <hyperlink ref="S12" r:id="rId17" xr:uid="{00000000-0004-0000-0100-000010000000}"/>
    <hyperlink ref="S23" r:id="rId18" xr:uid="{00000000-0004-0000-0100-000011000000}"/>
  </hyperlinks>
  <pageMargins left="0.7" right="0.7" top="0.75" bottom="0.75" header="0.3" footer="0.3"/>
  <pageSetup orientation="portrait" r:id="rId1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40"/>
  <sheetViews>
    <sheetView workbookViewId="0">
      <pane xSplit="3" ySplit="3" topLeftCell="K4" activePane="bottomRight" state="frozen"/>
      <selection pane="topRight" activeCell="D1" sqref="D1"/>
      <selection pane="bottomLeft" activeCell="A4" sqref="A4"/>
      <selection pane="bottomRight" activeCell="A4" sqref="A4:K31"/>
    </sheetView>
  </sheetViews>
  <sheetFormatPr baseColWidth="10" defaultRowHeight="15" x14ac:dyDescent="0.25"/>
  <cols>
    <col min="1" max="1" width="13.140625" style="15" customWidth="1"/>
    <col min="2" max="2" width="20.140625" style="15" bestFit="1" customWidth="1"/>
    <col min="3" max="3" width="20.5703125" style="15" bestFit="1" customWidth="1"/>
    <col min="4" max="16" width="11.42578125" style="15"/>
    <col min="17" max="17" width="13.28515625" style="15" customWidth="1"/>
    <col min="18" max="18" width="30.42578125" style="15" bestFit="1" customWidth="1"/>
    <col min="19" max="16384" width="11.42578125" style="15"/>
  </cols>
  <sheetData>
    <row r="1" spans="1:18" x14ac:dyDescent="0.25">
      <c r="A1" s="34" t="s">
        <v>0</v>
      </c>
      <c r="B1" s="34" t="s">
        <v>1</v>
      </c>
      <c r="C1" s="34" t="s">
        <v>2</v>
      </c>
      <c r="D1" s="35" t="s">
        <v>31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x14ac:dyDescent="0.25">
      <c r="A2" s="34"/>
      <c r="B2" s="34"/>
      <c r="C2" s="34"/>
      <c r="D2" s="35" t="s">
        <v>32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18" ht="30" customHeight="1" x14ac:dyDescent="0.25">
      <c r="A3" s="34"/>
      <c r="B3" s="34"/>
      <c r="C3" s="34"/>
      <c r="D3" s="2">
        <v>45222</v>
      </c>
      <c r="E3" s="2">
        <v>45223</v>
      </c>
      <c r="F3" s="2">
        <v>45224</v>
      </c>
      <c r="G3" s="2">
        <v>45225</v>
      </c>
      <c r="H3" s="2">
        <v>45226</v>
      </c>
      <c r="I3" s="2">
        <v>45229</v>
      </c>
      <c r="J3" s="2">
        <v>45230</v>
      </c>
      <c r="K3" s="2">
        <v>45231</v>
      </c>
      <c r="L3" s="2">
        <v>45232</v>
      </c>
      <c r="M3" s="2">
        <v>45233</v>
      </c>
      <c r="N3" s="2">
        <v>45237</v>
      </c>
      <c r="O3" s="2">
        <v>45238</v>
      </c>
      <c r="P3" s="37" t="s">
        <v>3</v>
      </c>
      <c r="Q3" s="38"/>
      <c r="R3" s="1" t="s">
        <v>4</v>
      </c>
    </row>
    <row r="4" spans="1:18" x14ac:dyDescent="0.25">
      <c r="A4" s="28">
        <v>52152731</v>
      </c>
      <c r="B4" s="29" t="s">
        <v>138</v>
      </c>
      <c r="C4" s="29" t="s">
        <v>152</v>
      </c>
      <c r="D4" s="23"/>
      <c r="E4" s="23" t="s">
        <v>61</v>
      </c>
      <c r="F4" s="23"/>
      <c r="G4" s="23"/>
      <c r="H4" s="23"/>
      <c r="I4" s="23"/>
      <c r="J4" s="23"/>
      <c r="K4" s="23"/>
      <c r="L4" s="9"/>
      <c r="M4" s="9"/>
      <c r="N4" s="9"/>
      <c r="O4" s="9"/>
      <c r="P4" s="9">
        <f t="shared" ref="P4:P31" si="0">COUNTIF(D4:O4,"x")</f>
        <v>1</v>
      </c>
      <c r="Q4" s="14">
        <f t="shared" ref="Q4:Q31" si="1">P4/12</f>
        <v>8.3333333333333329E-2</v>
      </c>
      <c r="R4" s="21" t="s">
        <v>15</v>
      </c>
    </row>
    <row r="5" spans="1:18" x14ac:dyDescent="0.25">
      <c r="A5" s="28">
        <v>52703779</v>
      </c>
      <c r="B5" s="30" t="s">
        <v>207</v>
      </c>
      <c r="C5" s="30" t="s">
        <v>208</v>
      </c>
      <c r="D5" s="32" t="s">
        <v>61</v>
      </c>
      <c r="E5" s="23" t="s">
        <v>61</v>
      </c>
      <c r="F5" s="23" t="s">
        <v>61</v>
      </c>
      <c r="G5" s="23" t="s">
        <v>61</v>
      </c>
      <c r="H5" s="23"/>
      <c r="I5" s="23" t="s">
        <v>61</v>
      </c>
      <c r="J5" s="23" t="s">
        <v>61</v>
      </c>
      <c r="K5" s="23" t="s">
        <v>61</v>
      </c>
      <c r="L5" s="9" t="s">
        <v>61</v>
      </c>
      <c r="M5" s="9" t="s">
        <v>61</v>
      </c>
      <c r="N5" s="9" t="s">
        <v>61</v>
      </c>
      <c r="O5" s="9" t="s">
        <v>61</v>
      </c>
      <c r="P5" s="9">
        <f t="shared" si="0"/>
        <v>11</v>
      </c>
      <c r="Q5" s="14">
        <f t="shared" si="1"/>
        <v>0.91666666666666663</v>
      </c>
      <c r="R5" s="21" t="s">
        <v>25</v>
      </c>
    </row>
    <row r="6" spans="1:18" x14ac:dyDescent="0.25">
      <c r="A6" s="28">
        <v>78700351</v>
      </c>
      <c r="B6" s="29" t="s">
        <v>137</v>
      </c>
      <c r="C6" s="29" t="s">
        <v>151</v>
      </c>
      <c r="D6" s="23" t="s">
        <v>61</v>
      </c>
      <c r="E6" s="23" t="s">
        <v>61</v>
      </c>
      <c r="F6" s="23" t="s">
        <v>61</v>
      </c>
      <c r="G6" s="23" t="s">
        <v>61</v>
      </c>
      <c r="H6" s="23" t="s">
        <v>61</v>
      </c>
      <c r="I6" s="23" t="s">
        <v>61</v>
      </c>
      <c r="J6" s="23" t="s">
        <v>61</v>
      </c>
      <c r="K6" s="23" t="s">
        <v>61</v>
      </c>
      <c r="L6" s="9" t="s">
        <v>61</v>
      </c>
      <c r="M6" s="9" t="s">
        <v>61</v>
      </c>
      <c r="N6" s="9" t="s">
        <v>61</v>
      </c>
      <c r="O6" s="9" t="s">
        <v>61</v>
      </c>
      <c r="P6" s="9">
        <f t="shared" si="0"/>
        <v>12</v>
      </c>
      <c r="Q6" s="14">
        <f t="shared" si="1"/>
        <v>1</v>
      </c>
      <c r="R6" s="21" t="s">
        <v>22</v>
      </c>
    </row>
    <row r="7" spans="1:18" x14ac:dyDescent="0.25">
      <c r="A7" s="28">
        <v>1019153750</v>
      </c>
      <c r="B7" s="29" t="s">
        <v>195</v>
      </c>
      <c r="C7" s="29" t="s">
        <v>179</v>
      </c>
      <c r="D7" s="23" t="s">
        <v>61</v>
      </c>
      <c r="E7" s="23" t="s">
        <v>61</v>
      </c>
      <c r="F7" s="23" t="s">
        <v>61</v>
      </c>
      <c r="G7" s="23" t="s">
        <v>61</v>
      </c>
      <c r="H7" s="23"/>
      <c r="I7" s="23" t="s">
        <v>61</v>
      </c>
      <c r="J7" s="23" t="s">
        <v>61</v>
      </c>
      <c r="K7" s="23" t="s">
        <v>61</v>
      </c>
      <c r="L7" s="9"/>
      <c r="M7" s="9" t="s">
        <v>61</v>
      </c>
      <c r="N7" s="9" t="s">
        <v>61</v>
      </c>
      <c r="O7" s="9" t="s">
        <v>61</v>
      </c>
      <c r="P7" s="9">
        <f t="shared" si="0"/>
        <v>10</v>
      </c>
      <c r="Q7" s="14">
        <f t="shared" si="1"/>
        <v>0.83333333333333337</v>
      </c>
      <c r="R7" s="21" t="s">
        <v>41</v>
      </c>
    </row>
    <row r="8" spans="1:18" x14ac:dyDescent="0.25">
      <c r="A8" s="28">
        <v>1014202169</v>
      </c>
      <c r="B8" s="29" t="s">
        <v>129</v>
      </c>
      <c r="C8" s="29" t="s">
        <v>173</v>
      </c>
      <c r="D8" s="23" t="s">
        <v>61</v>
      </c>
      <c r="E8" s="23" t="s">
        <v>61</v>
      </c>
      <c r="F8" s="23" t="s">
        <v>61</v>
      </c>
      <c r="G8" s="23" t="s">
        <v>61</v>
      </c>
      <c r="H8" s="23" t="s">
        <v>61</v>
      </c>
      <c r="I8" s="23"/>
      <c r="J8" s="23" t="s">
        <v>61</v>
      </c>
      <c r="K8" s="23" t="s">
        <v>61</v>
      </c>
      <c r="L8" s="9" t="s">
        <v>61</v>
      </c>
      <c r="M8" s="9" t="s">
        <v>61</v>
      </c>
      <c r="N8" s="9" t="s">
        <v>61</v>
      </c>
      <c r="O8" s="9" t="s">
        <v>61</v>
      </c>
      <c r="P8" s="9">
        <f t="shared" si="0"/>
        <v>11</v>
      </c>
      <c r="Q8" s="14">
        <f t="shared" si="1"/>
        <v>0.91666666666666663</v>
      </c>
      <c r="R8" s="21" t="s">
        <v>18</v>
      </c>
    </row>
    <row r="9" spans="1:18" x14ac:dyDescent="0.25">
      <c r="A9" s="30">
        <v>79541557</v>
      </c>
      <c r="B9" s="29" t="s">
        <v>200</v>
      </c>
      <c r="C9" s="29" t="s">
        <v>184</v>
      </c>
      <c r="D9" s="23"/>
      <c r="E9" s="23"/>
      <c r="F9" s="23"/>
      <c r="G9" s="23"/>
      <c r="H9" s="23" t="s">
        <v>61</v>
      </c>
      <c r="I9" s="23"/>
      <c r="J9" s="23"/>
      <c r="K9" s="23"/>
      <c r="L9" s="9"/>
      <c r="M9" s="9"/>
      <c r="N9" s="9"/>
      <c r="O9" s="9"/>
      <c r="P9" s="9">
        <f t="shared" si="0"/>
        <v>1</v>
      </c>
      <c r="Q9" s="14">
        <f t="shared" si="1"/>
        <v>8.3333333333333329E-2</v>
      </c>
      <c r="R9" s="21" t="s">
        <v>11</v>
      </c>
    </row>
    <row r="10" spans="1:18" x14ac:dyDescent="0.25">
      <c r="A10" s="28">
        <v>1014256561</v>
      </c>
      <c r="B10" s="29" t="s">
        <v>196</v>
      </c>
      <c r="C10" s="29" t="s">
        <v>180</v>
      </c>
      <c r="D10" s="23" t="s">
        <v>61</v>
      </c>
      <c r="E10" s="23" t="s">
        <v>61</v>
      </c>
      <c r="F10" s="23" t="s">
        <v>61</v>
      </c>
      <c r="G10" s="23" t="s">
        <v>61</v>
      </c>
      <c r="H10" s="23"/>
      <c r="I10" s="23" t="s">
        <v>61</v>
      </c>
      <c r="J10" s="23" t="s">
        <v>61</v>
      </c>
      <c r="K10" s="23" t="s">
        <v>61</v>
      </c>
      <c r="L10" s="9" t="s">
        <v>61</v>
      </c>
      <c r="M10" s="9" t="s">
        <v>61</v>
      </c>
      <c r="N10" s="9" t="s">
        <v>61</v>
      </c>
      <c r="O10" s="9" t="s">
        <v>61</v>
      </c>
      <c r="P10" s="9">
        <f t="shared" si="0"/>
        <v>11</v>
      </c>
      <c r="Q10" s="14">
        <f t="shared" si="1"/>
        <v>0.91666666666666663</v>
      </c>
      <c r="R10" s="21" t="s">
        <v>40</v>
      </c>
    </row>
    <row r="11" spans="1:18" x14ac:dyDescent="0.25">
      <c r="A11" s="28">
        <v>1022347790</v>
      </c>
      <c r="B11" s="29" t="s">
        <v>203</v>
      </c>
      <c r="C11" s="29" t="s">
        <v>187</v>
      </c>
      <c r="D11" s="23" t="s">
        <v>61</v>
      </c>
      <c r="E11" s="23"/>
      <c r="F11" s="23" t="s">
        <v>61</v>
      </c>
      <c r="G11" s="23" t="s">
        <v>61</v>
      </c>
      <c r="H11" s="23" t="s">
        <v>61</v>
      </c>
      <c r="I11" s="23" t="s">
        <v>61</v>
      </c>
      <c r="J11" s="23" t="s">
        <v>61</v>
      </c>
      <c r="K11" s="23" t="s">
        <v>61</v>
      </c>
      <c r="L11" s="9" t="s">
        <v>61</v>
      </c>
      <c r="M11" s="9" t="s">
        <v>61</v>
      </c>
      <c r="N11" s="9" t="s">
        <v>61</v>
      </c>
      <c r="O11" s="9" t="s">
        <v>61</v>
      </c>
      <c r="P11" s="9">
        <f t="shared" si="0"/>
        <v>11</v>
      </c>
      <c r="Q11" s="14">
        <f t="shared" si="1"/>
        <v>0.91666666666666663</v>
      </c>
      <c r="R11" s="21" t="s">
        <v>42</v>
      </c>
    </row>
    <row r="12" spans="1:18" x14ac:dyDescent="0.25">
      <c r="A12" s="28">
        <v>1024589718</v>
      </c>
      <c r="B12" s="29" t="s">
        <v>204</v>
      </c>
      <c r="C12" s="29" t="s">
        <v>188</v>
      </c>
      <c r="D12" s="23" t="s">
        <v>61</v>
      </c>
      <c r="E12" s="23" t="s">
        <v>61</v>
      </c>
      <c r="F12" s="23" t="s">
        <v>61</v>
      </c>
      <c r="G12" s="23" t="s">
        <v>61</v>
      </c>
      <c r="H12" s="23"/>
      <c r="I12" s="23"/>
      <c r="J12" s="23"/>
      <c r="K12" s="23"/>
      <c r="L12" s="9"/>
      <c r="M12" s="9"/>
      <c r="N12" s="9"/>
      <c r="O12" s="9"/>
      <c r="P12" s="9">
        <f t="shared" si="0"/>
        <v>4</v>
      </c>
      <c r="Q12" s="14">
        <f t="shared" si="1"/>
        <v>0.33333333333333331</v>
      </c>
      <c r="R12" s="21" t="s">
        <v>33</v>
      </c>
    </row>
    <row r="13" spans="1:18" x14ac:dyDescent="0.25">
      <c r="A13" s="30">
        <v>74377205</v>
      </c>
      <c r="B13" s="29" t="s">
        <v>194</v>
      </c>
      <c r="C13" s="29" t="s">
        <v>209</v>
      </c>
      <c r="D13" s="23" t="s">
        <v>61</v>
      </c>
      <c r="E13" s="23" t="s">
        <v>61</v>
      </c>
      <c r="F13" s="23" t="s">
        <v>61</v>
      </c>
      <c r="G13" s="23" t="s">
        <v>61</v>
      </c>
      <c r="H13" s="23"/>
      <c r="I13" s="23" t="s">
        <v>61</v>
      </c>
      <c r="J13" s="23" t="s">
        <v>61</v>
      </c>
      <c r="K13" s="23" t="s">
        <v>61</v>
      </c>
      <c r="L13" s="9" t="s">
        <v>61</v>
      </c>
      <c r="M13" s="9"/>
      <c r="N13" s="9" t="s">
        <v>61</v>
      </c>
      <c r="O13" s="9" t="s">
        <v>61</v>
      </c>
      <c r="P13" s="9">
        <f t="shared" si="0"/>
        <v>10</v>
      </c>
      <c r="Q13" s="14">
        <f t="shared" si="1"/>
        <v>0.83333333333333337</v>
      </c>
      <c r="R13" s="21" t="s">
        <v>38</v>
      </c>
    </row>
    <row r="14" spans="1:18" x14ac:dyDescent="0.25">
      <c r="A14" s="28">
        <v>52439750</v>
      </c>
      <c r="B14" s="29" t="s">
        <v>206</v>
      </c>
      <c r="C14" s="29" t="s">
        <v>190</v>
      </c>
      <c r="D14" s="23" t="s">
        <v>61</v>
      </c>
      <c r="E14" s="23"/>
      <c r="F14" s="23" t="s">
        <v>61</v>
      </c>
      <c r="G14" s="23" t="s">
        <v>61</v>
      </c>
      <c r="H14" s="23"/>
      <c r="I14" s="23"/>
      <c r="J14" s="23"/>
      <c r="K14" s="23"/>
      <c r="L14" s="9" t="s">
        <v>61</v>
      </c>
      <c r="M14" s="9"/>
      <c r="N14" s="9"/>
      <c r="O14" s="9"/>
      <c r="P14" s="9">
        <f t="shared" si="0"/>
        <v>4</v>
      </c>
      <c r="Q14" s="14">
        <f t="shared" si="1"/>
        <v>0.33333333333333331</v>
      </c>
      <c r="R14" s="21" t="s">
        <v>46</v>
      </c>
    </row>
    <row r="15" spans="1:18" x14ac:dyDescent="0.25">
      <c r="A15" s="28">
        <v>1032363075</v>
      </c>
      <c r="B15" s="30" t="s">
        <v>70</v>
      </c>
      <c r="C15" s="30" t="s">
        <v>211</v>
      </c>
      <c r="D15" s="27"/>
      <c r="E15" s="23"/>
      <c r="F15" s="23"/>
      <c r="G15" s="23"/>
      <c r="H15" s="23" t="s">
        <v>61</v>
      </c>
      <c r="I15" s="23"/>
      <c r="J15" s="27"/>
      <c r="K15" s="23"/>
      <c r="L15" s="16"/>
      <c r="M15" s="16"/>
      <c r="N15" s="16"/>
      <c r="O15" s="16"/>
      <c r="P15" s="9">
        <f t="shared" si="0"/>
        <v>1</v>
      </c>
      <c r="Q15" s="14">
        <f t="shared" si="1"/>
        <v>8.3333333333333329E-2</v>
      </c>
      <c r="R15" s="16"/>
    </row>
    <row r="16" spans="1:18" x14ac:dyDescent="0.25">
      <c r="A16" s="28">
        <v>1031149777</v>
      </c>
      <c r="B16" s="29" t="s">
        <v>205</v>
      </c>
      <c r="C16" s="29" t="s">
        <v>189</v>
      </c>
      <c r="D16" s="23" t="s">
        <v>61</v>
      </c>
      <c r="E16" s="23" t="s">
        <v>61</v>
      </c>
      <c r="F16" s="23" t="s">
        <v>61</v>
      </c>
      <c r="G16" s="23" t="s">
        <v>61</v>
      </c>
      <c r="H16" s="23"/>
      <c r="I16" s="23" t="s">
        <v>61</v>
      </c>
      <c r="J16" s="23" t="s">
        <v>61</v>
      </c>
      <c r="K16" s="23" t="s">
        <v>61</v>
      </c>
      <c r="L16" s="9" t="s">
        <v>61</v>
      </c>
      <c r="M16" s="9" t="s">
        <v>61</v>
      </c>
      <c r="N16" s="9" t="s">
        <v>61</v>
      </c>
      <c r="O16" s="9" t="s">
        <v>61</v>
      </c>
      <c r="P16" s="9">
        <f t="shared" si="0"/>
        <v>11</v>
      </c>
      <c r="Q16" s="14">
        <f t="shared" si="1"/>
        <v>0.91666666666666663</v>
      </c>
      <c r="R16" s="21" t="s">
        <v>35</v>
      </c>
    </row>
    <row r="17" spans="1:18" x14ac:dyDescent="0.25">
      <c r="A17" s="30">
        <v>32775312</v>
      </c>
      <c r="B17" s="29" t="s">
        <v>201</v>
      </c>
      <c r="C17" s="29" t="s">
        <v>185</v>
      </c>
      <c r="D17" s="23" t="s">
        <v>61</v>
      </c>
      <c r="E17" s="23" t="s">
        <v>61</v>
      </c>
      <c r="F17" s="23" t="s">
        <v>61</v>
      </c>
      <c r="G17" s="23" t="s">
        <v>61</v>
      </c>
      <c r="H17" s="23"/>
      <c r="I17" s="23"/>
      <c r="J17" s="23" t="s">
        <v>61</v>
      </c>
      <c r="K17" s="23" t="s">
        <v>61</v>
      </c>
      <c r="L17" s="9" t="s">
        <v>61</v>
      </c>
      <c r="M17" s="9" t="s">
        <v>61</v>
      </c>
      <c r="N17" s="9" t="s">
        <v>61</v>
      </c>
      <c r="O17" s="9" t="s">
        <v>61</v>
      </c>
      <c r="P17" s="9">
        <f t="shared" si="0"/>
        <v>10</v>
      </c>
      <c r="Q17" s="14">
        <f t="shared" si="1"/>
        <v>0.83333333333333337</v>
      </c>
      <c r="R17" s="21" t="s">
        <v>45</v>
      </c>
    </row>
    <row r="18" spans="1:18" x14ac:dyDescent="0.25">
      <c r="A18" s="28">
        <v>1098736456</v>
      </c>
      <c r="B18" s="29" t="s">
        <v>197</v>
      </c>
      <c r="C18" s="29" t="s">
        <v>181</v>
      </c>
      <c r="D18" s="23" t="s">
        <v>61</v>
      </c>
      <c r="E18" s="23" t="s">
        <v>61</v>
      </c>
      <c r="F18" s="23" t="s">
        <v>61</v>
      </c>
      <c r="G18" s="23" t="s">
        <v>61</v>
      </c>
      <c r="H18" s="23"/>
      <c r="I18" s="23" t="s">
        <v>61</v>
      </c>
      <c r="J18" s="23" t="s">
        <v>61</v>
      </c>
      <c r="K18" s="23" t="s">
        <v>61</v>
      </c>
      <c r="L18" s="9" t="s">
        <v>61</v>
      </c>
      <c r="M18" s="9" t="s">
        <v>61</v>
      </c>
      <c r="N18" s="9" t="s">
        <v>61</v>
      </c>
      <c r="O18" s="9" t="s">
        <v>61</v>
      </c>
      <c r="P18" s="9">
        <f t="shared" si="0"/>
        <v>11</v>
      </c>
      <c r="Q18" s="14">
        <f t="shared" si="1"/>
        <v>0.91666666666666663</v>
      </c>
      <c r="R18" s="21" t="s">
        <v>44</v>
      </c>
    </row>
    <row r="19" spans="1:18" x14ac:dyDescent="0.25">
      <c r="A19" s="28">
        <v>55061664</v>
      </c>
      <c r="B19" s="29" t="s">
        <v>193</v>
      </c>
      <c r="C19" s="29" t="s">
        <v>178</v>
      </c>
      <c r="D19" s="23" t="s">
        <v>61</v>
      </c>
      <c r="E19" s="23" t="s">
        <v>61</v>
      </c>
      <c r="F19" s="23" t="s">
        <v>61</v>
      </c>
      <c r="G19" s="23" t="s">
        <v>61</v>
      </c>
      <c r="H19" s="23"/>
      <c r="I19" s="23" t="s">
        <v>61</v>
      </c>
      <c r="J19" s="23" t="s">
        <v>61</v>
      </c>
      <c r="K19" s="23" t="s">
        <v>61</v>
      </c>
      <c r="L19" s="9" t="s">
        <v>61</v>
      </c>
      <c r="M19" s="9" t="s">
        <v>61</v>
      </c>
      <c r="N19" s="9" t="s">
        <v>61</v>
      </c>
      <c r="O19" s="9" t="s">
        <v>61</v>
      </c>
      <c r="P19" s="9">
        <f t="shared" si="0"/>
        <v>11</v>
      </c>
      <c r="Q19" s="14">
        <f t="shared" si="1"/>
        <v>0.91666666666666663</v>
      </c>
      <c r="R19" s="21" t="s">
        <v>43</v>
      </c>
    </row>
    <row r="20" spans="1:18" x14ac:dyDescent="0.25">
      <c r="A20" s="28">
        <v>51739914</v>
      </c>
      <c r="B20" s="29" t="s">
        <v>136</v>
      </c>
      <c r="C20" s="29" t="s">
        <v>150</v>
      </c>
      <c r="D20" s="23" t="s">
        <v>61</v>
      </c>
      <c r="E20" s="23" t="s">
        <v>61</v>
      </c>
      <c r="F20" s="23" t="s">
        <v>61</v>
      </c>
      <c r="G20" s="23" t="s">
        <v>61</v>
      </c>
      <c r="H20" s="23" t="s">
        <v>61</v>
      </c>
      <c r="I20" s="23"/>
      <c r="J20" s="23"/>
      <c r="K20" s="23" t="s">
        <v>61</v>
      </c>
      <c r="L20" s="9" t="s">
        <v>61</v>
      </c>
      <c r="M20" s="9" t="s">
        <v>61</v>
      </c>
      <c r="N20" s="9" t="s">
        <v>61</v>
      </c>
      <c r="O20" s="9" t="s">
        <v>61</v>
      </c>
      <c r="P20" s="9">
        <f t="shared" si="0"/>
        <v>10</v>
      </c>
      <c r="Q20" s="14">
        <f t="shared" si="1"/>
        <v>0.83333333333333337</v>
      </c>
      <c r="R20" s="21" t="s">
        <v>21</v>
      </c>
    </row>
    <row r="21" spans="1:18" x14ac:dyDescent="0.25">
      <c r="A21" s="28">
        <v>1010162139</v>
      </c>
      <c r="B21" s="29" t="s">
        <v>135</v>
      </c>
      <c r="C21" s="29" t="s">
        <v>149</v>
      </c>
      <c r="D21" s="23" t="s">
        <v>61</v>
      </c>
      <c r="E21" s="23" t="s">
        <v>61</v>
      </c>
      <c r="F21" s="23" t="s">
        <v>61</v>
      </c>
      <c r="G21" s="23" t="s">
        <v>61</v>
      </c>
      <c r="H21" s="23" t="s">
        <v>61</v>
      </c>
      <c r="I21" s="23" t="s">
        <v>61</v>
      </c>
      <c r="J21" s="23" t="s">
        <v>61</v>
      </c>
      <c r="K21" s="23" t="s">
        <v>61</v>
      </c>
      <c r="L21" s="9" t="s">
        <v>61</v>
      </c>
      <c r="M21" s="9" t="s">
        <v>61</v>
      </c>
      <c r="N21" s="9"/>
      <c r="O21" s="9"/>
      <c r="P21" s="9">
        <f t="shared" si="0"/>
        <v>10</v>
      </c>
      <c r="Q21" s="14">
        <f t="shared" si="1"/>
        <v>0.83333333333333337</v>
      </c>
      <c r="R21" s="21" t="s">
        <v>20</v>
      </c>
    </row>
    <row r="22" spans="1:18" x14ac:dyDescent="0.25">
      <c r="A22" s="28">
        <v>103542692</v>
      </c>
      <c r="B22" s="29" t="s">
        <v>130</v>
      </c>
      <c r="C22" s="29" t="s">
        <v>174</v>
      </c>
      <c r="D22" s="23"/>
      <c r="E22" s="23" t="s">
        <v>61</v>
      </c>
      <c r="F22" s="23" t="s">
        <v>61</v>
      </c>
      <c r="G22" s="23" t="s">
        <v>61</v>
      </c>
      <c r="H22" s="23" t="s">
        <v>61</v>
      </c>
      <c r="I22" s="23" t="s">
        <v>61</v>
      </c>
      <c r="J22" s="23"/>
      <c r="K22" s="23" t="s">
        <v>61</v>
      </c>
      <c r="L22" s="9" t="s">
        <v>61</v>
      </c>
      <c r="M22" s="9" t="s">
        <v>61</v>
      </c>
      <c r="N22" s="9" t="s">
        <v>61</v>
      </c>
      <c r="O22" s="9" t="s">
        <v>61</v>
      </c>
      <c r="P22" s="9">
        <f t="shared" si="0"/>
        <v>10</v>
      </c>
      <c r="Q22" s="14">
        <f t="shared" si="1"/>
        <v>0.83333333333333337</v>
      </c>
      <c r="R22" s="21" t="s">
        <v>13</v>
      </c>
    </row>
    <row r="23" spans="1:18" x14ac:dyDescent="0.25">
      <c r="A23" s="28">
        <v>52967076</v>
      </c>
      <c r="B23" s="29" t="s">
        <v>198</v>
      </c>
      <c r="C23" s="29" t="s">
        <v>182</v>
      </c>
      <c r="D23" s="23" t="s">
        <v>61</v>
      </c>
      <c r="E23" s="23" t="s">
        <v>61</v>
      </c>
      <c r="F23" s="23"/>
      <c r="G23" s="23"/>
      <c r="H23" s="23"/>
      <c r="I23" s="23"/>
      <c r="J23" s="23"/>
      <c r="K23" s="23"/>
      <c r="L23" s="9"/>
      <c r="M23" s="9"/>
      <c r="N23" s="9"/>
      <c r="O23" s="9"/>
      <c r="P23" s="9">
        <f t="shared" si="0"/>
        <v>2</v>
      </c>
      <c r="Q23" s="14">
        <f t="shared" si="1"/>
        <v>0.16666666666666666</v>
      </c>
      <c r="R23" s="21" t="s">
        <v>37</v>
      </c>
    </row>
    <row r="24" spans="1:18" x14ac:dyDescent="0.25">
      <c r="A24" s="28">
        <v>1126243840</v>
      </c>
      <c r="B24" s="29" t="s">
        <v>202</v>
      </c>
      <c r="C24" s="29" t="s">
        <v>186</v>
      </c>
      <c r="D24" s="23" t="s">
        <v>61</v>
      </c>
      <c r="E24" s="23" t="s">
        <v>61</v>
      </c>
      <c r="F24" s="23" t="s">
        <v>61</v>
      </c>
      <c r="G24" s="23" t="s">
        <v>61</v>
      </c>
      <c r="H24" s="23"/>
      <c r="I24" s="23" t="s">
        <v>61</v>
      </c>
      <c r="J24" s="23" t="s">
        <v>61</v>
      </c>
      <c r="K24" s="23" t="s">
        <v>61</v>
      </c>
      <c r="L24" s="9" t="s">
        <v>61</v>
      </c>
      <c r="M24" s="9" t="s">
        <v>61</v>
      </c>
      <c r="N24" s="9" t="s">
        <v>61</v>
      </c>
      <c r="O24" s="9" t="s">
        <v>61</v>
      </c>
      <c r="P24" s="9">
        <f t="shared" si="0"/>
        <v>11</v>
      </c>
      <c r="Q24" s="14">
        <f t="shared" si="1"/>
        <v>0.91666666666666663</v>
      </c>
      <c r="R24" s="21" t="s">
        <v>36</v>
      </c>
    </row>
    <row r="25" spans="1:18" x14ac:dyDescent="0.25">
      <c r="A25" s="28">
        <v>1015431613</v>
      </c>
      <c r="B25" s="29" t="s">
        <v>191</v>
      </c>
      <c r="C25" s="29" t="s">
        <v>175</v>
      </c>
      <c r="D25" s="23" t="s">
        <v>61</v>
      </c>
      <c r="E25" s="23" t="s">
        <v>61</v>
      </c>
      <c r="F25" s="23" t="s">
        <v>61</v>
      </c>
      <c r="G25" s="23" t="s">
        <v>61</v>
      </c>
      <c r="H25" s="23"/>
      <c r="I25" s="23" t="s">
        <v>61</v>
      </c>
      <c r="J25" s="23" t="s">
        <v>61</v>
      </c>
      <c r="K25" s="23" t="s">
        <v>61</v>
      </c>
      <c r="L25" s="9" t="s">
        <v>61</v>
      </c>
      <c r="M25" s="9" t="s">
        <v>61</v>
      </c>
      <c r="N25" s="9" t="s">
        <v>61</v>
      </c>
      <c r="O25" s="9"/>
      <c r="P25" s="9">
        <f t="shared" si="0"/>
        <v>10</v>
      </c>
      <c r="Q25" s="14">
        <f t="shared" si="1"/>
        <v>0.83333333333333337</v>
      </c>
      <c r="R25" s="21" t="s">
        <v>39</v>
      </c>
    </row>
    <row r="26" spans="1:18" x14ac:dyDescent="0.25">
      <c r="A26" s="28">
        <v>72315802</v>
      </c>
      <c r="B26" s="30" t="s">
        <v>210</v>
      </c>
      <c r="C26" s="30" t="s">
        <v>85</v>
      </c>
      <c r="D26" s="32" t="s">
        <v>61</v>
      </c>
      <c r="E26" s="23"/>
      <c r="F26" s="23"/>
      <c r="G26" s="23"/>
      <c r="H26" s="23" t="s">
        <v>61</v>
      </c>
      <c r="I26" s="23"/>
      <c r="J26" s="23"/>
      <c r="K26" s="23"/>
      <c r="L26" s="9"/>
      <c r="M26" s="9"/>
      <c r="N26" s="9"/>
      <c r="O26" s="9"/>
      <c r="P26" s="9">
        <f t="shared" si="0"/>
        <v>2</v>
      </c>
      <c r="Q26" s="14">
        <f t="shared" si="1"/>
        <v>0.16666666666666666</v>
      </c>
      <c r="R26" s="16"/>
    </row>
    <row r="27" spans="1:18" x14ac:dyDescent="0.25">
      <c r="A27" s="28">
        <v>1020745122</v>
      </c>
      <c r="B27" s="29" t="s">
        <v>128</v>
      </c>
      <c r="C27" s="29" t="s">
        <v>172</v>
      </c>
      <c r="D27" s="23" t="s">
        <v>61</v>
      </c>
      <c r="E27" s="23" t="s">
        <v>61</v>
      </c>
      <c r="F27" s="23" t="s">
        <v>61</v>
      </c>
      <c r="G27" s="23" t="s">
        <v>61</v>
      </c>
      <c r="H27" s="23"/>
      <c r="I27" s="23" t="s">
        <v>61</v>
      </c>
      <c r="J27" s="23" t="s">
        <v>61</v>
      </c>
      <c r="K27" s="23" t="s">
        <v>61</v>
      </c>
      <c r="L27" s="9" t="s">
        <v>61</v>
      </c>
      <c r="M27" s="9" t="s">
        <v>61</v>
      </c>
      <c r="N27" s="9" t="s">
        <v>61</v>
      </c>
      <c r="O27" s="9"/>
      <c r="P27" s="9">
        <f t="shared" si="0"/>
        <v>10</v>
      </c>
      <c r="Q27" s="14">
        <f t="shared" si="1"/>
        <v>0.83333333333333337</v>
      </c>
      <c r="R27" s="21" t="s">
        <v>17</v>
      </c>
    </row>
    <row r="28" spans="1:18" x14ac:dyDescent="0.25">
      <c r="A28" s="28">
        <v>39780200</v>
      </c>
      <c r="B28" s="29" t="s">
        <v>132</v>
      </c>
      <c r="C28" s="29" t="s">
        <v>177</v>
      </c>
      <c r="D28" s="23" t="s">
        <v>61</v>
      </c>
      <c r="E28" s="23" t="s">
        <v>61</v>
      </c>
      <c r="F28" s="23" t="s">
        <v>61</v>
      </c>
      <c r="G28" s="23" t="s">
        <v>61</v>
      </c>
      <c r="H28" s="23" t="s">
        <v>61</v>
      </c>
      <c r="I28" s="23" t="s">
        <v>61</v>
      </c>
      <c r="J28" s="23" t="s">
        <v>61</v>
      </c>
      <c r="K28" s="23" t="s">
        <v>61</v>
      </c>
      <c r="L28" s="9" t="s">
        <v>61</v>
      </c>
      <c r="M28" s="9" t="s">
        <v>61</v>
      </c>
      <c r="N28" s="9" t="s">
        <v>61</v>
      </c>
      <c r="O28" s="9" t="s">
        <v>61</v>
      </c>
      <c r="P28" s="9">
        <f t="shared" si="0"/>
        <v>12</v>
      </c>
      <c r="Q28" s="14">
        <f t="shared" si="1"/>
        <v>1</v>
      </c>
      <c r="R28" s="21" t="s">
        <v>19</v>
      </c>
    </row>
    <row r="29" spans="1:18" x14ac:dyDescent="0.25">
      <c r="A29" s="28">
        <v>52085267</v>
      </c>
      <c r="B29" s="29" t="s">
        <v>131</v>
      </c>
      <c r="C29" s="29" t="s">
        <v>145</v>
      </c>
      <c r="D29" s="23" t="s">
        <v>61</v>
      </c>
      <c r="E29" s="23" t="s">
        <v>61</v>
      </c>
      <c r="F29" s="23" t="s">
        <v>61</v>
      </c>
      <c r="G29" s="23" t="s">
        <v>61</v>
      </c>
      <c r="H29" s="23" t="s">
        <v>61</v>
      </c>
      <c r="I29" s="23"/>
      <c r="J29" s="23" t="s">
        <v>223</v>
      </c>
      <c r="K29" s="23" t="s">
        <v>61</v>
      </c>
      <c r="L29" s="9" t="s">
        <v>61</v>
      </c>
      <c r="M29" s="9" t="s">
        <v>61</v>
      </c>
      <c r="N29" s="9" t="s">
        <v>61</v>
      </c>
      <c r="O29" s="9" t="s">
        <v>61</v>
      </c>
      <c r="P29" s="9">
        <f t="shared" si="0"/>
        <v>10</v>
      </c>
      <c r="Q29" s="14">
        <f t="shared" si="1"/>
        <v>0.83333333333333337</v>
      </c>
      <c r="R29" s="21" t="s">
        <v>14</v>
      </c>
    </row>
    <row r="30" spans="1:18" x14ac:dyDescent="0.25">
      <c r="A30" s="28">
        <v>1010194021</v>
      </c>
      <c r="B30" s="29" t="s">
        <v>199</v>
      </c>
      <c r="C30" s="29" t="s">
        <v>183</v>
      </c>
      <c r="D30" s="23" t="s">
        <v>61</v>
      </c>
      <c r="E30" s="32" t="s">
        <v>61</v>
      </c>
      <c r="F30" s="23"/>
      <c r="G30" s="23"/>
      <c r="H30" s="23" t="s">
        <v>61</v>
      </c>
      <c r="I30" s="23" t="s">
        <v>61</v>
      </c>
      <c r="J30" s="23" t="s">
        <v>61</v>
      </c>
      <c r="K30" s="23" t="s">
        <v>61</v>
      </c>
      <c r="L30" s="9" t="s">
        <v>61</v>
      </c>
      <c r="M30" s="9" t="s">
        <v>61</v>
      </c>
      <c r="N30" s="9" t="s">
        <v>61</v>
      </c>
      <c r="O30" s="9" t="s">
        <v>61</v>
      </c>
      <c r="P30" s="9">
        <f t="shared" si="0"/>
        <v>10</v>
      </c>
      <c r="Q30" s="14">
        <f t="shared" si="1"/>
        <v>0.83333333333333337</v>
      </c>
      <c r="R30" s="21" t="s">
        <v>34</v>
      </c>
    </row>
    <row r="31" spans="1:18" x14ac:dyDescent="0.25">
      <c r="A31" s="28">
        <v>63538879</v>
      </c>
      <c r="B31" s="29" t="s">
        <v>192</v>
      </c>
      <c r="C31" s="29" t="s">
        <v>176</v>
      </c>
      <c r="D31" s="23" t="s">
        <v>61</v>
      </c>
      <c r="E31" s="23"/>
      <c r="F31" s="23" t="s">
        <v>61</v>
      </c>
      <c r="G31" s="32" t="s">
        <v>61</v>
      </c>
      <c r="H31" s="23"/>
      <c r="I31" s="23" t="s">
        <v>61</v>
      </c>
      <c r="J31" s="27"/>
      <c r="K31" s="32" t="s">
        <v>61</v>
      </c>
      <c r="L31" s="13" t="s">
        <v>61</v>
      </c>
      <c r="M31" s="9"/>
      <c r="N31" s="9" t="s">
        <v>61</v>
      </c>
      <c r="O31" s="9" t="s">
        <v>61</v>
      </c>
      <c r="P31" s="9">
        <f t="shared" si="0"/>
        <v>8</v>
      </c>
      <c r="Q31" s="14">
        <f t="shared" si="1"/>
        <v>0.66666666666666663</v>
      </c>
      <c r="R31" s="21" t="s">
        <v>47</v>
      </c>
    </row>
    <row r="32" spans="1:18" x14ac:dyDescent="0.25">
      <c r="A32" s="31"/>
      <c r="B32" s="31"/>
      <c r="C32" s="31"/>
      <c r="F32" s="12"/>
      <c r="I32" s="12"/>
    </row>
    <row r="33" spans="9:9" x14ac:dyDescent="0.25">
      <c r="I33" s="12"/>
    </row>
    <row r="34" spans="9:9" x14ac:dyDescent="0.25">
      <c r="I34" s="12"/>
    </row>
    <row r="35" spans="9:9" x14ac:dyDescent="0.25">
      <c r="I35" s="12"/>
    </row>
    <row r="36" spans="9:9" x14ac:dyDescent="0.25">
      <c r="I36" s="12"/>
    </row>
    <row r="37" spans="9:9" x14ac:dyDescent="0.25">
      <c r="I37" s="12"/>
    </row>
    <row r="38" spans="9:9" x14ac:dyDescent="0.25">
      <c r="I38" s="12"/>
    </row>
    <row r="39" spans="9:9" x14ac:dyDescent="0.25">
      <c r="I39" s="12"/>
    </row>
    <row r="40" spans="9:9" x14ac:dyDescent="0.25">
      <c r="I40" s="12"/>
    </row>
  </sheetData>
  <autoFilter ref="A1:R28" xr:uid="{00000000-0009-0000-0000-000002000000}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sortState xmlns:xlrd2="http://schemas.microsoft.com/office/spreadsheetml/2017/richdata2" ref="A6:R31">
      <sortCondition ref="C1:C28"/>
    </sortState>
  </autoFilter>
  <mergeCells count="6">
    <mergeCell ref="A1:A3"/>
    <mergeCell ref="C1:C3"/>
    <mergeCell ref="D1:R1"/>
    <mergeCell ref="D2:R2"/>
    <mergeCell ref="B1:B3"/>
    <mergeCell ref="P3:Q3"/>
  </mergeCells>
  <conditionalFormatting sqref="Q1">
    <cfRule type="cellIs" dxfId="19" priority="5" operator="between">
      <formula>1</formula>
      <formula>1</formula>
    </cfRule>
    <cfRule type="cellIs" dxfId="18" priority="6" operator="between">
      <formula>0.8</formula>
      <formula>1</formula>
    </cfRule>
  </conditionalFormatting>
  <conditionalFormatting sqref="Q2">
    <cfRule type="cellIs" dxfId="17" priority="3" operator="between">
      <formula>1</formula>
      <formula>1</formula>
    </cfRule>
    <cfRule type="cellIs" dxfId="16" priority="4" operator="between">
      <formula>0.8</formula>
      <formula>1</formula>
    </cfRule>
  </conditionalFormatting>
  <conditionalFormatting sqref="Q1:Q1048576">
    <cfRule type="cellIs" dxfId="15" priority="1" operator="lessThan">
      <formula>0.8</formula>
    </cfRule>
    <cfRule type="cellIs" dxfId="14" priority="2" operator="greaterThan">
      <formula>0.79</formula>
    </cfRule>
  </conditionalFormatting>
  <hyperlinks>
    <hyperlink ref="R31" r:id="rId1" xr:uid="{00000000-0004-0000-0200-000000000000}"/>
    <hyperlink ref="R14" r:id="rId2" xr:uid="{00000000-0004-0000-0200-000001000000}"/>
    <hyperlink ref="R6" r:id="rId3" xr:uid="{00000000-0004-0000-0200-000002000000}"/>
    <hyperlink ref="R20" r:id="rId4" xr:uid="{00000000-0004-0000-0200-000003000000}"/>
    <hyperlink ref="R21" r:id="rId5" xr:uid="{00000000-0004-0000-0200-000004000000}"/>
    <hyperlink ref="R17" r:id="rId6" xr:uid="{00000000-0004-0000-0200-000005000000}"/>
    <hyperlink ref="R8" r:id="rId7" xr:uid="{00000000-0004-0000-0200-000006000000}"/>
    <hyperlink ref="R4" r:id="rId8" xr:uid="{00000000-0004-0000-0200-000007000000}"/>
    <hyperlink ref="R22" r:id="rId9" xr:uid="{00000000-0004-0000-0200-000008000000}"/>
    <hyperlink ref="R9" r:id="rId10" xr:uid="{00000000-0004-0000-0200-000009000000}"/>
    <hyperlink ref="R18" r:id="rId11" xr:uid="{00000000-0004-0000-0200-00000A000000}"/>
    <hyperlink ref="R19" r:id="rId12" xr:uid="{00000000-0004-0000-0200-00000B000000}"/>
    <hyperlink ref="R11" r:id="rId13" xr:uid="{00000000-0004-0000-0200-00000C000000}"/>
    <hyperlink ref="R7" r:id="rId14" xr:uid="{00000000-0004-0000-0200-00000D000000}"/>
    <hyperlink ref="R10" r:id="rId15" xr:uid="{00000000-0004-0000-0200-00000E000000}"/>
    <hyperlink ref="R13" r:id="rId16" xr:uid="{00000000-0004-0000-0200-00000F000000}"/>
    <hyperlink ref="R23" r:id="rId17" xr:uid="{00000000-0004-0000-0200-000010000000}"/>
    <hyperlink ref="R12" r:id="rId18" xr:uid="{00000000-0004-0000-0200-000011000000}"/>
    <hyperlink ref="R16" r:id="rId19" xr:uid="{00000000-0004-0000-0200-000012000000}"/>
    <hyperlink ref="R5" r:id="rId20" xr:uid="{00000000-0004-0000-0200-000013000000}"/>
    <hyperlink ref="R30" r:id="rId21" xr:uid="{00000000-0004-0000-0200-000014000000}"/>
    <hyperlink ref="R24" r:id="rId22" xr:uid="{00000000-0004-0000-0200-000015000000}"/>
    <hyperlink ref="R25" r:id="rId23" xr:uid="{00000000-0004-0000-0200-000016000000}"/>
    <hyperlink ref="R29" r:id="rId24" xr:uid="{00000000-0004-0000-0200-000017000000}"/>
    <hyperlink ref="R27" r:id="rId25" xr:uid="{00000000-0004-0000-0200-000018000000}"/>
    <hyperlink ref="R28" r:id="rId26" xr:uid="{00000000-0004-0000-0200-000019000000}"/>
  </hyperlinks>
  <pageMargins left="0.7" right="0.7" top="0.75" bottom="0.75" header="0.3" footer="0.3"/>
  <pageSetup orientation="portrait" r:id="rId2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11"/>
  <sheetViews>
    <sheetView workbookViewId="0">
      <pane xSplit="3" ySplit="3" topLeftCell="F4" activePane="bottomRight" state="frozen"/>
      <selection pane="topRight" activeCell="D1" sqref="D1"/>
      <selection pane="bottomLeft" activeCell="A4" sqref="A4"/>
      <selection pane="bottomRight" activeCell="W16" sqref="W16"/>
    </sheetView>
  </sheetViews>
  <sheetFormatPr baseColWidth="10" defaultRowHeight="15" x14ac:dyDescent="0.25"/>
  <cols>
    <col min="1" max="1" width="13.28515625" style="15" bestFit="1" customWidth="1"/>
    <col min="2" max="2" width="16.28515625" style="15" bestFit="1" customWidth="1"/>
    <col min="3" max="3" width="21" style="15" bestFit="1" customWidth="1"/>
    <col min="4" max="10" width="12.140625" style="15" bestFit="1" customWidth="1"/>
    <col min="11" max="13" width="11.5703125" style="15" bestFit="1" customWidth="1"/>
    <col min="14" max="16" width="11.5703125" style="15" customWidth="1"/>
    <col min="17" max="17" width="12.140625" style="15" bestFit="1" customWidth="1"/>
    <col min="18" max="19" width="12.140625" style="15" customWidth="1"/>
    <col min="20" max="20" width="11.42578125" style="19"/>
    <col min="21" max="21" width="30" style="15" bestFit="1" customWidth="1"/>
    <col min="22" max="16384" width="11.42578125" style="15"/>
  </cols>
  <sheetData>
    <row r="1" spans="1:21" x14ac:dyDescent="0.25">
      <c r="A1" s="39" t="s">
        <v>0</v>
      </c>
      <c r="B1" s="39" t="s">
        <v>1</v>
      </c>
      <c r="C1" s="39" t="s">
        <v>2</v>
      </c>
      <c r="D1" s="34" t="s">
        <v>58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1" x14ac:dyDescent="0.25">
      <c r="A2" s="40"/>
      <c r="B2" s="40"/>
      <c r="C2" s="40"/>
      <c r="D2" s="34" t="s">
        <v>59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1" ht="15.75" customHeight="1" x14ac:dyDescent="0.25">
      <c r="A3" s="41"/>
      <c r="B3" s="41"/>
      <c r="C3" s="41"/>
      <c r="D3" s="3">
        <v>45222</v>
      </c>
      <c r="E3" s="3">
        <v>45223</v>
      </c>
      <c r="F3" s="3">
        <v>45224</v>
      </c>
      <c r="G3" s="3">
        <v>45225</v>
      </c>
      <c r="H3" s="3">
        <v>45226</v>
      </c>
      <c r="I3" s="3">
        <v>45229</v>
      </c>
      <c r="J3" s="3">
        <v>45230</v>
      </c>
      <c r="K3" s="3">
        <v>45231</v>
      </c>
      <c r="L3" s="3">
        <v>45232</v>
      </c>
      <c r="M3" s="3">
        <v>45233</v>
      </c>
      <c r="N3" s="3">
        <v>45237</v>
      </c>
      <c r="O3" s="3">
        <v>45238</v>
      </c>
      <c r="P3" s="3">
        <v>45239</v>
      </c>
      <c r="Q3" s="3">
        <v>45240</v>
      </c>
      <c r="R3" s="3">
        <v>45244</v>
      </c>
      <c r="S3" s="37" t="s">
        <v>3</v>
      </c>
      <c r="T3" s="38"/>
      <c r="U3" s="4" t="s">
        <v>4</v>
      </c>
    </row>
    <row r="4" spans="1:21" x14ac:dyDescent="0.25">
      <c r="A4" s="5">
        <v>1019153750</v>
      </c>
      <c r="B4" s="18" t="s">
        <v>97</v>
      </c>
      <c r="C4" s="16" t="s">
        <v>125</v>
      </c>
      <c r="D4" s="9"/>
      <c r="E4" s="9" t="s">
        <v>61</v>
      </c>
      <c r="F4" s="9"/>
      <c r="G4" s="13" t="s">
        <v>61</v>
      </c>
      <c r="H4" s="13" t="s">
        <v>61</v>
      </c>
      <c r="I4" s="13" t="s">
        <v>61</v>
      </c>
      <c r="J4" s="9" t="s">
        <v>61</v>
      </c>
      <c r="K4" s="9" t="s">
        <v>61</v>
      </c>
      <c r="L4" s="9"/>
      <c r="M4" s="9" t="s">
        <v>61</v>
      </c>
      <c r="N4" s="9" t="s">
        <v>61</v>
      </c>
      <c r="O4" s="9" t="s">
        <v>61</v>
      </c>
      <c r="P4" s="22" t="s">
        <v>61</v>
      </c>
      <c r="Q4" s="9" t="s">
        <v>61</v>
      </c>
      <c r="R4" s="9" t="s">
        <v>61</v>
      </c>
      <c r="S4" s="16">
        <f t="shared" ref="S4:S11" si="0">COUNTIF(D4:R4,"x")</f>
        <v>12</v>
      </c>
      <c r="T4" s="14">
        <f t="shared" ref="T4:T11" si="1">S4/15</f>
        <v>0.8</v>
      </c>
      <c r="U4" s="21" t="s">
        <v>41</v>
      </c>
    </row>
    <row r="5" spans="1:21" x14ac:dyDescent="0.25">
      <c r="A5" s="5">
        <v>74377205</v>
      </c>
      <c r="B5" s="18" t="s">
        <v>94</v>
      </c>
      <c r="C5" s="16" t="s">
        <v>123</v>
      </c>
      <c r="D5" s="9" t="s">
        <v>61</v>
      </c>
      <c r="E5" s="9" t="s">
        <v>61</v>
      </c>
      <c r="F5" s="9" t="s">
        <v>61</v>
      </c>
      <c r="G5" s="9" t="s">
        <v>61</v>
      </c>
      <c r="H5" s="9" t="s">
        <v>61</v>
      </c>
      <c r="I5" s="9"/>
      <c r="J5" s="9" t="s">
        <v>61</v>
      </c>
      <c r="K5" s="9"/>
      <c r="L5" s="9" t="s">
        <v>61</v>
      </c>
      <c r="M5" s="9" t="s">
        <v>61</v>
      </c>
      <c r="N5" s="9" t="s">
        <v>61</v>
      </c>
      <c r="O5" s="9" t="s">
        <v>61</v>
      </c>
      <c r="P5" s="9" t="s">
        <v>61</v>
      </c>
      <c r="Q5" s="9"/>
      <c r="R5" s="9" t="s">
        <v>61</v>
      </c>
      <c r="S5" s="16">
        <f t="shared" si="0"/>
        <v>12</v>
      </c>
      <c r="T5" s="14">
        <f t="shared" si="1"/>
        <v>0.8</v>
      </c>
      <c r="U5" s="21" t="s">
        <v>38</v>
      </c>
    </row>
    <row r="6" spans="1:21" x14ac:dyDescent="0.25">
      <c r="A6" s="5">
        <v>49723340</v>
      </c>
      <c r="B6" s="18" t="s">
        <v>74</v>
      </c>
      <c r="C6" s="16" t="s">
        <v>117</v>
      </c>
      <c r="D6" s="9" t="s">
        <v>61</v>
      </c>
      <c r="E6" s="9" t="s">
        <v>61</v>
      </c>
      <c r="F6" s="9"/>
      <c r="G6" s="9" t="s">
        <v>61</v>
      </c>
      <c r="H6" s="9" t="s">
        <v>61</v>
      </c>
      <c r="I6" s="9" t="s">
        <v>61</v>
      </c>
      <c r="J6" s="9" t="s">
        <v>61</v>
      </c>
      <c r="K6" s="9" t="s">
        <v>61</v>
      </c>
      <c r="L6" s="9" t="s">
        <v>61</v>
      </c>
      <c r="M6" s="9" t="s">
        <v>61</v>
      </c>
      <c r="N6" s="9" t="s">
        <v>61</v>
      </c>
      <c r="O6" s="9" t="s">
        <v>61</v>
      </c>
      <c r="P6" s="9" t="s">
        <v>61</v>
      </c>
      <c r="Q6" s="9" t="s">
        <v>61</v>
      </c>
      <c r="R6" s="9" t="s">
        <v>61</v>
      </c>
      <c r="S6" s="16">
        <f t="shared" si="0"/>
        <v>14</v>
      </c>
      <c r="T6" s="14">
        <f t="shared" si="1"/>
        <v>0.93333333333333335</v>
      </c>
      <c r="U6" s="21" t="s">
        <v>6</v>
      </c>
    </row>
    <row r="7" spans="1:21" x14ac:dyDescent="0.25">
      <c r="A7" s="5">
        <v>1098736456</v>
      </c>
      <c r="B7" s="18" t="s">
        <v>101</v>
      </c>
      <c r="C7" s="16" t="s">
        <v>124</v>
      </c>
      <c r="D7" s="9" t="s">
        <v>61</v>
      </c>
      <c r="E7" s="9" t="s">
        <v>61</v>
      </c>
      <c r="F7" s="9" t="s">
        <v>61</v>
      </c>
      <c r="G7" s="9" t="s">
        <v>61</v>
      </c>
      <c r="H7" s="9" t="s">
        <v>61</v>
      </c>
      <c r="I7" s="9" t="s">
        <v>61</v>
      </c>
      <c r="J7" s="9" t="s">
        <v>61</v>
      </c>
      <c r="K7" s="9" t="s">
        <v>61</v>
      </c>
      <c r="L7" s="9"/>
      <c r="M7" s="9" t="s">
        <v>61</v>
      </c>
      <c r="N7" s="9" t="s">
        <v>61</v>
      </c>
      <c r="O7" s="9" t="s">
        <v>61</v>
      </c>
      <c r="P7" s="9" t="s">
        <v>61</v>
      </c>
      <c r="Q7" s="9" t="s">
        <v>61</v>
      </c>
      <c r="R7" s="9" t="s">
        <v>61</v>
      </c>
      <c r="S7" s="16">
        <f t="shared" si="0"/>
        <v>14</v>
      </c>
      <c r="T7" s="14">
        <f t="shared" si="1"/>
        <v>0.93333333333333335</v>
      </c>
      <c r="U7" s="21" t="s">
        <v>44</v>
      </c>
    </row>
    <row r="8" spans="1:21" x14ac:dyDescent="0.25">
      <c r="A8" s="5">
        <v>1049618544</v>
      </c>
      <c r="B8" s="18" t="s">
        <v>108</v>
      </c>
      <c r="C8" s="16" t="s">
        <v>120</v>
      </c>
      <c r="D8" s="9" t="s">
        <v>61</v>
      </c>
      <c r="E8" s="9" t="s">
        <v>61</v>
      </c>
      <c r="F8" s="9"/>
      <c r="G8" s="9" t="s">
        <v>61</v>
      </c>
      <c r="H8" s="9"/>
      <c r="I8" s="9" t="s">
        <v>61</v>
      </c>
      <c r="J8" s="9" t="s">
        <v>61</v>
      </c>
      <c r="K8" s="9" t="s">
        <v>61</v>
      </c>
      <c r="L8" s="9" t="s">
        <v>61</v>
      </c>
      <c r="M8" s="9" t="s">
        <v>61</v>
      </c>
      <c r="N8" s="9"/>
      <c r="O8" s="9" t="s">
        <v>61</v>
      </c>
      <c r="P8" s="9" t="s">
        <v>61</v>
      </c>
      <c r="Q8" s="9" t="s">
        <v>61</v>
      </c>
      <c r="R8" s="9" t="s">
        <v>61</v>
      </c>
      <c r="S8" s="16">
        <f t="shared" si="0"/>
        <v>12</v>
      </c>
      <c r="T8" s="14">
        <f t="shared" si="1"/>
        <v>0.8</v>
      </c>
      <c r="U8" s="21" t="s">
        <v>53</v>
      </c>
    </row>
    <row r="9" spans="1:21" x14ac:dyDescent="0.25">
      <c r="A9" s="5">
        <v>52967076</v>
      </c>
      <c r="B9" s="20" t="s">
        <v>102</v>
      </c>
      <c r="C9" s="16" t="s">
        <v>113</v>
      </c>
      <c r="D9" s="9" t="s">
        <v>61</v>
      </c>
      <c r="E9" s="9" t="s">
        <v>61</v>
      </c>
      <c r="F9" s="9" t="s">
        <v>61</v>
      </c>
      <c r="G9" s="9" t="s">
        <v>61</v>
      </c>
      <c r="H9" s="9" t="s">
        <v>61</v>
      </c>
      <c r="I9" s="9" t="s">
        <v>61</v>
      </c>
      <c r="J9" s="9" t="s">
        <v>61</v>
      </c>
      <c r="K9" s="9" t="s">
        <v>61</v>
      </c>
      <c r="L9" s="9" t="s">
        <v>61</v>
      </c>
      <c r="M9" s="9" t="s">
        <v>61</v>
      </c>
      <c r="N9" s="9" t="s">
        <v>61</v>
      </c>
      <c r="O9" s="9"/>
      <c r="P9" s="9" t="s">
        <v>61</v>
      </c>
      <c r="Q9" s="9" t="s">
        <v>61</v>
      </c>
      <c r="R9" s="9" t="s">
        <v>61</v>
      </c>
      <c r="S9" s="16">
        <f t="shared" si="0"/>
        <v>14</v>
      </c>
      <c r="T9" s="14">
        <f t="shared" si="1"/>
        <v>0.93333333333333335</v>
      </c>
      <c r="U9" s="21" t="s">
        <v>37</v>
      </c>
    </row>
    <row r="10" spans="1:21" x14ac:dyDescent="0.25">
      <c r="A10" s="5">
        <v>1126243840</v>
      </c>
      <c r="B10" s="18" t="s">
        <v>106</v>
      </c>
      <c r="C10" s="16" t="s">
        <v>122</v>
      </c>
      <c r="D10" s="9" t="s">
        <v>61</v>
      </c>
      <c r="E10" s="9" t="s">
        <v>61</v>
      </c>
      <c r="F10" s="9" t="s">
        <v>61</v>
      </c>
      <c r="G10" s="9" t="s">
        <v>61</v>
      </c>
      <c r="H10" s="9" t="s">
        <v>61</v>
      </c>
      <c r="I10" s="9" t="s">
        <v>61</v>
      </c>
      <c r="J10" s="9" t="s">
        <v>61</v>
      </c>
      <c r="K10" s="9" t="s">
        <v>61</v>
      </c>
      <c r="L10" s="9" t="s">
        <v>61</v>
      </c>
      <c r="M10" s="9" t="s">
        <v>61</v>
      </c>
      <c r="N10" s="9" t="s">
        <v>61</v>
      </c>
      <c r="O10" s="9" t="s">
        <v>61</v>
      </c>
      <c r="P10" s="9" t="s">
        <v>61</v>
      </c>
      <c r="Q10" s="9" t="s">
        <v>61</v>
      </c>
      <c r="R10" s="9" t="s">
        <v>61</v>
      </c>
      <c r="S10" s="16">
        <f t="shared" si="0"/>
        <v>15</v>
      </c>
      <c r="T10" s="14">
        <f t="shared" si="1"/>
        <v>1</v>
      </c>
      <c r="U10" s="21" t="s">
        <v>36</v>
      </c>
    </row>
    <row r="11" spans="1:21" x14ac:dyDescent="0.25">
      <c r="A11" s="5">
        <v>1052790270</v>
      </c>
      <c r="B11" s="18" t="s">
        <v>69</v>
      </c>
      <c r="C11" s="16" t="s">
        <v>121</v>
      </c>
      <c r="D11" s="23" t="s">
        <v>61</v>
      </c>
      <c r="E11" s="9" t="s">
        <v>61</v>
      </c>
      <c r="F11" s="9" t="s">
        <v>61</v>
      </c>
      <c r="G11" s="9" t="s">
        <v>61</v>
      </c>
      <c r="H11" s="9" t="s">
        <v>61</v>
      </c>
      <c r="I11" s="9" t="s">
        <v>61</v>
      </c>
      <c r="J11" s="9"/>
      <c r="K11" s="9"/>
      <c r="L11" s="9" t="s">
        <v>61</v>
      </c>
      <c r="M11" s="9" t="s">
        <v>61</v>
      </c>
      <c r="N11" s="9" t="s">
        <v>61</v>
      </c>
      <c r="O11" s="9" t="s">
        <v>61</v>
      </c>
      <c r="P11" s="9" t="s">
        <v>61</v>
      </c>
      <c r="Q11" s="9" t="s">
        <v>61</v>
      </c>
      <c r="R11" s="9" t="s">
        <v>61</v>
      </c>
      <c r="S11" s="16">
        <f t="shared" si="0"/>
        <v>13</v>
      </c>
      <c r="T11" s="14">
        <f t="shared" si="1"/>
        <v>0.8666666666666667</v>
      </c>
      <c r="U11" s="21" t="s">
        <v>7</v>
      </c>
    </row>
  </sheetData>
  <mergeCells count="6">
    <mergeCell ref="A1:A3"/>
    <mergeCell ref="B1:B3"/>
    <mergeCell ref="C1:C3"/>
    <mergeCell ref="S3:T3"/>
    <mergeCell ref="D1:U1"/>
    <mergeCell ref="D2:U2"/>
  </mergeCells>
  <conditionalFormatting sqref="T4:T11">
    <cfRule type="cellIs" dxfId="13" priority="1" operator="lessThan">
      <formula>0.8</formula>
    </cfRule>
    <cfRule type="cellIs" dxfId="12" priority="2" operator="greaterThan">
      <formula>0.79</formula>
    </cfRule>
  </conditionalFormatting>
  <hyperlinks>
    <hyperlink ref="U6" r:id="rId1" xr:uid="{00000000-0004-0000-0300-000000000000}"/>
    <hyperlink ref="U8" r:id="rId2" xr:uid="{00000000-0004-0000-0300-000001000000}"/>
    <hyperlink ref="U11" r:id="rId3" xr:uid="{00000000-0004-0000-0300-000002000000}"/>
    <hyperlink ref="U10" r:id="rId4" xr:uid="{00000000-0004-0000-0300-000003000000}"/>
    <hyperlink ref="U9" r:id="rId5" xr:uid="{00000000-0004-0000-0300-000004000000}"/>
    <hyperlink ref="U5" r:id="rId6" xr:uid="{00000000-0004-0000-0300-000005000000}"/>
    <hyperlink ref="U7" r:id="rId7" xr:uid="{00000000-0004-0000-0300-000006000000}"/>
    <hyperlink ref="U4" r:id="rId8" xr:uid="{00000000-0004-0000-0300-000007000000}"/>
  </hyperlinks>
  <pageMargins left="0.7" right="0.7" top="0.75" bottom="0.75" header="0.3" footer="0.3"/>
  <pageSetup orientation="portrait"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6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2" sqref="D2:Q2"/>
    </sheetView>
  </sheetViews>
  <sheetFormatPr baseColWidth="10" defaultRowHeight="15" x14ac:dyDescent="0.25"/>
  <cols>
    <col min="1" max="1" width="13.85546875" style="15" customWidth="1"/>
    <col min="2" max="2" width="19.28515625" style="15" bestFit="1" customWidth="1"/>
    <col min="3" max="3" width="19.5703125" style="15" bestFit="1" customWidth="1"/>
    <col min="4" max="16" width="11.42578125" style="15"/>
    <col min="17" max="17" width="23.42578125" style="15" bestFit="1" customWidth="1"/>
    <col min="18" max="16384" width="11.42578125" style="15"/>
  </cols>
  <sheetData>
    <row r="1" spans="1:17" x14ac:dyDescent="0.25">
      <c r="A1" s="36" t="s">
        <v>0</v>
      </c>
      <c r="B1" s="36" t="s">
        <v>1</v>
      </c>
      <c r="C1" s="43" t="s">
        <v>2</v>
      </c>
      <c r="D1" s="35" t="s">
        <v>60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15" customHeight="1" x14ac:dyDescent="0.25">
      <c r="A2" s="36"/>
      <c r="B2" s="36"/>
      <c r="C2" s="43"/>
      <c r="D2" s="35" t="s">
        <v>225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30" customHeight="1" x14ac:dyDescent="0.25">
      <c r="A3" s="42"/>
      <c r="B3" s="42"/>
      <c r="C3" s="43"/>
      <c r="D3" s="24">
        <v>45222</v>
      </c>
      <c r="E3" s="2">
        <v>45224</v>
      </c>
      <c r="F3" s="2">
        <v>45226</v>
      </c>
      <c r="G3" s="2" t="s">
        <v>216</v>
      </c>
      <c r="H3" s="2">
        <v>45231</v>
      </c>
      <c r="I3" s="2">
        <v>45233</v>
      </c>
      <c r="J3" s="2">
        <v>45238</v>
      </c>
      <c r="K3" s="2">
        <v>45240</v>
      </c>
      <c r="L3" s="2">
        <v>45245</v>
      </c>
      <c r="M3" s="2">
        <v>45250</v>
      </c>
      <c r="N3" s="2">
        <v>45251</v>
      </c>
      <c r="O3" s="44" t="s">
        <v>3</v>
      </c>
      <c r="P3" s="45"/>
      <c r="Q3" s="1" t="s">
        <v>4</v>
      </c>
    </row>
    <row r="4" spans="1:17" x14ac:dyDescent="0.25">
      <c r="A4" s="5">
        <v>80030033</v>
      </c>
      <c r="B4" s="20" t="s">
        <v>221</v>
      </c>
      <c r="C4" s="16" t="s">
        <v>222</v>
      </c>
      <c r="D4" s="9" t="s">
        <v>61</v>
      </c>
      <c r="E4" s="9" t="s">
        <v>61</v>
      </c>
      <c r="F4" s="9" t="s">
        <v>61</v>
      </c>
      <c r="G4" s="9" t="s">
        <v>61</v>
      </c>
      <c r="H4" s="9" t="s">
        <v>61</v>
      </c>
      <c r="I4" s="9" t="s">
        <v>61</v>
      </c>
      <c r="J4" s="9" t="s">
        <v>61</v>
      </c>
      <c r="K4" s="9" t="s">
        <v>61</v>
      </c>
      <c r="L4" s="9" t="s">
        <v>61</v>
      </c>
      <c r="M4" s="9" t="s">
        <v>61</v>
      </c>
      <c r="N4" s="9" t="s">
        <v>61</v>
      </c>
      <c r="O4" s="9">
        <f>COUNTIF(D4:N4,"x")</f>
        <v>11</v>
      </c>
      <c r="P4" s="14">
        <f>O4/11</f>
        <v>1</v>
      </c>
      <c r="Q4" s="21" t="s">
        <v>56</v>
      </c>
    </row>
    <row r="5" spans="1:17" x14ac:dyDescent="0.25">
      <c r="A5" s="5">
        <v>80093513</v>
      </c>
      <c r="B5" s="20" t="s">
        <v>217</v>
      </c>
      <c r="C5" s="16" t="s">
        <v>218</v>
      </c>
      <c r="D5" s="9" t="s">
        <v>61</v>
      </c>
      <c r="E5" s="9" t="s">
        <v>61</v>
      </c>
      <c r="F5" s="9"/>
      <c r="G5" s="9"/>
      <c r="H5" s="9" t="s">
        <v>61</v>
      </c>
      <c r="I5" s="9"/>
      <c r="J5" s="9"/>
      <c r="K5" s="9"/>
      <c r="L5" s="9"/>
      <c r="M5" s="9"/>
      <c r="N5" s="9"/>
      <c r="O5" s="9">
        <f>COUNTIF(F5:L5,"x")</f>
        <v>1</v>
      </c>
      <c r="P5" s="14">
        <f t="shared" ref="P5:P6" si="0">O5/11</f>
        <v>9.0909090909090912E-2</v>
      </c>
      <c r="Q5" s="21" t="s">
        <v>55</v>
      </c>
    </row>
    <row r="6" spans="1:17" x14ac:dyDescent="0.25">
      <c r="A6" s="5">
        <v>1049618544</v>
      </c>
      <c r="B6" s="20" t="s">
        <v>219</v>
      </c>
      <c r="C6" s="16" t="s">
        <v>220</v>
      </c>
      <c r="D6" s="9" t="s">
        <v>61</v>
      </c>
      <c r="E6" s="9"/>
      <c r="F6" s="9"/>
      <c r="G6" s="9"/>
      <c r="H6" s="9"/>
      <c r="I6" s="9"/>
      <c r="J6" s="9"/>
      <c r="K6" s="9"/>
      <c r="L6" s="9"/>
      <c r="M6" s="9"/>
      <c r="N6" s="9"/>
      <c r="O6" s="9">
        <f>COUNTIF(F6:L6,"x")</f>
        <v>0</v>
      </c>
      <c r="P6" s="14">
        <f t="shared" si="0"/>
        <v>0</v>
      </c>
      <c r="Q6" s="21" t="s">
        <v>53</v>
      </c>
    </row>
  </sheetData>
  <autoFilter ref="A1:Q6" xr:uid="{00000000-0009-0000-0000-000004000000}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sortState xmlns:xlrd2="http://schemas.microsoft.com/office/spreadsheetml/2017/richdata2" ref="A6:O9">
      <sortCondition ref="B1:B9"/>
    </sortState>
  </autoFilter>
  <mergeCells count="6">
    <mergeCell ref="A1:A3"/>
    <mergeCell ref="B1:B3"/>
    <mergeCell ref="C1:C3"/>
    <mergeCell ref="D1:Q1"/>
    <mergeCell ref="D2:Q2"/>
    <mergeCell ref="O3:P3"/>
  </mergeCells>
  <conditionalFormatting sqref="P1">
    <cfRule type="cellIs" dxfId="11" priority="5" operator="between">
      <formula>1</formula>
      <formula>1</formula>
    </cfRule>
    <cfRule type="cellIs" dxfId="10" priority="6" operator="between">
      <formula>0.8</formula>
      <formula>1</formula>
    </cfRule>
  </conditionalFormatting>
  <conditionalFormatting sqref="P2">
    <cfRule type="cellIs" dxfId="9" priority="3" operator="between">
      <formula>1</formula>
      <formula>1</formula>
    </cfRule>
    <cfRule type="cellIs" dxfId="8" priority="4" operator="between">
      <formula>0.8</formula>
      <formula>1</formula>
    </cfRule>
  </conditionalFormatting>
  <conditionalFormatting sqref="P1:P1048576">
    <cfRule type="cellIs" dxfId="7" priority="2" operator="greaterThan">
      <formula>0.79</formula>
    </cfRule>
  </conditionalFormatting>
  <conditionalFormatting sqref="P4:P6">
    <cfRule type="cellIs" dxfId="6" priority="1" operator="lessThan">
      <formula>0.79</formula>
    </cfRule>
  </conditionalFormatting>
  <hyperlinks>
    <hyperlink ref="Q6" r:id="rId1" xr:uid="{00000000-0004-0000-0400-000000000000}"/>
    <hyperlink ref="Q5" r:id="rId2" xr:uid="{00000000-0004-0000-0400-000001000000}"/>
    <hyperlink ref="Q4" r:id="rId3" xr:uid="{00000000-0004-0000-0400-000002000000}"/>
  </hyperlinks>
  <pageMargins left="0.7" right="0.7" top="0.75" bottom="0.75" header="0.3" footer="0.3"/>
  <pageSetup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Q19" sqref="Q19"/>
    </sheetView>
  </sheetViews>
  <sheetFormatPr baseColWidth="10" defaultRowHeight="15" x14ac:dyDescent="0.25"/>
  <cols>
    <col min="1" max="1" width="13.140625" style="15" customWidth="1"/>
    <col min="2" max="2" width="18.7109375" style="15" bestFit="1" customWidth="1"/>
    <col min="3" max="3" width="26.42578125" style="15" bestFit="1" customWidth="1"/>
    <col min="4" max="14" width="11.42578125" style="15"/>
    <col min="15" max="15" width="13.85546875" style="19" customWidth="1"/>
    <col min="16" max="16" width="30.42578125" style="15" bestFit="1" customWidth="1"/>
    <col min="17" max="16384" width="11.42578125" style="15"/>
  </cols>
  <sheetData>
    <row r="1" spans="1:16" x14ac:dyDescent="0.25">
      <c r="A1" s="34" t="s">
        <v>0</v>
      </c>
      <c r="B1" s="34" t="s">
        <v>1</v>
      </c>
      <c r="C1" s="34" t="s">
        <v>2</v>
      </c>
      <c r="D1" s="34" t="s">
        <v>23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x14ac:dyDescent="0.25">
      <c r="A2" s="34"/>
      <c r="B2" s="34"/>
      <c r="C2" s="34"/>
      <c r="D2" s="34" t="s">
        <v>30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x14ac:dyDescent="0.25">
      <c r="A3" s="34"/>
      <c r="B3" s="34"/>
      <c r="C3" s="34"/>
      <c r="D3" s="3">
        <v>45222</v>
      </c>
      <c r="E3" s="3">
        <v>45223</v>
      </c>
      <c r="F3" s="3">
        <v>45238</v>
      </c>
      <c r="G3" s="3">
        <v>45239</v>
      </c>
      <c r="H3" s="3">
        <v>45240</v>
      </c>
      <c r="I3" s="3">
        <v>45244</v>
      </c>
      <c r="J3" s="3">
        <v>45245</v>
      </c>
      <c r="K3" s="3">
        <v>45246</v>
      </c>
      <c r="L3" s="3">
        <v>45250</v>
      </c>
      <c r="M3" s="3">
        <v>45251</v>
      </c>
      <c r="N3" s="46" t="s">
        <v>3</v>
      </c>
      <c r="O3" s="46"/>
      <c r="P3" s="4" t="s">
        <v>4</v>
      </c>
    </row>
    <row r="4" spans="1:16" x14ac:dyDescent="0.25">
      <c r="A4" s="5">
        <v>52152731</v>
      </c>
      <c r="B4" s="16" t="s">
        <v>138</v>
      </c>
      <c r="C4" s="16" t="s">
        <v>152</v>
      </c>
      <c r="D4" s="9" t="s">
        <v>61</v>
      </c>
      <c r="E4" s="9" t="s">
        <v>61</v>
      </c>
      <c r="F4" s="9" t="s">
        <v>61</v>
      </c>
      <c r="G4" s="9" t="s">
        <v>61</v>
      </c>
      <c r="H4" s="9" t="s">
        <v>61</v>
      </c>
      <c r="I4" s="9" t="s">
        <v>61</v>
      </c>
      <c r="J4" s="9" t="s">
        <v>61</v>
      </c>
      <c r="K4" s="9" t="s">
        <v>61</v>
      </c>
      <c r="L4" s="9" t="s">
        <v>61</v>
      </c>
      <c r="M4" s="9"/>
      <c r="N4" s="9">
        <f t="shared" ref="N4:N19" si="0">COUNTIF(D4:M4,"x")</f>
        <v>9</v>
      </c>
      <c r="O4" s="14">
        <f t="shared" ref="O4:O19" si="1">N4/10</f>
        <v>0.9</v>
      </c>
      <c r="P4" s="21" t="s">
        <v>15</v>
      </c>
    </row>
    <row r="5" spans="1:16" x14ac:dyDescent="0.25">
      <c r="A5" s="5">
        <v>52703779</v>
      </c>
      <c r="B5" s="16" t="s">
        <v>140</v>
      </c>
      <c r="C5" s="16" t="s">
        <v>154</v>
      </c>
      <c r="D5" s="9" t="s">
        <v>61</v>
      </c>
      <c r="E5" s="9" t="s">
        <v>61</v>
      </c>
      <c r="F5" s="9"/>
      <c r="G5" s="9" t="s">
        <v>61</v>
      </c>
      <c r="H5" s="9" t="s">
        <v>61</v>
      </c>
      <c r="I5" s="9" t="s">
        <v>61</v>
      </c>
      <c r="J5" s="9" t="s">
        <v>61</v>
      </c>
      <c r="K5" s="9" t="s">
        <v>61</v>
      </c>
      <c r="L5" s="9" t="s">
        <v>61</v>
      </c>
      <c r="M5" s="9" t="s">
        <v>61</v>
      </c>
      <c r="N5" s="9">
        <f t="shared" si="0"/>
        <v>9</v>
      </c>
      <c r="O5" s="14">
        <f t="shared" si="1"/>
        <v>0.9</v>
      </c>
      <c r="P5" s="21" t="s">
        <v>25</v>
      </c>
    </row>
    <row r="6" spans="1:16" x14ac:dyDescent="0.25">
      <c r="A6" s="5">
        <v>78700351</v>
      </c>
      <c r="B6" s="16" t="s">
        <v>137</v>
      </c>
      <c r="C6" s="16" t="s">
        <v>151</v>
      </c>
      <c r="D6" s="9" t="s">
        <v>61</v>
      </c>
      <c r="E6" s="9"/>
      <c r="F6" s="9" t="s">
        <v>61</v>
      </c>
      <c r="G6" s="9" t="s">
        <v>61</v>
      </c>
      <c r="H6" s="9" t="s">
        <v>61</v>
      </c>
      <c r="I6" s="9" t="s">
        <v>61</v>
      </c>
      <c r="J6" s="9" t="s">
        <v>61</v>
      </c>
      <c r="K6" s="9" t="s">
        <v>61</v>
      </c>
      <c r="L6" s="9" t="s">
        <v>61</v>
      </c>
      <c r="M6" s="9" t="s">
        <v>61</v>
      </c>
      <c r="N6" s="9">
        <f t="shared" si="0"/>
        <v>9</v>
      </c>
      <c r="O6" s="14">
        <f t="shared" si="1"/>
        <v>0.9</v>
      </c>
      <c r="P6" s="21" t="s">
        <v>22</v>
      </c>
    </row>
    <row r="7" spans="1:16" x14ac:dyDescent="0.25">
      <c r="A7" s="6">
        <v>1014202169</v>
      </c>
      <c r="B7" s="16" t="s">
        <v>129</v>
      </c>
      <c r="C7" s="16" t="s">
        <v>143</v>
      </c>
      <c r="D7" s="9" t="s">
        <v>61</v>
      </c>
      <c r="E7" s="9" t="s">
        <v>61</v>
      </c>
      <c r="F7" s="9" t="s">
        <v>61</v>
      </c>
      <c r="G7" s="9" t="s">
        <v>61</v>
      </c>
      <c r="H7" s="9" t="s">
        <v>61</v>
      </c>
      <c r="I7" s="9" t="s">
        <v>61</v>
      </c>
      <c r="J7" s="9" t="s">
        <v>61</v>
      </c>
      <c r="K7" s="9" t="s">
        <v>61</v>
      </c>
      <c r="L7" s="9" t="s">
        <v>61</v>
      </c>
      <c r="M7" s="9" t="s">
        <v>61</v>
      </c>
      <c r="N7" s="9">
        <f t="shared" si="0"/>
        <v>10</v>
      </c>
      <c r="O7" s="14">
        <f t="shared" si="1"/>
        <v>1</v>
      </c>
      <c r="P7" s="21" t="s">
        <v>18</v>
      </c>
    </row>
    <row r="8" spans="1:16" x14ac:dyDescent="0.25">
      <c r="A8" s="6">
        <v>52111563</v>
      </c>
      <c r="B8" s="16" t="s">
        <v>155</v>
      </c>
      <c r="C8" s="16" t="s">
        <v>156</v>
      </c>
      <c r="D8" s="9"/>
      <c r="E8" s="9" t="s">
        <v>61</v>
      </c>
      <c r="F8" s="9"/>
      <c r="G8" s="9"/>
      <c r="H8" s="9"/>
      <c r="I8" s="9"/>
      <c r="J8" s="9"/>
      <c r="K8" s="9"/>
      <c r="L8" s="9"/>
      <c r="M8" s="9"/>
      <c r="N8" s="9">
        <f t="shared" si="0"/>
        <v>1</v>
      </c>
      <c r="O8" s="14">
        <f t="shared" si="1"/>
        <v>0.1</v>
      </c>
      <c r="P8" s="21" t="s">
        <v>213</v>
      </c>
    </row>
    <row r="9" spans="1:16" x14ac:dyDescent="0.25">
      <c r="A9" s="6">
        <v>52825494</v>
      </c>
      <c r="B9" s="16" t="s">
        <v>127</v>
      </c>
      <c r="C9" s="16" t="s">
        <v>141</v>
      </c>
      <c r="D9" s="9" t="s">
        <v>61</v>
      </c>
      <c r="E9" s="9" t="s">
        <v>61</v>
      </c>
      <c r="F9" s="9" t="s">
        <v>61</v>
      </c>
      <c r="G9" s="9" t="s">
        <v>61</v>
      </c>
      <c r="H9" s="9" t="s">
        <v>61</v>
      </c>
      <c r="I9" s="9" t="s">
        <v>61</v>
      </c>
      <c r="J9" s="9" t="s">
        <v>61</v>
      </c>
      <c r="K9" s="9" t="s">
        <v>61</v>
      </c>
      <c r="L9" s="9"/>
      <c r="M9" s="9" t="s">
        <v>61</v>
      </c>
      <c r="N9" s="9">
        <f t="shared" si="0"/>
        <v>9</v>
      </c>
      <c r="O9" s="14">
        <f t="shared" si="1"/>
        <v>0.9</v>
      </c>
      <c r="P9" s="21" t="s">
        <v>8</v>
      </c>
    </row>
    <row r="10" spans="1:16" x14ac:dyDescent="0.25">
      <c r="A10" s="5">
        <v>30234054</v>
      </c>
      <c r="B10" s="16" t="s">
        <v>139</v>
      </c>
      <c r="C10" s="16" t="s">
        <v>153</v>
      </c>
      <c r="D10" s="9" t="s">
        <v>61</v>
      </c>
      <c r="E10" s="9"/>
      <c r="F10" s="9"/>
      <c r="G10" s="9"/>
      <c r="H10" s="9"/>
      <c r="I10" s="9"/>
      <c r="J10" s="9"/>
      <c r="K10" s="9"/>
      <c r="L10" s="9"/>
      <c r="M10" s="9"/>
      <c r="N10" s="9">
        <f t="shared" si="0"/>
        <v>1</v>
      </c>
      <c r="O10" s="14">
        <f t="shared" si="1"/>
        <v>0.1</v>
      </c>
      <c r="P10" s="21" t="s">
        <v>28</v>
      </c>
    </row>
    <row r="11" spans="1:16" x14ac:dyDescent="0.25">
      <c r="A11" s="5">
        <v>1005683762</v>
      </c>
      <c r="B11" s="16" t="s">
        <v>133</v>
      </c>
      <c r="C11" s="16" t="s">
        <v>147</v>
      </c>
      <c r="D11" s="9" t="s">
        <v>61</v>
      </c>
      <c r="E11" s="9" t="s">
        <v>61</v>
      </c>
      <c r="F11" s="9"/>
      <c r="G11" s="9" t="s">
        <v>61</v>
      </c>
      <c r="H11" s="9" t="s">
        <v>61</v>
      </c>
      <c r="I11" s="9"/>
      <c r="J11" s="9" t="s">
        <v>61</v>
      </c>
      <c r="K11" s="9"/>
      <c r="L11" s="9"/>
      <c r="M11" s="9"/>
      <c r="N11" s="9">
        <f t="shared" si="0"/>
        <v>5</v>
      </c>
      <c r="O11" s="14">
        <f t="shared" si="1"/>
        <v>0.5</v>
      </c>
      <c r="P11" s="21" t="s">
        <v>24</v>
      </c>
    </row>
    <row r="12" spans="1:16" x14ac:dyDescent="0.25">
      <c r="A12" s="11">
        <v>32775312</v>
      </c>
      <c r="B12" s="11" t="s">
        <v>215</v>
      </c>
      <c r="C12" s="11" t="s">
        <v>185</v>
      </c>
      <c r="D12" s="9"/>
      <c r="E12" s="9"/>
      <c r="F12" s="9" t="s">
        <v>61</v>
      </c>
      <c r="G12" s="9" t="s">
        <v>61</v>
      </c>
      <c r="H12" s="9" t="s">
        <v>61</v>
      </c>
      <c r="I12" s="9" t="s">
        <v>61</v>
      </c>
      <c r="J12" s="9" t="s">
        <v>61</v>
      </c>
      <c r="K12" s="9" t="s">
        <v>61</v>
      </c>
      <c r="L12" s="9" t="s">
        <v>61</v>
      </c>
      <c r="M12" s="9" t="s">
        <v>61</v>
      </c>
      <c r="N12" s="9">
        <f t="shared" si="0"/>
        <v>8</v>
      </c>
      <c r="O12" s="14">
        <f t="shared" si="1"/>
        <v>0.8</v>
      </c>
      <c r="P12" s="21" t="s">
        <v>214</v>
      </c>
    </row>
    <row r="13" spans="1:16" x14ac:dyDescent="0.25">
      <c r="A13" s="5">
        <v>1010189658</v>
      </c>
      <c r="B13" s="16" t="s">
        <v>134</v>
      </c>
      <c r="C13" s="16" t="s">
        <v>148</v>
      </c>
      <c r="D13" s="9" t="s">
        <v>61</v>
      </c>
      <c r="E13" s="9"/>
      <c r="F13" s="9"/>
      <c r="G13" s="9"/>
      <c r="H13" s="9"/>
      <c r="I13" s="9"/>
      <c r="J13" s="9"/>
      <c r="K13" s="9"/>
      <c r="L13" s="9"/>
      <c r="M13" s="9"/>
      <c r="N13" s="9">
        <f t="shared" si="0"/>
        <v>1</v>
      </c>
      <c r="O13" s="14">
        <f t="shared" si="1"/>
        <v>0.1</v>
      </c>
      <c r="P13" s="21" t="s">
        <v>27</v>
      </c>
    </row>
    <row r="14" spans="1:16" x14ac:dyDescent="0.25">
      <c r="A14" s="5">
        <v>51739914</v>
      </c>
      <c r="B14" s="16" t="s">
        <v>136</v>
      </c>
      <c r="C14" s="16" t="s">
        <v>150</v>
      </c>
      <c r="D14" s="9" t="s">
        <v>61</v>
      </c>
      <c r="E14" s="9" t="s">
        <v>61</v>
      </c>
      <c r="F14" s="9" t="s">
        <v>61</v>
      </c>
      <c r="G14" s="9"/>
      <c r="H14" s="9" t="s">
        <v>61</v>
      </c>
      <c r="I14" s="9" t="s">
        <v>61</v>
      </c>
      <c r="J14" s="23" t="s">
        <v>61</v>
      </c>
      <c r="K14" s="9" t="s">
        <v>61</v>
      </c>
      <c r="L14" s="9" t="s">
        <v>61</v>
      </c>
      <c r="M14" s="9" t="s">
        <v>61</v>
      </c>
      <c r="N14" s="9">
        <f t="shared" si="0"/>
        <v>9</v>
      </c>
      <c r="O14" s="14">
        <f t="shared" si="1"/>
        <v>0.9</v>
      </c>
      <c r="P14" s="21" t="s">
        <v>21</v>
      </c>
    </row>
    <row r="15" spans="1:16" x14ac:dyDescent="0.25">
      <c r="A15" s="5">
        <v>1010162139</v>
      </c>
      <c r="B15" s="16" t="s">
        <v>135</v>
      </c>
      <c r="C15" s="16" t="s">
        <v>149</v>
      </c>
      <c r="D15" s="9" t="s">
        <v>61</v>
      </c>
      <c r="E15" s="9" t="s">
        <v>61</v>
      </c>
      <c r="F15" s="9" t="s">
        <v>61</v>
      </c>
      <c r="G15" s="9"/>
      <c r="H15" s="9"/>
      <c r="I15" s="9" t="s">
        <v>61</v>
      </c>
      <c r="J15" s="9" t="s">
        <v>61</v>
      </c>
      <c r="K15" s="9" t="s">
        <v>61</v>
      </c>
      <c r="L15" s="9" t="s">
        <v>61</v>
      </c>
      <c r="M15" s="9" t="s">
        <v>61</v>
      </c>
      <c r="N15" s="9">
        <f t="shared" si="0"/>
        <v>8</v>
      </c>
      <c r="O15" s="14">
        <f t="shared" si="1"/>
        <v>0.8</v>
      </c>
      <c r="P15" s="21" t="s">
        <v>20</v>
      </c>
    </row>
    <row r="16" spans="1:16" x14ac:dyDescent="0.25">
      <c r="A16" s="6">
        <v>1035422692</v>
      </c>
      <c r="B16" s="16" t="s">
        <v>130</v>
      </c>
      <c r="C16" s="16" t="s">
        <v>144</v>
      </c>
      <c r="D16" s="9" t="s">
        <v>61</v>
      </c>
      <c r="E16" s="9"/>
      <c r="F16" s="9" t="s">
        <v>61</v>
      </c>
      <c r="G16" s="9" t="s">
        <v>61</v>
      </c>
      <c r="H16" s="9" t="s">
        <v>61</v>
      </c>
      <c r="I16" s="9" t="s">
        <v>61</v>
      </c>
      <c r="J16" s="9" t="s">
        <v>61</v>
      </c>
      <c r="K16" s="9" t="s">
        <v>61</v>
      </c>
      <c r="L16" s="9"/>
      <c r="M16" s="9" t="s">
        <v>61</v>
      </c>
      <c r="N16" s="9">
        <f t="shared" si="0"/>
        <v>8</v>
      </c>
      <c r="O16" s="14">
        <f t="shared" si="1"/>
        <v>0.8</v>
      </c>
      <c r="P16" s="21" t="s">
        <v>13</v>
      </c>
    </row>
    <row r="17" spans="1:16" x14ac:dyDescent="0.25">
      <c r="A17" s="6">
        <v>1020745122</v>
      </c>
      <c r="B17" s="16" t="s">
        <v>128</v>
      </c>
      <c r="C17" s="16" t="s">
        <v>142</v>
      </c>
      <c r="D17" s="9" t="s">
        <v>61</v>
      </c>
      <c r="E17" s="9" t="s">
        <v>61</v>
      </c>
      <c r="F17" s="9" t="s">
        <v>61</v>
      </c>
      <c r="G17" s="9" t="s">
        <v>61</v>
      </c>
      <c r="H17" s="9" t="s">
        <v>61</v>
      </c>
      <c r="I17" s="9" t="s">
        <v>61</v>
      </c>
      <c r="J17" s="9" t="s">
        <v>61</v>
      </c>
      <c r="K17" s="9" t="s">
        <v>61</v>
      </c>
      <c r="L17" s="9" t="s">
        <v>61</v>
      </c>
      <c r="M17" s="9" t="s">
        <v>61</v>
      </c>
      <c r="N17" s="9">
        <f t="shared" si="0"/>
        <v>10</v>
      </c>
      <c r="O17" s="14">
        <f t="shared" si="1"/>
        <v>1</v>
      </c>
      <c r="P17" s="21" t="s">
        <v>17</v>
      </c>
    </row>
    <row r="18" spans="1:16" x14ac:dyDescent="0.25">
      <c r="A18" s="5">
        <v>39780200</v>
      </c>
      <c r="B18" s="16" t="s">
        <v>132</v>
      </c>
      <c r="C18" s="16" t="s">
        <v>146</v>
      </c>
      <c r="D18" s="9" t="s">
        <v>61</v>
      </c>
      <c r="E18" s="9" t="s">
        <v>61</v>
      </c>
      <c r="F18" s="9" t="s">
        <v>61</v>
      </c>
      <c r="G18" s="9"/>
      <c r="H18" s="9" t="s">
        <v>61</v>
      </c>
      <c r="I18" s="9" t="s">
        <v>61</v>
      </c>
      <c r="J18" s="9" t="s">
        <v>61</v>
      </c>
      <c r="K18" s="9" t="s">
        <v>61</v>
      </c>
      <c r="L18" s="9" t="s">
        <v>61</v>
      </c>
      <c r="M18" s="9"/>
      <c r="N18" s="9">
        <f t="shared" si="0"/>
        <v>8</v>
      </c>
      <c r="O18" s="14">
        <f t="shared" si="1"/>
        <v>0.8</v>
      </c>
      <c r="P18" s="21" t="s">
        <v>19</v>
      </c>
    </row>
    <row r="19" spans="1:16" x14ac:dyDescent="0.25">
      <c r="A19" s="5">
        <v>52085267</v>
      </c>
      <c r="B19" s="16" t="s">
        <v>131</v>
      </c>
      <c r="C19" s="16" t="s">
        <v>145</v>
      </c>
      <c r="D19" s="9" t="s">
        <v>61</v>
      </c>
      <c r="E19" s="9" t="s">
        <v>61</v>
      </c>
      <c r="F19" s="9" t="s">
        <v>61</v>
      </c>
      <c r="G19" s="9" t="s">
        <v>61</v>
      </c>
      <c r="H19" s="9" t="s">
        <v>61</v>
      </c>
      <c r="I19" s="9" t="s">
        <v>61</v>
      </c>
      <c r="J19" s="9" t="s">
        <v>61</v>
      </c>
      <c r="K19" s="9" t="s">
        <v>61</v>
      </c>
      <c r="L19" s="9" t="s">
        <v>61</v>
      </c>
      <c r="M19" s="9" t="s">
        <v>61</v>
      </c>
      <c r="N19" s="9">
        <f t="shared" si="0"/>
        <v>10</v>
      </c>
      <c r="O19" s="14">
        <f t="shared" si="1"/>
        <v>1</v>
      </c>
      <c r="P19" s="21" t="s">
        <v>14</v>
      </c>
    </row>
  </sheetData>
  <autoFilter ref="A1:P18" xr:uid="{00000000-0009-0000-0000-000005000000}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sortState xmlns:xlrd2="http://schemas.microsoft.com/office/spreadsheetml/2017/richdata2" ref="A6:P19">
      <sortCondition ref="C1:C18"/>
    </sortState>
  </autoFilter>
  <mergeCells count="6">
    <mergeCell ref="D1:P1"/>
    <mergeCell ref="D2:P2"/>
    <mergeCell ref="A1:A3"/>
    <mergeCell ref="B1:B3"/>
    <mergeCell ref="C1:C3"/>
    <mergeCell ref="N3:O3"/>
  </mergeCells>
  <conditionalFormatting sqref="O1">
    <cfRule type="cellIs" dxfId="5" priority="5" operator="between">
      <formula>1</formula>
      <formula>1</formula>
    </cfRule>
    <cfRule type="cellIs" dxfId="4" priority="6" operator="between">
      <formula>0.8</formula>
      <formula>1</formula>
    </cfRule>
  </conditionalFormatting>
  <conditionalFormatting sqref="O2">
    <cfRule type="cellIs" dxfId="3" priority="3" operator="between">
      <formula>1</formula>
      <formula>1</formula>
    </cfRule>
    <cfRule type="cellIs" dxfId="2" priority="4" operator="between">
      <formula>0.8</formula>
      <formula>1</formula>
    </cfRule>
  </conditionalFormatting>
  <conditionalFormatting sqref="O4:O19">
    <cfRule type="cellIs" dxfId="1" priority="1" operator="lessThan">
      <formula>0.8</formula>
    </cfRule>
    <cfRule type="cellIs" dxfId="0" priority="2" operator="greaterThan">
      <formula>0.79</formula>
    </cfRule>
  </conditionalFormatting>
  <hyperlinks>
    <hyperlink ref="P5" r:id="rId1" xr:uid="{00000000-0004-0000-0500-000000000000}"/>
    <hyperlink ref="P16" r:id="rId2" xr:uid="{00000000-0004-0000-0500-000001000000}"/>
    <hyperlink ref="P4" r:id="rId3" xr:uid="{00000000-0004-0000-0500-000002000000}"/>
    <hyperlink ref="P17" r:id="rId4" xr:uid="{00000000-0004-0000-0500-000003000000}"/>
    <hyperlink ref="P18" r:id="rId5" xr:uid="{00000000-0004-0000-0500-000004000000}"/>
    <hyperlink ref="P15" r:id="rId6" xr:uid="{00000000-0004-0000-0500-000005000000}"/>
    <hyperlink ref="P14" r:id="rId7" xr:uid="{00000000-0004-0000-0500-000006000000}"/>
    <hyperlink ref="P6" r:id="rId8" xr:uid="{00000000-0004-0000-0500-000007000000}"/>
    <hyperlink ref="P10" r:id="rId9" xr:uid="{00000000-0004-0000-0500-000008000000}"/>
    <hyperlink ref="P13" r:id="rId10" xr:uid="{00000000-0004-0000-0500-000009000000}"/>
    <hyperlink ref="P7" r:id="rId11" xr:uid="{00000000-0004-0000-0500-00000A000000}"/>
    <hyperlink ref="P11" r:id="rId12" xr:uid="{00000000-0004-0000-0500-00000B000000}"/>
    <hyperlink ref="P9" r:id="rId13" xr:uid="{00000000-0004-0000-0500-00000C000000}"/>
    <hyperlink ref="P19" r:id="rId14" xr:uid="{00000000-0004-0000-0500-00000D000000}"/>
  </hyperlinks>
  <pageMargins left="0.7" right="0.7" top="0.75" bottom="0.75" header="0.3" footer="0.3"/>
  <pageSetup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Contratación estatal</vt:lpstr>
      <vt:lpstr>Seguridad de la info </vt:lpstr>
      <vt:lpstr>Supervisión</vt:lpstr>
      <vt:lpstr>HDM4</vt:lpstr>
      <vt:lpstr>AZURE</vt:lpstr>
      <vt:lpstr>SECOP 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Manuela Isabel Cruz Mendieta</cp:lastModifiedBy>
  <dcterms:created xsi:type="dcterms:W3CDTF">2023-10-20T16:43:46Z</dcterms:created>
  <dcterms:modified xsi:type="dcterms:W3CDTF">2023-12-14T20:54:18Z</dcterms:modified>
</cp:coreProperties>
</file>