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uanc\OneDrive\Escritorio\INFORMACION\Desktop\Victoria 2023\interventoria parque mínima\"/>
    </mc:Choice>
  </mc:AlternateContent>
  <bookViews>
    <workbookView xWindow="0" yWindow="0" windowWidth="20490" windowHeight="7650" activeTab="1"/>
  </bookViews>
  <sheets>
    <sheet name="Formulario No.1 - P.O" sheetId="1" r:id="rId1"/>
    <sheet name="ANEXO No.3.Propuesta económica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7" i="2" l="1"/>
  <c r="I21" i="2"/>
  <c r="I20" i="2"/>
  <c r="I19" i="2"/>
  <c r="I19" i="1"/>
  <c r="I27" i="1"/>
  <c r="I21" i="1"/>
  <c r="I20" i="1"/>
  <c r="I26" i="2" l="1"/>
  <c r="I25" i="2"/>
  <c r="I24" i="2"/>
  <c r="I23" i="2"/>
  <c r="I22" i="2"/>
  <c r="I18" i="2"/>
  <c r="I12" i="2"/>
  <c r="I11" i="2"/>
  <c r="I10" i="2"/>
  <c r="I26" i="1"/>
  <c r="I25" i="1"/>
  <c r="I24" i="1"/>
  <c r="I23" i="1"/>
  <c r="I22" i="1"/>
  <c r="I18" i="1"/>
  <c r="I11" i="1"/>
  <c r="I12" i="1"/>
  <c r="I10" i="1"/>
  <c r="I28" i="1" l="1"/>
  <c r="I28" i="2"/>
  <c r="I13" i="2"/>
  <c r="I15" i="2" s="1"/>
  <c r="I13" i="1"/>
  <c r="I15" i="1" s="1"/>
  <c r="I30" i="2" l="1"/>
  <c r="I31" i="2" s="1"/>
  <c r="I32" i="2" s="1"/>
  <c r="I30" i="1"/>
  <c r="I31" i="1" s="1"/>
  <c r="I32" i="1" s="1"/>
</calcChain>
</file>

<file path=xl/sharedStrings.xml><?xml version="1.0" encoding="utf-8"?>
<sst xmlns="http://schemas.openxmlformats.org/spreadsheetml/2006/main" count="121" uniqueCount="54">
  <si>
    <t>1.1</t>
  </si>
  <si>
    <t>Director de Interventoría</t>
  </si>
  <si>
    <t>MES</t>
  </si>
  <si>
    <t>COSTO PERSONAL</t>
  </si>
  <si>
    <t>No.</t>
  </si>
  <si>
    <t>cantidad</t>
  </si>
  <si>
    <t>unidad</t>
  </si>
  <si>
    <t>CARGO / OFICIO</t>
  </si>
  <si>
    <t>Sueldo/tarifa mensual</t>
  </si>
  <si>
    <t>Dedicación mensual</t>
  </si>
  <si>
    <t>Duración total</t>
  </si>
  <si>
    <t>Valor parcial</t>
  </si>
  <si>
    <t>PRESUPUESTO OFICIAL</t>
  </si>
  <si>
    <t>FORMULARIO No.1</t>
  </si>
  <si>
    <t>FORMATO OFERTA ECONOMICA</t>
  </si>
  <si>
    <t>1.2</t>
  </si>
  <si>
    <t>Residente Interventoría</t>
  </si>
  <si>
    <t>1.3</t>
  </si>
  <si>
    <t>SUBTOTAL COSTOS DE PERSONAL</t>
  </si>
  <si>
    <t>OTROS COSTOS DIRECTOS</t>
  </si>
  <si>
    <t>2.1</t>
  </si>
  <si>
    <t>Viáticos Director</t>
  </si>
  <si>
    <t>2.2</t>
  </si>
  <si>
    <t>Asesorías especialistas</t>
  </si>
  <si>
    <t>GLOBAL</t>
  </si>
  <si>
    <t>2.3</t>
  </si>
  <si>
    <t>2.4</t>
  </si>
  <si>
    <t>2.5</t>
  </si>
  <si>
    <t>Dotación de oficina</t>
  </si>
  <si>
    <t>Edición de Informes</t>
  </si>
  <si>
    <t>Alquiler de Computo con licencia</t>
  </si>
  <si>
    <t>2.6</t>
  </si>
  <si>
    <t>2.7</t>
  </si>
  <si>
    <t>Comunicaciones</t>
  </si>
  <si>
    <t>2.8</t>
  </si>
  <si>
    <t>Transporte</t>
  </si>
  <si>
    <t>2.9</t>
  </si>
  <si>
    <t>Arrendamientos</t>
  </si>
  <si>
    <t>SUBTOTAL OTROS COSTOS DIRECTOS (B)</t>
  </si>
  <si>
    <t>TOTAL COSTOS DE PERSONAL CON FM INCLUIDO (A)</t>
  </si>
  <si>
    <t>VALOR BASICO A+B</t>
  </si>
  <si>
    <t>IVA (19%)</t>
  </si>
  <si>
    <t>VALOR TOTAL DE LA INTERVENTORIA</t>
  </si>
  <si>
    <t>Factor multiplicador (FM=2,1)</t>
  </si>
  <si>
    <t>}</t>
  </si>
  <si>
    <t>2.10</t>
  </si>
  <si>
    <t>Costos administrativos, estampillas</t>
  </si>
  <si>
    <t>global</t>
  </si>
  <si>
    <t>PRESUPUESTO</t>
  </si>
  <si>
    <t>Especialista en estructuras</t>
  </si>
  <si>
    <t>Ensayos de laboratorio</t>
  </si>
  <si>
    <t>Especialista Urbanismo</t>
  </si>
  <si>
    <t xml:space="preserve">Ensayos de laboratorio </t>
  </si>
  <si>
    <t>“INTERVENTORÍA TECNICA, ADMINISTRATIVA Y FINANCIERA DEL CONTRATO DE OBRA CUYO OBJETO ES REMODELACION Y EMBELLECIMIENTO DEL PARQUE PRINCIPAL RAFAEL URIBE URIBE DEL MUNICIPIO DE VICTORIA, CALDAS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</si>
</sst>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0.0"/>
    <numFmt numFmtId="165" formatCode="_-&quot;$&quot;\ * #,##0.0_-;\-&quot;$&quot;\ * #,##0.0_-;_-&quot;$&quot;\ * &quot;-&quot;??_-;_-@_-"/>
    <numFmt numFmtId="166" formatCode="_-&quot;$&quot;\ * #,##0_-;\-&quot;$&quot;\ * #,##0_-;_-&quot;$&quot;\ * &quot;-&quot;??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51">
    <xf numFmtId="0" fontId="0" fillId="0" borderId="0" xfId="0"/>
    <xf numFmtId="44" fontId="0" fillId="0" borderId="0" xfId="2" applyFont="1"/>
    <xf numFmtId="0" fontId="2" fillId="0" borderId="0" xfId="0" applyFont="1" applyAlignment="1">
      <alignment vertical="center"/>
    </xf>
    <xf numFmtId="0" fontId="2" fillId="0" borderId="0" xfId="0" applyFont="1"/>
    <xf numFmtId="0" fontId="2" fillId="0" borderId="1" xfId="0" applyFont="1" applyBorder="1"/>
    <xf numFmtId="0" fontId="0" fillId="0" borderId="1" xfId="0" applyBorder="1"/>
    <xf numFmtId="0" fontId="0" fillId="0" borderId="1" xfId="0" applyBorder="1" applyAlignment="1">
      <alignment horizontal="center"/>
    </xf>
    <xf numFmtId="166" fontId="0" fillId="0" borderId="1" xfId="2" applyNumberFormat="1" applyFont="1" applyBorder="1"/>
    <xf numFmtId="164" fontId="0" fillId="0" borderId="1" xfId="0" applyNumberFormat="1" applyBorder="1" applyAlignment="1">
      <alignment horizontal="center"/>
    </xf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horizontal="center"/>
    </xf>
    <xf numFmtId="0" fontId="0" fillId="0" borderId="1" xfId="0" applyBorder="1" applyAlignment="1">
      <alignment vertical="top" wrapText="1"/>
    </xf>
    <xf numFmtId="0" fontId="0" fillId="0" borderId="1" xfId="0" applyBorder="1" applyAlignment="1">
      <alignment horizontal="center" vertical="center"/>
    </xf>
    <xf numFmtId="0" fontId="2" fillId="0" borderId="5" xfId="0" applyFont="1" applyBorder="1" applyAlignment="1">
      <alignment horizontal="left"/>
    </xf>
    <xf numFmtId="44" fontId="2" fillId="0" borderId="6" xfId="2" applyFont="1" applyBorder="1"/>
    <xf numFmtId="0" fontId="0" fillId="0" borderId="5" xfId="0" applyBorder="1"/>
    <xf numFmtId="166" fontId="0" fillId="0" borderId="6" xfId="2" applyNumberFormat="1" applyFont="1" applyBorder="1"/>
    <xf numFmtId="165" fontId="0" fillId="0" borderId="6" xfId="1" applyNumberFormat="1" applyFont="1" applyBorder="1"/>
    <xf numFmtId="166" fontId="2" fillId="0" borderId="6" xfId="2" applyNumberFormat="1" applyFont="1" applyBorder="1"/>
    <xf numFmtId="0" fontId="0" fillId="0" borderId="5" xfId="0" applyBorder="1" applyAlignment="1">
      <alignment vertical="center"/>
    </xf>
    <xf numFmtId="166" fontId="0" fillId="0" borderId="6" xfId="2" applyNumberFormat="1" applyFont="1" applyBorder="1" applyAlignment="1">
      <alignment vertical="center"/>
    </xf>
    <xf numFmtId="0" fontId="2" fillId="0" borderId="5" xfId="0" applyFont="1" applyBorder="1"/>
    <xf numFmtId="0" fontId="0" fillId="0" borderId="7" xfId="0" applyBorder="1"/>
    <xf numFmtId="0" fontId="2" fillId="0" borderId="8" xfId="0" applyFont="1" applyBorder="1"/>
    <xf numFmtId="0" fontId="0" fillId="0" borderId="8" xfId="0" applyBorder="1" applyAlignment="1">
      <alignment horizontal="center"/>
    </xf>
    <xf numFmtId="0" fontId="0" fillId="0" borderId="8" xfId="0" applyBorder="1"/>
    <xf numFmtId="166" fontId="0" fillId="0" borderId="9" xfId="2" applyNumberFormat="1" applyFont="1" applyBorder="1"/>
    <xf numFmtId="0" fontId="2" fillId="2" borderId="5" xfId="0" applyFont="1" applyFill="1" applyBorder="1" applyAlignment="1">
      <alignment vertical="center"/>
    </xf>
    <xf numFmtId="0" fontId="2" fillId="2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vertical="center" wrapText="1"/>
    </xf>
    <xf numFmtId="44" fontId="2" fillId="2" borderId="6" xfId="2" applyFont="1" applyFill="1" applyBorder="1" applyAlignment="1">
      <alignment vertical="center"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166" fontId="0" fillId="0" borderId="1" xfId="2" applyNumberFormat="1" applyFont="1" applyBorder="1" applyAlignment="1">
      <alignment vertical="center"/>
    </xf>
    <xf numFmtId="0" fontId="0" fillId="0" borderId="1" xfId="0" applyBorder="1" applyAlignment="1">
      <alignment horizontal="center"/>
    </xf>
    <xf numFmtId="9" fontId="0" fillId="0" borderId="0" xfId="0" applyNumberFormat="1"/>
    <xf numFmtId="0" fontId="0" fillId="0" borderId="5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6" xfId="0" applyBorder="1" applyAlignment="1">
      <alignment horizontal="center"/>
    </xf>
    <xf numFmtId="0" fontId="2" fillId="0" borderId="5" xfId="0" applyFont="1" applyBorder="1" applyAlignment="1">
      <alignment horizontal="center" wrapText="1"/>
    </xf>
    <xf numFmtId="0" fontId="2" fillId="0" borderId="1" xfId="0" applyFont="1" applyBorder="1" applyAlignment="1">
      <alignment horizontal="center" wrapText="1"/>
    </xf>
    <xf numFmtId="0" fontId="2" fillId="0" borderId="6" xfId="0" applyFont="1" applyBorder="1" applyAlignment="1">
      <alignment horizontal="center" wrapText="1"/>
    </xf>
    <xf numFmtId="0" fontId="2" fillId="2" borderId="5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6" xfId="0" applyFont="1" applyBorder="1" applyAlignment="1">
      <alignment horizontal="center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32"/>
  <sheetViews>
    <sheetView workbookViewId="0">
      <selection activeCell="B5" sqref="B5:I32"/>
    </sheetView>
  </sheetViews>
  <sheetFormatPr baseColWidth="10" defaultRowHeight="15" x14ac:dyDescent="0.25"/>
  <cols>
    <col min="1" max="1" width="8.28515625" customWidth="1"/>
    <col min="2" max="2" width="7.140625" customWidth="1"/>
    <col min="3" max="3" width="36.140625" customWidth="1"/>
    <col min="4" max="4" width="8.140625" customWidth="1"/>
    <col min="5" max="5" width="8.28515625" customWidth="1"/>
    <col min="6" max="6" width="12.7109375" customWidth="1"/>
    <col min="8" max="8" width="8.5703125" customWidth="1"/>
    <col min="9" max="9" width="19.140625" style="1" customWidth="1"/>
  </cols>
  <sheetData>
    <row r="1" spans="2:9" ht="15.75" thickBot="1" x14ac:dyDescent="0.3"/>
    <row r="2" spans="2:9" x14ac:dyDescent="0.25">
      <c r="B2" s="45" t="s">
        <v>13</v>
      </c>
      <c r="C2" s="46"/>
      <c r="D2" s="46"/>
      <c r="E2" s="46"/>
      <c r="F2" s="46"/>
      <c r="G2" s="46"/>
      <c r="H2" s="46"/>
      <c r="I2" s="47"/>
    </row>
    <row r="3" spans="2:9" x14ac:dyDescent="0.25">
      <c r="B3" s="42" t="s">
        <v>14</v>
      </c>
      <c r="C3" s="43"/>
      <c r="D3" s="43"/>
      <c r="E3" s="43"/>
      <c r="F3" s="43"/>
      <c r="G3" s="43"/>
      <c r="H3" s="43"/>
      <c r="I3" s="44"/>
    </row>
    <row r="4" spans="2:9" x14ac:dyDescent="0.25">
      <c r="B4" s="48"/>
      <c r="C4" s="49"/>
      <c r="D4" s="49"/>
      <c r="E4" s="49"/>
      <c r="F4" s="49"/>
      <c r="G4" s="49"/>
      <c r="H4" s="49"/>
      <c r="I4" s="50"/>
    </row>
    <row r="5" spans="2:9" x14ac:dyDescent="0.25">
      <c r="B5" s="42" t="s">
        <v>12</v>
      </c>
      <c r="C5" s="43"/>
      <c r="D5" s="43"/>
      <c r="E5" s="43"/>
      <c r="F5" s="43"/>
      <c r="G5" s="43"/>
      <c r="H5" s="43"/>
      <c r="I5" s="44"/>
    </row>
    <row r="6" spans="2:9" ht="33.75" customHeight="1" x14ac:dyDescent="0.25">
      <c r="B6" s="39" t="s">
        <v>53</v>
      </c>
      <c r="C6" s="40"/>
      <c r="D6" s="40"/>
      <c r="E6" s="40"/>
      <c r="F6" s="40"/>
      <c r="G6" s="40"/>
      <c r="H6" s="40"/>
      <c r="I6" s="41"/>
    </row>
    <row r="7" spans="2:9" x14ac:dyDescent="0.25">
      <c r="B7" s="36" t="s">
        <v>44</v>
      </c>
      <c r="C7" s="37"/>
      <c r="D7" s="37"/>
      <c r="E7" s="37"/>
      <c r="F7" s="37"/>
      <c r="G7" s="37"/>
      <c r="H7" s="37"/>
      <c r="I7" s="38"/>
    </row>
    <row r="8" spans="2:9" s="2" customFormat="1" ht="30" x14ac:dyDescent="0.25">
      <c r="B8" s="27" t="s">
        <v>4</v>
      </c>
      <c r="C8" s="28" t="s">
        <v>7</v>
      </c>
      <c r="D8" s="28" t="s">
        <v>5</v>
      </c>
      <c r="E8" s="28" t="s">
        <v>6</v>
      </c>
      <c r="F8" s="29" t="s">
        <v>8</v>
      </c>
      <c r="G8" s="29" t="s">
        <v>9</v>
      </c>
      <c r="H8" s="29" t="s">
        <v>10</v>
      </c>
      <c r="I8" s="30" t="s">
        <v>11</v>
      </c>
    </row>
    <row r="9" spans="2:9" s="3" customFormat="1" x14ac:dyDescent="0.25">
      <c r="B9" s="13">
        <v>1</v>
      </c>
      <c r="C9" s="4" t="s">
        <v>3</v>
      </c>
      <c r="D9" s="4"/>
      <c r="E9" s="4"/>
      <c r="F9" s="4"/>
      <c r="G9" s="4"/>
      <c r="H9" s="4"/>
      <c r="I9" s="14"/>
    </row>
    <row r="10" spans="2:9" x14ac:dyDescent="0.25">
      <c r="B10" s="15" t="s">
        <v>0</v>
      </c>
      <c r="C10" s="5" t="s">
        <v>1</v>
      </c>
      <c r="D10" s="6">
        <v>1</v>
      </c>
      <c r="E10" s="6" t="s">
        <v>2</v>
      </c>
      <c r="F10" s="7">
        <v>3000000</v>
      </c>
      <c r="G10" s="6">
        <v>0.5</v>
      </c>
      <c r="H10" s="6">
        <v>3</v>
      </c>
      <c r="I10" s="16">
        <f>F10*G10*H10</f>
        <v>4500000</v>
      </c>
    </row>
    <row r="11" spans="2:9" x14ac:dyDescent="0.25">
      <c r="B11" s="15" t="s">
        <v>15</v>
      </c>
      <c r="C11" s="5" t="s">
        <v>16</v>
      </c>
      <c r="D11" s="6">
        <v>1</v>
      </c>
      <c r="E11" s="6" t="s">
        <v>2</v>
      </c>
      <c r="F11" s="7">
        <v>2000000</v>
      </c>
      <c r="G11" s="8">
        <v>1</v>
      </c>
      <c r="H11" s="31">
        <v>3</v>
      </c>
      <c r="I11" s="16">
        <f t="shared" ref="I11:I12" si="0">F11*G11*H11</f>
        <v>6000000</v>
      </c>
    </row>
    <row r="12" spans="2:9" x14ac:dyDescent="0.25">
      <c r="B12" s="15" t="s">
        <v>17</v>
      </c>
      <c r="C12" s="5" t="s">
        <v>49</v>
      </c>
      <c r="D12" s="6">
        <v>1</v>
      </c>
      <c r="E12" s="6" t="s">
        <v>2</v>
      </c>
      <c r="F12" s="7">
        <v>1100000</v>
      </c>
      <c r="G12" s="6">
        <v>0.2</v>
      </c>
      <c r="H12" s="31">
        <v>3</v>
      </c>
      <c r="I12" s="16">
        <f t="shared" si="0"/>
        <v>660000</v>
      </c>
    </row>
    <row r="13" spans="2:9" x14ac:dyDescent="0.25">
      <c r="B13" s="15"/>
      <c r="C13" s="4" t="s">
        <v>18</v>
      </c>
      <c r="D13" s="6"/>
      <c r="E13" s="6"/>
      <c r="F13" s="7"/>
      <c r="G13" s="6"/>
      <c r="H13" s="6"/>
      <c r="I13" s="16">
        <f>SUM(I10:I12)</f>
        <v>11160000</v>
      </c>
    </row>
    <row r="14" spans="2:9" x14ac:dyDescent="0.25">
      <c r="B14" s="15"/>
      <c r="C14" s="5" t="s">
        <v>43</v>
      </c>
      <c r="D14" s="6"/>
      <c r="E14" s="6"/>
      <c r="F14" s="7"/>
      <c r="G14" s="6"/>
      <c r="H14" s="6"/>
      <c r="I14" s="17">
        <v>2.1</v>
      </c>
    </row>
    <row r="15" spans="2:9" ht="30" x14ac:dyDescent="0.25">
      <c r="B15" s="15"/>
      <c r="C15" s="9" t="s">
        <v>39</v>
      </c>
      <c r="D15" s="10"/>
      <c r="E15" s="10"/>
      <c r="F15" s="7"/>
      <c r="G15" s="10"/>
      <c r="H15" s="10"/>
      <c r="I15" s="18">
        <f>I13*I14</f>
        <v>23436000</v>
      </c>
    </row>
    <row r="16" spans="2:9" x14ac:dyDescent="0.25">
      <c r="B16" s="15"/>
      <c r="C16" s="5"/>
      <c r="D16" s="6"/>
      <c r="E16" s="6"/>
      <c r="F16" s="7"/>
      <c r="G16" s="6"/>
      <c r="H16" s="6"/>
      <c r="I16" s="16"/>
    </row>
    <row r="17" spans="2:13" s="3" customFormat="1" x14ac:dyDescent="0.25">
      <c r="B17" s="13">
        <v>2</v>
      </c>
      <c r="C17" s="4" t="s">
        <v>19</v>
      </c>
      <c r="D17" s="10"/>
      <c r="E17" s="10"/>
      <c r="F17" s="7"/>
      <c r="G17" s="10"/>
      <c r="H17" s="10"/>
      <c r="I17" s="18"/>
    </row>
    <row r="18" spans="2:13" x14ac:dyDescent="0.25">
      <c r="B18" s="15" t="s">
        <v>20</v>
      </c>
      <c r="C18" s="5" t="s">
        <v>21</v>
      </c>
      <c r="D18" s="6">
        <v>1</v>
      </c>
      <c r="E18" s="6" t="s">
        <v>2</v>
      </c>
      <c r="F18" s="7">
        <v>81039.3</v>
      </c>
      <c r="G18" s="6">
        <v>1</v>
      </c>
      <c r="H18" s="6">
        <v>3</v>
      </c>
      <c r="I18" s="16">
        <f t="shared" ref="I18:I27" si="1">F18*G18*H18</f>
        <v>243117.90000000002</v>
      </c>
    </row>
    <row r="19" spans="2:13" x14ac:dyDescent="0.25">
      <c r="B19" s="15" t="s">
        <v>22</v>
      </c>
      <c r="C19" s="5" t="s">
        <v>23</v>
      </c>
      <c r="D19" s="6">
        <v>1</v>
      </c>
      <c r="E19" s="6" t="s">
        <v>24</v>
      </c>
      <c r="F19" s="7">
        <v>350000</v>
      </c>
      <c r="G19" s="6">
        <v>1</v>
      </c>
      <c r="H19" s="6">
        <v>1</v>
      </c>
      <c r="I19" s="16">
        <f t="shared" si="1"/>
        <v>350000</v>
      </c>
    </row>
    <row r="20" spans="2:13" x14ac:dyDescent="0.25">
      <c r="B20" s="19" t="s">
        <v>25</v>
      </c>
      <c r="C20" s="11" t="s">
        <v>50</v>
      </c>
      <c r="D20" s="12">
        <v>1</v>
      </c>
      <c r="E20" s="12" t="s">
        <v>24</v>
      </c>
      <c r="F20" s="33">
        <v>250000</v>
      </c>
      <c r="G20" s="12">
        <v>1</v>
      </c>
      <c r="H20" s="12">
        <v>1</v>
      </c>
      <c r="I20" s="20">
        <f t="shared" si="1"/>
        <v>250000</v>
      </c>
    </row>
    <row r="21" spans="2:13" x14ac:dyDescent="0.25">
      <c r="B21" s="15" t="s">
        <v>26</v>
      </c>
      <c r="C21" s="5" t="s">
        <v>28</v>
      </c>
      <c r="D21" s="6">
        <v>1</v>
      </c>
      <c r="E21" s="6" t="s">
        <v>24</v>
      </c>
      <c r="F21" s="7">
        <v>100000</v>
      </c>
      <c r="G21" s="6">
        <v>1</v>
      </c>
      <c r="H21" s="6">
        <v>1</v>
      </c>
      <c r="I21" s="16">
        <f t="shared" si="1"/>
        <v>100000</v>
      </c>
    </row>
    <row r="22" spans="2:13" x14ac:dyDescent="0.25">
      <c r="B22" s="15" t="s">
        <v>27</v>
      </c>
      <c r="C22" s="5" t="s">
        <v>29</v>
      </c>
      <c r="D22" s="6">
        <v>1</v>
      </c>
      <c r="E22" s="6" t="s">
        <v>2</v>
      </c>
      <c r="F22" s="7">
        <v>50000</v>
      </c>
      <c r="G22" s="6">
        <v>1</v>
      </c>
      <c r="H22" s="6">
        <v>3</v>
      </c>
      <c r="I22" s="16">
        <f t="shared" si="1"/>
        <v>150000</v>
      </c>
    </row>
    <row r="23" spans="2:13" x14ac:dyDescent="0.25">
      <c r="B23" s="15" t="s">
        <v>31</v>
      </c>
      <c r="C23" s="5" t="s">
        <v>30</v>
      </c>
      <c r="D23" s="6">
        <v>1</v>
      </c>
      <c r="E23" s="6" t="s">
        <v>2</v>
      </c>
      <c r="F23" s="7">
        <v>50000</v>
      </c>
      <c r="G23" s="6">
        <v>1</v>
      </c>
      <c r="H23" s="31">
        <v>3</v>
      </c>
      <c r="I23" s="16">
        <f t="shared" si="1"/>
        <v>150000</v>
      </c>
    </row>
    <row r="24" spans="2:13" x14ac:dyDescent="0.25">
      <c r="B24" s="15" t="s">
        <v>32</v>
      </c>
      <c r="C24" s="5" t="s">
        <v>33</v>
      </c>
      <c r="D24" s="6">
        <v>1</v>
      </c>
      <c r="E24" s="6" t="s">
        <v>2</v>
      </c>
      <c r="F24" s="7">
        <v>100000</v>
      </c>
      <c r="G24" s="6">
        <v>1</v>
      </c>
      <c r="H24" s="31">
        <v>3</v>
      </c>
      <c r="I24" s="16">
        <f t="shared" si="1"/>
        <v>300000</v>
      </c>
      <c r="M24" s="35"/>
    </row>
    <row r="25" spans="2:13" x14ac:dyDescent="0.25">
      <c r="B25" s="15" t="s">
        <v>34</v>
      </c>
      <c r="C25" s="5" t="s">
        <v>35</v>
      </c>
      <c r="D25" s="6">
        <v>1</v>
      </c>
      <c r="E25" s="6" t="s">
        <v>2</v>
      </c>
      <c r="F25" s="7">
        <v>55000</v>
      </c>
      <c r="G25" s="6">
        <v>1</v>
      </c>
      <c r="H25" s="31">
        <v>3</v>
      </c>
      <c r="I25" s="16">
        <f t="shared" si="1"/>
        <v>165000</v>
      </c>
      <c r="L25" s="35"/>
    </row>
    <row r="26" spans="2:13" x14ac:dyDescent="0.25">
      <c r="B26" s="15" t="s">
        <v>36</v>
      </c>
      <c r="C26" s="5" t="s">
        <v>37</v>
      </c>
      <c r="D26" s="6">
        <v>1</v>
      </c>
      <c r="E26" s="6" t="s">
        <v>2</v>
      </c>
      <c r="F26" s="7">
        <v>50000</v>
      </c>
      <c r="G26" s="6">
        <v>1</v>
      </c>
      <c r="H26" s="31">
        <v>3</v>
      </c>
      <c r="I26" s="16">
        <f t="shared" si="1"/>
        <v>150000</v>
      </c>
    </row>
    <row r="27" spans="2:13" x14ac:dyDescent="0.25">
      <c r="B27" s="15" t="s">
        <v>45</v>
      </c>
      <c r="C27" s="5" t="s">
        <v>46</v>
      </c>
      <c r="D27" s="32">
        <v>1</v>
      </c>
      <c r="E27" s="32" t="s">
        <v>47</v>
      </c>
      <c r="F27" s="7">
        <v>2000000</v>
      </c>
      <c r="G27" s="32">
        <v>1</v>
      </c>
      <c r="H27" s="32">
        <v>1</v>
      </c>
      <c r="I27" s="16">
        <f t="shared" si="1"/>
        <v>2000000</v>
      </c>
    </row>
    <row r="28" spans="2:13" s="3" customFormat="1" x14ac:dyDescent="0.25">
      <c r="B28" s="21"/>
      <c r="C28" s="4" t="s">
        <v>38</v>
      </c>
      <c r="D28" s="10"/>
      <c r="E28" s="10"/>
      <c r="F28" s="4"/>
      <c r="G28" s="10"/>
      <c r="H28" s="10"/>
      <c r="I28" s="18">
        <f>SUM(I18:I27)</f>
        <v>3858117.9</v>
      </c>
    </row>
    <row r="29" spans="2:13" x14ac:dyDescent="0.25">
      <c r="B29" s="15"/>
      <c r="C29" s="5"/>
      <c r="D29" s="6"/>
      <c r="E29" s="6"/>
      <c r="F29" s="5"/>
      <c r="G29" s="6"/>
      <c r="H29" s="6"/>
      <c r="I29" s="16"/>
    </row>
    <row r="30" spans="2:13" s="3" customFormat="1" x14ac:dyDescent="0.25">
      <c r="B30" s="21"/>
      <c r="C30" s="4" t="s">
        <v>40</v>
      </c>
      <c r="D30" s="10"/>
      <c r="E30" s="10"/>
      <c r="F30" s="4"/>
      <c r="G30" s="10"/>
      <c r="H30" s="10"/>
      <c r="I30" s="18">
        <f>I15+I28</f>
        <v>27294117.899999999</v>
      </c>
    </row>
    <row r="31" spans="2:13" x14ac:dyDescent="0.25">
      <c r="B31" s="15"/>
      <c r="C31" s="4" t="s">
        <v>41</v>
      </c>
      <c r="D31" s="6"/>
      <c r="E31" s="6"/>
      <c r="F31" s="5"/>
      <c r="G31" s="6"/>
      <c r="H31" s="6"/>
      <c r="I31" s="18">
        <f>I30*19%</f>
        <v>5185882.4009999996</v>
      </c>
    </row>
    <row r="32" spans="2:13" ht="15.75" thickBot="1" x14ac:dyDescent="0.3">
      <c r="B32" s="22"/>
      <c r="C32" s="23" t="s">
        <v>42</v>
      </c>
      <c r="D32" s="24"/>
      <c r="E32" s="24"/>
      <c r="F32" s="25"/>
      <c r="G32" s="24"/>
      <c r="H32" s="24"/>
      <c r="I32" s="26">
        <f>I30+I31</f>
        <v>32480000.300999999</v>
      </c>
    </row>
  </sheetData>
  <mergeCells count="6">
    <mergeCell ref="B7:I7"/>
    <mergeCell ref="B6:I6"/>
    <mergeCell ref="B5:I5"/>
    <mergeCell ref="B2:I2"/>
    <mergeCell ref="B3:I3"/>
    <mergeCell ref="B4:I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32"/>
  <sheetViews>
    <sheetView tabSelected="1" topLeftCell="A13" workbookViewId="0">
      <selection activeCell="L27" sqref="L27"/>
    </sheetView>
  </sheetViews>
  <sheetFormatPr baseColWidth="10" defaultRowHeight="15" x14ac:dyDescent="0.25"/>
  <cols>
    <col min="2" max="2" width="5.5703125" customWidth="1"/>
    <col min="3" max="3" width="33.85546875" customWidth="1"/>
    <col min="6" max="6" width="13.7109375" customWidth="1"/>
    <col min="9" max="9" width="14.42578125" customWidth="1"/>
  </cols>
  <sheetData>
    <row r="1" spans="2:9" ht="15.75" thickBot="1" x14ac:dyDescent="0.3"/>
    <row r="2" spans="2:9" x14ac:dyDescent="0.25">
      <c r="B2" s="45" t="s">
        <v>13</v>
      </c>
      <c r="C2" s="46"/>
      <c r="D2" s="46"/>
      <c r="E2" s="46"/>
      <c r="F2" s="46"/>
      <c r="G2" s="46"/>
      <c r="H2" s="46"/>
      <c r="I2" s="47"/>
    </row>
    <row r="3" spans="2:9" x14ac:dyDescent="0.25">
      <c r="B3" s="42" t="s">
        <v>14</v>
      </c>
      <c r="C3" s="43"/>
      <c r="D3" s="43"/>
      <c r="E3" s="43"/>
      <c r="F3" s="43"/>
      <c r="G3" s="43"/>
      <c r="H3" s="43"/>
      <c r="I3" s="44"/>
    </row>
    <row r="4" spans="2:9" x14ac:dyDescent="0.25">
      <c r="B4" s="48"/>
      <c r="C4" s="49"/>
      <c r="D4" s="49"/>
      <c r="E4" s="49"/>
      <c r="F4" s="49"/>
      <c r="G4" s="49"/>
      <c r="H4" s="49"/>
      <c r="I4" s="50"/>
    </row>
    <row r="5" spans="2:9" x14ac:dyDescent="0.25">
      <c r="B5" s="42" t="s">
        <v>48</v>
      </c>
      <c r="C5" s="43"/>
      <c r="D5" s="43"/>
      <c r="E5" s="43"/>
      <c r="F5" s="43"/>
      <c r="G5" s="43"/>
      <c r="H5" s="43"/>
      <c r="I5" s="44"/>
    </row>
    <row r="6" spans="2:9" ht="35.25" customHeight="1" x14ac:dyDescent="0.25">
      <c r="B6" s="39" t="s">
        <v>53</v>
      </c>
      <c r="C6" s="40"/>
      <c r="D6" s="40"/>
      <c r="E6" s="40"/>
      <c r="F6" s="40"/>
      <c r="G6" s="40"/>
      <c r="H6" s="40"/>
      <c r="I6" s="41"/>
    </row>
    <row r="7" spans="2:9" x14ac:dyDescent="0.25">
      <c r="B7" s="36"/>
      <c r="C7" s="37"/>
      <c r="D7" s="37"/>
      <c r="E7" s="37"/>
      <c r="F7" s="37"/>
      <c r="G7" s="37"/>
      <c r="H7" s="37"/>
      <c r="I7" s="38"/>
    </row>
    <row r="8" spans="2:9" ht="30" x14ac:dyDescent="0.25">
      <c r="B8" s="27" t="s">
        <v>4</v>
      </c>
      <c r="C8" s="28" t="s">
        <v>7</v>
      </c>
      <c r="D8" s="28" t="s">
        <v>5</v>
      </c>
      <c r="E8" s="28" t="s">
        <v>6</v>
      </c>
      <c r="F8" s="29" t="s">
        <v>8</v>
      </c>
      <c r="G8" s="29" t="s">
        <v>9</v>
      </c>
      <c r="H8" s="29" t="s">
        <v>10</v>
      </c>
      <c r="I8" s="30" t="s">
        <v>11</v>
      </c>
    </row>
    <row r="9" spans="2:9" x14ac:dyDescent="0.25">
      <c r="B9" s="13">
        <v>1</v>
      </c>
      <c r="C9" s="4" t="s">
        <v>3</v>
      </c>
      <c r="D9" s="4"/>
      <c r="E9" s="4"/>
      <c r="F9" s="4"/>
      <c r="G9" s="4"/>
      <c r="H9" s="4"/>
      <c r="I9" s="14"/>
    </row>
    <row r="10" spans="2:9" x14ac:dyDescent="0.25">
      <c r="B10" s="15" t="s">
        <v>0</v>
      </c>
      <c r="C10" s="5" t="s">
        <v>1</v>
      </c>
      <c r="D10" s="6">
        <v>1</v>
      </c>
      <c r="E10" s="6" t="s">
        <v>2</v>
      </c>
      <c r="F10" s="7">
        <v>0</v>
      </c>
      <c r="G10" s="6">
        <v>0.5</v>
      </c>
      <c r="H10" s="6">
        <v>3</v>
      </c>
      <c r="I10" s="16">
        <f>F10*G10*H10</f>
        <v>0</v>
      </c>
    </row>
    <row r="11" spans="2:9" x14ac:dyDescent="0.25">
      <c r="B11" s="15" t="s">
        <v>15</v>
      </c>
      <c r="C11" s="5" t="s">
        <v>16</v>
      </c>
      <c r="D11" s="6">
        <v>1</v>
      </c>
      <c r="E11" s="6" t="s">
        <v>2</v>
      </c>
      <c r="F11" s="7">
        <v>0</v>
      </c>
      <c r="G11" s="8">
        <v>1</v>
      </c>
      <c r="H11" s="6">
        <v>3</v>
      </c>
      <c r="I11" s="16">
        <f t="shared" ref="I11:I12" si="0">F11*G11*H11</f>
        <v>0</v>
      </c>
    </row>
    <row r="12" spans="2:9" x14ac:dyDescent="0.25">
      <c r="B12" s="15" t="s">
        <v>17</v>
      </c>
      <c r="C12" s="5" t="s">
        <v>51</v>
      </c>
      <c r="D12" s="6">
        <v>1</v>
      </c>
      <c r="E12" s="6" t="s">
        <v>2</v>
      </c>
      <c r="F12" s="7">
        <v>0</v>
      </c>
      <c r="G12" s="6">
        <v>0.2</v>
      </c>
      <c r="H12" s="6">
        <v>3</v>
      </c>
      <c r="I12" s="16">
        <f t="shared" si="0"/>
        <v>0</v>
      </c>
    </row>
    <row r="13" spans="2:9" x14ac:dyDescent="0.25">
      <c r="B13" s="15"/>
      <c r="C13" s="4" t="s">
        <v>18</v>
      </c>
      <c r="D13" s="6"/>
      <c r="E13" s="6"/>
      <c r="F13" s="7"/>
      <c r="G13" s="6"/>
      <c r="H13" s="6"/>
      <c r="I13" s="16">
        <f>SUM(I10:I12)</f>
        <v>0</v>
      </c>
    </row>
    <row r="14" spans="2:9" x14ac:dyDescent="0.25">
      <c r="B14" s="15"/>
      <c r="C14" s="5" t="s">
        <v>43</v>
      </c>
      <c r="D14" s="6"/>
      <c r="E14" s="6"/>
      <c r="F14" s="7"/>
      <c r="G14" s="6"/>
      <c r="H14" s="6"/>
      <c r="I14" s="17">
        <v>2.1</v>
      </c>
    </row>
    <row r="15" spans="2:9" ht="30" x14ac:dyDescent="0.25">
      <c r="B15" s="15"/>
      <c r="C15" s="9" t="s">
        <v>39</v>
      </c>
      <c r="D15" s="10"/>
      <c r="E15" s="10"/>
      <c r="F15" s="7"/>
      <c r="G15" s="10"/>
      <c r="H15" s="10"/>
      <c r="I15" s="18">
        <f>I13*I14</f>
        <v>0</v>
      </c>
    </row>
    <row r="16" spans="2:9" x14ac:dyDescent="0.25">
      <c r="B16" s="15"/>
      <c r="C16" s="5"/>
      <c r="D16" s="6"/>
      <c r="E16" s="6"/>
      <c r="F16" s="7"/>
      <c r="G16" s="6"/>
      <c r="H16" s="6"/>
      <c r="I16" s="16"/>
    </row>
    <row r="17" spans="2:9" x14ac:dyDescent="0.25">
      <c r="B17" s="13">
        <v>2</v>
      </c>
      <c r="C17" s="4" t="s">
        <v>19</v>
      </c>
      <c r="D17" s="10"/>
      <c r="E17" s="10"/>
      <c r="F17" s="7"/>
      <c r="G17" s="10"/>
      <c r="H17" s="10"/>
      <c r="I17" s="18"/>
    </row>
    <row r="18" spans="2:9" x14ac:dyDescent="0.25">
      <c r="B18" s="15" t="s">
        <v>20</v>
      </c>
      <c r="C18" s="5" t="s">
        <v>21</v>
      </c>
      <c r="D18" s="6">
        <v>1</v>
      </c>
      <c r="E18" s="6" t="s">
        <v>2</v>
      </c>
      <c r="F18" s="7">
        <v>0</v>
      </c>
      <c r="G18" s="6">
        <v>1</v>
      </c>
      <c r="H18" s="34">
        <v>3</v>
      </c>
      <c r="I18" s="16">
        <f t="shared" ref="I18:I27" si="1">F18*G18*H18</f>
        <v>0</v>
      </c>
    </row>
    <row r="19" spans="2:9" x14ac:dyDescent="0.25">
      <c r="B19" s="15" t="s">
        <v>22</v>
      </c>
      <c r="C19" s="5" t="s">
        <v>23</v>
      </c>
      <c r="D19" s="6">
        <v>1</v>
      </c>
      <c r="E19" s="6" t="s">
        <v>24</v>
      </c>
      <c r="F19" s="7">
        <v>0</v>
      </c>
      <c r="G19" s="6">
        <v>1</v>
      </c>
      <c r="H19" s="34">
        <v>1</v>
      </c>
      <c r="I19" s="16">
        <f t="shared" si="1"/>
        <v>0</v>
      </c>
    </row>
    <row r="20" spans="2:9" x14ac:dyDescent="0.25">
      <c r="B20" s="19" t="s">
        <v>25</v>
      </c>
      <c r="C20" s="11" t="s">
        <v>52</v>
      </c>
      <c r="D20" s="12">
        <v>1</v>
      </c>
      <c r="E20" s="12" t="s">
        <v>24</v>
      </c>
      <c r="F20" s="33">
        <v>0</v>
      </c>
      <c r="G20" s="12">
        <v>1</v>
      </c>
      <c r="H20" s="12">
        <v>1</v>
      </c>
      <c r="I20" s="20">
        <f t="shared" si="1"/>
        <v>0</v>
      </c>
    </row>
    <row r="21" spans="2:9" x14ac:dyDescent="0.25">
      <c r="B21" s="15" t="s">
        <v>26</v>
      </c>
      <c r="C21" s="5" t="s">
        <v>28</v>
      </c>
      <c r="D21" s="6">
        <v>1</v>
      </c>
      <c r="E21" s="6" t="s">
        <v>24</v>
      </c>
      <c r="F21" s="7">
        <v>0</v>
      </c>
      <c r="G21" s="6">
        <v>1</v>
      </c>
      <c r="H21" s="34">
        <v>1</v>
      </c>
      <c r="I21" s="16">
        <f t="shared" si="1"/>
        <v>0</v>
      </c>
    </row>
    <row r="22" spans="2:9" x14ac:dyDescent="0.25">
      <c r="B22" s="15" t="s">
        <v>27</v>
      </c>
      <c r="C22" s="5" t="s">
        <v>29</v>
      </c>
      <c r="D22" s="6">
        <v>1</v>
      </c>
      <c r="E22" s="6" t="s">
        <v>2</v>
      </c>
      <c r="F22" s="7">
        <v>0</v>
      </c>
      <c r="G22" s="6">
        <v>1</v>
      </c>
      <c r="H22" s="34">
        <v>3</v>
      </c>
      <c r="I22" s="16">
        <f t="shared" si="1"/>
        <v>0</v>
      </c>
    </row>
    <row r="23" spans="2:9" x14ac:dyDescent="0.25">
      <c r="B23" s="15" t="s">
        <v>31</v>
      </c>
      <c r="C23" s="5" t="s">
        <v>30</v>
      </c>
      <c r="D23" s="6">
        <v>1</v>
      </c>
      <c r="E23" s="6" t="s">
        <v>2</v>
      </c>
      <c r="F23" s="7">
        <v>0</v>
      </c>
      <c r="G23" s="6">
        <v>1</v>
      </c>
      <c r="H23" s="34">
        <v>3</v>
      </c>
      <c r="I23" s="16">
        <f t="shared" si="1"/>
        <v>0</v>
      </c>
    </row>
    <row r="24" spans="2:9" x14ac:dyDescent="0.25">
      <c r="B24" s="15" t="s">
        <v>32</v>
      </c>
      <c r="C24" s="5" t="s">
        <v>33</v>
      </c>
      <c r="D24" s="6">
        <v>1</v>
      </c>
      <c r="E24" s="6" t="s">
        <v>2</v>
      </c>
      <c r="F24" s="7">
        <v>0</v>
      </c>
      <c r="G24" s="6">
        <v>1</v>
      </c>
      <c r="H24" s="34">
        <v>3</v>
      </c>
      <c r="I24" s="16">
        <f t="shared" si="1"/>
        <v>0</v>
      </c>
    </row>
    <row r="25" spans="2:9" x14ac:dyDescent="0.25">
      <c r="B25" s="15" t="s">
        <v>34</v>
      </c>
      <c r="C25" s="5" t="s">
        <v>35</v>
      </c>
      <c r="D25" s="6">
        <v>1</v>
      </c>
      <c r="E25" s="6" t="s">
        <v>2</v>
      </c>
      <c r="F25" s="7">
        <v>0</v>
      </c>
      <c r="G25" s="6">
        <v>1</v>
      </c>
      <c r="H25" s="34">
        <v>3</v>
      </c>
      <c r="I25" s="16">
        <f t="shared" si="1"/>
        <v>0</v>
      </c>
    </row>
    <row r="26" spans="2:9" x14ac:dyDescent="0.25">
      <c r="B26" s="15" t="s">
        <v>36</v>
      </c>
      <c r="C26" s="5" t="s">
        <v>37</v>
      </c>
      <c r="D26" s="6">
        <v>1</v>
      </c>
      <c r="E26" s="6" t="s">
        <v>2</v>
      </c>
      <c r="F26" s="7">
        <v>0</v>
      </c>
      <c r="G26" s="6">
        <v>1</v>
      </c>
      <c r="H26" s="34">
        <v>3</v>
      </c>
      <c r="I26" s="16">
        <f t="shared" si="1"/>
        <v>0</v>
      </c>
    </row>
    <row r="27" spans="2:9" x14ac:dyDescent="0.25">
      <c r="B27" s="15" t="s">
        <v>45</v>
      </c>
      <c r="C27" s="5" t="s">
        <v>46</v>
      </c>
      <c r="D27" s="32">
        <v>1</v>
      </c>
      <c r="E27" s="32" t="s">
        <v>47</v>
      </c>
      <c r="F27" s="7">
        <v>0</v>
      </c>
      <c r="G27" s="32">
        <v>1</v>
      </c>
      <c r="H27" s="34">
        <v>1</v>
      </c>
      <c r="I27" s="16">
        <f t="shared" si="1"/>
        <v>0</v>
      </c>
    </row>
    <row r="28" spans="2:9" x14ac:dyDescent="0.25">
      <c r="B28" s="21"/>
      <c r="C28" s="4" t="s">
        <v>38</v>
      </c>
      <c r="D28" s="10"/>
      <c r="E28" s="10"/>
      <c r="F28" s="4"/>
      <c r="G28" s="10"/>
      <c r="H28" s="10"/>
      <c r="I28" s="18">
        <f>SUM(I18:I27)</f>
        <v>0</v>
      </c>
    </row>
    <row r="29" spans="2:9" x14ac:dyDescent="0.25">
      <c r="B29" s="15"/>
      <c r="C29" s="5"/>
      <c r="D29" s="6"/>
      <c r="E29" s="6"/>
      <c r="F29" s="5"/>
      <c r="G29" s="6"/>
      <c r="H29" s="6"/>
      <c r="I29" s="16"/>
    </row>
    <row r="30" spans="2:9" x14ac:dyDescent="0.25">
      <c r="B30" s="21"/>
      <c r="C30" s="4" t="s">
        <v>40</v>
      </c>
      <c r="D30" s="10"/>
      <c r="E30" s="10"/>
      <c r="F30" s="4"/>
      <c r="G30" s="10"/>
      <c r="H30" s="10"/>
      <c r="I30" s="18">
        <f>I15+I28</f>
        <v>0</v>
      </c>
    </row>
    <row r="31" spans="2:9" x14ac:dyDescent="0.25">
      <c r="B31" s="15"/>
      <c r="C31" s="4" t="s">
        <v>41</v>
      </c>
      <c r="D31" s="6"/>
      <c r="E31" s="6"/>
      <c r="F31" s="5"/>
      <c r="G31" s="6"/>
      <c r="H31" s="6"/>
      <c r="I31" s="18">
        <f>I30*19%</f>
        <v>0</v>
      </c>
    </row>
    <row r="32" spans="2:9" ht="15.75" thickBot="1" x14ac:dyDescent="0.3">
      <c r="B32" s="22"/>
      <c r="C32" s="23" t="s">
        <v>42</v>
      </c>
      <c r="D32" s="24"/>
      <c r="E32" s="24"/>
      <c r="F32" s="25"/>
      <c r="G32" s="24"/>
      <c r="H32" s="24"/>
      <c r="I32" s="26">
        <f>I30+I31</f>
        <v>0</v>
      </c>
    </row>
  </sheetData>
  <mergeCells count="6">
    <mergeCell ref="B7:I7"/>
    <mergeCell ref="B2:I2"/>
    <mergeCell ref="B3:I3"/>
    <mergeCell ref="B4:I4"/>
    <mergeCell ref="B5:I5"/>
    <mergeCell ref="B6:I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Formulario No.1 - P.O</vt:lpstr>
      <vt:lpstr>ANEXO No.3.Propuesta económica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juanc</dc:creator>
  <cp:lastModifiedBy>juanc</cp:lastModifiedBy>
  <dcterms:created xsi:type="dcterms:W3CDTF">2021-10-27T03:54:22Z</dcterms:created>
  <dcterms:modified xsi:type="dcterms:W3CDTF">2023-12-19T04:43:40Z</dcterms:modified>
</cp:coreProperties>
</file>