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SHIBA\Desktop\MAYRA 2023\CEDEAGRO\UCHUVAS 33\"/>
    </mc:Choice>
  </mc:AlternateContent>
  <bookViews>
    <workbookView xWindow="0" yWindow="0" windowWidth="20490" windowHeight="895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6" i="1" l="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6" i="1"/>
  <c r="I54"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6" i="1"/>
  <c r="J48" i="1"/>
  <c r="J49" i="1"/>
  <c r="J50" i="1"/>
  <c r="J51" i="1"/>
  <c r="J52"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7" i="1"/>
  <c r="J6" i="1"/>
  <c r="K6" i="1" s="1"/>
  <c r="G54" i="1" l="1"/>
  <c r="K55" i="1" s="1"/>
  <c r="K57" i="1" s="1"/>
</calcChain>
</file>

<file path=xl/sharedStrings.xml><?xml version="1.0" encoding="utf-8"?>
<sst xmlns="http://schemas.openxmlformats.org/spreadsheetml/2006/main" count="164" uniqueCount="121">
  <si>
    <t>ITEM</t>
  </si>
  <si>
    <t>ELEMENTO</t>
  </si>
  <si>
    <t>DESCRIPCIÓN</t>
  </si>
  <si>
    <t>PRESENTACIÓN</t>
  </si>
  <si>
    <t>CANTIDAD</t>
  </si>
  <si>
    <t>VALOR UNITARIO SIN IVA</t>
  </si>
  <si>
    <t>IVA 19%</t>
  </si>
  <si>
    <t xml:space="preserve">VALOR TOTAL </t>
  </si>
  <si>
    <t>Cemento</t>
  </si>
  <si>
    <t>Cemento para construcción, bulto por 50 kilos.</t>
  </si>
  <si>
    <t>Bulto</t>
  </si>
  <si>
    <t xml:space="preserve">Tanque plástico </t>
  </si>
  <si>
    <t>Tanque de almacenamiento de aguas lluvias con tapa % virgen.en material : doble capa de polietileno 100, Tanque: diametro inferior de 700(mm)x Diametro superior 940 ml; altura 1050 ml. Tapa Diametro 1000ml altura 165 ml, peso del tanque mas la tapa 11 KG. Capacidad 500 litros, incluye accesorios.</t>
  </si>
  <si>
    <t>Unidad</t>
  </si>
  <si>
    <t>Gravilla</t>
  </si>
  <si>
    <t xml:space="preserve">Viaje de gravilla de río, 6 metros cubicos </t>
  </si>
  <si>
    <t>Viaje</t>
  </si>
  <si>
    <t xml:space="preserve">Arena amarilla lavada </t>
  </si>
  <si>
    <t>Arena amarilla para construccion, viaje de 6 metros cubicos.</t>
  </si>
  <si>
    <t>Sacarosa</t>
  </si>
  <si>
    <t>Sacarosa  nombre comercial: sacarosa nombre técnico
sacarosa características técnicas: fecha de vencimiento: mayor a
18 meses, aspecto físico cristales blancos, empaque pureza mayor o igual al 96%, Bulto de 40 Kilos.</t>
  </si>
  <si>
    <t>Triple 15</t>
  </si>
  <si>
    <t>Fertilizante complejo granular con los tres elementos mayores contenidos en un solo gránulo, Bulto por 40 kilos, con registro ICA.</t>
  </si>
  <si>
    <t>Urea</t>
  </si>
  <si>
    <t>fertilizante simple a base de Nitrógeno (46%) para aplicación en el suelo, ideal para etapas de desarrollo, ya que promueve la formación de tejido vegetal. Eficaz en cultivos de arroz, algodón, sorgo, maíz, caña, pastos banano, café, aguacate y frutales. Bulto de 40 Kilos con registro ICA.</t>
  </si>
  <si>
    <t>Bulto/40 kilos</t>
  </si>
  <si>
    <t>Semilla de Alfalfa</t>
  </si>
  <si>
    <t>Semilla Forrajera Alfalfa Alfagenes 10-10 plus importada, seleccionada presentacion: 1 libra 500grms pureza: 96% germinacion: 80%, Con registro ICA.</t>
  </si>
  <si>
    <t>1 libra</t>
  </si>
  <si>
    <t>Uchuva</t>
  </si>
  <si>
    <t>semilla de uchuva presentacion libra,con registro ICA</t>
  </si>
  <si>
    <t>Semilla de pasto Brachiaria</t>
  </si>
  <si>
    <t xml:space="preserve">brachiaria familia graminias/poaceae caracteristicas es una especie herbacea perenne, de crecimiento estival que puede alcanzar una altura entre 0,50 y 150m según el cultivar presentacion kilogramos con registro ICA. </t>
  </si>
  <si>
    <t>1 kilogramo</t>
  </si>
  <si>
    <t>Estanteria de plastico</t>
  </si>
  <si>
    <t xml:space="preserve">"Estructuras plásticas resistentes que tienen como función distanciar del
suelo diferentes tipos de insumos y productos, protegiéndolos de distintos
fenómenos causales de deterioro como la humedad.Elaborada en polietileno de alta densidad en inyección de espuma
estructural y/o materiales plásticos que cumplan con las normas de
la FDA.
• Grado Sanitario, Resistente, Duradera, Lavable, Reciclable
• Superficies lisas.
• Capacidad de carga de 500 kg.
• Resistencia a ácidos y sustancias corrosivas y disolventes.
• No ser atacado por polillas, hongos, bacterias entre otras plagas.
• Color verdE oscura o negra. Medidas 91x190.2x45 cm"
</t>
  </si>
  <si>
    <t xml:space="preserve">Bandejas </t>
  </si>
  <si>
    <t xml:space="preserve">Bandeja Forrajera profunda, de 75 x 56 x 10 cms, ideal para la producción de forraje. Elaborada en poliestireno de alto impacto especialmente formulado.
</t>
  </si>
  <si>
    <t>unidad</t>
  </si>
  <si>
    <r>
      <t>Parales</t>
    </r>
    <r>
      <rPr>
        <sz val="10"/>
        <rFont val="Calibri"/>
        <family val="2"/>
      </rPr>
      <t xml:space="preserve"> Limaton</t>
    </r>
  </si>
  <si>
    <r>
      <t>parales  para estructura de Invernadero, mad</t>
    </r>
    <r>
      <rPr>
        <sz val="10"/>
        <rFont val="Calibri"/>
        <family val="2"/>
      </rPr>
      <t>era rolliza rolliza de eucalipto imunisada  de 5 m x 15 cm</t>
    </r>
  </si>
  <si>
    <r>
      <t>parales  para estructura de Invernadero</t>
    </r>
    <r>
      <rPr>
        <sz val="10"/>
        <rFont val="Calibri"/>
        <family val="2"/>
      </rPr>
      <t>, madera rolliza  rolliza de eucalipto  de 3,5 m x 15 cm</t>
    </r>
  </si>
  <si>
    <r>
      <t>Varas</t>
    </r>
    <r>
      <rPr>
        <sz val="10"/>
        <color indexed="10"/>
        <rFont val="Calibri"/>
        <family val="2"/>
      </rPr>
      <t xml:space="preserve"> </t>
    </r>
  </si>
  <si>
    <t>Soportes para estructura de Invernadero, madera rolliza de eucalipto   de 6,5 m x 10 cm</t>
  </si>
  <si>
    <t xml:space="preserve">Varas </t>
  </si>
  <si>
    <t>Soportes para estructura de Invernadero, madera rolliza, vara  de eucalipto  de 4,2 m x 10 cm</t>
  </si>
  <si>
    <r>
      <t>Soportes para estructu</t>
    </r>
    <r>
      <rPr>
        <sz val="10"/>
        <rFont val="Calibri"/>
        <family val="2"/>
      </rPr>
      <t>ra de Invernadero, madera rolliza, vara  de eucalipto  de 1,8 m x 10 cm</t>
    </r>
  </si>
  <si>
    <t>Soportes para estructura de Invernadero, madera rolliza, vara  de eucalipto  de 5,5 m x 10 cm</t>
  </si>
  <si>
    <r>
      <t>Soportes para estructura de Inver</t>
    </r>
    <r>
      <rPr>
        <sz val="10"/>
        <rFont val="Calibri"/>
        <family val="2"/>
      </rPr>
      <t>nadero, madeera  rolliza, vara de eucalipto  de 4,5 m x 8 cm</t>
    </r>
  </si>
  <si>
    <t>Soportes para estructura de Invernadero, madera rolliza, vara  de eucalipto  de 4 m x 5 cm</t>
  </si>
  <si>
    <t>Plastico para invernadero</t>
  </si>
  <si>
    <r>
      <t>Plástico con Película de polietileno, impermeable y con filtro uv, altamente efectiva para tratar los rayos solares y la humedad, calibre</t>
    </r>
    <r>
      <rPr>
        <sz val="10"/>
        <rFont val="Calibri"/>
        <family val="2"/>
      </rPr>
      <t xml:space="preserve"> 8,</t>
    </r>
    <r>
      <rPr>
        <sz val="10"/>
        <color indexed="8"/>
        <rFont val="Calibri"/>
        <family val="2"/>
      </rPr>
      <t xml:space="preserve">                  Medidas:40 m x 3m. Para paredes de la estructura.</t>
    </r>
  </si>
  <si>
    <t>mts</t>
  </si>
  <si>
    <r>
      <t xml:space="preserve">Plástico con Película de polietileno, impermeable y con filtro uv, altamente efectiva para tratar los rayos solares y la humedad, calibre </t>
    </r>
    <r>
      <rPr>
        <sz val="10"/>
        <rFont val="Calibri"/>
        <family val="2"/>
      </rPr>
      <t>8</t>
    </r>
    <r>
      <rPr>
        <sz val="10"/>
        <color indexed="10"/>
        <rFont val="Calibri"/>
        <family val="2"/>
      </rPr>
      <t>,</t>
    </r>
    <r>
      <rPr>
        <sz val="10"/>
        <color indexed="8"/>
        <rFont val="Calibri"/>
        <family val="2"/>
      </rPr>
      <t xml:space="preserve">                  Medidas:11 m x 4.30 m. Para Techo de la estructura.</t>
    </r>
  </si>
  <si>
    <r>
      <t xml:space="preserve">Plástico con Película de polietileno, impermeable y con filtro uv, altamente efectiva para tratar los rayos solares y la humedad, calibre </t>
    </r>
    <r>
      <rPr>
        <sz val="10"/>
        <rFont val="Calibri"/>
        <family val="2"/>
      </rPr>
      <t>8</t>
    </r>
    <r>
      <rPr>
        <sz val="10"/>
        <color indexed="10"/>
        <rFont val="Calibri"/>
        <family val="2"/>
      </rPr>
      <t>,</t>
    </r>
    <r>
      <rPr>
        <sz val="10"/>
        <color indexed="8"/>
        <rFont val="Calibri"/>
        <family val="2"/>
      </rPr>
      <t xml:space="preserve">                  Medidas:20 m x 4.10 m. Para Techo de la estructura.</t>
    </r>
  </si>
  <si>
    <t>Guaya Invernadero</t>
  </si>
  <si>
    <t>Guaya Cable De Acero Triton de 1/8 X 140 Mts Invernaderos.                          Cables de acero galvanizado en caliente marca triton original con recubrimiento de zinc resistente a la corrosión configuración 1 x 7 de alta resistencia cumple con la norma ASTM A 475 NTC 2145 Y ASTM A 363
Resistencia a la rotura, elongación, ductilidad, peso capa , templetes , sector floricultor entre otros usos</t>
  </si>
  <si>
    <t>m</t>
  </si>
  <si>
    <t>Ganchos Invernadero</t>
  </si>
  <si>
    <r>
      <rPr>
        <sz val="10"/>
        <rFont val="Calibri"/>
        <family val="2"/>
      </rPr>
      <t xml:space="preserve">Grapa industrial tipo pinza </t>
    </r>
    <r>
      <rPr>
        <sz val="10"/>
        <color indexed="10"/>
        <rFont val="Calibri"/>
        <family val="2"/>
      </rPr>
      <t xml:space="preserve"> </t>
    </r>
    <r>
      <rPr>
        <sz val="10"/>
        <rFont val="Calibri"/>
        <family val="2"/>
      </rPr>
      <t>Grapa 5019 Industrial Para P6 Invernaderos Caja</t>
    </r>
  </si>
  <si>
    <t>kilo</t>
  </si>
  <si>
    <t>Grapas Cerca</t>
  </si>
  <si>
    <t>Tipo de cabeza del clavo	Grapa Cerca
Tipo de cuerpo del clavo	Liso
Tipo de punta	Biselada                                                                                 Material: Acero                                                                                                       Cantidad aproximada por kilo: 236 grapas</t>
  </si>
  <si>
    <t>Varrillas roscadas</t>
  </si>
  <si>
    <t>Varilla roscada de 3/8</t>
  </si>
  <si>
    <t>Tuercas</t>
  </si>
  <si>
    <t>Tuercas de 3/8</t>
  </si>
  <si>
    <t>Arandelas</t>
  </si>
  <si>
    <t>Arandelas de 3/8   Plana</t>
  </si>
  <si>
    <t>Puntillas # 5</t>
  </si>
  <si>
    <r>
      <t xml:space="preserve">Puntillas # 5   </t>
    </r>
    <r>
      <rPr>
        <u/>
        <sz val="10"/>
        <rFont val="Calibri"/>
        <family val="2"/>
      </rPr>
      <t>Puntilla con cabeza</t>
    </r>
    <r>
      <rPr>
        <sz val="10"/>
        <rFont val="Calibri"/>
        <family val="2"/>
      </rPr>
      <t xml:space="preserve"> </t>
    </r>
    <r>
      <rPr>
        <sz val="10"/>
        <color indexed="8"/>
        <rFont val="Calibri"/>
        <family val="2"/>
      </rPr>
      <t xml:space="preserve"> Puntilla con cabeza en</t>
    </r>
    <r>
      <rPr>
        <sz val="10"/>
        <rFont val="Calibri"/>
        <family val="2"/>
      </rPr>
      <t xml:space="preserve"> </t>
    </r>
    <r>
      <rPr>
        <u/>
        <sz val="10"/>
        <rFont val="Calibri"/>
        <family val="2"/>
      </rPr>
      <t>acero</t>
    </r>
    <r>
      <rPr>
        <u/>
        <sz val="10"/>
        <color indexed="10"/>
        <rFont val="Calibri"/>
        <family val="2"/>
      </rPr>
      <t xml:space="preserve"> </t>
    </r>
    <r>
      <rPr>
        <u/>
        <sz val="10"/>
        <rFont val="Calibri"/>
        <family val="2"/>
      </rPr>
      <t>inoxidable.</t>
    </r>
    <r>
      <rPr>
        <sz val="10"/>
        <color indexed="8"/>
        <rFont val="Calibri"/>
        <family val="2"/>
      </rPr>
      <t xml:space="preserve">
Medidas: 5 pulgada
Tipo de Cabeza: Con cabeza</t>
    </r>
  </si>
  <si>
    <t>Puntillas # 3</t>
  </si>
  <si>
    <r>
      <t xml:space="preserve">Puntillas # 3 </t>
    </r>
    <r>
      <rPr>
        <sz val="10"/>
        <rFont val="Calibri"/>
        <family val="2"/>
      </rPr>
      <t>Puntilla con cabeza</t>
    </r>
    <r>
      <rPr>
        <sz val="10"/>
        <color indexed="10"/>
        <rFont val="Calibri"/>
        <family val="2"/>
      </rPr>
      <t xml:space="preserve"> </t>
    </r>
  </si>
  <si>
    <t>La alfalfa (Medicago sativa) es una leguminosa perenne de raíces pivotantes y profundas lo que le confiere la capacidad de extraer agua de los horizontes subterráneos del suelo. Por ello puede ser una fuente de forraje alternativa para la producción animal. CONDICIONES DE ADAPTACIÓN Altitud 0 a 2000 m.s.n.m. Presentación Libra (500 gramos), pureza: 96% germinación: 80%, Con registro ICA.</t>
  </si>
  <si>
    <t>Libra</t>
  </si>
  <si>
    <t xml:space="preserve">Semilla de vicia </t>
  </si>
  <si>
    <t>Leguminosa forrajera bianual originaria de Europa y Asia. Presenta tallos largos con zarcillos abundantes y semipostrados lo que le permite un buen sostenimiento. Es una planta trepadora y puede llegar a medir de largo hasta 2 metros. Esta especie se diferencia de otras gracias a que posee en sus hojas y vainas más vellosidades, lo que le ayuda a protegerse de agentes externos 96% de pureza, 80% de germinación. Alturas de 1600- 2800 metros sobre el nivel del mar (m.s.n.m), Temperaturas entre 11 – 18ºC, con registro ICA. Presentación bolsa de libra (500gramos).</t>
  </si>
  <si>
    <t>Semilla de avena forrajera</t>
  </si>
  <si>
    <t>Variedad Avena forrajera ALTOANDINA, (1800 a 3200 msnm) con un ciclo vegetativo corto 134 días, comparada con las otras avenas del mercado. Tiene una buena producción de forraje, porcentaje de germinación 96%. Presentación: Bulto por 25 Kg. con registro ICA.</t>
  </si>
  <si>
    <t xml:space="preserve">Semilla de maíz amarillo para clima frío Porva </t>
  </si>
  <si>
    <t>Semilla de maiz amarillo porva, clima frío, germinación: 5-12 Días, floración: 130-132 días, altura Planta: 3 metros, color del grano: Amarillo harinos,porcentaje de germinación 96%, se adapta entre 2.200-2700 msnm, excelente para producir grano amarillo, la mejor alternativa para ensilar en clima frío, días para cosechar grano entre 190-200, días para cosechar choclo entre 140-150, presentación bulto por 25 kilogramos</t>
  </si>
  <si>
    <t>Melaza de caña</t>
  </si>
  <si>
    <t>Liquido viscoso característico agradable, No debe oler a fermentado dulce ligeramente amargo no debe saber a agrio o acido, color café oscuro debe ser de una consistencia hilante y medianamente densa. azucares totales mínimo 45%; grados brix mínimo 75; cenizas máximo 16%; humedad máxima 27 % (a110 grados centígrados); densidad 1,4; registro sanitario; el producto debe tener por lo menos el 75% de su vida útil.  Bulto x 30 kg.</t>
  </si>
  <si>
    <t>Tabla de madera aserrada inmunizada</t>
  </si>
  <si>
    <t>Tabla aserrada con más de seis meses de inmunización, con las siguientes dimensiones: 3 cm x 15cm x 3 m de largo. Las caras de la madera deben estar bien lisas.</t>
  </si>
  <si>
    <t>Tabla de madera con más de seis meses de inmunización, con las siguientes dimensiones: 3cm x 15cm x 1.20 m de largo.  Las caras de la madera deben estar bien lisas.</t>
  </si>
  <si>
    <t>Poste cuadrado de madera inmunizada</t>
  </si>
  <si>
    <t xml:space="preserve">Poste de madera aserrada de forma cuadrada, con más de seis meses de proceso de inmunización, con las siguientes medidas: 9cm x 9cm x 2.5 m de largo.
</t>
  </si>
  <si>
    <t>Puntilla de hierro para madera</t>
  </si>
  <si>
    <r>
      <t>Puntilla de hierro para madera</t>
    </r>
    <r>
      <rPr>
        <sz val="9"/>
        <rFont val="Arial"/>
        <family val="2"/>
      </rPr>
      <t xml:space="preserve"> de dos pulgadas</t>
    </r>
    <r>
      <rPr>
        <sz val="9"/>
        <color indexed="63"/>
        <rFont val="Arial"/>
        <family val="2"/>
      </rPr>
      <t xml:space="preserve">, tienen cabeza centrada, cuerpo recto y punta diamante. Presentación caja por 500 gramos.
</t>
    </r>
  </si>
  <si>
    <t>Malla reja 2x2cm, plástica de color verde.</t>
  </si>
  <si>
    <t>Malla reja 2x2cm, plástica de color verde, medidas 1.50 m x 30 m de largo, Polietileno de alta densidad, peso 19.25 kilogramos.</t>
  </si>
  <si>
    <t>Rollo</t>
  </si>
  <si>
    <t>Gasolina corriente</t>
  </si>
  <si>
    <t>Combustible: mezcla de hidrocarburos derivada del petróleo. Se utiliza como combustible para diversos motores. Presentación galón, octanaje mínimo del 87%.</t>
  </si>
  <si>
    <t>Galón</t>
  </si>
  <si>
    <t>Abono orgánico compuesto</t>
  </si>
  <si>
    <t>Fertilizante orgánico, se emplean para restituir los niveles de materia orgánica del suelo, por su alto contenido de nutrientes, incrementa en las plantas su metabolismo de manera natural, mejorando el proceso fotosintético reflejado en plantas sanas y productivas. Aumenta el poder de amortiguación, poder “buffer” ó resistencia que pone el suelo a las variaciones de PH. Mejora la estructura del suelo, al incrementar la agregación de las partículas del mismo. Aumenta la capacidad de absorción y retención de agua en el suelo.Presentación: Bolsa interna de polietileno, externa de lona de polipropileno bulto por 50 Kilos, con registro ICA.</t>
  </si>
  <si>
    <t xml:space="preserve">Bulto </t>
  </si>
  <si>
    <t>Cal viva</t>
  </si>
  <si>
    <t>CAL VIVA u óxido de calcio es un material usado desde la antigüedad que se obtiene por la calcinación de rocas calizas, obteniendo cal viva en polvo (que es la trituración de estas piedras).  Bulto por 50 kilogramos con registro ICA.</t>
  </si>
  <si>
    <t>Semilla de carretón rojo gigante.</t>
  </si>
  <si>
    <t>Carretón ó trébol rojo Trifolium pratense L., es una leguminosa herbácea de polinización cruzada. Esta planta es reconocida por su rápido crecimiento y capacidad para fijar nitrógeno atmosférico, debido a bacterias nitrificantes del género Rhizobium, Agrobacterium, Bacillus y Curtubactrium, que realizan asociaciones, en nódulos ubicados en sus raíces. Días de germinación 5 – 7 días, adaptación 2200 msnm a 3200 msnm. Libra por 500 gramos, con Registro ICA.</t>
  </si>
  <si>
    <t xml:space="preserve">Caneca Plástica </t>
  </si>
  <si>
    <t>Caneca plástica con capacidad de 55 galones (220 litros), con tapa y anillo de seguridad, fabricada en polipropileno de alta densidad, de color azul. Las paredes de la caneca son lisas, no debe traer ningún tipo de publicidad, debe estar limpia y sin perforaciones.</t>
  </si>
  <si>
    <t>Premezcla para ganado lechero.</t>
  </si>
  <si>
    <t>Suplemento vitamínico – mineral para ganado lechero, aporta macronutrientes, micronutrientes y aditivos requeridos por las vacas en producción. Composición Nutricional de contenido Max.: CALCIO 24 %, FÓSFORO 0,17 %, MAGNESIO 6,04 %, SODIO 8,49 %, CLORO 13,24 %, COBALTO 6.67 PPM, COBRE 1.353 PPM, YODO 51.33 PPM, SELENIO 11.67 PPM, MANGANESO 3.308 PPM, VIT. A 73.000 UI/KG, VIT. D3 18.260 UI/KG, VIT. E 320 UI/KG, MONENSINA 1.000 PPM. Presentación de kilogramo con registro ICA.</t>
  </si>
  <si>
    <t>Kilo</t>
  </si>
  <si>
    <t>Concentrado para bovinos de producción lechera.</t>
  </si>
  <si>
    <t>Alimento balanceado, con las siguientes características: Presentación pellet, Proteína Mínimo 18.0%, Grasa Mínimo 4.0%, Fibra Máximo 15%, Cenizas Máximo 10.0%, Humedad Máximo 13.0%, con registro ICA Bulto por 40 kilos. Fecha de vencimiento menor a seis meses.</t>
  </si>
  <si>
    <t xml:space="preserve">VALOR TOTAL UNITARIO </t>
  </si>
  <si>
    <t xml:space="preserve">VALOR UNITARIO IVA </t>
  </si>
  <si>
    <t xml:space="preserve">VALOR TOAL UNITARIO SIN IVA </t>
  </si>
  <si>
    <t xml:space="preserve">SUBTOTAL </t>
  </si>
  <si>
    <t>IVA</t>
  </si>
  <si>
    <r>
      <t xml:space="preserve">Objeto: 
</t>
    </r>
    <r>
      <rPr>
        <sz val="10"/>
        <color indexed="8"/>
        <rFont val="Calibri"/>
        <family val="2"/>
      </rPr>
      <t xml:space="preserve">15_9110_52_ Contratar la compra de materiales de Formación para el desarrollo del proyecto de I+D+i SGPS-- "Desarrollo de un alimento balanceado con especies forrajeras de trópico alto y adición de Geotrichum candidum para bovinos en Boyacá" en el marco de la política SENNOVA en el Centro de Desarrollo Agropecuario y Agroindustrial CEDEAGRO.                                                                                                                     15_9110_61_ Contratar la compra de materiales de formación para el desarrollo del proyecto de I+D+i SGPS-- "Evaluación del efecto de actinomicetos y micorrizas sobre el crecimiento del cultivo de uchuva (Physalis peruviana) en condiciones de invernadero" en el marco de la política SENNOVA en el Centro de Desarrollo Agropecuario y Agroindustrial CEDEAGRO.
</t>
    </r>
    <r>
      <rPr>
        <b/>
        <sz val="10"/>
        <color indexed="8"/>
        <rFont val="Calibri"/>
        <family val="2"/>
      </rPr>
      <t xml:space="preserve">
</t>
    </r>
  </si>
  <si>
    <t xml:space="preserve">ANEXO 10 PROPUESTA ECONOMICA </t>
  </si>
  <si>
    <t xml:space="preserve">Atentamente </t>
  </si>
  <si>
    <t>Mayra Alejandra Villamizar Jaimes</t>
  </si>
  <si>
    <t>R/L SEAGRAM S.A.S</t>
  </si>
  <si>
    <t xml:space="preserve">NIT: 900541728-9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</si>
</sst>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6" formatCode="&quot;$&quot;#,##0;[Red]\-&quot;$&quot;#,##0"/>
    <numFmt numFmtId="167" formatCode="&quot;$&quot;\ #,##0;[Red]\-&quot;$&quot;\ #,##0"/>
  </numFmts>
  <fonts count="24" x14ac:knownFonts="1">
    <font>
      <sz val="11"/>
      <color theme="1"/>
      <name val="Calibri"/>
      <family val="2"/>
      <scheme val="minor"/>
    </font>
    <font>
      <b/>
      <sz val="11"/>
      <color theme="1"/>
      <name val="Calibri"/>
      <family val="2"/>
      <scheme val="minor"/>
    </font>
    <font>
      <b/>
      <sz val="10"/>
      <color theme="1"/>
      <name val="Calibri"/>
      <family val="2"/>
    </font>
    <font>
      <sz val="10"/>
      <color theme="1"/>
      <name val="Calibri"/>
      <family val="2"/>
    </font>
    <font>
      <sz val="10"/>
      <name val="Arial"/>
      <family val="2"/>
    </font>
    <font>
      <b/>
      <sz val="10"/>
      <name val="Calibri"/>
      <family val="2"/>
      <scheme val="minor"/>
    </font>
    <font>
      <sz val="10"/>
      <color rgb="FF000000"/>
      <name val="Calibri"/>
      <family val="2"/>
      <scheme val="minor"/>
    </font>
    <font>
      <sz val="10"/>
      <name val="Calibri"/>
      <family val="2"/>
      <scheme val="minor"/>
    </font>
    <font>
      <sz val="10"/>
      <color rgb="FF212121"/>
      <name val="Calibri"/>
      <family val="2"/>
      <scheme val="minor"/>
    </font>
    <font>
      <sz val="10"/>
      <color theme="1"/>
      <name val="Calibri"/>
      <family val="2"/>
      <scheme val="minor"/>
    </font>
    <font>
      <sz val="11"/>
      <color rgb="FF000000"/>
      <name val="Calibri"/>
      <family val="2"/>
      <scheme val="minor"/>
    </font>
    <font>
      <sz val="10"/>
      <name val="Calibri"/>
      <family val="2"/>
    </font>
    <font>
      <sz val="10"/>
      <color indexed="10"/>
      <name val="Calibri"/>
      <family val="2"/>
    </font>
    <font>
      <sz val="10"/>
      <color indexed="8"/>
      <name val="Calibri"/>
      <family val="2"/>
    </font>
    <font>
      <sz val="10"/>
      <color rgb="FFFF0000"/>
      <name val="Calibri"/>
      <family val="2"/>
      <scheme val="minor"/>
    </font>
    <font>
      <u/>
      <sz val="10"/>
      <name val="Calibri"/>
      <family val="2"/>
    </font>
    <font>
      <u/>
      <sz val="10"/>
      <color indexed="10"/>
      <name val="Calibri"/>
      <family val="2"/>
    </font>
    <font>
      <sz val="9"/>
      <color rgb="FF000000"/>
      <name val="Arial"/>
      <family val="2"/>
    </font>
    <font>
      <sz val="9"/>
      <color rgb="FF202124"/>
      <name val="Arial"/>
      <family val="2"/>
    </font>
    <font>
      <sz val="9"/>
      <name val="Arial"/>
      <family val="2"/>
    </font>
    <font>
      <sz val="9"/>
      <color indexed="63"/>
      <name val="Arial"/>
      <family val="2"/>
    </font>
    <font>
      <b/>
      <sz val="11"/>
      <color rgb="FF000000"/>
      <name val="Calibri"/>
      <family val="2"/>
      <scheme val="minor"/>
    </font>
    <font>
      <b/>
      <sz val="10"/>
      <color theme="1"/>
      <name val="Calibri"/>
      <family val="2"/>
      <scheme val="minor"/>
    </font>
    <font>
      <b/>
      <sz val="10"/>
      <color indexed="8"/>
      <name val="Calibri"/>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4" fillId="0" borderId="0"/>
    <xf numFmtId="0" fontId="10" fillId="0" borderId="0"/>
  </cellStyleXfs>
  <cellXfs count="48">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1" applyFont="1" applyFill="1" applyBorder="1" applyAlignment="1">
      <alignment horizontal="center" vertical="center" wrapText="1"/>
    </xf>
    <xf numFmtId="0" fontId="2" fillId="0" borderId="1" xfId="0" applyFont="1" applyBorder="1" applyAlignment="1">
      <alignment horizontal="center"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 xfId="0" applyFont="1" applyBorder="1" applyAlignment="1">
      <alignment horizontal="center" vertical="center" wrapText="1"/>
    </xf>
    <xf numFmtId="166" fontId="0" fillId="0" borderId="1" xfId="0" applyNumberFormat="1" applyBorder="1" applyAlignment="1">
      <alignment vertical="center" wrapText="1"/>
    </xf>
    <xf numFmtId="167" fontId="0" fillId="0" borderId="1" xfId="0" applyNumberFormat="1" applyBorder="1" applyAlignment="1">
      <alignmen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8" fillId="0" borderId="4" xfId="0" applyFont="1" applyBorder="1" applyAlignment="1">
      <alignment horizontal="left" vertical="top" wrapText="1"/>
    </xf>
    <xf numFmtId="0" fontId="7" fillId="0" borderId="5" xfId="0" applyFont="1" applyBorder="1" applyAlignment="1">
      <alignment horizontal="left" vertical="top" wrapText="1"/>
    </xf>
    <xf numFmtId="0" fontId="6" fillId="0" borderId="4"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9" fillId="0" borderId="1" xfId="0" applyFont="1" applyBorder="1" applyAlignment="1">
      <alignment horizontal="left" vertical="top" wrapText="1"/>
    </xf>
    <xf numFmtId="0" fontId="9" fillId="2" borderId="5" xfId="0" applyFont="1" applyFill="1" applyBorder="1" applyAlignment="1">
      <alignment horizontal="left" vertical="top" wrapText="1"/>
    </xf>
    <xf numFmtId="0" fontId="9" fillId="2" borderId="8" xfId="0" applyFont="1" applyFill="1" applyBorder="1" applyAlignment="1">
      <alignment horizontal="left" vertical="top" wrapText="1"/>
    </xf>
    <xf numFmtId="0" fontId="7" fillId="0" borderId="9" xfId="2" applyFont="1" applyBorder="1" applyAlignment="1">
      <alignment horizontal="left" vertical="top" wrapText="1"/>
    </xf>
    <xf numFmtId="0" fontId="9" fillId="0" borderId="5" xfId="0" applyFont="1" applyBorder="1" applyAlignment="1">
      <alignment horizontal="left" vertical="top" wrapText="1"/>
    </xf>
    <xf numFmtId="2" fontId="9" fillId="0" borderId="1" xfId="0" applyNumberFormat="1" applyFont="1" applyBorder="1" applyAlignment="1">
      <alignment horizontal="left" vertical="top" wrapText="1"/>
    </xf>
    <xf numFmtId="2" fontId="7" fillId="0" borderId="1" xfId="0" applyNumberFormat="1" applyFont="1" applyBorder="1" applyAlignment="1">
      <alignment horizontal="left" vertical="top" wrapText="1"/>
    </xf>
    <xf numFmtId="2" fontId="14" fillId="0" borderId="1" xfId="0" applyNumberFormat="1" applyFont="1" applyBorder="1" applyAlignment="1">
      <alignment horizontal="left" vertical="top" wrapText="1"/>
    </xf>
    <xf numFmtId="0" fontId="9" fillId="0" borderId="8" xfId="0" applyFont="1" applyBorder="1" applyAlignment="1">
      <alignment horizontal="left" vertical="top" wrapText="1"/>
    </xf>
    <xf numFmtId="0" fontId="9" fillId="0" borderId="0" xfId="0" applyFont="1" applyAlignment="1">
      <alignment horizontal="left" vertical="top" wrapText="1"/>
    </xf>
    <xf numFmtId="0" fontId="9" fillId="0" borderId="1" xfId="0" applyFont="1" applyBorder="1" applyAlignment="1">
      <alignment horizontal="left" vertical="top"/>
    </xf>
    <xf numFmtId="0" fontId="10" fillId="0" borderId="1" xfId="0" applyFont="1" applyBorder="1" applyAlignment="1">
      <alignment horizontal="center" vertical="top" wrapText="1"/>
    </xf>
    <xf numFmtId="0" fontId="17" fillId="2" borderId="1" xfId="0" applyFont="1" applyFill="1" applyBorder="1" applyAlignment="1">
      <alignment vertical="top" wrapText="1"/>
    </xf>
    <xf numFmtId="0" fontId="17" fillId="2" borderId="1" xfId="0" applyFont="1" applyFill="1" applyBorder="1" applyAlignment="1">
      <alignment horizontal="justify" vertical="top" wrapText="1"/>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2" borderId="1" xfId="0" applyFont="1" applyFill="1" applyBorder="1" applyAlignment="1">
      <alignment horizontal="justify" vertical="top" wrapText="1"/>
    </xf>
    <xf numFmtId="0" fontId="17" fillId="2" borderId="1" xfId="0" applyFont="1" applyFill="1" applyBorder="1" applyAlignment="1">
      <alignment horizontal="center" vertical="center"/>
    </xf>
    <xf numFmtId="0" fontId="17" fillId="2" borderId="1" xfId="0" applyFont="1" applyFill="1" applyBorder="1" applyAlignment="1">
      <alignment vertical="top"/>
    </xf>
    <xf numFmtId="0" fontId="17" fillId="0" borderId="1" xfId="0" applyFont="1" applyBorder="1" applyAlignment="1">
      <alignment horizontal="center" vertical="center"/>
    </xf>
    <xf numFmtId="0" fontId="18" fillId="2" borderId="1" xfId="0" applyFont="1" applyFill="1" applyBorder="1" applyAlignment="1">
      <alignment vertical="top" wrapText="1"/>
    </xf>
    <xf numFmtId="167" fontId="0" fillId="0" borderId="0" xfId="0" applyNumberFormat="1"/>
    <xf numFmtId="0" fontId="21" fillId="0" borderId="10" xfId="0" applyFont="1" applyBorder="1" applyAlignment="1">
      <alignment horizontal="center" vertical="top" wrapText="1"/>
    </xf>
    <xf numFmtId="0" fontId="21" fillId="0" borderId="11" xfId="0" applyFont="1" applyBorder="1" applyAlignment="1">
      <alignment horizontal="center" vertical="top" wrapText="1"/>
    </xf>
    <xf numFmtId="0" fontId="21" fillId="0" borderId="5" xfId="0" applyFont="1" applyBorder="1" applyAlignment="1">
      <alignment horizontal="center" vertical="top" wrapText="1"/>
    </xf>
    <xf numFmtId="0" fontId="1" fillId="0" borderId="1" xfId="0" applyFont="1" applyBorder="1" applyAlignment="1">
      <alignment horizontal="center"/>
    </xf>
    <xf numFmtId="166" fontId="1" fillId="0" borderId="1" xfId="0" applyNumberFormat="1" applyFont="1" applyBorder="1" applyAlignment="1">
      <alignment vertical="center" wrapText="1"/>
    </xf>
    <xf numFmtId="166" fontId="1" fillId="0" borderId="1" xfId="0" applyNumberFormat="1" applyFont="1" applyBorder="1"/>
    <xf numFmtId="0" fontId="1" fillId="0" borderId="1" xfId="0" applyFont="1" applyBorder="1" applyAlignment="1">
      <alignment horizontal="center" vertical="center"/>
    </xf>
    <xf numFmtId="0" fontId="22" fillId="0" borderId="1"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0</xdr:colOff>
      <xdr:row>38</xdr:row>
      <xdr:rowOff>1504950</xdr:rowOff>
    </xdr:from>
    <xdr:to>
      <xdr:col>3</xdr:col>
      <xdr:colOff>47625</xdr:colOff>
      <xdr:row>38</xdr:row>
      <xdr:rowOff>2238375</xdr:rowOff>
    </xdr:to>
    <xdr:pic>
      <xdr:nvPicPr>
        <xdr:cNvPr id="9" name="Imagen 5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81725" y="21383625"/>
          <a:ext cx="47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50</xdr:row>
      <xdr:rowOff>0</xdr:rowOff>
    </xdr:from>
    <xdr:to>
      <xdr:col>4</xdr:col>
      <xdr:colOff>295275</xdr:colOff>
      <xdr:row>50</xdr:row>
      <xdr:rowOff>0</xdr:rowOff>
    </xdr:to>
    <xdr:pic>
      <xdr:nvPicPr>
        <xdr:cNvPr id="10" name="Imagen 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3186" t="7349" r="31648" b="5305"/>
        <a:stretch>
          <a:fillRect/>
        </a:stretch>
      </xdr:blipFill>
      <xdr:spPr bwMode="auto">
        <a:xfrm>
          <a:off x="6181725" y="32670750"/>
          <a:ext cx="1162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59</xdr:row>
      <xdr:rowOff>104775</xdr:rowOff>
    </xdr:from>
    <xdr:to>
      <xdr:col>2</xdr:col>
      <xdr:colOff>297180</xdr:colOff>
      <xdr:row>61</xdr:row>
      <xdr:rowOff>151498</xdr:rowOff>
    </xdr:to>
    <xdr:pic>
      <xdr:nvPicPr>
        <xdr:cNvPr id="11" name="image1.jpeg"/>
        <xdr:cNvPicPr/>
      </xdr:nvPicPr>
      <xdr:blipFill>
        <a:blip xmlns:r="http://schemas.openxmlformats.org/officeDocument/2006/relationships" r:embed="rId3" cstate="print"/>
        <a:stretch>
          <a:fillRect/>
        </a:stretch>
      </xdr:blipFill>
      <xdr:spPr>
        <a:xfrm>
          <a:off x="104775" y="50853975"/>
          <a:ext cx="1716405" cy="4277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5"/>
  <sheetViews>
    <sheetView tabSelected="1" workbookViewId="0">
      <selection activeCell="A65" sqref="A65"/>
    </sheetView>
  </sheetViews>
  <sheetFormatPr baseColWidth="10" defaultRowHeight="15" x14ac:dyDescent="0.25"/>
  <cols>
    <col min="3" max="3" width="33.28515625" customWidth="1"/>
    <col min="4" max="4" width="14.5703125" customWidth="1"/>
  </cols>
  <sheetData>
    <row r="2" spans="1:11" x14ac:dyDescent="0.25">
      <c r="A2" s="46" t="s">
        <v>116</v>
      </c>
      <c r="B2" s="46"/>
      <c r="C2" s="46"/>
      <c r="D2" s="46"/>
      <c r="E2" s="46"/>
      <c r="F2" s="46"/>
      <c r="G2" s="46"/>
      <c r="H2" s="46"/>
      <c r="I2" s="46"/>
      <c r="J2" s="46"/>
      <c r="K2" s="46"/>
    </row>
    <row r="3" spans="1:11" x14ac:dyDescent="0.25">
      <c r="A3" s="46"/>
      <c r="B3" s="46"/>
      <c r="C3" s="46"/>
      <c r="D3" s="46"/>
      <c r="E3" s="46"/>
      <c r="F3" s="46"/>
      <c r="G3" s="46"/>
      <c r="H3" s="46"/>
      <c r="I3" s="46"/>
      <c r="J3" s="46"/>
      <c r="K3" s="46"/>
    </row>
    <row r="4" spans="1:11" ht="71.25" customHeight="1" x14ac:dyDescent="0.25">
      <c r="A4" s="47" t="s">
        <v>115</v>
      </c>
      <c r="B4" s="47"/>
      <c r="C4" s="47"/>
      <c r="D4" s="47"/>
      <c r="E4" s="47"/>
      <c r="F4" s="47"/>
      <c r="G4" s="47"/>
      <c r="H4" s="47"/>
      <c r="I4" s="47"/>
      <c r="J4" s="47"/>
      <c r="K4" s="47"/>
    </row>
    <row r="5" spans="1:11" ht="38.25" x14ac:dyDescent="0.25">
      <c r="A5" s="1" t="s">
        <v>0</v>
      </c>
      <c r="B5" s="1" t="s">
        <v>1</v>
      </c>
      <c r="C5" s="1" t="s">
        <v>2</v>
      </c>
      <c r="D5" s="2" t="s">
        <v>3</v>
      </c>
      <c r="E5" s="1" t="s">
        <v>4</v>
      </c>
      <c r="F5" s="3" t="s">
        <v>5</v>
      </c>
      <c r="G5" s="3" t="s">
        <v>112</v>
      </c>
      <c r="H5" s="3" t="s">
        <v>6</v>
      </c>
      <c r="I5" s="3" t="s">
        <v>111</v>
      </c>
      <c r="J5" s="3" t="s">
        <v>110</v>
      </c>
      <c r="K5" s="3" t="s">
        <v>7</v>
      </c>
    </row>
    <row r="6" spans="1:11" ht="25.5" x14ac:dyDescent="0.25">
      <c r="A6" s="4">
        <v>1</v>
      </c>
      <c r="B6" s="5" t="s">
        <v>8</v>
      </c>
      <c r="C6" s="6" t="s">
        <v>9</v>
      </c>
      <c r="D6" s="7" t="s">
        <v>10</v>
      </c>
      <c r="E6" s="7">
        <v>50</v>
      </c>
      <c r="F6" s="9">
        <v>21000</v>
      </c>
      <c r="G6" s="9">
        <f>F6*E6</f>
        <v>1050000</v>
      </c>
      <c r="H6" s="8">
        <v>3990</v>
      </c>
      <c r="I6" s="8">
        <f>H6*E6</f>
        <v>199500</v>
      </c>
      <c r="J6" s="8">
        <f>F6+H6</f>
        <v>24990</v>
      </c>
      <c r="K6" s="8">
        <f>J6*E6</f>
        <v>1249500</v>
      </c>
    </row>
    <row r="7" spans="1:11" ht="114.75" x14ac:dyDescent="0.25">
      <c r="A7" s="4">
        <v>2</v>
      </c>
      <c r="B7" s="10" t="s">
        <v>11</v>
      </c>
      <c r="C7" s="11" t="s">
        <v>12</v>
      </c>
      <c r="D7" s="7" t="s">
        <v>13</v>
      </c>
      <c r="E7" s="7">
        <v>2</v>
      </c>
      <c r="F7" s="8">
        <v>273750</v>
      </c>
      <c r="G7" s="9">
        <f t="shared" ref="G7:G53" si="0">F7*E7</f>
        <v>547500</v>
      </c>
      <c r="H7" s="8">
        <v>52012.5</v>
      </c>
      <c r="I7" s="8">
        <f t="shared" ref="I7:I53" si="1">H7*E7</f>
        <v>104025</v>
      </c>
      <c r="J7" s="8">
        <f>F7+H7</f>
        <v>325762.5</v>
      </c>
      <c r="K7" s="8">
        <v>651525</v>
      </c>
    </row>
    <row r="8" spans="1:11" ht="25.5" x14ac:dyDescent="0.25">
      <c r="A8" s="4">
        <v>3</v>
      </c>
      <c r="B8" s="12" t="s">
        <v>14</v>
      </c>
      <c r="C8" s="11" t="s">
        <v>15</v>
      </c>
      <c r="D8" s="7" t="s">
        <v>16</v>
      </c>
      <c r="E8" s="7">
        <v>2</v>
      </c>
      <c r="F8" s="8">
        <v>420000</v>
      </c>
      <c r="G8" s="9">
        <f t="shared" si="0"/>
        <v>840000</v>
      </c>
      <c r="H8" s="8">
        <v>79800</v>
      </c>
      <c r="I8" s="8">
        <f t="shared" si="1"/>
        <v>159600</v>
      </c>
      <c r="J8" s="8">
        <f t="shared" ref="J8:J52" si="2">F8+H8</f>
        <v>499800</v>
      </c>
      <c r="K8" s="8">
        <v>999600</v>
      </c>
    </row>
    <row r="9" spans="1:11" ht="38.25" x14ac:dyDescent="0.25">
      <c r="A9" s="4">
        <v>4</v>
      </c>
      <c r="B9" s="12" t="s">
        <v>17</v>
      </c>
      <c r="C9" s="11" t="s">
        <v>18</v>
      </c>
      <c r="D9" s="7" t="s">
        <v>16</v>
      </c>
      <c r="E9" s="7">
        <v>2</v>
      </c>
      <c r="F9" s="8">
        <v>383250</v>
      </c>
      <c r="G9" s="9">
        <f t="shared" si="0"/>
        <v>766500</v>
      </c>
      <c r="H9" s="8">
        <v>72817.5</v>
      </c>
      <c r="I9" s="8">
        <f t="shared" si="1"/>
        <v>145635</v>
      </c>
      <c r="J9" s="8">
        <f t="shared" si="2"/>
        <v>456067.5</v>
      </c>
      <c r="K9" s="8">
        <v>912135</v>
      </c>
    </row>
    <row r="10" spans="1:11" ht="89.25" x14ac:dyDescent="0.25">
      <c r="A10" s="4">
        <v>5</v>
      </c>
      <c r="B10" s="13" t="s">
        <v>19</v>
      </c>
      <c r="C10" s="6" t="s">
        <v>20</v>
      </c>
      <c r="D10" s="7" t="s">
        <v>10</v>
      </c>
      <c r="E10" s="7">
        <v>1</v>
      </c>
      <c r="F10" s="8">
        <v>240900</v>
      </c>
      <c r="G10" s="9">
        <f t="shared" si="0"/>
        <v>240900</v>
      </c>
      <c r="H10" s="8">
        <v>45771</v>
      </c>
      <c r="I10" s="8">
        <f t="shared" si="1"/>
        <v>45771</v>
      </c>
      <c r="J10" s="8">
        <f t="shared" si="2"/>
        <v>286671</v>
      </c>
      <c r="K10" s="8">
        <v>286671</v>
      </c>
    </row>
    <row r="11" spans="1:11" ht="51" x14ac:dyDescent="0.25">
      <c r="A11" s="4">
        <v>6</v>
      </c>
      <c r="B11" s="14" t="s">
        <v>21</v>
      </c>
      <c r="C11" s="6" t="s">
        <v>22</v>
      </c>
      <c r="D11" s="7" t="s">
        <v>10</v>
      </c>
      <c r="E11" s="7">
        <v>1</v>
      </c>
      <c r="F11" s="8">
        <v>229950</v>
      </c>
      <c r="G11" s="9">
        <f t="shared" si="0"/>
        <v>229950</v>
      </c>
      <c r="H11" s="8">
        <v>43690.5</v>
      </c>
      <c r="I11" s="8">
        <f t="shared" si="1"/>
        <v>43690.5</v>
      </c>
      <c r="J11" s="8">
        <f t="shared" si="2"/>
        <v>273640.5</v>
      </c>
      <c r="K11" s="8">
        <v>273640.5</v>
      </c>
    </row>
    <row r="12" spans="1:11" ht="102" x14ac:dyDescent="0.25">
      <c r="A12" s="4">
        <v>7</v>
      </c>
      <c r="B12" s="15" t="s">
        <v>23</v>
      </c>
      <c r="C12" s="6" t="s">
        <v>24</v>
      </c>
      <c r="D12" s="7" t="s">
        <v>25</v>
      </c>
      <c r="E12" s="7">
        <v>2</v>
      </c>
      <c r="F12" s="8">
        <v>147825</v>
      </c>
      <c r="G12" s="9">
        <f t="shared" si="0"/>
        <v>295650</v>
      </c>
      <c r="H12" s="8">
        <v>28086.75</v>
      </c>
      <c r="I12" s="8">
        <f t="shared" si="1"/>
        <v>56173.5</v>
      </c>
      <c r="J12" s="8">
        <f t="shared" si="2"/>
        <v>175911.75</v>
      </c>
      <c r="K12" s="8">
        <v>351823.5</v>
      </c>
    </row>
    <row r="13" spans="1:11" ht="51" x14ac:dyDescent="0.25">
      <c r="A13" s="4">
        <v>8</v>
      </c>
      <c r="B13" s="5" t="s">
        <v>26</v>
      </c>
      <c r="C13" s="16" t="s">
        <v>27</v>
      </c>
      <c r="D13" s="7" t="s">
        <v>28</v>
      </c>
      <c r="E13" s="7">
        <v>10</v>
      </c>
      <c r="F13" s="8">
        <v>60225</v>
      </c>
      <c r="G13" s="9">
        <f t="shared" si="0"/>
        <v>602250</v>
      </c>
      <c r="H13" s="8">
        <v>11442.75</v>
      </c>
      <c r="I13" s="8">
        <f t="shared" si="1"/>
        <v>114427.5</v>
      </c>
      <c r="J13" s="8">
        <f t="shared" si="2"/>
        <v>71667.75</v>
      </c>
      <c r="K13" s="8">
        <v>716677.5</v>
      </c>
    </row>
    <row r="14" spans="1:11" ht="25.5" x14ac:dyDescent="0.25">
      <c r="A14" s="4">
        <v>9</v>
      </c>
      <c r="B14" s="17" t="s">
        <v>29</v>
      </c>
      <c r="C14" s="18" t="s">
        <v>30</v>
      </c>
      <c r="D14" s="7" t="s">
        <v>28</v>
      </c>
      <c r="E14" s="7">
        <v>2</v>
      </c>
      <c r="F14" s="8">
        <v>191625</v>
      </c>
      <c r="G14" s="9">
        <f t="shared" si="0"/>
        <v>383250</v>
      </c>
      <c r="H14" s="8">
        <v>36408.75</v>
      </c>
      <c r="I14" s="8">
        <f t="shared" si="1"/>
        <v>72817.5</v>
      </c>
      <c r="J14" s="8">
        <f t="shared" si="2"/>
        <v>228033.75</v>
      </c>
      <c r="K14" s="8">
        <v>456067.5</v>
      </c>
    </row>
    <row r="15" spans="1:11" ht="76.5" x14ac:dyDescent="0.25">
      <c r="A15" s="4">
        <v>10</v>
      </c>
      <c r="B15" s="17" t="s">
        <v>31</v>
      </c>
      <c r="C15" s="18" t="s">
        <v>32</v>
      </c>
      <c r="D15" s="7" t="s">
        <v>33</v>
      </c>
      <c r="E15" s="7">
        <v>5</v>
      </c>
      <c r="F15" s="8">
        <v>71175</v>
      </c>
      <c r="G15" s="9">
        <f t="shared" si="0"/>
        <v>355875</v>
      </c>
      <c r="H15" s="8">
        <v>13523.25</v>
      </c>
      <c r="I15" s="8">
        <f t="shared" si="1"/>
        <v>67616.25</v>
      </c>
      <c r="J15" s="8">
        <f t="shared" si="2"/>
        <v>84698.25</v>
      </c>
      <c r="K15" s="8">
        <v>423491.25</v>
      </c>
    </row>
    <row r="16" spans="1:11" ht="267.75" x14ac:dyDescent="0.25">
      <c r="A16" s="4">
        <v>11</v>
      </c>
      <c r="B16" s="19" t="s">
        <v>34</v>
      </c>
      <c r="C16" s="18" t="s">
        <v>35</v>
      </c>
      <c r="D16" s="7" t="s">
        <v>13</v>
      </c>
      <c r="E16" s="7">
        <v>4</v>
      </c>
      <c r="F16" s="8">
        <v>202575</v>
      </c>
      <c r="G16" s="9">
        <f t="shared" si="0"/>
        <v>810300</v>
      </c>
      <c r="H16" s="8">
        <v>38489.25</v>
      </c>
      <c r="I16" s="8">
        <f t="shared" si="1"/>
        <v>153957</v>
      </c>
      <c r="J16" s="8">
        <f t="shared" si="2"/>
        <v>241064.25</v>
      </c>
      <c r="K16" s="8">
        <v>964257</v>
      </c>
    </row>
    <row r="17" spans="1:11" ht="63.75" x14ac:dyDescent="0.25">
      <c r="A17" s="4">
        <v>12</v>
      </c>
      <c r="B17" s="20" t="s">
        <v>36</v>
      </c>
      <c r="C17" s="21" t="s">
        <v>37</v>
      </c>
      <c r="D17" s="7" t="s">
        <v>38</v>
      </c>
      <c r="E17" s="7">
        <v>12</v>
      </c>
      <c r="F17" s="8">
        <v>60225</v>
      </c>
      <c r="G17" s="9">
        <f t="shared" si="0"/>
        <v>722700</v>
      </c>
      <c r="H17" s="8">
        <v>11442.75</v>
      </c>
      <c r="I17" s="8">
        <f t="shared" si="1"/>
        <v>137313</v>
      </c>
      <c r="J17" s="8">
        <f t="shared" si="2"/>
        <v>71667.75</v>
      </c>
      <c r="K17" s="8">
        <v>860013</v>
      </c>
    </row>
    <row r="18" spans="1:11" ht="38.25" x14ac:dyDescent="0.25">
      <c r="A18" s="4">
        <v>13</v>
      </c>
      <c r="B18" s="22" t="s">
        <v>39</v>
      </c>
      <c r="C18" s="23" t="s">
        <v>40</v>
      </c>
      <c r="D18" s="7" t="s">
        <v>38</v>
      </c>
      <c r="E18" s="7">
        <v>2</v>
      </c>
      <c r="F18" s="8">
        <v>125925</v>
      </c>
      <c r="G18" s="9">
        <f t="shared" si="0"/>
        <v>251850</v>
      </c>
      <c r="H18" s="8">
        <v>23925.75</v>
      </c>
      <c r="I18" s="8">
        <f t="shared" si="1"/>
        <v>47851.5</v>
      </c>
      <c r="J18" s="8">
        <f t="shared" si="2"/>
        <v>149850.75</v>
      </c>
      <c r="K18" s="8">
        <v>299701.5</v>
      </c>
    </row>
    <row r="19" spans="1:11" ht="38.25" x14ac:dyDescent="0.25">
      <c r="A19" s="4">
        <v>14</v>
      </c>
      <c r="B19" s="22" t="s">
        <v>39</v>
      </c>
      <c r="C19" s="23" t="s">
        <v>41</v>
      </c>
      <c r="D19" s="7" t="s">
        <v>13</v>
      </c>
      <c r="E19" s="7">
        <v>10</v>
      </c>
      <c r="F19" s="8">
        <v>104025</v>
      </c>
      <c r="G19" s="9">
        <f t="shared" si="0"/>
        <v>1040250</v>
      </c>
      <c r="H19" s="8">
        <v>19764.75</v>
      </c>
      <c r="I19" s="8">
        <f t="shared" si="1"/>
        <v>197647.5</v>
      </c>
      <c r="J19" s="8">
        <f t="shared" si="2"/>
        <v>123789.75</v>
      </c>
      <c r="K19" s="8">
        <v>1237897.5</v>
      </c>
    </row>
    <row r="20" spans="1:11" ht="38.25" x14ac:dyDescent="0.25">
      <c r="A20" s="4">
        <v>15</v>
      </c>
      <c r="B20" s="22" t="s">
        <v>42</v>
      </c>
      <c r="C20" s="24" t="s">
        <v>43</v>
      </c>
      <c r="D20" s="7" t="s">
        <v>38</v>
      </c>
      <c r="E20" s="7">
        <v>5</v>
      </c>
      <c r="F20" s="8">
        <v>71175</v>
      </c>
      <c r="G20" s="9">
        <f t="shared" si="0"/>
        <v>355875</v>
      </c>
      <c r="H20" s="8">
        <v>13523.25</v>
      </c>
      <c r="I20" s="8">
        <f t="shared" si="1"/>
        <v>67616.25</v>
      </c>
      <c r="J20" s="8">
        <f t="shared" si="2"/>
        <v>84698.25</v>
      </c>
      <c r="K20" s="8">
        <v>423491.25</v>
      </c>
    </row>
    <row r="21" spans="1:11" ht="38.25" x14ac:dyDescent="0.25">
      <c r="A21" s="4">
        <v>16</v>
      </c>
      <c r="B21" s="22" t="s">
        <v>44</v>
      </c>
      <c r="C21" s="24" t="s">
        <v>45</v>
      </c>
      <c r="D21" s="7" t="s">
        <v>38</v>
      </c>
      <c r="E21" s="7">
        <v>10</v>
      </c>
      <c r="F21" s="8">
        <v>56940</v>
      </c>
      <c r="G21" s="9">
        <f t="shared" si="0"/>
        <v>569400</v>
      </c>
      <c r="H21" s="8">
        <v>10818.6</v>
      </c>
      <c r="I21" s="8">
        <f t="shared" si="1"/>
        <v>108186</v>
      </c>
      <c r="J21" s="8">
        <f t="shared" si="2"/>
        <v>67758.600000000006</v>
      </c>
      <c r="K21" s="8">
        <v>677586</v>
      </c>
    </row>
    <row r="22" spans="1:11" ht="38.25" x14ac:dyDescent="0.25">
      <c r="A22" s="4">
        <v>17</v>
      </c>
      <c r="B22" s="22" t="s">
        <v>44</v>
      </c>
      <c r="C22" s="23" t="s">
        <v>46</v>
      </c>
      <c r="D22" s="7" t="s">
        <v>38</v>
      </c>
      <c r="E22" s="7">
        <v>3</v>
      </c>
      <c r="F22" s="8">
        <v>38325</v>
      </c>
      <c r="G22" s="9">
        <f t="shared" si="0"/>
        <v>114975</v>
      </c>
      <c r="H22" s="8">
        <v>7281.75</v>
      </c>
      <c r="I22" s="8">
        <f t="shared" si="1"/>
        <v>21845.25</v>
      </c>
      <c r="J22" s="8">
        <f t="shared" si="2"/>
        <v>45606.75</v>
      </c>
      <c r="K22" s="8">
        <v>136820.25</v>
      </c>
    </row>
    <row r="23" spans="1:11" ht="38.25" x14ac:dyDescent="0.25">
      <c r="A23" s="4">
        <v>18</v>
      </c>
      <c r="B23" s="22" t="s">
        <v>44</v>
      </c>
      <c r="C23" s="24" t="s">
        <v>47</v>
      </c>
      <c r="D23" s="7" t="s">
        <v>38</v>
      </c>
      <c r="E23" s="7">
        <v>6</v>
      </c>
      <c r="F23" s="8">
        <v>63510</v>
      </c>
      <c r="G23" s="9">
        <f t="shared" si="0"/>
        <v>381060</v>
      </c>
      <c r="H23" s="8">
        <v>12066.9</v>
      </c>
      <c r="I23" s="8">
        <f t="shared" si="1"/>
        <v>72401.399999999994</v>
      </c>
      <c r="J23" s="8">
        <f t="shared" si="2"/>
        <v>75576.899999999994</v>
      </c>
      <c r="K23" s="8">
        <v>453461.4</v>
      </c>
    </row>
    <row r="24" spans="1:11" ht="38.25" x14ac:dyDescent="0.25">
      <c r="A24" s="4">
        <v>19</v>
      </c>
      <c r="B24" s="22" t="s">
        <v>44</v>
      </c>
      <c r="C24" s="23" t="s">
        <v>48</v>
      </c>
      <c r="D24" s="7" t="s">
        <v>13</v>
      </c>
      <c r="E24" s="7">
        <v>4</v>
      </c>
      <c r="F24" s="8">
        <v>55845</v>
      </c>
      <c r="G24" s="9">
        <f t="shared" si="0"/>
        <v>223380</v>
      </c>
      <c r="H24" s="8">
        <v>10610.55</v>
      </c>
      <c r="I24" s="8">
        <f t="shared" si="1"/>
        <v>42442.2</v>
      </c>
      <c r="J24" s="8">
        <f t="shared" si="2"/>
        <v>66455.55</v>
      </c>
      <c r="K24" s="8">
        <v>265822.2</v>
      </c>
    </row>
    <row r="25" spans="1:11" ht="38.25" x14ac:dyDescent="0.25">
      <c r="A25" s="4">
        <v>20</v>
      </c>
      <c r="B25" s="22" t="s">
        <v>44</v>
      </c>
      <c r="C25" s="24" t="s">
        <v>49</v>
      </c>
      <c r="D25" s="7" t="s">
        <v>13</v>
      </c>
      <c r="E25" s="7">
        <v>6</v>
      </c>
      <c r="F25" s="8">
        <v>45990</v>
      </c>
      <c r="G25" s="9">
        <f t="shared" si="0"/>
        <v>275940</v>
      </c>
      <c r="H25" s="8">
        <v>8738.1</v>
      </c>
      <c r="I25" s="8">
        <f t="shared" si="1"/>
        <v>52428.600000000006</v>
      </c>
      <c r="J25" s="8">
        <f t="shared" si="2"/>
        <v>54728.1</v>
      </c>
      <c r="K25" s="8">
        <v>328368.59999999998</v>
      </c>
    </row>
    <row r="26" spans="1:11" ht="76.5" x14ac:dyDescent="0.25">
      <c r="A26" s="4">
        <v>21</v>
      </c>
      <c r="B26" s="22" t="s">
        <v>50</v>
      </c>
      <c r="C26" s="23" t="s">
        <v>51</v>
      </c>
      <c r="D26" s="7" t="s">
        <v>52</v>
      </c>
      <c r="E26" s="7">
        <v>40</v>
      </c>
      <c r="F26" s="8">
        <v>19710</v>
      </c>
      <c r="G26" s="9">
        <f t="shared" si="0"/>
        <v>788400</v>
      </c>
      <c r="H26" s="8">
        <v>3744.9</v>
      </c>
      <c r="I26" s="8">
        <f t="shared" si="1"/>
        <v>149796</v>
      </c>
      <c r="J26" s="8">
        <f t="shared" si="2"/>
        <v>23454.9</v>
      </c>
      <c r="K26" s="8">
        <v>938196</v>
      </c>
    </row>
    <row r="27" spans="1:11" ht="76.5" x14ac:dyDescent="0.25">
      <c r="A27" s="4">
        <v>22</v>
      </c>
      <c r="B27" s="22" t="s">
        <v>50</v>
      </c>
      <c r="C27" s="23" t="s">
        <v>53</v>
      </c>
      <c r="D27" s="7" t="s">
        <v>52</v>
      </c>
      <c r="E27" s="7">
        <v>11</v>
      </c>
      <c r="F27" s="8">
        <v>19710</v>
      </c>
      <c r="G27" s="9">
        <f t="shared" si="0"/>
        <v>216810</v>
      </c>
      <c r="H27" s="8">
        <v>3744.9</v>
      </c>
      <c r="I27" s="8">
        <f t="shared" si="1"/>
        <v>41193.9</v>
      </c>
      <c r="J27" s="8">
        <f t="shared" si="2"/>
        <v>23454.9</v>
      </c>
      <c r="K27" s="8">
        <v>258003.9</v>
      </c>
    </row>
    <row r="28" spans="1:11" ht="76.5" x14ac:dyDescent="0.25">
      <c r="A28" s="4">
        <v>23</v>
      </c>
      <c r="B28" s="22" t="s">
        <v>50</v>
      </c>
      <c r="C28" s="23" t="s">
        <v>54</v>
      </c>
      <c r="D28" s="7" t="s">
        <v>52</v>
      </c>
      <c r="E28" s="7">
        <v>20</v>
      </c>
      <c r="F28" s="8">
        <v>19710</v>
      </c>
      <c r="G28" s="9">
        <f t="shared" si="0"/>
        <v>394200</v>
      </c>
      <c r="H28" s="8">
        <v>3744.9</v>
      </c>
      <c r="I28" s="8">
        <f t="shared" si="1"/>
        <v>74898</v>
      </c>
      <c r="J28" s="8">
        <f t="shared" si="2"/>
        <v>23454.9</v>
      </c>
      <c r="K28" s="8">
        <v>469098</v>
      </c>
    </row>
    <row r="29" spans="1:11" ht="153" x14ac:dyDescent="0.25">
      <c r="A29" s="4">
        <v>24</v>
      </c>
      <c r="B29" s="22" t="s">
        <v>55</v>
      </c>
      <c r="C29" s="24" t="s">
        <v>56</v>
      </c>
      <c r="D29" s="7" t="s">
        <v>57</v>
      </c>
      <c r="E29" s="7">
        <v>140</v>
      </c>
      <c r="F29" s="8">
        <v>1971</v>
      </c>
      <c r="G29" s="9">
        <f t="shared" si="0"/>
        <v>275940</v>
      </c>
      <c r="H29" s="8">
        <v>374.49</v>
      </c>
      <c r="I29" s="8">
        <f t="shared" si="1"/>
        <v>52428.6</v>
      </c>
      <c r="J29" s="8">
        <f t="shared" si="2"/>
        <v>2345.4899999999998</v>
      </c>
      <c r="K29" s="8">
        <v>328368.59999999998</v>
      </c>
    </row>
    <row r="30" spans="1:11" ht="25.5" x14ac:dyDescent="0.25">
      <c r="A30" s="4">
        <v>25</v>
      </c>
      <c r="B30" s="22" t="s">
        <v>58</v>
      </c>
      <c r="C30" s="25" t="s">
        <v>59</v>
      </c>
      <c r="D30" s="7" t="s">
        <v>60</v>
      </c>
      <c r="E30" s="7">
        <v>1</v>
      </c>
      <c r="F30" s="8">
        <v>56940</v>
      </c>
      <c r="G30" s="9">
        <f t="shared" si="0"/>
        <v>56940</v>
      </c>
      <c r="H30" s="8">
        <v>10818.6</v>
      </c>
      <c r="I30" s="8">
        <f t="shared" si="1"/>
        <v>10818.6</v>
      </c>
      <c r="J30" s="8">
        <f t="shared" si="2"/>
        <v>67758.600000000006</v>
      </c>
      <c r="K30" s="8">
        <v>67758.600000000006</v>
      </c>
    </row>
    <row r="31" spans="1:11" ht="76.5" x14ac:dyDescent="0.25">
      <c r="A31" s="4">
        <v>26</v>
      </c>
      <c r="B31" s="26" t="s">
        <v>61</v>
      </c>
      <c r="C31" s="27" t="s">
        <v>62</v>
      </c>
      <c r="D31" s="7" t="s">
        <v>60</v>
      </c>
      <c r="E31" s="7">
        <v>1</v>
      </c>
      <c r="F31" s="8">
        <v>13687.5</v>
      </c>
      <c r="G31" s="9">
        <f t="shared" si="0"/>
        <v>13687.5</v>
      </c>
      <c r="H31" s="8">
        <v>2600.625</v>
      </c>
      <c r="I31" s="8">
        <f t="shared" si="1"/>
        <v>2600.625</v>
      </c>
      <c r="J31" s="8">
        <f t="shared" si="2"/>
        <v>16288.125</v>
      </c>
      <c r="K31" s="8">
        <v>16288.125</v>
      </c>
    </row>
    <row r="32" spans="1:11" ht="25.5" x14ac:dyDescent="0.25">
      <c r="A32" s="4">
        <v>27</v>
      </c>
      <c r="B32" s="22" t="s">
        <v>63</v>
      </c>
      <c r="C32" s="23" t="s">
        <v>64</v>
      </c>
      <c r="D32" s="7" t="s">
        <v>13</v>
      </c>
      <c r="E32" s="7">
        <v>10</v>
      </c>
      <c r="F32" s="8">
        <v>59130</v>
      </c>
      <c r="G32" s="9">
        <f t="shared" si="0"/>
        <v>591300</v>
      </c>
      <c r="H32" s="8">
        <v>11234.7</v>
      </c>
      <c r="I32" s="8">
        <f t="shared" si="1"/>
        <v>112347</v>
      </c>
      <c r="J32" s="8">
        <f t="shared" si="2"/>
        <v>70364.7</v>
      </c>
      <c r="K32" s="8">
        <v>703647</v>
      </c>
    </row>
    <row r="33" spans="1:11" x14ac:dyDescent="0.25">
      <c r="A33" s="4">
        <v>28</v>
      </c>
      <c r="B33" s="22" t="s">
        <v>65</v>
      </c>
      <c r="C33" s="23" t="s">
        <v>66</v>
      </c>
      <c r="D33" s="7" t="s">
        <v>13</v>
      </c>
      <c r="E33" s="7">
        <v>110</v>
      </c>
      <c r="F33" s="8">
        <v>273.75</v>
      </c>
      <c r="G33" s="9">
        <f t="shared" si="0"/>
        <v>30112.5</v>
      </c>
      <c r="H33" s="8">
        <v>52.012500000000003</v>
      </c>
      <c r="I33" s="8">
        <f t="shared" si="1"/>
        <v>5721.375</v>
      </c>
      <c r="J33" s="8">
        <f t="shared" si="2"/>
        <v>325.76249999999999</v>
      </c>
      <c r="K33" s="8">
        <v>35833.875</v>
      </c>
    </row>
    <row r="34" spans="1:11" x14ac:dyDescent="0.25">
      <c r="A34" s="4">
        <v>29</v>
      </c>
      <c r="B34" s="22" t="s">
        <v>67</v>
      </c>
      <c r="C34" s="23" t="s">
        <v>68</v>
      </c>
      <c r="D34" s="7" t="s">
        <v>13</v>
      </c>
      <c r="E34" s="7">
        <v>110</v>
      </c>
      <c r="F34" s="8">
        <v>131.4</v>
      </c>
      <c r="G34" s="9">
        <f t="shared" si="0"/>
        <v>14454</v>
      </c>
      <c r="H34" s="8">
        <v>24.966000000000001</v>
      </c>
      <c r="I34" s="8">
        <f t="shared" si="1"/>
        <v>2746.26</v>
      </c>
      <c r="J34" s="8">
        <f t="shared" si="2"/>
        <v>156.36600000000001</v>
      </c>
      <c r="K34" s="8">
        <v>17200.260000000002</v>
      </c>
    </row>
    <row r="35" spans="1:11" ht="63.75" x14ac:dyDescent="0.25">
      <c r="A35" s="4">
        <v>30</v>
      </c>
      <c r="B35" s="22" t="s">
        <v>69</v>
      </c>
      <c r="C35" s="18" t="s">
        <v>70</v>
      </c>
      <c r="D35" s="7" t="s">
        <v>60</v>
      </c>
      <c r="E35" s="7">
        <v>1</v>
      </c>
      <c r="F35" s="8">
        <v>10402.5</v>
      </c>
      <c r="G35" s="9">
        <f t="shared" si="0"/>
        <v>10402.5</v>
      </c>
      <c r="H35" s="8">
        <v>1976.4749999999999</v>
      </c>
      <c r="I35" s="8">
        <f t="shared" si="1"/>
        <v>1976.4749999999999</v>
      </c>
      <c r="J35" s="8">
        <f t="shared" si="2"/>
        <v>12378.975</v>
      </c>
      <c r="K35" s="8">
        <v>12378.975</v>
      </c>
    </row>
    <row r="36" spans="1:11" x14ac:dyDescent="0.25">
      <c r="A36" s="4">
        <v>31</v>
      </c>
      <c r="B36" s="22" t="s">
        <v>71</v>
      </c>
      <c r="C36" s="28" t="s">
        <v>72</v>
      </c>
      <c r="D36" s="7" t="s">
        <v>60</v>
      </c>
      <c r="E36" s="7">
        <v>1</v>
      </c>
      <c r="F36" s="8">
        <v>6022.5</v>
      </c>
      <c r="G36" s="9">
        <f t="shared" si="0"/>
        <v>6022.5</v>
      </c>
      <c r="H36" s="8">
        <v>1144.2750000000001</v>
      </c>
      <c r="I36" s="8">
        <f t="shared" si="1"/>
        <v>1144.2750000000001</v>
      </c>
      <c r="J36" s="8">
        <f t="shared" si="2"/>
        <v>7166.7749999999996</v>
      </c>
      <c r="K36" s="8">
        <v>7166.7749999999996</v>
      </c>
    </row>
    <row r="37" spans="1:11" ht="132" x14ac:dyDescent="0.25">
      <c r="A37" s="29">
        <v>32</v>
      </c>
      <c r="B37" s="30" t="s">
        <v>26</v>
      </c>
      <c r="C37" s="31" t="s">
        <v>73</v>
      </c>
      <c r="D37" s="32" t="s">
        <v>74</v>
      </c>
      <c r="E37" s="33">
        <v>5</v>
      </c>
      <c r="F37" s="8">
        <v>58000</v>
      </c>
      <c r="G37" s="9">
        <f t="shared" si="0"/>
        <v>290000</v>
      </c>
      <c r="H37" s="8">
        <v>6650</v>
      </c>
      <c r="I37" s="8">
        <f t="shared" si="1"/>
        <v>33250</v>
      </c>
      <c r="J37" s="8">
        <f t="shared" si="2"/>
        <v>64650</v>
      </c>
      <c r="K37" s="8">
        <v>323250</v>
      </c>
    </row>
    <row r="38" spans="1:11" ht="192" x14ac:dyDescent="0.25">
      <c r="A38" s="29">
        <v>33</v>
      </c>
      <c r="B38" s="30" t="s">
        <v>75</v>
      </c>
      <c r="C38" s="31" t="s">
        <v>76</v>
      </c>
      <c r="D38" s="32" t="s">
        <v>74</v>
      </c>
      <c r="E38" s="33">
        <v>5</v>
      </c>
      <c r="F38" s="8">
        <v>55500</v>
      </c>
      <c r="G38" s="9">
        <f t="shared" si="0"/>
        <v>277500</v>
      </c>
      <c r="H38" s="8">
        <v>6175</v>
      </c>
      <c r="I38" s="8">
        <f t="shared" si="1"/>
        <v>30875</v>
      </c>
      <c r="J38" s="8">
        <f t="shared" si="2"/>
        <v>61675</v>
      </c>
      <c r="K38" s="8">
        <v>308375</v>
      </c>
    </row>
    <row r="39" spans="1:11" ht="96" x14ac:dyDescent="0.25">
      <c r="A39" s="29">
        <v>34</v>
      </c>
      <c r="B39" s="30" t="s">
        <v>77</v>
      </c>
      <c r="C39" s="30" t="s">
        <v>78</v>
      </c>
      <c r="D39" s="32" t="s">
        <v>10</v>
      </c>
      <c r="E39" s="33">
        <v>5</v>
      </c>
      <c r="F39" s="8">
        <v>375000</v>
      </c>
      <c r="G39" s="9">
        <f t="shared" si="0"/>
        <v>1875000</v>
      </c>
      <c r="H39" s="8">
        <v>38000</v>
      </c>
      <c r="I39" s="8">
        <f t="shared" si="1"/>
        <v>190000</v>
      </c>
      <c r="J39" s="8">
        <f t="shared" si="2"/>
        <v>413000</v>
      </c>
      <c r="K39" s="8">
        <v>2065000</v>
      </c>
    </row>
    <row r="40" spans="1:11" ht="144" x14ac:dyDescent="0.25">
      <c r="A40" s="29">
        <v>35</v>
      </c>
      <c r="B40" s="30" t="s">
        <v>79</v>
      </c>
      <c r="C40" s="31" t="s">
        <v>80</v>
      </c>
      <c r="D40" s="32" t="s">
        <v>10</v>
      </c>
      <c r="E40" s="33">
        <v>5</v>
      </c>
      <c r="F40" s="8">
        <v>500000</v>
      </c>
      <c r="G40" s="9">
        <f t="shared" si="0"/>
        <v>2500000</v>
      </c>
      <c r="H40" s="8">
        <v>50350</v>
      </c>
      <c r="I40" s="8">
        <f t="shared" si="1"/>
        <v>251750</v>
      </c>
      <c r="J40" s="8">
        <f t="shared" si="2"/>
        <v>550350</v>
      </c>
      <c r="K40" s="8">
        <v>2751750</v>
      </c>
    </row>
    <row r="41" spans="1:11" ht="156" x14ac:dyDescent="0.25">
      <c r="A41" s="29">
        <v>36</v>
      </c>
      <c r="B41" s="30" t="s">
        <v>81</v>
      </c>
      <c r="C41" s="31" t="s">
        <v>82</v>
      </c>
      <c r="D41" s="32" t="s">
        <v>10</v>
      </c>
      <c r="E41" s="33">
        <v>5</v>
      </c>
      <c r="F41" s="8">
        <v>85000</v>
      </c>
      <c r="G41" s="9">
        <f t="shared" si="0"/>
        <v>425000</v>
      </c>
      <c r="H41" s="8">
        <v>9025</v>
      </c>
      <c r="I41" s="8">
        <f t="shared" si="1"/>
        <v>45125</v>
      </c>
      <c r="J41" s="8">
        <f t="shared" si="2"/>
        <v>94025</v>
      </c>
      <c r="K41" s="8">
        <v>470125</v>
      </c>
    </row>
    <row r="42" spans="1:11" ht="60" x14ac:dyDescent="0.25">
      <c r="A42" s="29">
        <v>37</v>
      </c>
      <c r="B42" s="30" t="s">
        <v>83</v>
      </c>
      <c r="C42" s="34" t="s">
        <v>84</v>
      </c>
      <c r="D42" s="35" t="s">
        <v>13</v>
      </c>
      <c r="E42" s="33">
        <v>14</v>
      </c>
      <c r="F42" s="8">
        <v>56500</v>
      </c>
      <c r="G42" s="9">
        <f t="shared" si="0"/>
        <v>791000</v>
      </c>
      <c r="H42" s="8">
        <v>10735</v>
      </c>
      <c r="I42" s="8">
        <f t="shared" si="1"/>
        <v>150290</v>
      </c>
      <c r="J42" s="8">
        <f t="shared" si="2"/>
        <v>67235</v>
      </c>
      <c r="K42" s="8">
        <v>941290</v>
      </c>
    </row>
    <row r="43" spans="1:11" ht="60" x14ac:dyDescent="0.25">
      <c r="A43" s="29">
        <v>38</v>
      </c>
      <c r="B43" s="30" t="s">
        <v>83</v>
      </c>
      <c r="C43" s="34" t="s">
        <v>85</v>
      </c>
      <c r="D43" s="35" t="s">
        <v>13</v>
      </c>
      <c r="E43" s="33">
        <v>14</v>
      </c>
      <c r="F43" s="8">
        <v>83000</v>
      </c>
      <c r="G43" s="9">
        <f t="shared" si="0"/>
        <v>1162000</v>
      </c>
      <c r="H43" s="8">
        <v>15770</v>
      </c>
      <c r="I43" s="8">
        <f t="shared" si="1"/>
        <v>220780</v>
      </c>
      <c r="J43" s="8">
        <f t="shared" si="2"/>
        <v>98770</v>
      </c>
      <c r="K43" s="8">
        <v>1382780</v>
      </c>
    </row>
    <row r="44" spans="1:11" ht="72" x14ac:dyDescent="0.25">
      <c r="A44" s="29">
        <v>39</v>
      </c>
      <c r="B44" s="30" t="s">
        <v>86</v>
      </c>
      <c r="C44" s="34" t="s">
        <v>87</v>
      </c>
      <c r="D44" s="35" t="s">
        <v>13</v>
      </c>
      <c r="E44" s="33">
        <v>14</v>
      </c>
      <c r="F44" s="8">
        <v>81000</v>
      </c>
      <c r="G44" s="9">
        <f t="shared" si="0"/>
        <v>1134000</v>
      </c>
      <c r="H44" s="8">
        <v>15390</v>
      </c>
      <c r="I44" s="8">
        <f t="shared" si="1"/>
        <v>215460</v>
      </c>
      <c r="J44" s="8">
        <f t="shared" si="2"/>
        <v>96390</v>
      </c>
      <c r="K44" s="8">
        <v>1349460</v>
      </c>
    </row>
    <row r="45" spans="1:11" ht="60" x14ac:dyDescent="0.25">
      <c r="A45" s="29">
        <v>40</v>
      </c>
      <c r="B45" s="30" t="s">
        <v>88</v>
      </c>
      <c r="C45" s="34" t="s">
        <v>89</v>
      </c>
      <c r="D45" s="35" t="s">
        <v>74</v>
      </c>
      <c r="E45" s="33">
        <v>5</v>
      </c>
      <c r="F45" s="8">
        <v>19000</v>
      </c>
      <c r="G45" s="9">
        <f t="shared" si="0"/>
        <v>95000</v>
      </c>
      <c r="H45" s="8">
        <v>0</v>
      </c>
      <c r="I45" s="8">
        <f t="shared" si="1"/>
        <v>0</v>
      </c>
      <c r="J45" s="8">
        <f t="shared" si="2"/>
        <v>19000</v>
      </c>
      <c r="K45" s="8">
        <v>95000</v>
      </c>
    </row>
    <row r="46" spans="1:11" ht="48" x14ac:dyDescent="0.25">
      <c r="A46" s="29">
        <v>41</v>
      </c>
      <c r="B46" s="30" t="s">
        <v>90</v>
      </c>
      <c r="C46" s="34" t="s">
        <v>91</v>
      </c>
      <c r="D46" s="35" t="s">
        <v>92</v>
      </c>
      <c r="E46" s="33">
        <v>2</v>
      </c>
      <c r="F46" s="8">
        <v>775000</v>
      </c>
      <c r="G46" s="9">
        <f t="shared" si="0"/>
        <v>1550000</v>
      </c>
      <c r="H46" s="8">
        <v>147250</v>
      </c>
      <c r="I46" s="8">
        <f t="shared" si="1"/>
        <v>294500</v>
      </c>
      <c r="J46" s="8">
        <f t="shared" si="2"/>
        <v>922250</v>
      </c>
      <c r="K46" s="8">
        <v>1844500</v>
      </c>
    </row>
    <row r="47" spans="1:11" ht="60" x14ac:dyDescent="0.25">
      <c r="A47" s="29">
        <v>42</v>
      </c>
      <c r="B47" s="36" t="s">
        <v>93</v>
      </c>
      <c r="C47" s="30" t="s">
        <v>94</v>
      </c>
      <c r="D47" s="32" t="s">
        <v>95</v>
      </c>
      <c r="E47" s="33">
        <v>20</v>
      </c>
      <c r="F47" s="8">
        <v>23500</v>
      </c>
      <c r="G47" s="9">
        <f t="shared" si="0"/>
        <v>470000</v>
      </c>
      <c r="H47" s="8">
        <v>4465</v>
      </c>
      <c r="I47" s="8">
        <f t="shared" si="1"/>
        <v>89300</v>
      </c>
      <c r="J47" s="8">
        <f t="shared" si="2"/>
        <v>27965</v>
      </c>
      <c r="K47" s="8">
        <v>559300</v>
      </c>
    </row>
    <row r="48" spans="1:11" ht="216" x14ac:dyDescent="0.25">
      <c r="A48" s="29">
        <v>43</v>
      </c>
      <c r="B48" s="30" t="s">
        <v>96</v>
      </c>
      <c r="C48" s="31" t="s">
        <v>97</v>
      </c>
      <c r="D48" s="32" t="s">
        <v>98</v>
      </c>
      <c r="E48" s="37">
        <v>15</v>
      </c>
      <c r="F48" s="8">
        <v>60000</v>
      </c>
      <c r="G48" s="9">
        <f t="shared" si="0"/>
        <v>900000</v>
      </c>
      <c r="H48" s="8">
        <v>0</v>
      </c>
      <c r="I48" s="8">
        <f t="shared" si="1"/>
        <v>0</v>
      </c>
      <c r="J48" s="8">
        <f t="shared" si="2"/>
        <v>60000</v>
      </c>
      <c r="K48" s="8">
        <v>900000</v>
      </c>
    </row>
    <row r="49" spans="1:11" ht="84" x14ac:dyDescent="0.25">
      <c r="A49" s="29">
        <v>44</v>
      </c>
      <c r="B49" s="36" t="s">
        <v>99</v>
      </c>
      <c r="C49" s="31" t="s">
        <v>100</v>
      </c>
      <c r="D49" s="32" t="s">
        <v>10</v>
      </c>
      <c r="E49" s="37">
        <v>15</v>
      </c>
      <c r="F49" s="8">
        <v>71500</v>
      </c>
      <c r="G49" s="9">
        <f t="shared" si="0"/>
        <v>1072500</v>
      </c>
      <c r="H49" s="8">
        <v>0</v>
      </c>
      <c r="I49" s="8">
        <f t="shared" si="1"/>
        <v>0</v>
      </c>
      <c r="J49" s="8">
        <f t="shared" si="2"/>
        <v>71500</v>
      </c>
      <c r="K49" s="8">
        <v>1072500</v>
      </c>
    </row>
    <row r="50" spans="1:11" ht="156" x14ac:dyDescent="0.25">
      <c r="A50" s="29">
        <v>45</v>
      </c>
      <c r="B50" s="30" t="s">
        <v>101</v>
      </c>
      <c r="C50" s="31" t="s">
        <v>102</v>
      </c>
      <c r="D50" s="32" t="s">
        <v>74</v>
      </c>
      <c r="E50" s="37">
        <v>5</v>
      </c>
      <c r="F50" s="8">
        <v>62500</v>
      </c>
      <c r="G50" s="9">
        <f t="shared" si="0"/>
        <v>312500</v>
      </c>
      <c r="H50" s="8">
        <v>0</v>
      </c>
      <c r="I50" s="8">
        <f t="shared" si="1"/>
        <v>0</v>
      </c>
      <c r="J50" s="8">
        <f t="shared" si="2"/>
        <v>62500</v>
      </c>
      <c r="K50" s="8">
        <v>312500</v>
      </c>
    </row>
    <row r="51" spans="1:11" ht="84" x14ac:dyDescent="0.25">
      <c r="A51" s="29">
        <v>46</v>
      </c>
      <c r="B51" s="36" t="s">
        <v>103</v>
      </c>
      <c r="C51" s="30" t="s">
        <v>104</v>
      </c>
      <c r="D51" s="32" t="s">
        <v>13</v>
      </c>
      <c r="E51" s="37">
        <v>5</v>
      </c>
      <c r="F51" s="8">
        <v>165000</v>
      </c>
      <c r="G51" s="9">
        <f t="shared" si="0"/>
        <v>825000</v>
      </c>
      <c r="H51" s="8">
        <v>31350</v>
      </c>
      <c r="I51" s="8">
        <f t="shared" si="1"/>
        <v>156750</v>
      </c>
      <c r="J51" s="8">
        <f t="shared" si="2"/>
        <v>196350</v>
      </c>
      <c r="K51" s="8">
        <v>981750</v>
      </c>
    </row>
    <row r="52" spans="1:11" ht="180" x14ac:dyDescent="0.25">
      <c r="A52" s="29">
        <v>47</v>
      </c>
      <c r="B52" s="30" t="s">
        <v>105</v>
      </c>
      <c r="C52" s="38" t="s">
        <v>106</v>
      </c>
      <c r="D52" s="35" t="s">
        <v>107</v>
      </c>
      <c r="E52" s="7">
        <v>10</v>
      </c>
      <c r="F52" s="8">
        <v>32500</v>
      </c>
      <c r="G52" s="9">
        <f t="shared" si="0"/>
        <v>325000</v>
      </c>
      <c r="H52" s="8">
        <v>0</v>
      </c>
      <c r="I52" s="8">
        <f t="shared" si="1"/>
        <v>0</v>
      </c>
      <c r="J52" s="8">
        <f t="shared" si="2"/>
        <v>32500</v>
      </c>
      <c r="K52" s="8">
        <v>325000</v>
      </c>
    </row>
    <row r="53" spans="1:11" ht="96" x14ac:dyDescent="0.25">
      <c r="A53" s="29">
        <v>48</v>
      </c>
      <c r="B53" s="30" t="s">
        <v>108</v>
      </c>
      <c r="C53" s="31" t="s">
        <v>109</v>
      </c>
      <c r="D53" s="32" t="s">
        <v>10</v>
      </c>
      <c r="E53" s="7">
        <v>15</v>
      </c>
      <c r="F53" s="8">
        <v>90000</v>
      </c>
      <c r="G53" s="9">
        <f t="shared" si="0"/>
        <v>1350000</v>
      </c>
      <c r="H53" s="8">
        <v>0</v>
      </c>
      <c r="I53" s="8">
        <f t="shared" si="1"/>
        <v>0</v>
      </c>
      <c r="J53" s="8">
        <v>90000</v>
      </c>
      <c r="K53" s="8">
        <v>1350000</v>
      </c>
    </row>
    <row r="54" spans="1:11" x14ac:dyDescent="0.25">
      <c r="A54" s="29"/>
      <c r="B54" s="30"/>
      <c r="C54" s="31"/>
      <c r="D54" s="32"/>
      <c r="E54" s="7"/>
      <c r="F54" s="8"/>
      <c r="G54" s="9">
        <f>SUM(G6:G53)</f>
        <v>27810374</v>
      </c>
      <c r="H54" s="8"/>
      <c r="I54" s="8">
        <f>SUM(I6:I53)</f>
        <v>4044696.06</v>
      </c>
      <c r="J54" s="8"/>
      <c r="K54" s="8"/>
    </row>
    <row r="55" spans="1:11" x14ac:dyDescent="0.25">
      <c r="A55" s="40" t="s">
        <v>113</v>
      </c>
      <c r="B55" s="41"/>
      <c r="C55" s="41"/>
      <c r="D55" s="41"/>
      <c r="E55" s="41"/>
      <c r="F55" s="41"/>
      <c r="G55" s="41"/>
      <c r="H55" s="41"/>
      <c r="I55" s="41"/>
      <c r="J55" s="42"/>
      <c r="K55" s="44">
        <f>G54</f>
        <v>27810374</v>
      </c>
    </row>
    <row r="56" spans="1:11" x14ac:dyDescent="0.25">
      <c r="A56" s="40" t="s">
        <v>114</v>
      </c>
      <c r="B56" s="41"/>
      <c r="C56" s="41"/>
      <c r="D56" s="41"/>
      <c r="E56" s="41"/>
      <c r="F56" s="41"/>
      <c r="G56" s="41"/>
      <c r="H56" s="41"/>
      <c r="I56" s="41"/>
      <c r="J56" s="42"/>
      <c r="K56" s="44">
        <f>I54</f>
        <v>4044696.06</v>
      </c>
    </row>
    <row r="57" spans="1:11" x14ac:dyDescent="0.25">
      <c r="A57" s="43" t="s">
        <v>7</v>
      </c>
      <c r="B57" s="43"/>
      <c r="C57" s="43"/>
      <c r="D57" s="43"/>
      <c r="E57" s="43"/>
      <c r="F57" s="43"/>
      <c r="G57" s="43"/>
      <c r="H57" s="43"/>
      <c r="I57" s="43"/>
      <c r="J57" s="43"/>
      <c r="K57" s="45">
        <f>K55+K56</f>
        <v>31855070.059999999</v>
      </c>
    </row>
    <row r="58" spans="1:11" x14ac:dyDescent="0.25">
      <c r="G58" s="39"/>
    </row>
    <row r="59" spans="1:11" x14ac:dyDescent="0.25">
      <c r="A59" t="s">
        <v>117</v>
      </c>
    </row>
    <row r="63" spans="1:11" x14ac:dyDescent="0.25">
      <c r="A63" t="s">
        <v>118</v>
      </c>
    </row>
    <row r="64" spans="1:11" x14ac:dyDescent="0.25">
      <c r="A64" t="s">
        <v>119</v>
      </c>
    </row>
    <row r="65" spans="1:1" x14ac:dyDescent="0.25">
      <c r="A65" t="s">
        <v>120</v>
      </c>
    </row>
  </sheetData>
  <mergeCells count="5">
    <mergeCell ref="A2:K3"/>
    <mergeCell ref="A57:J57"/>
    <mergeCell ref="A56:J56"/>
    <mergeCell ref="A55:J55"/>
    <mergeCell ref="A4:K4"/>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TOSHIBA</cp:lastModifiedBy>
  <dcterms:created xsi:type="dcterms:W3CDTF">2023-12-14T14:10:46Z</dcterms:created>
  <dcterms:modified xsi:type="dcterms:W3CDTF">2023-12-14T14:31:07Z</dcterms:modified>
</cp:coreProperties>
</file>