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07"/>
  <workbookPr defaultThemeVersion="166925"/>
  <mc:AlternateContent xmlns:mc="http://schemas.openxmlformats.org/markup-compatibility/2006">
    <mc:Choice Requires="x15">
      <x15ac:absPath xmlns:x15ac="http://schemas.microsoft.com/office/spreadsheetml/2010/11/ac" url="C:\Users\diego.valero\Desktop\"/>
    </mc:Choice>
  </mc:AlternateContent>
  <xr:revisionPtr revIDLastSave="0" documentId="8_{4EDC8EA4-C273-4639-8BCD-0CBC93FA2A23}" xr6:coauthVersionLast="47" xr6:coauthVersionMax="47" xr10:uidLastSave="{00000000-0000-0000-0000-000000000000}"/>
  <bookViews>
    <workbookView xWindow="-120" yWindow="-120" windowWidth="21840" windowHeight="13140" firstSheet="4" activeTab="4" xr2:uid="{00000000-000D-0000-FFFF-FFFF00000000}"/>
  </bookViews>
  <sheets>
    <sheet name="ONNIX PRODUCCIONES SAS" sheetId="35" r:id="rId1"/>
    <sheet name="B2 NETWORKS SAS" sheetId="41" r:id="rId2"/>
    <sheet name="PROYECTA HOLDING" sheetId="40" r:id="rId3"/>
    <sheet name="LAURA CASTAÑEDA CASTELLANOS" sheetId="39" r:id="rId4"/>
    <sheet name="CONSOLIDADO" sheetId="10"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39" l="1"/>
  <c r="F13" i="39"/>
  <c r="E13" i="39"/>
  <c r="F13" i="41"/>
  <c r="C14" i="41"/>
  <c r="D13" i="41"/>
  <c r="C14" i="40"/>
  <c r="D13" i="40"/>
  <c r="C14" i="39"/>
  <c r="D13" i="39"/>
  <c r="F15" i="35"/>
  <c r="F14" i="35"/>
  <c r="F13" i="35"/>
  <c r="C14" i="35"/>
  <c r="D13" i="35"/>
</calcChain>
</file>

<file path=xl/sharedStrings.xml><?xml version="1.0" encoding="utf-8"?>
<sst xmlns="http://schemas.openxmlformats.org/spreadsheetml/2006/main" count="187" uniqueCount="69">
  <si>
    <t>EVALUACIÓN TÉCNICA</t>
  </si>
  <si>
    <t>No. DE PROCESO</t>
  </si>
  <si>
    <t>mc-008-2023</t>
  </si>
  <si>
    <t>PROPONENTE</t>
  </si>
  <si>
    <t>ONNIX PRODUCCIONES SAS</t>
  </si>
  <si>
    <t>EXPERIENCIA GENERAL</t>
  </si>
  <si>
    <t>Item</t>
  </si>
  <si>
    <t>NOMBRE O RAZÓN SOCIAL DEL CONTRATANTE</t>
  </si>
  <si>
    <t>NOMBRE DEL CONTRATISTA</t>
  </si>
  <si>
    <t>No.  DE CONTRATO</t>
  </si>
  <si>
    <t>OBJETO Y/O OBLIGACIONES</t>
  </si>
  <si>
    <t>VALOR TOTAL EJECUTADO DEL CONTRATO</t>
  </si>
  <si>
    <t>FECHA DE INICIO</t>
  </si>
  <si>
    <t>FECHA DE FINALIZACIÓN</t>
  </si>
  <si>
    <t>NOMBRE Y CARGO DEL FUNCIONARIO QUE EXPIDE LA CERTIFICACIÓN</t>
  </si>
  <si>
    <t>DOCUMENTO Y FECHA DE ACREDITACIÓN</t>
  </si>
  <si>
    <t>CODIGOS</t>
  </si>
  <si>
    <t>CUMPLE</t>
  </si>
  <si>
    <t>NO CUMPLE</t>
  </si>
  <si>
    <t>OBSERVACIÓN</t>
  </si>
  <si>
    <t>SERVICIO NACIONAL DE APRENDIZAJE SENA</t>
  </si>
  <si>
    <t>CO1,PCCNTR.3725135</t>
  </si>
  <si>
    <t>CONTRATAR UN OPERADOR LOGISTICO PARA EL DESARROLLO Y EJECUCIÓN DE ACTIVIDADDES CONTEMPLADAS EN EL PLAN NACIONAL INTEGRAL DE BIENESTAR AL APRENDIZ SENA, PARA EL CENTRO DE GESTIÓN DE MERCADIOS, LOGISTICA Y TÉCNOLOGIAS DE LA INFORMACIÓN</t>
  </si>
  <si>
    <t>KAREEN JOHANNA VEGA CORDERO</t>
  </si>
  <si>
    <t>CERTIFICACIÓN, 24/11/2023</t>
  </si>
  <si>
    <t>NO APLICA</t>
  </si>
  <si>
    <t>X</t>
  </si>
  <si>
    <t>CO1,PCCNTRE.3924549</t>
  </si>
  <si>
    <t>CONTRATACIÓN PARA LA PRESTACIÓN DE SERVICIO Y APOYO LOGÍSTICO INTEGRAL PARA DESARROLLAR LAS ACTIVIDADES DE BIENESTAR AL APRENDIZ Y LIDERAZGO PARA LOS APRENDICES DEL CENTRO DE DESARROLLO AGROEMPRESARIAL.</t>
  </si>
  <si>
    <t>LEONORA BARRAGAN BEDOYA</t>
  </si>
  <si>
    <t>CERTIFICACIÓN, 08/02/2023</t>
  </si>
  <si>
    <t>ALCALDIA LOCAL DE USAQUEN</t>
  </si>
  <si>
    <t>CPS 338-2021</t>
  </si>
  <si>
    <t>PRESTAR LOS SERVICIOS DE PRODUCCIÓN DE EVENTOS PARA LA EJECUCION Y DESARROLLO DE LA SEMANA POR LA PAZ, EN USAQUEN</t>
  </si>
  <si>
    <t>JAIME ANDRES VARGAS VIVES</t>
  </si>
  <si>
    <t>CERTIFICACIÓN, 19/01/2022</t>
  </si>
  <si>
    <t>SMMLV</t>
  </si>
  <si>
    <t>N° DEL CONTRATO</t>
  </si>
  <si>
    <t>SMMLV DEL CONTRATO</t>
  </si>
  <si>
    <t>AÑO</t>
  </si>
  <si>
    <t>VALOR DE LA EXPERIENCIA REQUERIDA</t>
  </si>
  <si>
    <t>VALOR APORTADO POR EL PROPONENTE</t>
  </si>
  <si>
    <t>EL PROPONENTE CUMPLE A SATISFACCIÓN CON LAS ESPECIFICACIONES CITADAS EN LOS ESTUDIOS PREVIOS PARA LA EVALUACIÓN TÉCNICA</t>
  </si>
  <si>
    <t>DIEGO VALERO MATEUS</t>
  </si>
  <si>
    <t>CPS 051-2023</t>
  </si>
  <si>
    <t>B2 NETWORKS SAS</t>
  </si>
  <si>
    <t>FONDO DE DESARROLLO DE PROYECTOS DE CUNDINAMARCA FONDECÚN</t>
  </si>
  <si>
    <t>CPS 195-2018</t>
  </si>
  <si>
    <t>PRESTACIÓN DE SERVICIOS PARA LA LOGÍSTICA DE TRANSPORTE, ALOJAMIENTO, ALIMENTACIÓN Y ADECUACIÓN DE AREAS DE CAPACITACIÓN PARA MISIONES COMERCIALES Y AGENCIAS DE VIAJES Y PERIODISTAS</t>
  </si>
  <si>
    <t>DIANA KATHERINE ZAMBRANO MONCADA</t>
  </si>
  <si>
    <t>ACTA DE LIQUIDACIÓN, 06/03/2019</t>
  </si>
  <si>
    <t>PROYECTA HOLDING</t>
  </si>
  <si>
    <t>EL PROPONENTE NO CUMPLE LAS ESPECIFICACIONES, DADO QUE UN REQUISITO ES ALLEGAR EN LA PROPUESTA LA CERTIFICACIÓN Y/O ACTA DE LIQUIDACIÓN DE LA EXPERIENCIA LABORAL, ESTE RELACIONA UN FORMATO DE RELACIÓN DE CONTRATOS.</t>
  </si>
  <si>
    <t>LAURA CASTAÑEDA CASTELLANOS</t>
  </si>
  <si>
    <t>CORPORACIÓN JURÍDICA BACATA</t>
  </si>
  <si>
    <t>04152023-15</t>
  </si>
  <si>
    <t>PRESTACIÓN DE SERVICIOS PARA LA ORGANIZACIÓN Y REALIZACIÓN DE LAS ACTIVIDADES CORPORATIVAS INHERENTES AL FUNCIONAMIENTO DE LA SEDE ADMINISTRATIVA DE AGNITIO ABOGADOS S.A.S, UBICADA EN LA CIUDAD DE BOGOTÁ DENTRO DE LOS CUALES SE ENCUENTRAN ACTIVIDADES DE COMUNALES DE INTEGRACIÓN EMPRESARIAL CELEBRACIONES ESPECIALES APRA NIÑOS, JOVENES, ADULTOS Y ADULTOS MAYORES ENTRE OTRAS.</t>
  </si>
  <si>
    <t>JULIO HERNANDO PALACIOS ROMERO, Gerente AGNITIO ABOGADOS S.A.S.</t>
  </si>
  <si>
    <t>Certificación, 01/08/2023</t>
  </si>
  <si>
    <t>SASI 008-2023</t>
  </si>
  <si>
    <t>CONSOLIDADO</t>
  </si>
  <si>
    <t xml:space="preserve">ONNIX PRODUCCIONES SAS											</t>
  </si>
  <si>
    <t xml:space="preserve">PROYECTA HOLDING											</t>
  </si>
  <si>
    <t xml:space="preserve">EL PROPONENTE NO CUMPLE LAS ESPECIFICACIONES, DADO QUE UN REQUISITO ES ALLEGAR EN LA PROPUESTA LA CERTIFICACIÓN Y/O ACTA DE LIQUIDACIÓN DE LA EXPERIENCIA LABORAL, ESTE RELACIONA UN FORMATO DE RELACIÓN DE CONTRATOS.		</t>
  </si>
  <si>
    <t>TOTAL:</t>
  </si>
  <si>
    <t>Evaluación técnica MC 008-2023</t>
  </si>
  <si>
    <t>A corte: 13/12/203</t>
  </si>
  <si>
    <t>Diego Valero Mateus</t>
  </si>
  <si>
    <t>CPS 051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</si>
</sst>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quot;$&quot;\ * #,##0_-;\-&quot;$&quot;\ * #,##0_-;_-&quot;$&quot;\ * &quot;-&quot;??_-;_-@_-"/>
    <numFmt numFmtId="166" formatCode="_-[$$-240A]\ * #,##0.00_-;\-[$$-240A]\ * #,##0.00_-;_-[$$-240A]\ * &quot;-&quot;??_-;_-@_-"/>
    <numFmt numFmtId="168" formatCode="_-[$$-240A]\ * #,##0_-;\-[$$-240A]\ * #,##0_-;_-[$$-240A]\ * &quot;-&quot;??_-;_-@_-"/>
  </numFmts>
  <fonts count="9">
    <font>
      <sz val="11"/>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sz val="11"/>
      <name val="Calibri"/>
      <family val="2"/>
      <scheme val="minor"/>
    </font>
    <font>
      <b/>
      <i/>
      <sz val="16"/>
      <color theme="1"/>
      <name val="Calibri"/>
      <family val="2"/>
      <scheme val="minor"/>
    </font>
    <font>
      <b/>
      <sz val="12"/>
      <color theme="1"/>
      <name val="Calibri"/>
      <family val="2"/>
      <scheme val="minor"/>
    </font>
    <font>
      <sz val="10"/>
      <color theme="1"/>
      <name val="Calibri"/>
      <family val="2"/>
      <scheme val="minor"/>
    </font>
    <font>
      <sz val="11"/>
      <color rgb="FF444444"/>
      <name val="Calibri"/>
      <family val="2"/>
      <charset val="1"/>
    </font>
  </fonts>
  <fills count="5">
    <fill>
      <patternFill patternType="none"/>
    </fill>
    <fill>
      <patternFill patternType="gray125"/>
    </fill>
    <fill>
      <patternFill patternType="solid">
        <fgColor theme="2"/>
        <bgColor indexed="64"/>
      </patternFill>
    </fill>
    <fill>
      <patternFill patternType="solid">
        <fgColor theme="0" tint="-0.249977111117893"/>
        <bgColor indexed="64"/>
      </patternFill>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indexed="64"/>
      </bottom>
      <diagonal/>
    </border>
  </borders>
  <cellStyleXfs count="3">
    <xf numFmtId="0" fontId="0" fillId="0" borderId="0"/>
    <xf numFmtId="164" fontId="1" fillId="0" borderId="0" applyFont="0" applyFill="0" applyBorder="0" applyAlignment="0" applyProtection="0"/>
    <xf numFmtId="164" fontId="1" fillId="0" borderId="0" applyFont="0" applyFill="0" applyBorder="0" applyAlignment="0" applyProtection="0"/>
  </cellStyleXfs>
  <cellXfs count="84">
    <xf numFmtId="0" fontId="0" fillId="0" borderId="0" xfId="0"/>
    <xf numFmtId="0" fontId="2" fillId="0" borderId="1" xfId="0" applyFont="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0" fillId="0" borderId="1" xfId="0" applyBorder="1" applyAlignment="1">
      <alignment horizontal="center" vertical="center"/>
    </xf>
    <xf numFmtId="0" fontId="2" fillId="0" borderId="0" xfId="0" applyFont="1" applyAlignment="1">
      <alignment horizontal="center"/>
    </xf>
    <xf numFmtId="0" fontId="2" fillId="0" borderId="0" xfId="0" applyFont="1"/>
    <xf numFmtId="0" fontId="0" fillId="0" borderId="0" xfId="0" applyAlignment="1">
      <alignment horizontal="center" vertical="center"/>
    </xf>
    <xf numFmtId="0" fontId="0" fillId="0" borderId="0" xfId="0" applyAlignment="1">
      <alignment horizontal="center" wrapText="1"/>
    </xf>
    <xf numFmtId="14" fontId="0" fillId="0" borderId="0" xfId="0" applyNumberFormat="1" applyAlignment="1">
      <alignment horizontal="center" vertical="center"/>
    </xf>
    <xf numFmtId="164" fontId="0" fillId="0" borderId="0" xfId="1" applyFont="1" applyBorder="1"/>
    <xf numFmtId="0" fontId="0" fillId="0" borderId="16" xfId="0" applyBorder="1"/>
    <xf numFmtId="0" fontId="0" fillId="0" borderId="0" xfId="0" applyAlignment="1">
      <alignment horizontal="center"/>
    </xf>
    <xf numFmtId="2" fontId="0" fillId="0" borderId="0" xfId="0" applyNumberFormat="1"/>
    <xf numFmtId="0" fontId="4" fillId="0" borderId="1" xfId="0" applyFont="1" applyBorder="1" applyAlignment="1">
      <alignment horizontal="center" vertical="center"/>
    </xf>
    <xf numFmtId="0" fontId="4" fillId="0" borderId="0" xfId="0" applyFont="1" applyAlignment="1">
      <alignment horizontal="center" vertical="center"/>
    </xf>
    <xf numFmtId="0" fontId="0" fillId="0" borderId="10" xfId="0" applyBorder="1" applyAlignment="1">
      <alignment horizontal="center" vertical="center"/>
    </xf>
    <xf numFmtId="0" fontId="5" fillId="3" borderId="2"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12" xfId="0" applyFont="1" applyFill="1" applyBorder="1" applyAlignment="1">
      <alignment horizontal="center" vertical="center"/>
    </xf>
    <xf numFmtId="0" fontId="0" fillId="0" borderId="0" xfId="0" applyAlignment="1">
      <alignment vertical="center"/>
    </xf>
    <xf numFmtId="0" fontId="0" fillId="0" borderId="1" xfId="0" applyBorder="1" applyAlignment="1">
      <alignment vertical="center" wrapText="1"/>
    </xf>
    <xf numFmtId="0" fontId="7" fillId="0" borderId="1"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wrapText="1"/>
    </xf>
    <xf numFmtId="0" fontId="4" fillId="0" borderId="1" xfId="0" applyFont="1" applyBorder="1" applyAlignment="1">
      <alignment vertical="center" wrapText="1"/>
    </xf>
    <xf numFmtId="0" fontId="0" fillId="0" borderId="10" xfId="0" applyBorder="1" applyAlignment="1">
      <alignment vertical="center" wrapText="1"/>
    </xf>
    <xf numFmtId="0" fontId="0" fillId="0" borderId="12" xfId="0" applyBorder="1" applyAlignment="1">
      <alignment horizontal="center" vertical="center" wrapText="1"/>
    </xf>
    <xf numFmtId="0" fontId="0" fillId="0" borderId="1" xfId="0" applyBorder="1" applyAlignment="1">
      <alignment horizontal="left" vertical="center" wrapText="1"/>
    </xf>
    <xf numFmtId="0" fontId="0" fillId="0" borderId="10" xfId="0" applyBorder="1" applyAlignment="1">
      <alignment horizontal="center" vertical="center" wrapText="1"/>
    </xf>
    <xf numFmtId="0" fontId="7" fillId="4" borderId="1" xfId="0" applyFont="1" applyFill="1" applyBorder="1" applyAlignment="1">
      <alignment horizontal="center" vertical="center"/>
    </xf>
    <xf numFmtId="14" fontId="0" fillId="0" borderId="1" xfId="0" applyNumberFormat="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wrapText="1"/>
    </xf>
    <xf numFmtId="14" fontId="0" fillId="0" borderId="10" xfId="0" applyNumberFormat="1" applyBorder="1" applyAlignment="1">
      <alignment horizontal="center" vertical="center"/>
    </xf>
    <xf numFmtId="14" fontId="0" fillId="0" borderId="10" xfId="0" applyNumberFormat="1" applyBorder="1" applyAlignment="1">
      <alignment horizontal="center" vertical="center" wrapText="1"/>
    </xf>
    <xf numFmtId="0" fontId="0" fillId="0" borderId="25" xfId="0" applyBorder="1" applyAlignment="1">
      <alignment horizontal="center" vertical="center"/>
    </xf>
    <xf numFmtId="0" fontId="0" fillId="0" borderId="12" xfId="0" applyBorder="1" applyAlignment="1">
      <alignment horizontal="center" vertical="center"/>
    </xf>
    <xf numFmtId="0" fontId="6" fillId="3" borderId="22" xfId="0" applyFont="1" applyFill="1" applyBorder="1" applyAlignment="1">
      <alignment horizontal="center" vertical="center"/>
    </xf>
    <xf numFmtId="0" fontId="2" fillId="0" borderId="0" xfId="0" applyFont="1" applyAlignment="1">
      <alignment horizontal="center" vertical="center"/>
    </xf>
    <xf numFmtId="0" fontId="0" fillId="4" borderId="1" xfId="0" applyFill="1" applyBorder="1" applyAlignment="1">
      <alignment horizontal="center" vertical="center"/>
    </xf>
    <xf numFmtId="165" fontId="4" fillId="0" borderId="28" xfId="1" applyNumberFormat="1" applyFont="1" applyBorder="1"/>
    <xf numFmtId="0" fontId="0" fillId="0" borderId="0" xfId="0" applyAlignment="1">
      <alignment horizontal="left"/>
    </xf>
    <xf numFmtId="0" fontId="0" fillId="0" borderId="11" xfId="0" applyBorder="1" applyAlignment="1">
      <alignment horizontal="center" vertical="center" wrapText="1"/>
    </xf>
    <xf numFmtId="14" fontId="0" fillId="0" borderId="12" xfId="0" applyNumberFormat="1"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2" fillId="0" borderId="30" xfId="0" applyFont="1" applyBorder="1" applyAlignment="1">
      <alignment horizontal="center" vertical="center"/>
    </xf>
    <xf numFmtId="0" fontId="2" fillId="0" borderId="28" xfId="0" applyFont="1" applyBorder="1" applyAlignment="1">
      <alignment horizontal="right"/>
    </xf>
    <xf numFmtId="0" fontId="0" fillId="0" borderId="1" xfId="0" applyBorder="1" applyAlignment="1">
      <alignment horizontal="left"/>
    </xf>
    <xf numFmtId="0" fontId="0" fillId="0" borderId="1" xfId="0" applyBorder="1" applyAlignment="1">
      <alignment horizontal="center"/>
    </xf>
    <xf numFmtId="0" fontId="3" fillId="0" borderId="1" xfId="0" applyFont="1" applyBorder="1" applyAlignment="1">
      <alignment horizontal="center" vertical="center"/>
    </xf>
    <xf numFmtId="0" fontId="0" fillId="4" borderId="10" xfId="0" applyFill="1" applyBorder="1" applyAlignment="1">
      <alignment horizontal="center" vertical="center"/>
    </xf>
    <xf numFmtId="0" fontId="0" fillId="4" borderId="10" xfId="0" applyFill="1" applyBorder="1" applyAlignment="1">
      <alignment horizontal="center" vertical="center" wrapText="1"/>
    </xf>
    <xf numFmtId="166" fontId="0" fillId="0" borderId="1" xfId="1" applyNumberFormat="1" applyFont="1" applyBorder="1" applyAlignment="1">
      <alignment horizontal="center" vertical="center" wrapText="1"/>
    </xf>
    <xf numFmtId="166" fontId="7" fillId="4" borderId="0" xfId="0" applyNumberFormat="1" applyFont="1" applyFill="1" applyAlignment="1">
      <alignment horizontal="center" vertical="center"/>
    </xf>
    <xf numFmtId="166" fontId="0" fillId="0" borderId="12" xfId="0" applyNumberFormat="1" applyBorder="1" applyAlignment="1">
      <alignment horizontal="center" vertical="center"/>
    </xf>
    <xf numFmtId="2" fontId="0" fillId="0" borderId="1" xfId="0" applyNumberFormat="1" applyBorder="1" applyAlignment="1">
      <alignment horizontal="center" vertical="center"/>
    </xf>
    <xf numFmtId="2" fontId="0" fillId="0" borderId="1" xfId="0" applyNumberFormat="1" applyBorder="1" applyAlignment="1">
      <alignment horizontal="center"/>
    </xf>
    <xf numFmtId="0" fontId="8" fillId="0" borderId="0" xfId="0" applyFont="1"/>
    <xf numFmtId="0" fontId="2" fillId="0" borderId="20" xfId="0" applyFont="1" applyBorder="1" applyAlignment="1">
      <alignment horizontal="center" vertical="center"/>
    </xf>
    <xf numFmtId="0" fontId="2" fillId="0" borderId="31" xfId="0" applyFont="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13" xfId="0" applyFont="1" applyFill="1" applyBorder="1" applyAlignment="1">
      <alignment horizontal="center" vertical="center"/>
    </xf>
    <xf numFmtId="0" fontId="2" fillId="0" borderId="1" xfId="0" applyFont="1" applyBorder="1" applyAlignment="1">
      <alignment horizontal="center" vertical="center"/>
    </xf>
    <xf numFmtId="0" fontId="2" fillId="2" borderId="1" xfId="0" applyFont="1" applyFill="1" applyBorder="1" applyAlignment="1">
      <alignment horizontal="center"/>
    </xf>
    <xf numFmtId="0" fontId="0" fillId="0" borderId="1" xfId="0" applyBorder="1" applyAlignment="1">
      <alignment horizontal="left"/>
    </xf>
    <xf numFmtId="0" fontId="2" fillId="2" borderId="17" xfId="0" applyFont="1" applyFill="1" applyBorder="1" applyAlignment="1">
      <alignment horizont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0" fillId="0" borderId="1" xfId="0" applyBorder="1" applyAlignment="1">
      <alignment horizontal="center" vertical="center" wrapText="1"/>
    </xf>
    <xf numFmtId="2" fontId="0" fillId="0" borderId="29" xfId="0" applyNumberFormat="1" applyBorder="1" applyAlignment="1">
      <alignment horizontal="right"/>
    </xf>
    <xf numFmtId="165" fontId="4" fillId="0" borderId="28" xfId="1" applyNumberFormat="1" applyFont="1" applyBorder="1" applyAlignment="1">
      <alignment horizontal="center"/>
    </xf>
    <xf numFmtId="0" fontId="6" fillId="3" borderId="19"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23" xfId="0" applyFont="1" applyFill="1" applyBorder="1" applyAlignment="1">
      <alignment horizontal="center" vertical="center"/>
    </xf>
    <xf numFmtId="168" fontId="7" fillId="4" borderId="0" xfId="0" applyNumberFormat="1" applyFont="1" applyFill="1" applyAlignment="1">
      <alignment horizontal="center" vertical="center"/>
    </xf>
  </cellXfs>
  <cellStyles count="3">
    <cellStyle name="Moneda" xfId="1" builtinId="4"/>
    <cellStyle name="Moneda 2" xfId="2" xr:uid="{8950337A-61F8-4142-8B6D-718E4199FDC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742950</xdr:colOff>
      <xdr:row>21</xdr:row>
      <xdr:rowOff>180975</xdr:rowOff>
    </xdr:from>
    <xdr:to>
      <xdr:col>1</xdr:col>
      <xdr:colOff>2533650</xdr:colOff>
      <xdr:row>25</xdr:row>
      <xdr:rowOff>142875</xdr:rowOff>
    </xdr:to>
    <xdr:pic>
      <xdr:nvPicPr>
        <xdr:cNvPr id="6" name="Imagen 1">
          <a:extLst>
            <a:ext uri="{FF2B5EF4-FFF2-40B4-BE49-F238E27FC236}">
              <a16:creationId xmlns:a16="http://schemas.microsoft.com/office/drawing/2014/main" id="{DE5AB16C-7A6B-DEDC-6905-82A23288AFDF}"/>
            </a:ext>
          </a:extLst>
        </xdr:cNvPr>
        <xdr:cNvPicPr>
          <a:picLocks noChangeAspect="1"/>
        </xdr:cNvPicPr>
      </xdr:nvPicPr>
      <xdr:blipFill>
        <a:blip xmlns:r="http://schemas.openxmlformats.org/officeDocument/2006/relationships" r:embed="rId1"/>
        <a:stretch>
          <a:fillRect/>
        </a:stretch>
      </xdr:blipFill>
      <xdr:spPr>
        <a:xfrm>
          <a:off x="1743075" y="7419975"/>
          <a:ext cx="1790700" cy="723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1028700</xdr:colOff>
      <xdr:row>21</xdr:row>
      <xdr:rowOff>161925</xdr:rowOff>
    </xdr:from>
    <xdr:to>
      <xdr:col>1</xdr:col>
      <xdr:colOff>2314575</xdr:colOff>
      <xdr:row>25</xdr:row>
      <xdr:rowOff>152400</xdr:rowOff>
    </xdr:to>
    <xdr:pic>
      <xdr:nvPicPr>
        <xdr:cNvPr id="4" name="Imagen 1">
          <a:extLst>
            <a:ext uri="{FF2B5EF4-FFF2-40B4-BE49-F238E27FC236}">
              <a16:creationId xmlns:a16="http://schemas.microsoft.com/office/drawing/2014/main" id="{B370E31A-53B1-89E1-9B89-961C122A93CD}"/>
            </a:ext>
          </a:extLst>
        </xdr:cNvPr>
        <xdr:cNvPicPr>
          <a:picLocks noChangeAspect="1"/>
        </xdr:cNvPicPr>
      </xdr:nvPicPr>
      <xdr:blipFill>
        <a:blip xmlns:r="http://schemas.openxmlformats.org/officeDocument/2006/relationships" r:embed="rId1"/>
        <a:stretch>
          <a:fillRect/>
        </a:stretch>
      </xdr:blipFill>
      <xdr:spPr>
        <a:xfrm>
          <a:off x="2028825" y="6800850"/>
          <a:ext cx="1285875" cy="7524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1009650</xdr:colOff>
      <xdr:row>21</xdr:row>
      <xdr:rowOff>66675</xdr:rowOff>
    </xdr:from>
    <xdr:to>
      <xdr:col>1</xdr:col>
      <xdr:colOff>2266950</xdr:colOff>
      <xdr:row>25</xdr:row>
      <xdr:rowOff>38100</xdr:rowOff>
    </xdr:to>
    <xdr:pic>
      <xdr:nvPicPr>
        <xdr:cNvPr id="4" name="Imagen 1">
          <a:extLst>
            <a:ext uri="{FF2B5EF4-FFF2-40B4-BE49-F238E27FC236}">
              <a16:creationId xmlns:a16="http://schemas.microsoft.com/office/drawing/2014/main" id="{DAA8B10A-D790-1CA5-9E7C-C66280C54EE2}"/>
            </a:ext>
          </a:extLst>
        </xdr:cNvPr>
        <xdr:cNvPicPr>
          <a:picLocks noChangeAspect="1"/>
        </xdr:cNvPicPr>
      </xdr:nvPicPr>
      <xdr:blipFill>
        <a:blip xmlns:r="http://schemas.openxmlformats.org/officeDocument/2006/relationships" r:embed="rId1"/>
        <a:stretch>
          <a:fillRect/>
        </a:stretch>
      </xdr:blipFill>
      <xdr:spPr>
        <a:xfrm>
          <a:off x="2009775" y="5543550"/>
          <a:ext cx="1257300" cy="7334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1171575</xdr:colOff>
      <xdr:row>21</xdr:row>
      <xdr:rowOff>85725</xdr:rowOff>
    </xdr:from>
    <xdr:to>
      <xdr:col>1</xdr:col>
      <xdr:colOff>2590800</xdr:colOff>
      <xdr:row>25</xdr:row>
      <xdr:rowOff>152400</xdr:rowOff>
    </xdr:to>
    <xdr:pic>
      <xdr:nvPicPr>
        <xdr:cNvPr id="4" name="Imagen 1">
          <a:extLst>
            <a:ext uri="{FF2B5EF4-FFF2-40B4-BE49-F238E27FC236}">
              <a16:creationId xmlns:a16="http://schemas.microsoft.com/office/drawing/2014/main" id="{82035840-A134-2793-909E-3E4764432C4A}"/>
            </a:ext>
          </a:extLst>
        </xdr:cNvPr>
        <xdr:cNvPicPr>
          <a:picLocks noChangeAspect="1"/>
        </xdr:cNvPicPr>
      </xdr:nvPicPr>
      <xdr:blipFill>
        <a:blip xmlns:r="http://schemas.openxmlformats.org/officeDocument/2006/relationships" r:embed="rId1"/>
        <a:stretch>
          <a:fillRect/>
        </a:stretch>
      </xdr:blipFill>
      <xdr:spPr>
        <a:xfrm>
          <a:off x="2171700" y="6343650"/>
          <a:ext cx="1419225" cy="8286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390525</xdr:colOff>
      <xdr:row>7</xdr:row>
      <xdr:rowOff>161925</xdr:rowOff>
    </xdr:from>
    <xdr:to>
      <xdr:col>1</xdr:col>
      <xdr:colOff>1781175</xdr:colOff>
      <xdr:row>10</xdr:row>
      <xdr:rowOff>180975</xdr:rowOff>
    </xdr:to>
    <xdr:pic>
      <xdr:nvPicPr>
        <xdr:cNvPr id="9" name="Imagen 1">
          <a:extLst>
            <a:ext uri="{FF2B5EF4-FFF2-40B4-BE49-F238E27FC236}">
              <a16:creationId xmlns:a16="http://schemas.microsoft.com/office/drawing/2014/main" id="{50028E3F-7696-5249-4042-88650116E41A}"/>
            </a:ext>
          </a:extLst>
        </xdr:cNvPr>
        <xdr:cNvPicPr>
          <a:picLocks noChangeAspect="1"/>
        </xdr:cNvPicPr>
      </xdr:nvPicPr>
      <xdr:blipFill>
        <a:blip xmlns:r="http://schemas.openxmlformats.org/officeDocument/2006/relationships" r:embed="rId1"/>
        <a:stretch>
          <a:fillRect/>
        </a:stretch>
      </xdr:blipFill>
      <xdr:spPr>
        <a:xfrm>
          <a:off x="390525" y="2400300"/>
          <a:ext cx="1819275" cy="5905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85538-973E-4B4D-BD0B-8129B05B1BD1}">
  <sheetPr>
    <tabColor theme="0"/>
  </sheetPr>
  <dimension ref="A1:N29"/>
  <sheetViews>
    <sheetView workbookViewId="0">
      <selection activeCell="C3" sqref="C3:N3"/>
    </sheetView>
  </sheetViews>
  <sheetFormatPr defaultColWidth="11.42578125" defaultRowHeight="15"/>
  <cols>
    <col min="1" max="1" width="15" style="10" customWidth="1"/>
    <col min="2" max="2" width="55.42578125" customWidth="1"/>
    <col min="3" max="3" width="70.42578125" customWidth="1"/>
    <col min="4" max="4" width="18.42578125" customWidth="1"/>
    <col min="5" max="5" width="58.5703125" customWidth="1"/>
    <col min="6" max="6" width="37.42578125" customWidth="1"/>
    <col min="7" max="7" width="26.42578125" customWidth="1"/>
    <col min="8" max="8" width="19.42578125" bestFit="1" customWidth="1"/>
    <col min="9" max="9" width="29.42578125" customWidth="1"/>
    <col min="10" max="10" width="19.5703125" customWidth="1"/>
    <col min="11" max="11" width="17.42578125" customWidth="1"/>
    <col min="14" max="14" width="20.42578125" customWidth="1"/>
  </cols>
  <sheetData>
    <row r="1" spans="1:14" ht="27" customHeight="1">
      <c r="A1" s="70" t="s">
        <v>0</v>
      </c>
      <c r="B1" s="70"/>
      <c r="C1" s="70"/>
      <c r="D1" s="70"/>
      <c r="E1" s="70"/>
      <c r="F1" s="70"/>
      <c r="G1" s="70"/>
      <c r="H1" s="70"/>
      <c r="I1" s="70"/>
      <c r="J1" s="70"/>
      <c r="K1" s="70"/>
      <c r="L1" s="70"/>
      <c r="M1" s="70"/>
      <c r="N1" s="70"/>
    </row>
    <row r="2" spans="1:14" ht="24.75" customHeight="1">
      <c r="A2" s="71" t="s">
        <v>1</v>
      </c>
      <c r="B2" s="71"/>
      <c r="C2" s="72" t="s">
        <v>2</v>
      </c>
      <c r="D2" s="72"/>
      <c r="E2" s="72"/>
      <c r="F2" s="72"/>
      <c r="G2" s="72"/>
      <c r="H2" s="72"/>
      <c r="I2" s="72"/>
      <c r="J2" s="72"/>
      <c r="K2" s="72"/>
      <c r="L2" s="72"/>
      <c r="M2" s="72"/>
      <c r="N2" s="72"/>
    </row>
    <row r="3" spans="1:14" ht="15.75" thickBot="1">
      <c r="A3" s="73" t="s">
        <v>3</v>
      </c>
      <c r="B3" s="73"/>
      <c r="C3" s="72" t="s">
        <v>4</v>
      </c>
      <c r="D3" s="72"/>
      <c r="E3" s="72"/>
      <c r="F3" s="72"/>
      <c r="G3" s="72"/>
      <c r="H3" s="72"/>
      <c r="I3" s="72"/>
      <c r="J3" s="72"/>
      <c r="K3" s="72"/>
      <c r="L3" s="72"/>
      <c r="M3" s="72"/>
      <c r="N3" s="72"/>
    </row>
    <row r="4" spans="1:14" ht="15.75" thickBot="1">
      <c r="A4" s="67" t="s">
        <v>5</v>
      </c>
      <c r="B4" s="68"/>
      <c r="C4" s="68"/>
      <c r="D4" s="68"/>
      <c r="E4" s="68"/>
      <c r="F4" s="68"/>
      <c r="G4" s="68"/>
      <c r="H4" s="68"/>
      <c r="I4" s="68"/>
      <c r="J4" s="68"/>
      <c r="K4" s="68"/>
      <c r="L4" s="68"/>
      <c r="M4" s="68"/>
      <c r="N4" s="69"/>
    </row>
    <row r="5" spans="1:14" ht="45.75" thickBot="1">
      <c r="A5" s="2" t="s">
        <v>6</v>
      </c>
      <c r="B5" s="3" t="s">
        <v>7</v>
      </c>
      <c r="C5" s="4" t="s">
        <v>8</v>
      </c>
      <c r="D5" s="5" t="s">
        <v>9</v>
      </c>
      <c r="E5" s="6" t="s">
        <v>10</v>
      </c>
      <c r="F5" s="6" t="s">
        <v>11</v>
      </c>
      <c r="G5" s="7" t="s">
        <v>12</v>
      </c>
      <c r="H5" s="6" t="s">
        <v>13</v>
      </c>
      <c r="I5" s="7" t="s">
        <v>14</v>
      </c>
      <c r="J5" s="6" t="s">
        <v>15</v>
      </c>
      <c r="K5" s="6" t="s">
        <v>16</v>
      </c>
      <c r="L5" s="6" t="s">
        <v>17</v>
      </c>
      <c r="M5" s="7" t="s">
        <v>18</v>
      </c>
      <c r="N5" s="8" t="s">
        <v>19</v>
      </c>
    </row>
    <row r="6" spans="1:14" s="25" customFormat="1" ht="75">
      <c r="A6" s="37">
        <v>1</v>
      </c>
      <c r="B6" s="38" t="s">
        <v>20</v>
      </c>
      <c r="C6" s="57" t="s">
        <v>4</v>
      </c>
      <c r="D6" s="58" t="s">
        <v>21</v>
      </c>
      <c r="E6" s="58" t="s">
        <v>22</v>
      </c>
      <c r="F6" s="60">
        <v>329966430</v>
      </c>
      <c r="G6" s="39">
        <v>44718</v>
      </c>
      <c r="H6" s="39">
        <v>44910</v>
      </c>
      <c r="I6" s="40" t="s">
        <v>23</v>
      </c>
      <c r="J6" s="34" t="s">
        <v>24</v>
      </c>
      <c r="K6" s="34" t="s">
        <v>25</v>
      </c>
      <c r="L6" s="34" t="s">
        <v>26</v>
      </c>
      <c r="M6" s="34"/>
      <c r="N6" s="48"/>
    </row>
    <row r="7" spans="1:14" ht="60.75">
      <c r="A7" s="41">
        <v>2</v>
      </c>
      <c r="B7" s="38" t="s">
        <v>20</v>
      </c>
      <c r="C7" s="57" t="s">
        <v>4</v>
      </c>
      <c r="D7" s="34" t="s">
        <v>27</v>
      </c>
      <c r="E7" s="28" t="s">
        <v>28</v>
      </c>
      <c r="F7" s="59">
        <v>99000000</v>
      </c>
      <c r="G7" s="36">
        <v>44828</v>
      </c>
      <c r="H7" s="36">
        <v>44911</v>
      </c>
      <c r="I7" s="28" t="s">
        <v>29</v>
      </c>
      <c r="J7" s="34" t="s">
        <v>30</v>
      </c>
      <c r="K7" s="28" t="s">
        <v>25</v>
      </c>
      <c r="L7" s="9" t="s">
        <v>26</v>
      </c>
      <c r="M7" s="34"/>
      <c r="N7" s="48"/>
    </row>
    <row r="8" spans="1:14" ht="45.75">
      <c r="A8" s="50">
        <v>3</v>
      </c>
      <c r="B8" s="42" t="s">
        <v>31</v>
      </c>
      <c r="C8" s="57" t="s">
        <v>4</v>
      </c>
      <c r="D8" s="32" t="s">
        <v>32</v>
      </c>
      <c r="E8" s="32" t="s">
        <v>33</v>
      </c>
      <c r="F8" s="61">
        <v>80336305</v>
      </c>
      <c r="G8" s="49">
        <v>44439</v>
      </c>
      <c r="H8" s="49">
        <v>44481</v>
      </c>
      <c r="I8" s="32" t="s">
        <v>34</v>
      </c>
      <c r="J8" s="32" t="s">
        <v>35</v>
      </c>
      <c r="K8" s="32" t="s">
        <v>25</v>
      </c>
      <c r="L8" s="42" t="s">
        <v>26</v>
      </c>
      <c r="M8" s="51"/>
      <c r="N8" s="48"/>
    </row>
    <row r="10" spans="1:14">
      <c r="C10" s="12"/>
      <c r="D10" s="13"/>
      <c r="E10" s="13"/>
      <c r="G10" s="14"/>
    </row>
    <row r="11" spans="1:14">
      <c r="D11" s="11"/>
      <c r="E11" s="44"/>
    </row>
    <row r="12" spans="1:14">
      <c r="D12" s="52" t="s">
        <v>36</v>
      </c>
      <c r="E12" s="1" t="s">
        <v>37</v>
      </c>
      <c r="F12" s="1" t="s">
        <v>38</v>
      </c>
      <c r="G12" s="1" t="s">
        <v>39</v>
      </c>
    </row>
    <row r="13" spans="1:14">
      <c r="B13" s="53" t="s">
        <v>40</v>
      </c>
      <c r="C13" s="46">
        <v>30118144</v>
      </c>
      <c r="D13" s="18">
        <f>C13/1160000</f>
        <v>25.96391724137931</v>
      </c>
      <c r="E13" s="28" t="s">
        <v>21</v>
      </c>
      <c r="F13" s="63">
        <f>F6/1000000</f>
        <v>329.96643</v>
      </c>
      <c r="G13" s="55">
        <v>2022</v>
      </c>
    </row>
    <row r="14" spans="1:14">
      <c r="B14" s="53" t="s">
        <v>41</v>
      </c>
      <c r="C14" s="78">
        <f>SUM(F6:F8)</f>
        <v>509302735</v>
      </c>
      <c r="D14" s="77"/>
      <c r="E14" s="34" t="s">
        <v>27</v>
      </c>
      <c r="F14" s="62">
        <f>F7/1000000</f>
        <v>99</v>
      </c>
      <c r="G14" s="55">
        <v>2022</v>
      </c>
    </row>
    <row r="15" spans="1:14">
      <c r="B15" s="11"/>
      <c r="C15" s="78"/>
      <c r="D15" s="77"/>
      <c r="E15" s="32" t="s">
        <v>32</v>
      </c>
      <c r="F15" s="62">
        <f>F8/908526</f>
        <v>88.424882722123527</v>
      </c>
      <c r="G15" s="55">
        <v>2021</v>
      </c>
      <c r="H15" s="47"/>
    </row>
    <row r="16" spans="1:14">
      <c r="B16" s="11"/>
      <c r="C16" s="78"/>
      <c r="D16" s="77"/>
      <c r="E16" s="55"/>
      <c r="F16" s="56"/>
      <c r="G16" s="54"/>
      <c r="H16" s="47"/>
    </row>
    <row r="17" spans="2:6">
      <c r="B17" s="11"/>
      <c r="C17" s="15"/>
      <c r="D17" s="18"/>
      <c r="E17" s="20"/>
      <c r="F17" s="12"/>
    </row>
    <row r="19" spans="2:6" ht="15.75" thickBot="1"/>
    <row r="20" spans="2:6">
      <c r="B20" s="74" t="s">
        <v>0</v>
      </c>
      <c r="C20" s="65"/>
      <c r="D20" s="75"/>
      <c r="E20" s="65" t="s">
        <v>17</v>
      </c>
    </row>
    <row r="21" spans="2:6" ht="79.150000000000006" customHeight="1">
      <c r="B21" s="76" t="s">
        <v>42</v>
      </c>
      <c r="C21" s="76"/>
      <c r="D21" s="76"/>
      <c r="E21" s="66"/>
    </row>
    <row r="22" spans="2:6">
      <c r="B22" s="10"/>
      <c r="C22" s="10"/>
      <c r="D22" s="10"/>
      <c r="E22" s="11"/>
    </row>
    <row r="23" spans="2:6">
      <c r="B23" s="10"/>
      <c r="C23" s="10"/>
      <c r="D23" s="10"/>
      <c r="E23" s="11"/>
    </row>
    <row r="26" spans="2:6" ht="15.75" thickBot="1">
      <c r="B26" s="16"/>
    </row>
    <row r="27" spans="2:6">
      <c r="B27" s="17" t="s">
        <v>43</v>
      </c>
    </row>
    <row r="28" spans="2:6">
      <c r="B28" s="17" t="s">
        <v>44</v>
      </c>
    </row>
    <row r="29" spans="2:6">
      <c r="B29" s="17"/>
    </row>
  </sheetData>
  <mergeCells count="11">
    <mergeCell ref="E20:E21"/>
    <mergeCell ref="A4:N4"/>
    <mergeCell ref="A1:N1"/>
    <mergeCell ref="A2:B2"/>
    <mergeCell ref="C2:N2"/>
    <mergeCell ref="A3:B3"/>
    <mergeCell ref="C3:N3"/>
    <mergeCell ref="B20:D20"/>
    <mergeCell ref="B21:D21"/>
    <mergeCell ref="D14:D16"/>
    <mergeCell ref="C14:C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71780-CABB-4711-AF17-F907D9E48796}">
  <sheetPr>
    <tabColor theme="0"/>
  </sheetPr>
  <dimension ref="A1:N29"/>
  <sheetViews>
    <sheetView workbookViewId="0">
      <selection activeCell="B21" sqref="B21:D21"/>
    </sheetView>
  </sheetViews>
  <sheetFormatPr defaultColWidth="11.42578125" defaultRowHeight="15"/>
  <cols>
    <col min="1" max="1" width="15" style="10" customWidth="1"/>
    <col min="2" max="2" width="55.42578125" customWidth="1"/>
    <col min="3" max="3" width="70.42578125" customWidth="1"/>
    <col min="4" max="4" width="18.42578125" customWidth="1"/>
    <col min="5" max="5" width="58.5703125" customWidth="1"/>
    <col min="6" max="6" width="37.42578125" customWidth="1"/>
    <col min="7" max="7" width="26.42578125" customWidth="1"/>
    <col min="8" max="8" width="19.42578125" bestFit="1" customWidth="1"/>
    <col min="9" max="9" width="29.42578125" customWidth="1"/>
    <col min="10" max="10" width="19.5703125" customWidth="1"/>
    <col min="11" max="11" width="17.42578125" customWidth="1"/>
    <col min="12" max="13" width="9.140625"/>
    <col min="14" max="14" width="20.42578125" customWidth="1"/>
  </cols>
  <sheetData>
    <row r="1" spans="1:14" ht="27" customHeight="1">
      <c r="A1" s="70" t="s">
        <v>0</v>
      </c>
      <c r="B1" s="70"/>
      <c r="C1" s="70"/>
      <c r="D1" s="70"/>
      <c r="E1" s="70"/>
      <c r="F1" s="70"/>
      <c r="G1" s="70"/>
      <c r="H1" s="70"/>
      <c r="I1" s="70"/>
      <c r="J1" s="70"/>
      <c r="K1" s="70"/>
      <c r="L1" s="70"/>
      <c r="M1" s="70"/>
      <c r="N1" s="70"/>
    </row>
    <row r="2" spans="1:14" ht="24.75" customHeight="1">
      <c r="A2" s="71" t="s">
        <v>1</v>
      </c>
      <c r="B2" s="71"/>
      <c r="C2" s="72" t="s">
        <v>2</v>
      </c>
      <c r="D2" s="72"/>
      <c r="E2" s="72"/>
      <c r="F2" s="72"/>
      <c r="G2" s="72"/>
      <c r="H2" s="72"/>
      <c r="I2" s="72"/>
      <c r="J2" s="72"/>
      <c r="K2" s="72"/>
      <c r="L2" s="72"/>
      <c r="M2" s="72"/>
      <c r="N2" s="72"/>
    </row>
    <row r="3" spans="1:14">
      <c r="A3" s="73" t="s">
        <v>3</v>
      </c>
      <c r="B3" s="73"/>
      <c r="C3" s="72" t="s">
        <v>45</v>
      </c>
      <c r="D3" s="72"/>
      <c r="E3" s="72"/>
      <c r="F3" s="72"/>
      <c r="G3" s="72"/>
      <c r="H3" s="72"/>
      <c r="I3" s="72"/>
      <c r="J3" s="72"/>
      <c r="K3" s="72"/>
      <c r="L3" s="72"/>
      <c r="M3" s="72"/>
      <c r="N3" s="72"/>
    </row>
    <row r="4" spans="1:14">
      <c r="A4" s="67" t="s">
        <v>5</v>
      </c>
      <c r="B4" s="68"/>
      <c r="C4" s="68"/>
      <c r="D4" s="68"/>
      <c r="E4" s="68"/>
      <c r="F4" s="68"/>
      <c r="G4" s="68"/>
      <c r="H4" s="68"/>
      <c r="I4" s="68"/>
      <c r="J4" s="68"/>
      <c r="K4" s="68"/>
      <c r="L4" s="68"/>
      <c r="M4" s="68"/>
      <c r="N4" s="69"/>
    </row>
    <row r="5" spans="1:14" ht="45.75">
      <c r="A5" s="2" t="s">
        <v>6</v>
      </c>
      <c r="B5" s="3" t="s">
        <v>7</v>
      </c>
      <c r="C5" s="4" t="s">
        <v>8</v>
      </c>
      <c r="D5" s="5" t="s">
        <v>9</v>
      </c>
      <c r="E5" s="6" t="s">
        <v>10</v>
      </c>
      <c r="F5" s="6" t="s">
        <v>11</v>
      </c>
      <c r="G5" s="7" t="s">
        <v>12</v>
      </c>
      <c r="H5" s="6" t="s">
        <v>13</v>
      </c>
      <c r="I5" s="7" t="s">
        <v>14</v>
      </c>
      <c r="J5" s="6" t="s">
        <v>15</v>
      </c>
      <c r="K5" s="6" t="s">
        <v>16</v>
      </c>
      <c r="L5" s="6" t="s">
        <v>17</v>
      </c>
      <c r="M5" s="7" t="s">
        <v>18</v>
      </c>
      <c r="N5" s="8" t="s">
        <v>19</v>
      </c>
    </row>
    <row r="6" spans="1:14" s="25" customFormat="1" ht="60.75">
      <c r="A6" s="37">
        <v>1</v>
      </c>
      <c r="B6" s="38" t="s">
        <v>46</v>
      </c>
      <c r="C6" s="57" t="s">
        <v>45</v>
      </c>
      <c r="D6" s="58" t="s">
        <v>47</v>
      </c>
      <c r="E6" s="58" t="s">
        <v>48</v>
      </c>
      <c r="F6" s="60">
        <v>108658900</v>
      </c>
      <c r="G6" s="39">
        <v>43167</v>
      </c>
      <c r="H6" s="39">
        <v>43228</v>
      </c>
      <c r="I6" s="40" t="s">
        <v>49</v>
      </c>
      <c r="J6" s="34" t="s">
        <v>50</v>
      </c>
      <c r="K6" s="34" t="s">
        <v>25</v>
      </c>
      <c r="L6" s="34" t="s">
        <v>26</v>
      </c>
      <c r="M6" s="34"/>
      <c r="N6" s="48"/>
    </row>
    <row r="7" spans="1:14">
      <c r="A7" s="41">
        <v>2</v>
      </c>
      <c r="B7" s="38"/>
      <c r="C7" s="57"/>
      <c r="D7" s="34"/>
      <c r="E7" s="28"/>
      <c r="F7" s="59"/>
      <c r="G7" s="36"/>
      <c r="H7" s="36"/>
      <c r="I7" s="28"/>
      <c r="J7" s="34"/>
      <c r="K7" s="28"/>
      <c r="L7" s="9"/>
      <c r="M7" s="34"/>
      <c r="N7" s="48"/>
    </row>
    <row r="8" spans="1:14">
      <c r="A8" s="50">
        <v>3</v>
      </c>
      <c r="B8" s="42"/>
      <c r="C8" s="57"/>
      <c r="D8" s="32"/>
      <c r="E8" s="32"/>
      <c r="F8" s="61"/>
      <c r="G8" s="49"/>
      <c r="H8" s="49"/>
      <c r="I8" s="32"/>
      <c r="J8" s="32"/>
      <c r="K8" s="32"/>
      <c r="L8" s="42"/>
      <c r="M8" s="51"/>
      <c r="N8" s="48"/>
    </row>
    <row r="10" spans="1:14">
      <c r="C10" s="12"/>
      <c r="D10" s="13"/>
      <c r="E10" s="13"/>
      <c r="G10" s="14"/>
    </row>
    <row r="11" spans="1:14">
      <c r="D11" s="11"/>
      <c r="E11" s="44"/>
    </row>
    <row r="12" spans="1:14">
      <c r="D12" s="52" t="s">
        <v>36</v>
      </c>
      <c r="E12" s="1" t="s">
        <v>37</v>
      </c>
      <c r="F12" s="1" t="s">
        <v>38</v>
      </c>
      <c r="G12" s="1" t="s">
        <v>39</v>
      </c>
    </row>
    <row r="13" spans="1:14" ht="60.75">
      <c r="B13" s="53" t="s">
        <v>40</v>
      </c>
      <c r="C13" s="46">
        <v>30118144</v>
      </c>
      <c r="D13" s="18">
        <f>C13/1160000</f>
        <v>25.96391724137931</v>
      </c>
      <c r="E13" s="58" t="s">
        <v>48</v>
      </c>
      <c r="F13" s="63">
        <f>F6/781242</f>
        <v>139.08481622851818</v>
      </c>
      <c r="G13" s="55">
        <v>2018</v>
      </c>
    </row>
    <row r="14" spans="1:14">
      <c r="B14" s="53" t="s">
        <v>41</v>
      </c>
      <c r="C14" s="78">
        <f>SUM(F6:F8)</f>
        <v>108658900</v>
      </c>
      <c r="D14" s="77">
        <v>139.08481622851818</v>
      </c>
      <c r="E14" s="34"/>
      <c r="F14" s="62"/>
      <c r="G14" s="55"/>
    </row>
    <row r="15" spans="1:14">
      <c r="B15" s="11"/>
      <c r="C15" s="78"/>
      <c r="D15" s="77"/>
      <c r="E15" s="32"/>
      <c r="F15" s="62"/>
      <c r="G15" s="55"/>
      <c r="H15" s="47"/>
    </row>
    <row r="16" spans="1:14">
      <c r="B16" s="11"/>
      <c r="C16" s="78"/>
      <c r="D16" s="77"/>
      <c r="E16" s="55"/>
      <c r="F16" s="56"/>
      <c r="G16" s="54"/>
      <c r="H16" s="47"/>
    </row>
    <row r="17" spans="2:6">
      <c r="B17" s="11"/>
      <c r="C17" s="15"/>
      <c r="D17" s="18"/>
      <c r="E17" s="20"/>
      <c r="F17" s="12"/>
    </row>
    <row r="20" spans="2:6">
      <c r="B20" s="74" t="s">
        <v>0</v>
      </c>
      <c r="C20" s="65"/>
      <c r="D20" s="75"/>
      <c r="E20" s="65" t="s">
        <v>17</v>
      </c>
    </row>
    <row r="21" spans="2:6" ht="79.150000000000006" customHeight="1">
      <c r="B21" s="76" t="s">
        <v>42</v>
      </c>
      <c r="C21" s="76"/>
      <c r="D21" s="76"/>
      <c r="E21" s="66"/>
    </row>
    <row r="22" spans="2:6">
      <c r="B22" s="10"/>
      <c r="C22" s="10"/>
      <c r="D22" s="10"/>
      <c r="E22" s="11"/>
    </row>
    <row r="23" spans="2:6">
      <c r="B23" s="10"/>
      <c r="C23" s="10"/>
      <c r="D23" s="10"/>
      <c r="E23" s="11"/>
    </row>
    <row r="26" spans="2:6">
      <c r="B26" s="16"/>
    </row>
    <row r="27" spans="2:6">
      <c r="B27" s="17" t="s">
        <v>43</v>
      </c>
    </row>
    <row r="28" spans="2:6">
      <c r="B28" s="17" t="s">
        <v>44</v>
      </c>
    </row>
    <row r="29" spans="2:6">
      <c r="B29" s="17"/>
    </row>
  </sheetData>
  <mergeCells count="11">
    <mergeCell ref="C14:C16"/>
    <mergeCell ref="D14:D16"/>
    <mergeCell ref="B20:D20"/>
    <mergeCell ref="E20:E21"/>
    <mergeCell ref="B21:D21"/>
    <mergeCell ref="A4:N4"/>
    <mergeCell ref="A1:N1"/>
    <mergeCell ref="A2:B2"/>
    <mergeCell ref="C2:N2"/>
    <mergeCell ref="A3:B3"/>
    <mergeCell ref="C3:N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124CB-CC26-42F0-B26D-815005269FA2}">
  <sheetPr>
    <tabColor theme="0"/>
  </sheetPr>
  <dimension ref="A1:N29"/>
  <sheetViews>
    <sheetView workbookViewId="0">
      <selection activeCell="B21" sqref="B21:D21"/>
    </sheetView>
  </sheetViews>
  <sheetFormatPr defaultColWidth="11.42578125" defaultRowHeight="15"/>
  <cols>
    <col min="1" max="1" width="15" style="10" customWidth="1"/>
    <col min="2" max="2" width="55.42578125" customWidth="1"/>
    <col min="3" max="3" width="70.42578125" customWidth="1"/>
    <col min="4" max="4" width="18.42578125" customWidth="1"/>
    <col min="5" max="5" width="58.5703125" customWidth="1"/>
    <col min="6" max="6" width="37.42578125" customWidth="1"/>
    <col min="7" max="7" width="26.42578125" customWidth="1"/>
    <col min="8" max="8" width="19.42578125" bestFit="1" customWidth="1"/>
    <col min="9" max="9" width="29.42578125" customWidth="1"/>
    <col min="10" max="10" width="19.5703125" customWidth="1"/>
    <col min="11" max="11" width="17.42578125" customWidth="1"/>
    <col min="12" max="13" width="9.140625"/>
    <col min="14" max="14" width="20.42578125" customWidth="1"/>
  </cols>
  <sheetData>
    <row r="1" spans="1:14" ht="27" customHeight="1">
      <c r="A1" s="70" t="s">
        <v>0</v>
      </c>
      <c r="B1" s="70"/>
      <c r="C1" s="70"/>
      <c r="D1" s="70"/>
      <c r="E1" s="70"/>
      <c r="F1" s="70"/>
      <c r="G1" s="70"/>
      <c r="H1" s="70"/>
      <c r="I1" s="70"/>
      <c r="J1" s="70"/>
      <c r="K1" s="70"/>
      <c r="L1" s="70"/>
      <c r="M1" s="70"/>
      <c r="N1" s="70"/>
    </row>
    <row r="2" spans="1:14" ht="24.75" customHeight="1">
      <c r="A2" s="71" t="s">
        <v>1</v>
      </c>
      <c r="B2" s="71"/>
      <c r="C2" s="72" t="s">
        <v>2</v>
      </c>
      <c r="D2" s="72"/>
      <c r="E2" s="72"/>
      <c r="F2" s="72"/>
      <c r="G2" s="72"/>
      <c r="H2" s="72"/>
      <c r="I2" s="72"/>
      <c r="J2" s="72"/>
      <c r="K2" s="72"/>
      <c r="L2" s="72"/>
      <c r="M2" s="72"/>
      <c r="N2" s="72"/>
    </row>
    <row r="3" spans="1:14">
      <c r="A3" s="73" t="s">
        <v>3</v>
      </c>
      <c r="B3" s="73"/>
      <c r="C3" s="72" t="s">
        <v>51</v>
      </c>
      <c r="D3" s="72"/>
      <c r="E3" s="72"/>
      <c r="F3" s="72"/>
      <c r="G3" s="72"/>
      <c r="H3" s="72"/>
      <c r="I3" s="72"/>
      <c r="J3" s="72"/>
      <c r="K3" s="72"/>
      <c r="L3" s="72"/>
      <c r="M3" s="72"/>
      <c r="N3" s="72"/>
    </row>
    <row r="4" spans="1:14">
      <c r="A4" s="67" t="s">
        <v>5</v>
      </c>
      <c r="B4" s="68"/>
      <c r="C4" s="68"/>
      <c r="D4" s="68"/>
      <c r="E4" s="68"/>
      <c r="F4" s="68"/>
      <c r="G4" s="68"/>
      <c r="H4" s="68"/>
      <c r="I4" s="68"/>
      <c r="J4" s="68"/>
      <c r="K4" s="68"/>
      <c r="L4" s="68"/>
      <c r="M4" s="68"/>
      <c r="N4" s="69"/>
    </row>
    <row r="5" spans="1:14" ht="45.75">
      <c r="A5" s="2" t="s">
        <v>6</v>
      </c>
      <c r="B5" s="3" t="s">
        <v>7</v>
      </c>
      <c r="C5" s="4" t="s">
        <v>8</v>
      </c>
      <c r="D5" s="5" t="s">
        <v>9</v>
      </c>
      <c r="E5" s="6" t="s">
        <v>10</v>
      </c>
      <c r="F5" s="6" t="s">
        <v>11</v>
      </c>
      <c r="G5" s="7" t="s">
        <v>12</v>
      </c>
      <c r="H5" s="6" t="s">
        <v>13</v>
      </c>
      <c r="I5" s="7" t="s">
        <v>14</v>
      </c>
      <c r="J5" s="6" t="s">
        <v>15</v>
      </c>
      <c r="K5" s="6" t="s">
        <v>16</v>
      </c>
      <c r="L5" s="6" t="s">
        <v>17</v>
      </c>
      <c r="M5" s="7" t="s">
        <v>18</v>
      </c>
      <c r="N5" s="8" t="s">
        <v>19</v>
      </c>
    </row>
    <row r="6" spans="1:14" s="25" customFormat="1">
      <c r="A6" s="37">
        <v>1</v>
      </c>
      <c r="B6" s="38"/>
      <c r="C6" s="57"/>
      <c r="D6" s="58"/>
      <c r="E6" s="58"/>
      <c r="F6" s="60"/>
      <c r="G6" s="39"/>
      <c r="H6" s="39"/>
      <c r="I6" s="40"/>
      <c r="J6" s="34"/>
      <c r="K6" s="34"/>
      <c r="L6" s="34"/>
      <c r="M6" s="34"/>
      <c r="N6" s="48"/>
    </row>
    <row r="7" spans="1:14">
      <c r="A7" s="41">
        <v>2</v>
      </c>
      <c r="B7" s="38"/>
      <c r="C7" s="57"/>
      <c r="D7" s="34"/>
      <c r="E7" s="28"/>
      <c r="F7" s="59"/>
      <c r="G7" s="36"/>
      <c r="H7" s="36"/>
      <c r="I7" s="28"/>
      <c r="J7" s="34"/>
      <c r="K7" s="28"/>
      <c r="L7" s="9"/>
      <c r="M7" s="34"/>
      <c r="N7" s="48"/>
    </row>
    <row r="8" spans="1:14">
      <c r="A8" s="50">
        <v>3</v>
      </c>
      <c r="B8" s="42"/>
      <c r="C8" s="57"/>
      <c r="D8" s="32"/>
      <c r="E8" s="32"/>
      <c r="F8" s="61"/>
      <c r="G8" s="49"/>
      <c r="H8" s="49"/>
      <c r="I8" s="32"/>
      <c r="J8" s="32"/>
      <c r="K8" s="32"/>
      <c r="L8" s="42"/>
      <c r="M8" s="51"/>
      <c r="N8" s="48"/>
    </row>
    <row r="10" spans="1:14">
      <c r="C10" s="12"/>
      <c r="D10" s="13"/>
      <c r="E10" s="13"/>
      <c r="G10" s="14"/>
    </row>
    <row r="11" spans="1:14">
      <c r="D11" s="11"/>
      <c r="E11" s="44"/>
    </row>
    <row r="12" spans="1:14">
      <c r="D12" s="52" t="s">
        <v>36</v>
      </c>
      <c r="E12" s="1" t="s">
        <v>37</v>
      </c>
      <c r="F12" s="1" t="s">
        <v>38</v>
      </c>
      <c r="G12" s="1" t="s">
        <v>39</v>
      </c>
    </row>
    <row r="13" spans="1:14">
      <c r="B13" s="53" t="s">
        <v>40</v>
      </c>
      <c r="C13" s="46">
        <v>30118144</v>
      </c>
      <c r="D13" s="18">
        <f>C13/1160000</f>
        <v>25.96391724137931</v>
      </c>
      <c r="E13" s="28"/>
      <c r="F13" s="63"/>
      <c r="G13" s="55"/>
    </row>
    <row r="14" spans="1:14">
      <c r="B14" s="53" t="s">
        <v>41</v>
      </c>
      <c r="C14" s="78">
        <f>SUM(F6:F8)</f>
        <v>0</v>
      </c>
      <c r="D14" s="77"/>
      <c r="E14" s="34"/>
      <c r="F14" s="62"/>
      <c r="G14" s="55"/>
    </row>
    <row r="15" spans="1:14">
      <c r="B15" s="11"/>
      <c r="C15" s="78"/>
      <c r="D15" s="77"/>
      <c r="E15" s="32"/>
      <c r="F15" s="62"/>
      <c r="G15" s="55"/>
      <c r="H15" s="47"/>
    </row>
    <row r="16" spans="1:14">
      <c r="B16" s="11"/>
      <c r="C16" s="78"/>
      <c r="D16" s="77"/>
      <c r="E16" s="55"/>
      <c r="F16" s="56"/>
      <c r="G16" s="54"/>
      <c r="H16" s="47"/>
    </row>
    <row r="17" spans="2:6">
      <c r="B17" s="11"/>
      <c r="C17" s="15"/>
      <c r="D17" s="18"/>
      <c r="E17" s="20"/>
      <c r="F17" s="12"/>
    </row>
    <row r="20" spans="2:6">
      <c r="B20" s="74" t="s">
        <v>0</v>
      </c>
      <c r="C20" s="65"/>
      <c r="D20" s="75"/>
      <c r="E20" s="65" t="s">
        <v>18</v>
      </c>
    </row>
    <row r="21" spans="2:6" ht="79.150000000000006" customHeight="1">
      <c r="B21" s="76" t="s">
        <v>52</v>
      </c>
      <c r="C21" s="76"/>
      <c r="D21" s="76"/>
      <c r="E21" s="66"/>
    </row>
    <row r="22" spans="2:6">
      <c r="B22" s="10"/>
      <c r="C22" s="10"/>
      <c r="D22" s="10"/>
      <c r="E22" s="11"/>
    </row>
    <row r="23" spans="2:6">
      <c r="B23" s="10"/>
      <c r="C23" s="10"/>
      <c r="D23" s="10"/>
      <c r="E23" s="11"/>
    </row>
    <row r="26" spans="2:6">
      <c r="B26" s="16"/>
    </row>
    <row r="27" spans="2:6">
      <c r="B27" s="17" t="s">
        <v>43</v>
      </c>
    </row>
    <row r="28" spans="2:6">
      <c r="B28" s="17" t="s">
        <v>44</v>
      </c>
    </row>
    <row r="29" spans="2:6">
      <c r="B29" s="17"/>
    </row>
  </sheetData>
  <mergeCells count="11">
    <mergeCell ref="C14:C16"/>
    <mergeCell ref="D14:D16"/>
    <mergeCell ref="B20:D20"/>
    <mergeCell ref="E20:E21"/>
    <mergeCell ref="B21:D21"/>
    <mergeCell ref="A4:N4"/>
    <mergeCell ref="A1:N1"/>
    <mergeCell ref="A2:B2"/>
    <mergeCell ref="C2:N2"/>
    <mergeCell ref="A3:B3"/>
    <mergeCell ref="C3:N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9FF4F-87CE-487E-A612-F5704ABD17F6}">
  <sheetPr>
    <tabColor theme="0"/>
  </sheetPr>
  <dimension ref="A1:N29"/>
  <sheetViews>
    <sheetView workbookViewId="0">
      <selection activeCell="C23" sqref="C23"/>
    </sheetView>
  </sheetViews>
  <sheetFormatPr defaultColWidth="11.42578125" defaultRowHeight="15"/>
  <cols>
    <col min="1" max="1" width="15" style="10" customWidth="1"/>
    <col min="2" max="2" width="55.42578125" customWidth="1"/>
    <col min="3" max="3" width="70.42578125" customWidth="1"/>
    <col min="4" max="4" width="18.42578125" customWidth="1"/>
    <col min="5" max="5" width="58.5703125" customWidth="1"/>
    <col min="6" max="6" width="37.42578125" customWidth="1"/>
    <col min="7" max="7" width="26.42578125" customWidth="1"/>
    <col min="8" max="8" width="19.42578125" bestFit="1" customWidth="1"/>
    <col min="9" max="9" width="29.42578125" customWidth="1"/>
    <col min="10" max="10" width="19.5703125" customWidth="1"/>
    <col min="11" max="11" width="17.42578125" customWidth="1"/>
    <col min="12" max="13" width="9.140625"/>
    <col min="14" max="14" width="20.42578125" customWidth="1"/>
  </cols>
  <sheetData>
    <row r="1" spans="1:14" ht="27" customHeight="1">
      <c r="A1" s="70" t="s">
        <v>0</v>
      </c>
      <c r="B1" s="70"/>
      <c r="C1" s="70"/>
      <c r="D1" s="70"/>
      <c r="E1" s="70"/>
      <c r="F1" s="70"/>
      <c r="G1" s="70"/>
      <c r="H1" s="70"/>
      <c r="I1" s="70"/>
      <c r="J1" s="70"/>
      <c r="K1" s="70"/>
      <c r="L1" s="70"/>
      <c r="M1" s="70"/>
      <c r="N1" s="70"/>
    </row>
    <row r="2" spans="1:14" ht="24.75" customHeight="1">
      <c r="A2" s="71" t="s">
        <v>1</v>
      </c>
      <c r="B2" s="71"/>
      <c r="C2" s="72" t="s">
        <v>2</v>
      </c>
      <c r="D2" s="72"/>
      <c r="E2" s="72"/>
      <c r="F2" s="72"/>
      <c r="G2" s="72"/>
      <c r="H2" s="72"/>
      <c r="I2" s="72"/>
      <c r="J2" s="72"/>
      <c r="K2" s="72"/>
      <c r="L2" s="72"/>
      <c r="M2" s="72"/>
      <c r="N2" s="72"/>
    </row>
    <row r="3" spans="1:14">
      <c r="A3" s="73" t="s">
        <v>3</v>
      </c>
      <c r="B3" s="73"/>
      <c r="C3" s="72" t="s">
        <v>53</v>
      </c>
      <c r="D3" s="72"/>
      <c r="E3" s="72"/>
      <c r="F3" s="72"/>
      <c r="G3" s="72"/>
      <c r="H3" s="72"/>
      <c r="I3" s="72"/>
      <c r="J3" s="72"/>
      <c r="K3" s="72"/>
      <c r="L3" s="72"/>
      <c r="M3" s="72"/>
      <c r="N3" s="72"/>
    </row>
    <row r="4" spans="1:14">
      <c r="A4" s="67" t="s">
        <v>5</v>
      </c>
      <c r="B4" s="68"/>
      <c r="C4" s="68"/>
      <c r="D4" s="68"/>
      <c r="E4" s="68"/>
      <c r="F4" s="68"/>
      <c r="G4" s="68"/>
      <c r="H4" s="68"/>
      <c r="I4" s="68"/>
      <c r="J4" s="68"/>
      <c r="K4" s="68"/>
      <c r="L4" s="68"/>
      <c r="M4" s="68"/>
      <c r="N4" s="69"/>
    </row>
    <row r="5" spans="1:14" ht="45.75">
      <c r="A5" s="2" t="s">
        <v>6</v>
      </c>
      <c r="B5" s="3" t="s">
        <v>7</v>
      </c>
      <c r="C5" s="4" t="s">
        <v>8</v>
      </c>
      <c r="D5" s="5" t="s">
        <v>9</v>
      </c>
      <c r="E5" s="6" t="s">
        <v>10</v>
      </c>
      <c r="F5" s="6" t="s">
        <v>11</v>
      </c>
      <c r="G5" s="7" t="s">
        <v>12</v>
      </c>
      <c r="H5" s="6" t="s">
        <v>13</v>
      </c>
      <c r="I5" s="7" t="s">
        <v>14</v>
      </c>
      <c r="J5" s="6" t="s">
        <v>15</v>
      </c>
      <c r="K5" s="6" t="s">
        <v>16</v>
      </c>
      <c r="L5" s="6" t="s">
        <v>17</v>
      </c>
      <c r="M5" s="7" t="s">
        <v>18</v>
      </c>
      <c r="N5" s="8" t="s">
        <v>19</v>
      </c>
    </row>
    <row r="6" spans="1:14" s="25" customFormat="1" ht="121.5">
      <c r="A6" s="37">
        <v>1</v>
      </c>
      <c r="B6" s="38" t="s">
        <v>54</v>
      </c>
      <c r="C6" s="57" t="s">
        <v>53</v>
      </c>
      <c r="D6" s="58" t="s">
        <v>55</v>
      </c>
      <c r="E6" s="58" t="s">
        <v>56</v>
      </c>
      <c r="F6" s="83">
        <v>38580000</v>
      </c>
      <c r="G6" s="39">
        <v>45031</v>
      </c>
      <c r="H6" s="39">
        <v>45092</v>
      </c>
      <c r="I6" s="40" t="s">
        <v>57</v>
      </c>
      <c r="J6" s="34" t="s">
        <v>58</v>
      </c>
      <c r="K6" s="34" t="s">
        <v>25</v>
      </c>
      <c r="L6" s="34" t="s">
        <v>26</v>
      </c>
      <c r="M6" s="34"/>
      <c r="N6" s="48"/>
    </row>
    <row r="7" spans="1:14">
      <c r="A7" s="41">
        <v>2</v>
      </c>
      <c r="B7" s="38"/>
      <c r="C7" s="57"/>
      <c r="D7" s="34"/>
      <c r="E7" s="28"/>
      <c r="F7" s="59"/>
      <c r="G7" s="36"/>
      <c r="H7" s="36"/>
      <c r="I7" s="28"/>
      <c r="J7" s="34"/>
      <c r="K7" s="28"/>
      <c r="L7" s="9"/>
      <c r="M7" s="34"/>
      <c r="N7" s="48"/>
    </row>
    <row r="8" spans="1:14">
      <c r="A8" s="50">
        <v>3</v>
      </c>
      <c r="B8" s="42"/>
      <c r="C8" s="57"/>
      <c r="D8" s="32"/>
      <c r="E8" s="32"/>
      <c r="F8" s="61"/>
      <c r="G8" s="49"/>
      <c r="H8" s="49"/>
      <c r="I8" s="32"/>
      <c r="J8" s="32"/>
      <c r="K8" s="32"/>
      <c r="L8" s="42"/>
      <c r="M8" s="51"/>
      <c r="N8" s="48"/>
    </row>
    <row r="10" spans="1:14">
      <c r="C10" s="12"/>
      <c r="D10" s="13"/>
      <c r="E10" s="13"/>
      <c r="G10" s="14"/>
    </row>
    <row r="11" spans="1:14">
      <c r="D11" s="11"/>
      <c r="E11" s="44"/>
    </row>
    <row r="12" spans="1:14">
      <c r="D12" s="52" t="s">
        <v>36</v>
      </c>
      <c r="E12" s="1" t="s">
        <v>37</v>
      </c>
      <c r="F12" s="1" t="s">
        <v>38</v>
      </c>
      <c r="G12" s="1" t="s">
        <v>39</v>
      </c>
    </row>
    <row r="13" spans="1:14">
      <c r="B13" s="53" t="s">
        <v>40</v>
      </c>
      <c r="C13" s="46">
        <v>30118144</v>
      </c>
      <c r="D13" s="18">
        <f>C13/1160000</f>
        <v>25.96391724137931</v>
      </c>
      <c r="E13" s="28" t="str">
        <f>D6</f>
        <v>04152023-15</v>
      </c>
      <c r="F13" s="63">
        <f>F6/1160000</f>
        <v>33.258620689655174</v>
      </c>
      <c r="G13" s="55">
        <v>2023</v>
      </c>
    </row>
    <row r="14" spans="1:14">
      <c r="B14" s="53" t="s">
        <v>41</v>
      </c>
      <c r="C14" s="78">
        <f>SUM(F6:F8)</f>
        <v>38580000</v>
      </c>
      <c r="D14" s="77">
        <f>F13</f>
        <v>33.258620689655174</v>
      </c>
      <c r="E14" s="34"/>
      <c r="F14" s="62"/>
      <c r="G14" s="55"/>
    </row>
    <row r="15" spans="1:14">
      <c r="B15" s="11"/>
      <c r="C15" s="78"/>
      <c r="D15" s="77"/>
      <c r="E15" s="32"/>
      <c r="F15" s="62"/>
      <c r="G15" s="55"/>
      <c r="H15" s="47"/>
    </row>
    <row r="16" spans="1:14">
      <c r="B16" s="11"/>
      <c r="C16" s="78"/>
      <c r="D16" s="77"/>
      <c r="E16" s="55"/>
      <c r="F16" s="56"/>
      <c r="G16" s="54"/>
      <c r="H16" s="47"/>
    </row>
    <row r="17" spans="2:6">
      <c r="B17" s="11"/>
      <c r="C17" s="15"/>
      <c r="D17" s="18"/>
      <c r="E17" s="20"/>
      <c r="F17" s="12"/>
    </row>
    <row r="20" spans="2:6">
      <c r="B20" s="74" t="s">
        <v>0</v>
      </c>
      <c r="C20" s="65"/>
      <c r="D20" s="75"/>
      <c r="E20" s="65" t="s">
        <v>17</v>
      </c>
    </row>
    <row r="21" spans="2:6" ht="79.150000000000006" customHeight="1">
      <c r="B21" s="76" t="s">
        <v>42</v>
      </c>
      <c r="C21" s="76"/>
      <c r="D21" s="76"/>
      <c r="E21" s="66"/>
    </row>
    <row r="22" spans="2:6">
      <c r="B22" s="10"/>
      <c r="C22" s="10"/>
      <c r="D22" s="10"/>
      <c r="E22" s="11"/>
    </row>
    <row r="23" spans="2:6">
      <c r="B23" s="10"/>
      <c r="C23" s="10"/>
      <c r="D23" s="10"/>
      <c r="E23" s="11"/>
    </row>
    <row r="26" spans="2:6">
      <c r="B26" s="16"/>
    </row>
    <row r="27" spans="2:6">
      <c r="B27" s="17" t="s">
        <v>43</v>
      </c>
    </row>
    <row r="28" spans="2:6">
      <c r="B28" s="17" t="s">
        <v>44</v>
      </c>
    </row>
    <row r="29" spans="2:6">
      <c r="B29" s="17"/>
    </row>
  </sheetData>
  <mergeCells count="11">
    <mergeCell ref="C14:C16"/>
    <mergeCell ref="D14:D16"/>
    <mergeCell ref="B20:D20"/>
    <mergeCell ref="E20:E21"/>
    <mergeCell ref="B21:D21"/>
    <mergeCell ref="A4:N4"/>
    <mergeCell ref="A1:N1"/>
    <mergeCell ref="A2:B2"/>
    <mergeCell ref="C2:N2"/>
    <mergeCell ref="A3:B3"/>
    <mergeCell ref="C3:N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3"/>
  <sheetViews>
    <sheetView tabSelected="1" zoomScale="70" zoomScaleNormal="70" workbookViewId="0">
      <selection activeCell="E6" sqref="E6"/>
    </sheetView>
  </sheetViews>
  <sheetFormatPr defaultColWidth="11.42578125" defaultRowHeight="15"/>
  <cols>
    <col min="1" max="1" width="6.42578125" style="12" customWidth="1"/>
    <col min="2" max="2" width="48.5703125" customWidth="1"/>
    <col min="4" max="4" width="14" customWidth="1"/>
    <col min="5" max="5" width="111.28515625" customWidth="1"/>
  </cols>
  <sheetData>
    <row r="1" spans="1:5" ht="21.75" thickBot="1">
      <c r="B1" s="22" t="s">
        <v>59</v>
      </c>
      <c r="C1" s="79"/>
      <c r="D1" s="80"/>
      <c r="E1" s="81" t="s">
        <v>19</v>
      </c>
    </row>
    <row r="2" spans="1:5" ht="16.5" thickBot="1">
      <c r="B2" s="23" t="s">
        <v>60</v>
      </c>
      <c r="C2" s="24" t="s">
        <v>17</v>
      </c>
      <c r="D2" s="24" t="s">
        <v>18</v>
      </c>
      <c r="E2" s="82"/>
    </row>
    <row r="3" spans="1:5">
      <c r="A3" s="45">
        <v>1</v>
      </c>
      <c r="B3" s="31" t="s">
        <v>61</v>
      </c>
      <c r="C3" s="21" t="s">
        <v>26</v>
      </c>
      <c r="D3" s="21"/>
      <c r="E3" s="26"/>
    </row>
    <row r="4" spans="1:5">
      <c r="A4" s="45">
        <v>2</v>
      </c>
      <c r="B4" s="26" t="s">
        <v>45</v>
      </c>
      <c r="C4" s="9" t="s">
        <v>26</v>
      </c>
      <c r="D4" s="19"/>
      <c r="E4" s="29"/>
    </row>
    <row r="5" spans="1:5" ht="45.75">
      <c r="A5" s="45">
        <v>3</v>
      </c>
      <c r="B5" s="26" t="s">
        <v>62</v>
      </c>
      <c r="C5" s="9"/>
      <c r="D5" s="9" t="s">
        <v>26</v>
      </c>
      <c r="E5" s="33" t="s">
        <v>63</v>
      </c>
    </row>
    <row r="6" spans="1:5">
      <c r="A6" s="45">
        <v>4</v>
      </c>
      <c r="B6" s="64" t="s">
        <v>53</v>
      </c>
      <c r="C6" s="27" t="s">
        <v>26</v>
      </c>
      <c r="D6" s="35"/>
      <c r="E6" s="30"/>
    </row>
    <row r="7" spans="1:5" ht="16.5" thickBot="1">
      <c r="B7" s="23" t="s">
        <v>64</v>
      </c>
      <c r="C7" s="43"/>
      <c r="D7" s="43"/>
    </row>
    <row r="9" spans="1:5">
      <c r="D9" s="11" t="s">
        <v>65</v>
      </c>
    </row>
    <row r="10" spans="1:5">
      <c r="D10" t="s">
        <v>66</v>
      </c>
    </row>
    <row r="12" spans="1:5">
      <c r="B12" t="s">
        <v>67</v>
      </c>
    </row>
    <row r="13" spans="1:5">
      <c r="B13" t="s">
        <v>68</v>
      </c>
    </row>
  </sheetData>
  <mergeCells count="2">
    <mergeCell ref="C1:D1"/>
    <mergeCell ref="E1:E2"/>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2572bce-c094-4a82-8b6b-cdb29fc0b54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1C134BA88E42F4E875FCCFB55CAD578" ma:contentTypeVersion="14" ma:contentTypeDescription="Crear nuevo documento." ma:contentTypeScope="" ma:versionID="6812c4b0e316ffed8f7bacbd61b7566f">
  <xsd:schema xmlns:xsd="http://www.w3.org/2001/XMLSchema" xmlns:xs="http://www.w3.org/2001/XMLSchema" xmlns:p="http://schemas.microsoft.com/office/2006/metadata/properties" xmlns:ns3="12572bce-c094-4a82-8b6b-cdb29fc0b54d" xmlns:ns4="39b6c25a-f4b8-49a7-8af5-b6f25df41790" targetNamespace="http://schemas.microsoft.com/office/2006/metadata/properties" ma:root="true" ma:fieldsID="00fcb3e1403c87643fb7418c2aafcb39" ns3:_="" ns4:_="">
    <xsd:import namespace="12572bce-c094-4a82-8b6b-cdb29fc0b54d"/>
    <xsd:import namespace="39b6c25a-f4b8-49a7-8af5-b6f25df41790"/>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572bce-c094-4a82-8b6b-cdb29fc0b54d"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9b6c25a-f4b8-49a7-8af5-b6f25df41790" elementFormDefault="qualified">
    <xsd:import namespace="http://schemas.microsoft.com/office/2006/documentManagement/types"/>
    <xsd:import namespace="http://schemas.microsoft.com/office/infopath/2007/PartnerControls"/>
    <xsd:element name="SharedWithUsers" ma:index="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Detalles de uso compartido" ma:internalName="SharedWithDetails" ma:readOnly="true">
      <xsd:simpleType>
        <xsd:restriction base="dms:Note">
          <xsd:maxLength value="255"/>
        </xsd:restriction>
      </xsd:simpleType>
    </xsd:element>
    <xsd:element name="SharingHintHash" ma:index="1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043ECF-1A40-40E4-A545-E8222F8C9A01}"/>
</file>

<file path=customXml/itemProps2.xml><?xml version="1.0" encoding="utf-8"?>
<ds:datastoreItem xmlns:ds="http://schemas.openxmlformats.org/officeDocument/2006/customXml" ds:itemID="{D2527527-F02A-48E0-8322-892A6C05E7B9}"/>
</file>

<file path=customXml/itemProps3.xml><?xml version="1.0" encoding="utf-8"?>
<ds:datastoreItem xmlns:ds="http://schemas.openxmlformats.org/officeDocument/2006/customXml" ds:itemID="{07EEF319-A878-426C-BA5F-7DDF059A5D8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
  <cp:revision/>
  <dcterms:created xsi:type="dcterms:W3CDTF">2023-10-27T16:50:52Z</dcterms:created>
  <dcterms:modified xsi:type="dcterms:W3CDTF">2023-12-18T20:31:29Z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0x01010031C134BA88E42F4E875FCCFB55CAD578</vt:lpwstr>
  </property>
</Properties>
</file>