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MORAV\Downloads\"/>
    </mc:Choice>
  </mc:AlternateContent>
  <xr:revisionPtr revIDLastSave="0" documentId="13_ncr:1_{9FA71246-7930-4E21-B722-80DB3F3E75B1}" xr6:coauthVersionLast="47" xr6:coauthVersionMax="47" xr10:uidLastSave="{00000000-0000-0000-0000-000000000000}"/>
  <bookViews>
    <workbookView xWindow="-120" yWindow="-120" windowWidth="20730" windowHeight="11160" activeTab="2" xr2:uid="{2E3EE56F-D382-4824-AF37-9CAD2B28AA9E}"/>
  </bookViews>
  <sheets>
    <sheet name="KIT PECUARIO" sheetId="2" r:id="rId1"/>
    <sheet name="KIT CONSTRUCCIONES" sheetId="6" r:id="rId2"/>
    <sheet name="KIT AGROINDUSTRIA" sheetId="7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7" l="1"/>
  <c r="E19" i="7" s="1"/>
  <c r="F20" i="7"/>
  <c r="E20" i="7" s="1"/>
  <c r="F21" i="7"/>
  <c r="E21" i="7" s="1"/>
  <c r="F22" i="7"/>
  <c r="E22" i="7" s="1"/>
  <c r="F23" i="7"/>
  <c r="E23" i="7" s="1"/>
  <c r="F24" i="7"/>
  <c r="E24" i="7" s="1"/>
  <c r="F25" i="7"/>
  <c r="E25" i="7" s="1"/>
  <c r="F26" i="7"/>
  <c r="E26" i="7" s="1"/>
  <c r="F27" i="7"/>
  <c r="E27" i="7" s="1"/>
  <c r="F28" i="7"/>
  <c r="E28" i="7" s="1"/>
  <c r="F29" i="7"/>
  <c r="E29" i="7" s="1"/>
  <c r="F30" i="7"/>
  <c r="E30" i="7" s="1"/>
  <c r="F31" i="7"/>
  <c r="E31" i="7" s="1"/>
  <c r="F32" i="7"/>
  <c r="E32" i="7" s="1"/>
  <c r="F18" i="7"/>
  <c r="E18" i="7" s="1"/>
  <c r="F19" i="6"/>
  <c r="E19" i="6" s="1"/>
  <c r="F20" i="6"/>
  <c r="E20" i="6" s="1"/>
  <c r="F21" i="6"/>
  <c r="E21" i="6" s="1"/>
  <c r="F22" i="6"/>
  <c r="E22" i="6" s="1"/>
  <c r="F23" i="6"/>
  <c r="E23" i="6" s="1"/>
  <c r="F24" i="6"/>
  <c r="E24" i="6" s="1"/>
  <c r="F25" i="6"/>
  <c r="E25" i="6" s="1"/>
  <c r="F26" i="6"/>
  <c r="E26" i="6" s="1"/>
  <c r="F27" i="6"/>
  <c r="E27" i="6" s="1"/>
  <c r="F28" i="6"/>
  <c r="E28" i="6" s="1"/>
  <c r="F29" i="6"/>
  <c r="E29" i="6" s="1"/>
  <c r="F30" i="6"/>
  <c r="E30" i="6" s="1"/>
  <c r="F31" i="6"/>
  <c r="E31" i="6" s="1"/>
  <c r="F32" i="6"/>
  <c r="E32" i="6" s="1"/>
  <c r="F33" i="6"/>
  <c r="E33" i="6" s="1"/>
  <c r="F34" i="6"/>
  <c r="E34" i="6" s="1"/>
  <c r="F35" i="6"/>
  <c r="E35" i="6" s="1"/>
  <c r="F36" i="6"/>
  <c r="E36" i="6" s="1"/>
  <c r="F37" i="6"/>
  <c r="E37" i="6" s="1"/>
  <c r="F38" i="6"/>
  <c r="E38" i="6" s="1"/>
  <c r="F39" i="6"/>
  <c r="E39" i="6" s="1"/>
  <c r="F40" i="6"/>
  <c r="E40" i="6" s="1"/>
  <c r="F41" i="6"/>
  <c r="E41" i="6" s="1"/>
  <c r="F15" i="2"/>
  <c r="G12" i="2"/>
  <c r="F12" i="2" s="1"/>
  <c r="G13" i="2"/>
  <c r="F13" i="2" s="1"/>
  <c r="G14" i="2"/>
  <c r="F14" i="2" s="1"/>
  <c r="G15" i="2"/>
  <c r="G16" i="2"/>
  <c r="F16" i="2" s="1"/>
  <c r="G17" i="2"/>
  <c r="F17" i="2" s="1"/>
  <c r="G18" i="2"/>
  <c r="F18" i="2" s="1"/>
  <c r="G19" i="2"/>
  <c r="F19" i="2" s="1"/>
  <c r="G20" i="2"/>
  <c r="F20" i="2" s="1"/>
  <c r="G21" i="2"/>
  <c r="F21" i="2" s="1"/>
  <c r="G22" i="2"/>
  <c r="F22" i="2" s="1"/>
  <c r="G23" i="2"/>
  <c r="F23" i="2" s="1"/>
  <c r="G24" i="2"/>
  <c r="F24" i="2" s="1"/>
  <c r="G25" i="2"/>
  <c r="F25" i="2" s="1"/>
  <c r="G26" i="2"/>
  <c r="F26" i="2" s="1"/>
  <c r="G27" i="2"/>
  <c r="F27" i="2" s="1"/>
  <c r="G28" i="2"/>
  <c r="F28" i="2" s="1"/>
  <c r="G29" i="2"/>
  <c r="F29" i="2" s="1"/>
  <c r="G30" i="2"/>
  <c r="F30" i="2" s="1"/>
  <c r="G11" i="2"/>
  <c r="F11" i="2" s="1"/>
  <c r="G33" i="7" l="1"/>
  <c r="G42" i="6"/>
  <c r="K8" i="6" s="1"/>
  <c r="H31" i="2"/>
  <c r="M41" i="7" l="1"/>
  <c r="D18" i="6" l="1"/>
  <c r="F18" i="6" s="1"/>
  <c r="E18" i="6" s="1"/>
</calcChain>
</file>

<file path=xl/sharedStrings.xml><?xml version="1.0" encoding="utf-8"?>
<sst xmlns="http://schemas.openxmlformats.org/spreadsheetml/2006/main" count="151" uniqueCount="78">
  <si>
    <t>ITEM</t>
  </si>
  <si>
    <t>ESECIFICACIONES</t>
  </si>
  <si>
    <t>UNIDAD</t>
  </si>
  <si>
    <t xml:space="preserve">CANTIDAD </t>
  </si>
  <si>
    <t>PROMEDIO</t>
  </si>
  <si>
    <t>VALOR UNITARIO SIN IVA</t>
  </si>
  <si>
    <t>VALOR UNITARIO IVA INCLUIDO</t>
  </si>
  <si>
    <t xml:space="preserve">VALOR TOTAL IVA INLCUIDO </t>
  </si>
  <si>
    <t xml:space="preserve">UNIDAD  </t>
  </si>
  <si>
    <t>JUEGO</t>
  </si>
  <si>
    <t>KIT CONSTRUCCION</t>
  </si>
  <si>
    <r>
      <t xml:space="preserve">FONENDOSCOPIO VETERINARIO.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</si>
  <si>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ESPECULO VAGINAL ILUMINADO.  </t>
    </r>
    <r>
      <rPr>
        <sz val="10"/>
        <color rgb="FF000000"/>
        <rFont val="Calibri"/>
        <family val="2"/>
        <scheme val="minor"/>
      </rPr>
      <t>Ver ficha técnica</t>
    </r>
  </si>
  <si>
    <t>LACTODENSIMETRO LACTOMETRO (Refractómetro) 0-20%. Ver ficha técnica</t>
  </si>
  <si>
    <r>
      <rPr>
        <b/>
        <sz val="10"/>
        <rFont val="Aral"/>
      </rPr>
      <t>TERMOMETRO VETERINARIO</t>
    </r>
    <r>
      <rPr>
        <sz val="10"/>
        <rFont val="Aral"/>
      </rPr>
      <t>. Ver ficha técnica</t>
    </r>
  </si>
  <si>
    <r>
      <rPr>
        <b/>
        <sz val="10"/>
        <rFont val="Arial"/>
        <family val="2"/>
      </rPr>
      <t>PH METRO DIGITAL</t>
    </r>
    <r>
      <rPr>
        <sz val="10"/>
        <rFont val="Arial"/>
        <family val="2"/>
      </rPr>
      <t>. Ver ficha técnica</t>
    </r>
  </si>
  <si>
    <r>
      <t xml:space="preserve">BASCULA DINAMOMETRO.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</si>
  <si>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JERINGA DOSIFICADORA. </t>
    </r>
    <r>
      <rPr>
        <sz val="10"/>
        <color rgb="FF000000"/>
        <rFont val="Calibri"/>
        <family val="2"/>
        <scheme val="minor"/>
      </rPr>
      <t>Jeringa dosificadora</t>
    </r>
  </si>
  <si>
    <r>
      <rPr>
        <b/>
        <sz val="11"/>
        <color theme="1"/>
        <rFont val="Calibri"/>
        <family val="2"/>
        <scheme val="minor"/>
      </rPr>
      <t xml:space="preserve">EXTENSION PARA JERINGA.  </t>
    </r>
    <r>
      <rPr>
        <sz val="11"/>
        <color theme="1"/>
        <rFont val="Calibri"/>
        <family val="2"/>
        <scheme val="minor"/>
      </rPr>
      <t>Ver ficha técnica</t>
    </r>
  </si>
  <si>
    <r>
      <t xml:space="preserve">VASOS SELLADORES DE PEZONES. </t>
    </r>
    <r>
      <rPr>
        <sz val="10"/>
        <color rgb="FF000000"/>
        <rFont val="Calibri"/>
        <family val="2"/>
        <scheme val="minor"/>
      </rPr>
      <t>Vasos selladores de pezones</t>
    </r>
  </si>
  <si>
    <r>
      <rPr>
        <b/>
        <sz val="10"/>
        <rFont val="Arial"/>
        <family val="2"/>
      </rPr>
      <t>ESCOFINA</t>
    </r>
    <r>
      <rPr>
        <sz val="10"/>
        <rFont val="Arial"/>
        <family val="2"/>
      </rPr>
      <t>. Ver ficha técnica</t>
    </r>
  </si>
  <si>
    <r>
      <rPr>
        <b/>
        <sz val="11"/>
        <color theme="1"/>
        <rFont val="Calibri"/>
        <family val="2"/>
        <scheme val="minor"/>
      </rPr>
      <t xml:space="preserve">Martillo sencillo. </t>
    </r>
    <r>
      <rPr>
        <sz val="11"/>
        <color theme="1"/>
        <rFont val="Calibri"/>
        <family val="2"/>
        <scheme val="minor"/>
      </rPr>
      <t>Ver ficha técnica</t>
    </r>
  </si>
  <si>
    <r>
      <t xml:space="preserve">GUBIA HERRERÍA.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</si>
  <si>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TIJERA PARA BALONAR.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</si>
  <si>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TOPIZADOR.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</si>
  <si>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CINTA BOVINO METRÍCA.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</si>
  <si>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MALETIN DE TRANSPORTE PARA ELEMENTOS DEL KIT.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</si>
  <si>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DESPICADORA ELECTRICA PARA AVES.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</si>
  <si>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PINZA DESCOLMILLADORA PARA CERDOS. </t>
    </r>
    <r>
      <rPr>
        <sz val="10"/>
        <color rgb="FF000000"/>
        <rFont val="Calibri"/>
        <family val="2"/>
        <scheme val="minor"/>
      </rPr>
      <t>Ver ficha técnica</t>
    </r>
  </si>
  <si>
    <r>
      <t xml:space="preserve">CORTADORA DE COLAS Y CAUTERIZADOR ELEÉCTRICO PARA CERDOS. </t>
    </r>
    <r>
      <rPr>
        <sz val="10"/>
        <color rgb="FF000000"/>
        <rFont val="Calibri"/>
        <family val="2"/>
        <scheme val="minor"/>
      </rPr>
      <t>Ver ficha técnica</t>
    </r>
  </si>
  <si>
    <t>JUEGO DE AGUJAS RECTAS Y CURVA PARA SUTURA VETERINARIA. Ver ficha técnica</t>
  </si>
  <si>
    <t>TOTAL KIT  PECUARIO</t>
  </si>
  <si>
    <t>LOTE 2. KIT PECUARIA</t>
  </si>
  <si>
    <t>TOTAL KIT CONSTRUCCIONES</t>
  </si>
  <si>
    <t>Medidor Láser. Ver ficha técnica</t>
  </si>
  <si>
    <t>Báscula Digital . Ver ficha técnica</t>
  </si>
  <si>
    <t>Taladro inalámbrico. Ver ficha técnica</t>
  </si>
  <si>
    <t>Atornillador Impacto. . Ver ficha técnica</t>
  </si>
  <si>
    <t>Sierra Circular Inalámbrica. . Ver ficha técnica</t>
  </si>
  <si>
    <t>Lijadora. . Ver ficha técnica</t>
  </si>
  <si>
    <t>Pulidora . Ver ficha técnica</t>
  </si>
  <si>
    <t>Llana Metálica . . Ver ficha técnica</t>
  </si>
  <si>
    <t>Martillo. Ver ficha técnica</t>
  </si>
  <si>
    <t>Juego de atornilladores. . Ver ficha técnica</t>
  </si>
  <si>
    <t>Llave de expansión. . Ver ficha técnica</t>
  </si>
  <si>
    <t>Pinza De Punta. Ver ficha técnica.</t>
  </si>
  <si>
    <t>Alicate. Ver ficha técnica</t>
  </si>
  <si>
    <t>Serrucho . Ver ficha técnica</t>
  </si>
  <si>
    <t>Segueta. Ver ficha técnica</t>
  </si>
  <si>
    <t>Estribadora, Flejadora O Dobladora Para Varilla De 3/8", 1/2" y 1/4 " Ver ficha técnica</t>
  </si>
  <si>
    <t>JUEGO DE FORMONES. Ver ficha técnica</t>
  </si>
  <si>
    <t>CEPILLO DE CARPINTERIA. . Ver ficha técnica</t>
  </si>
  <si>
    <t>Flexómetro. Ver ficha técnica</t>
  </si>
  <si>
    <t>Escuadra Fija. Ver ficha técnica,</t>
  </si>
  <si>
    <t>MALETIN DE TRANSPORTE. Ver ficha técnica</t>
  </si>
  <si>
    <t>JUEGO DE LLAVES DE TUBO. ". Ver ficha técnica</t>
  </si>
  <si>
    <t>LOTE 6. KIT CONSTRUCCIONES</t>
  </si>
  <si>
    <t>KIT AGROINDUSTRIAL</t>
  </si>
  <si>
    <t>REFRACTÓMETRO PORTÁTIL. Ver ficha técnica</t>
  </si>
  <si>
    <t>Phimetro. Ver Ficha técnica.</t>
  </si>
  <si>
    <t>Acidómetro leche. Ver Ficha técnica.</t>
  </si>
  <si>
    <t>Termómetro Digital. Ver Ficha técnica.</t>
  </si>
  <si>
    <t>Juego de Moldes para Quesos. Ver Ficha técnica.</t>
  </si>
  <si>
    <t>Liras para queso. Ver Ficha técnica.</t>
  </si>
  <si>
    <t>Gramera digital. Ver Ficha técnica.</t>
  </si>
  <si>
    <t>Empacadora al vacío. Ver Ficha técnica.</t>
  </si>
  <si>
    <t>Alcoholímetro. Ver Ficha técnica.</t>
  </si>
  <si>
    <t>Lactómetro para medir el porcentaje de agua y grasa en leche . Ver Ficha técnica.</t>
  </si>
  <si>
    <t>Tabla de picar en acrílico. Ver Ficha técnica.</t>
  </si>
  <si>
    <t>Juego de embudos. Ver Ficha técnica.</t>
  </si>
  <si>
    <t>Selladora de bolsas. Ver Ficha técnica.</t>
  </si>
  <si>
    <t>Juego de cuchillos. Ver Ficha técnica.</t>
  </si>
  <si>
    <t>MALETIN DE TRANSPORTE PARA LOS ELEMENTOS DEL KIT. Ver Ficha técnica.</t>
  </si>
  <si>
    <t>TOTAL KIT AGROINDUSTRIA</t>
  </si>
  <si>
    <t>LOTE 7. KIT AGROINDUSTRIA</t>
  </si>
  <si>
    <t>KIT PECUARIO</t>
  </si>
  <si>
    <t>Plomada . Ver ficha técnica</t>
  </si>
  <si>
    <t>Hombre solo. Ver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</si>
</sst>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_-* #,##0_-;\-* #,##0_-;_-* &quot;-&quot;??_-;_-@_-"/>
    <numFmt numFmtId="167" formatCode="_-[$$-240A]\ * #,##0_-;\-[$$-240A]\ * #,##0_-;_-[$$-240A]\ * &quot;-&quot;??_-;_-@_-"/>
    <numFmt numFmtId="168" formatCode="#,##0.00000000000000000000;[Red]#,##0.00000000000000000000"/>
    <numFmt numFmtId="169" formatCode="_-* #,##0.00000000000000000000_-;\-* #,##0.00000000000000000000_-;_-* &quot;-&quot;????????????????????_-;_-@_-"/>
    <numFmt numFmtId="170" formatCode="0.00000000000000000000;[Red]0.00000000000000000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 Narrow"/>
      <family val="2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Aral"/>
    </font>
    <font>
      <b/>
      <sz val="10"/>
      <name val="Aral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166" fontId="5" fillId="2" borderId="0" xfId="1" applyNumberFormat="1" applyFont="1" applyFill="1" applyAlignment="1">
      <alignment horizontal="center" vertical="center"/>
    </xf>
    <xf numFmtId="0" fontId="0" fillId="2" borderId="0" xfId="0" applyFill="1"/>
    <xf numFmtId="3" fontId="0" fillId="2" borderId="0" xfId="0" applyNumberFormat="1" applyFill="1" applyAlignment="1">
      <alignment horizontal="center" wrapText="1"/>
    </xf>
    <xf numFmtId="166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wrapText="1"/>
    </xf>
    <xf numFmtId="166" fontId="3" fillId="2" borderId="8" xfId="1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166" fontId="0" fillId="0" borderId="8" xfId="1" applyNumberFormat="1" applyFont="1" applyBorder="1" applyAlignment="1">
      <alignment wrapText="1"/>
    </xf>
    <xf numFmtId="166" fontId="0" fillId="2" borderId="8" xfId="1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wrapText="1"/>
    </xf>
    <xf numFmtId="0" fontId="0" fillId="2" borderId="8" xfId="0" applyFill="1" applyBorder="1" applyAlignment="1">
      <alignment wrapText="1"/>
    </xf>
    <xf numFmtId="166" fontId="0" fillId="2" borderId="8" xfId="1" applyNumberFormat="1" applyFont="1" applyFill="1" applyBorder="1" applyAlignment="1">
      <alignment wrapText="1"/>
    </xf>
    <xf numFmtId="0" fontId="0" fillId="0" borderId="0" xfId="0" applyAlignment="1">
      <alignment wrapText="1"/>
    </xf>
    <xf numFmtId="3" fontId="0" fillId="0" borderId="0" xfId="0" applyNumberFormat="1"/>
    <xf numFmtId="167" fontId="0" fillId="2" borderId="0" xfId="0" applyNumberFormat="1" applyFill="1"/>
    <xf numFmtId="165" fontId="0" fillId="2" borderId="0" xfId="2" applyFont="1" applyFill="1"/>
    <xf numFmtId="165" fontId="0" fillId="0" borderId="0" xfId="2" applyFont="1"/>
    <xf numFmtId="166" fontId="0" fillId="0" borderId="8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166" fontId="0" fillId="0" borderId="8" xfId="1" applyNumberFormat="1" applyFont="1" applyFill="1" applyBorder="1" applyAlignment="1">
      <alignment wrapText="1"/>
    </xf>
    <xf numFmtId="167" fontId="2" fillId="2" borderId="0" xfId="0" applyNumberFormat="1" applyFont="1" applyFill="1"/>
    <xf numFmtId="0" fontId="14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164" fontId="0" fillId="0" borderId="0" xfId="0" applyNumberFormat="1"/>
    <xf numFmtId="0" fontId="6" fillId="0" borderId="8" xfId="0" applyFont="1" applyBorder="1" applyAlignment="1">
      <alignment horizontal="center" vertical="center"/>
    </xf>
    <xf numFmtId="166" fontId="3" fillId="2" borderId="7" xfId="1" applyNumberFormat="1" applyFont="1" applyFill="1" applyBorder="1" applyAlignment="1">
      <alignment horizontal="center" vertical="center"/>
    </xf>
    <xf numFmtId="166" fontId="3" fillId="2" borderId="8" xfId="1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2" xfId="0" applyFont="1" applyFill="1" applyBorder="1"/>
    <xf numFmtId="0" fontId="4" fillId="2" borderId="0" xfId="0" applyFont="1" applyFill="1" applyAlignment="1">
      <alignment vertical="center" wrapText="1"/>
    </xf>
    <xf numFmtId="166" fontId="4" fillId="2" borderId="0" xfId="1" applyNumberFormat="1" applyFont="1" applyFill="1" applyBorder="1" applyAlignment="1">
      <alignment horizontal="center" vertical="center" wrapText="1"/>
    </xf>
    <xf numFmtId="166" fontId="3" fillId="2" borderId="0" xfId="1" applyNumberFormat="1" applyFont="1" applyFill="1" applyAlignment="1">
      <alignment horizontal="center" vertical="center"/>
    </xf>
    <xf numFmtId="0" fontId="3" fillId="0" borderId="0" xfId="0" applyFont="1"/>
    <xf numFmtId="166" fontId="3" fillId="0" borderId="8" xfId="1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0" borderId="10" xfId="0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/>
    </xf>
    <xf numFmtId="166" fontId="0" fillId="0" borderId="10" xfId="1" applyNumberFormat="1" applyFont="1" applyBorder="1" applyAlignment="1">
      <alignment wrapText="1"/>
    </xf>
    <xf numFmtId="166" fontId="0" fillId="2" borderId="10" xfId="1" applyNumberFormat="1" applyFont="1" applyFill="1" applyBorder="1" applyAlignment="1">
      <alignment horizontal="center" vertical="center"/>
    </xf>
    <xf numFmtId="166" fontId="3" fillId="2" borderId="10" xfId="1" applyNumberFormat="1" applyFont="1" applyFill="1" applyBorder="1" applyAlignment="1">
      <alignment horizontal="center" vertical="center"/>
    </xf>
    <xf numFmtId="0" fontId="3" fillId="2" borderId="8" xfId="0" applyFont="1" applyFill="1" applyBorder="1"/>
    <xf numFmtId="0" fontId="14" fillId="0" borderId="8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0" fontId="13" fillId="2" borderId="2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3" fontId="8" fillId="0" borderId="9" xfId="0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365760</xdr:rowOff>
    </xdr:from>
    <xdr:to>
      <xdr:col>8</xdr:col>
      <xdr:colOff>7620</xdr:colOff>
      <xdr:row>3</xdr:row>
      <xdr:rowOff>350520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74D83E-FBDF-42F4-AC1C-7C6905405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365760"/>
          <a:ext cx="8610600" cy="944880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34</xdr:row>
      <xdr:rowOff>135328</xdr:rowOff>
    </xdr:from>
    <xdr:to>
      <xdr:col>2</xdr:col>
      <xdr:colOff>2971800</xdr:colOff>
      <xdr:row>45</xdr:row>
      <xdr:rowOff>110187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6206FB-F219-44D6-8D14-DD5390F1A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5360" y="9203128"/>
          <a:ext cx="3581400" cy="20170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114300</xdr:rowOff>
    </xdr:from>
    <xdr:to>
      <xdr:col>7</xdr:col>
      <xdr:colOff>15240</xdr:colOff>
      <xdr:row>9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3F508E0-CAD3-43A1-8606-EAC48CE1C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0060"/>
          <a:ext cx="8183880" cy="1165860"/>
        </a:xfrm>
        <a:prstGeom prst="rect">
          <a:avLst/>
        </a:prstGeom>
      </xdr:spPr>
    </xdr:pic>
    <xdr:clientData/>
  </xdr:twoCellAnchor>
  <xdr:twoCellAnchor editAs="oneCell">
    <xdr:from>
      <xdr:col>0</xdr:col>
      <xdr:colOff>182880</xdr:colOff>
      <xdr:row>46</xdr:row>
      <xdr:rowOff>15240</xdr:rowOff>
    </xdr:from>
    <xdr:to>
      <xdr:col>1</xdr:col>
      <xdr:colOff>2971800</xdr:colOff>
      <xdr:row>57</xdr:row>
      <xdr:rowOff>20579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C854D29-E305-4788-8C68-684F8314A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880" y="12321540"/>
          <a:ext cx="3581400" cy="20170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106680</xdr:rowOff>
    </xdr:from>
    <xdr:to>
      <xdr:col>6</xdr:col>
      <xdr:colOff>826770</xdr:colOff>
      <xdr:row>9</xdr:row>
      <xdr:rowOff>129540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D495252-CD98-473E-A94A-DC7AC4C1E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5320"/>
          <a:ext cx="8092440" cy="112014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35</xdr:row>
      <xdr:rowOff>182881</xdr:rowOff>
    </xdr:from>
    <xdr:to>
      <xdr:col>1</xdr:col>
      <xdr:colOff>2491740</xdr:colOff>
      <xdr:row>45</xdr:row>
      <xdr:rowOff>165895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3A77D20C-DB8D-4EB2-919B-7B456ADFE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8930641"/>
          <a:ext cx="3208020" cy="18067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:/SANDRA%20XIMENA%20TORO/SENNOVA2023/PROCESOS/CAMPESENA/CONSTRUCIONES/ESTUDIO%20DE%20MERCADO%20KIT%20CONSTRUC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BA"/>
      <sheetName val="AMAZONAS"/>
      <sheetName val="GUAVIARE"/>
      <sheetName val="CDAE"/>
      <sheetName val="CDA"/>
      <sheetName val="ORINOQUIA"/>
      <sheetName val="CONSOLIDADO"/>
    </sheetNames>
    <sheetDataSet>
      <sheetData sheetId="0">
        <row r="18">
          <cell r="D18">
            <v>2</v>
          </cell>
        </row>
      </sheetData>
      <sheetData sheetId="1">
        <row r="18">
          <cell r="D18">
            <v>2</v>
          </cell>
        </row>
      </sheetData>
      <sheetData sheetId="2">
        <row r="18">
          <cell r="D18">
            <v>2</v>
          </cell>
        </row>
      </sheetData>
      <sheetData sheetId="3">
        <row r="18">
          <cell r="D18">
            <v>2</v>
          </cell>
        </row>
      </sheetData>
      <sheetData sheetId="4">
        <row r="18">
          <cell r="D18">
            <v>2</v>
          </cell>
        </row>
      </sheetData>
      <sheetData sheetId="5">
        <row r="18">
          <cell r="D18">
            <v>2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E2110-D65D-4EA6-A7DC-98D8E7108E6C}">
  <dimension ref="B1:K39"/>
  <sheetViews>
    <sheetView topLeftCell="A64" workbookViewId="0">
      <selection activeCell="J22" sqref="J22"/>
    </sheetView>
  </sheetViews>
  <sheetFormatPr baseColWidth="10" defaultRowHeight="15"/>
  <cols>
    <col min="3" max="3" width="55.28515625" customWidth="1"/>
    <col min="4" max="4" width="13" customWidth="1"/>
    <col min="5" max="5" width="9.85546875" customWidth="1"/>
    <col min="6" max="8" width="11.85546875" customWidth="1"/>
    <col min="9" max="9" width="12.42578125" bestFit="1" customWidth="1"/>
    <col min="10" max="10" width="32.28515625" bestFit="1" customWidth="1"/>
    <col min="11" max="11" width="23" style="57" bestFit="1" customWidth="1"/>
  </cols>
  <sheetData>
    <row r="1" spans="2:10" ht="46.7" customHeight="1"/>
    <row r="4" spans="2:10" ht="62.45" customHeight="1"/>
    <row r="5" spans="2:10">
      <c r="B5" s="60" t="s">
        <v>32</v>
      </c>
      <c r="C5" s="60"/>
      <c r="D5" s="60"/>
      <c r="E5" s="60"/>
      <c r="F5" s="60"/>
      <c r="G5" s="60"/>
      <c r="H5" s="60"/>
    </row>
    <row r="6" spans="2:10">
      <c r="B6" s="61"/>
      <c r="C6" s="61"/>
      <c r="D6" s="61"/>
      <c r="E6" s="61"/>
      <c r="F6" s="61"/>
      <c r="G6" s="61"/>
      <c r="H6" s="61"/>
    </row>
    <row r="7" spans="2:10">
      <c r="B7" s="61"/>
      <c r="C7" s="61"/>
      <c r="D7" s="61"/>
      <c r="E7" s="61"/>
      <c r="F7" s="61"/>
      <c r="G7" s="61"/>
      <c r="H7" s="61"/>
    </row>
    <row r="8" spans="2:10">
      <c r="B8" s="66" t="s">
        <v>0</v>
      </c>
      <c r="C8" s="66" t="s">
        <v>1</v>
      </c>
      <c r="D8" s="66" t="s">
        <v>2</v>
      </c>
      <c r="E8" s="67" t="s">
        <v>3</v>
      </c>
      <c r="F8" s="39" t="s">
        <v>4</v>
      </c>
      <c r="G8" s="39"/>
      <c r="H8" s="39"/>
    </row>
    <row r="9" spans="2:10" ht="62.25" customHeight="1">
      <c r="B9" s="66"/>
      <c r="C9" s="66"/>
      <c r="D9" s="66"/>
      <c r="E9" s="68"/>
      <c r="F9" s="12" t="s">
        <v>5</v>
      </c>
      <c r="G9" s="12" t="s">
        <v>6</v>
      </c>
      <c r="H9" s="12" t="s">
        <v>7</v>
      </c>
    </row>
    <row r="10" spans="2:10">
      <c r="B10" s="41" t="s">
        <v>75</v>
      </c>
      <c r="C10" s="42"/>
      <c r="D10" s="42"/>
      <c r="E10" s="42"/>
      <c r="F10" s="42"/>
      <c r="G10" s="42"/>
      <c r="H10" s="42"/>
    </row>
    <row r="11" spans="2:10">
      <c r="B11" s="13">
        <v>1</v>
      </c>
      <c r="C11" s="19" t="s">
        <v>11</v>
      </c>
      <c r="D11" s="14" t="s">
        <v>8</v>
      </c>
      <c r="E11" s="14">
        <v>18</v>
      </c>
      <c r="F11" s="15">
        <f>G11/1.19</f>
        <v>569497.86623622046</v>
      </c>
      <c r="G11" s="15">
        <f>H11/E11</f>
        <v>677702.46082110237</v>
      </c>
      <c r="H11" s="15">
        <v>12198644.294779843</v>
      </c>
      <c r="I11" s="29"/>
      <c r="J11" s="58"/>
    </row>
    <row r="12" spans="2:10">
      <c r="B12" s="13">
        <v>2</v>
      </c>
      <c r="C12" s="19" t="s">
        <v>12</v>
      </c>
      <c r="D12" s="14" t="s">
        <v>8</v>
      </c>
      <c r="E12" s="14">
        <v>18</v>
      </c>
      <c r="F12" s="15">
        <f t="shared" ref="F12:F30" si="0">G12/1.19</f>
        <v>131881.70383216275</v>
      </c>
      <c r="G12" s="15">
        <f t="shared" ref="G12:G30" si="1">H12/E12</f>
        <v>156939.22756027366</v>
      </c>
      <c r="H12" s="15">
        <v>2824906.0960849258</v>
      </c>
      <c r="I12" s="29"/>
      <c r="J12" s="58"/>
    </row>
    <row r="13" spans="2:10" ht="25.5">
      <c r="B13" s="13">
        <v>3</v>
      </c>
      <c r="C13" s="19" t="s">
        <v>13</v>
      </c>
      <c r="D13" s="14" t="s">
        <v>8</v>
      </c>
      <c r="E13" s="14">
        <v>18</v>
      </c>
      <c r="F13" s="15">
        <f t="shared" si="0"/>
        <v>206330.65054006377</v>
      </c>
      <c r="G13" s="15">
        <f t="shared" si="1"/>
        <v>245533.47414267587</v>
      </c>
      <c r="H13" s="15">
        <v>4419602.5345681654</v>
      </c>
      <c r="I13" s="29"/>
      <c r="J13" s="58"/>
    </row>
    <row r="14" spans="2:10">
      <c r="B14" s="13">
        <v>4</v>
      </c>
      <c r="C14" s="20" t="s">
        <v>14</v>
      </c>
      <c r="D14" s="14" t="s">
        <v>8</v>
      </c>
      <c r="E14" s="14">
        <v>18</v>
      </c>
      <c r="F14" s="15">
        <f t="shared" si="0"/>
        <v>102371.45809600278</v>
      </c>
      <c r="G14" s="15">
        <f t="shared" si="1"/>
        <v>121822.03513424331</v>
      </c>
      <c r="H14" s="15">
        <v>2192796.6324163796</v>
      </c>
      <c r="I14" s="29"/>
      <c r="J14" s="58"/>
    </row>
    <row r="15" spans="2:10">
      <c r="B15" s="13">
        <v>5</v>
      </c>
      <c r="C15" s="21" t="s">
        <v>15</v>
      </c>
      <c r="D15" s="14" t="s">
        <v>8</v>
      </c>
      <c r="E15" s="14">
        <v>12</v>
      </c>
      <c r="F15" s="15">
        <f t="shared" si="0"/>
        <v>321495.42361858772</v>
      </c>
      <c r="G15" s="15">
        <f t="shared" si="1"/>
        <v>382579.55410611938</v>
      </c>
      <c r="H15" s="15">
        <v>4590954.6492734328</v>
      </c>
      <c r="I15" s="29"/>
      <c r="J15" s="58"/>
    </row>
    <row r="16" spans="2:10">
      <c r="B16" s="13">
        <v>6</v>
      </c>
      <c r="C16" s="19" t="s">
        <v>16</v>
      </c>
      <c r="D16" s="14" t="s">
        <v>8</v>
      </c>
      <c r="E16" s="14">
        <v>12</v>
      </c>
      <c r="F16" s="15">
        <f t="shared" si="0"/>
        <v>256550.43858678581</v>
      </c>
      <c r="G16" s="15">
        <f t="shared" si="1"/>
        <v>305295.0219182751</v>
      </c>
      <c r="H16" s="15">
        <v>3663540.263019301</v>
      </c>
      <c r="I16" s="29"/>
      <c r="J16" s="58"/>
    </row>
    <row r="17" spans="2:10">
      <c r="B17" s="38">
        <v>7</v>
      </c>
      <c r="C17" s="23" t="s">
        <v>18</v>
      </c>
      <c r="D17" s="14" t="s">
        <v>8</v>
      </c>
      <c r="E17" s="14">
        <v>12</v>
      </c>
      <c r="F17" s="15">
        <f t="shared" si="0"/>
        <v>79719.227214020852</v>
      </c>
      <c r="G17" s="15">
        <f t="shared" si="1"/>
        <v>94865.880384684817</v>
      </c>
      <c r="H17" s="15">
        <v>1138390.5646162177</v>
      </c>
      <c r="I17" s="29"/>
      <c r="J17" s="58"/>
    </row>
    <row r="18" spans="2:10">
      <c r="B18" s="38">
        <v>8</v>
      </c>
      <c r="C18" s="22" t="s">
        <v>17</v>
      </c>
      <c r="D18" s="14" t="s">
        <v>8</v>
      </c>
      <c r="E18" s="14">
        <v>6</v>
      </c>
      <c r="F18" s="15">
        <f t="shared" si="0"/>
        <v>626174.16354020324</v>
      </c>
      <c r="G18" s="15">
        <f t="shared" si="1"/>
        <v>745147.25461284176</v>
      </c>
      <c r="H18" s="15">
        <v>4470883.5276770508</v>
      </c>
      <c r="I18" s="29"/>
      <c r="J18" s="58"/>
    </row>
    <row r="19" spans="2:10">
      <c r="B19" s="13">
        <v>9</v>
      </c>
      <c r="C19" s="19" t="s">
        <v>19</v>
      </c>
      <c r="D19" s="14" t="s">
        <v>9</v>
      </c>
      <c r="E19" s="14">
        <v>6</v>
      </c>
      <c r="F19" s="15">
        <f t="shared" si="0"/>
        <v>53317.94821175492</v>
      </c>
      <c r="G19" s="15">
        <f t="shared" si="1"/>
        <v>63448.358371988354</v>
      </c>
      <c r="H19" s="15">
        <v>380690.15023193014</v>
      </c>
      <c r="I19" s="29"/>
      <c r="J19" s="58"/>
    </row>
    <row r="20" spans="2:10">
      <c r="B20" s="13">
        <v>10</v>
      </c>
      <c r="C20" s="21" t="s">
        <v>20</v>
      </c>
      <c r="D20" s="14" t="s">
        <v>8</v>
      </c>
      <c r="E20" s="14">
        <v>12</v>
      </c>
      <c r="F20" s="15">
        <f t="shared" si="0"/>
        <v>34841.209282807671</v>
      </c>
      <c r="G20" s="15">
        <f t="shared" si="1"/>
        <v>41461.039046541126</v>
      </c>
      <c r="H20" s="15">
        <v>497532.46855849354</v>
      </c>
      <c r="I20" s="29"/>
      <c r="J20" s="58"/>
    </row>
    <row r="21" spans="2:10">
      <c r="B21" s="13">
        <v>11</v>
      </c>
      <c r="C21" s="23" t="s">
        <v>21</v>
      </c>
      <c r="D21" s="14" t="s">
        <v>8</v>
      </c>
      <c r="E21" s="14">
        <v>6</v>
      </c>
      <c r="F21" s="15">
        <f t="shared" si="0"/>
        <v>50779.235803917392</v>
      </c>
      <c r="G21" s="15">
        <f t="shared" si="1"/>
        <v>60427.290606661692</v>
      </c>
      <c r="H21" s="15">
        <v>362563.74363997014</v>
      </c>
      <c r="I21" s="29"/>
      <c r="J21" s="58"/>
    </row>
    <row r="22" spans="2:10">
      <c r="B22" s="13">
        <v>12</v>
      </c>
      <c r="C22" s="19" t="s">
        <v>22</v>
      </c>
      <c r="D22" s="14" t="s">
        <v>8</v>
      </c>
      <c r="E22" s="14">
        <v>12</v>
      </c>
      <c r="F22" s="15">
        <f t="shared" si="0"/>
        <v>63088.749011271102</v>
      </c>
      <c r="G22" s="15">
        <f t="shared" si="1"/>
        <v>75075.61132341261</v>
      </c>
      <c r="H22" s="15">
        <v>900907.33588095126</v>
      </c>
      <c r="I22" s="29"/>
      <c r="J22" s="58"/>
    </row>
    <row r="23" spans="2:10">
      <c r="B23" s="13">
        <v>13</v>
      </c>
      <c r="C23" s="19" t="s">
        <v>23</v>
      </c>
      <c r="D23" s="24" t="s">
        <v>8</v>
      </c>
      <c r="E23" s="24">
        <v>6</v>
      </c>
      <c r="F23" s="15">
        <f t="shared" si="0"/>
        <v>154267.92686525537</v>
      </c>
      <c r="G23" s="15">
        <f t="shared" si="1"/>
        <v>183578.83296965389</v>
      </c>
      <c r="H23" s="15">
        <v>1101472.9978179233</v>
      </c>
      <c r="I23" s="29"/>
      <c r="J23" s="58"/>
    </row>
    <row r="24" spans="2:10">
      <c r="B24" s="13">
        <v>14</v>
      </c>
      <c r="C24" s="19" t="s">
        <v>24</v>
      </c>
      <c r="D24" s="24" t="s">
        <v>8</v>
      </c>
      <c r="E24" s="24">
        <v>12</v>
      </c>
      <c r="F24" s="15">
        <f t="shared" si="0"/>
        <v>103655.77724142159</v>
      </c>
      <c r="G24" s="15">
        <f t="shared" si="1"/>
        <v>123350.37491729169</v>
      </c>
      <c r="H24" s="15">
        <v>1480204.4990075002</v>
      </c>
      <c r="I24" s="29"/>
      <c r="J24" s="58"/>
    </row>
    <row r="25" spans="2:10">
      <c r="B25" s="13">
        <v>15</v>
      </c>
      <c r="C25" s="19" t="s">
        <v>25</v>
      </c>
      <c r="D25" s="14" t="s">
        <v>8</v>
      </c>
      <c r="E25" s="14">
        <v>12</v>
      </c>
      <c r="F25" s="15">
        <f t="shared" si="0"/>
        <v>57919.052723012544</v>
      </c>
      <c r="G25" s="15">
        <f t="shared" si="1"/>
        <v>68923.672740384922</v>
      </c>
      <c r="H25" s="15">
        <v>827084.072884619</v>
      </c>
      <c r="I25" s="29"/>
      <c r="J25" s="58"/>
    </row>
    <row r="26" spans="2:10" ht="25.5">
      <c r="B26" s="13">
        <v>16</v>
      </c>
      <c r="C26" s="19" t="s">
        <v>26</v>
      </c>
      <c r="D26" s="14" t="s">
        <v>8</v>
      </c>
      <c r="E26" s="14">
        <v>6</v>
      </c>
      <c r="F26" s="15">
        <f t="shared" si="0"/>
        <v>376263.94588131725</v>
      </c>
      <c r="G26" s="15">
        <f t="shared" si="1"/>
        <v>447754.09559876751</v>
      </c>
      <c r="H26" s="15">
        <v>2686524.5735926051</v>
      </c>
      <c r="I26" s="29"/>
      <c r="J26" s="58"/>
    </row>
    <row r="27" spans="2:10">
      <c r="B27" s="13">
        <v>17</v>
      </c>
      <c r="C27" s="19" t="s">
        <v>27</v>
      </c>
      <c r="D27" s="14" t="s">
        <v>8</v>
      </c>
      <c r="E27" s="14">
        <v>6</v>
      </c>
      <c r="F27" s="15">
        <f t="shared" si="0"/>
        <v>1721237.0372195158</v>
      </c>
      <c r="G27" s="15">
        <f t="shared" si="1"/>
        <v>2048272.0742912237</v>
      </c>
      <c r="H27" s="15">
        <v>12289632.445747342</v>
      </c>
      <c r="I27" s="29"/>
      <c r="J27" s="58"/>
    </row>
    <row r="28" spans="2:10">
      <c r="B28" s="13">
        <v>18</v>
      </c>
      <c r="C28" s="19" t="s">
        <v>28</v>
      </c>
      <c r="D28" s="14" t="s">
        <v>8</v>
      </c>
      <c r="E28" s="14">
        <v>7</v>
      </c>
      <c r="F28" s="15">
        <f t="shared" si="0"/>
        <v>82377.643153858589</v>
      </c>
      <c r="G28" s="15">
        <f t="shared" si="1"/>
        <v>98029.395353091721</v>
      </c>
      <c r="H28" s="15">
        <v>686205.767471642</v>
      </c>
      <c r="I28" s="29"/>
      <c r="J28" s="58"/>
    </row>
    <row r="29" spans="2:10" ht="25.5">
      <c r="B29" s="13">
        <v>19</v>
      </c>
      <c r="C29" s="19" t="s">
        <v>29</v>
      </c>
      <c r="D29" s="14" t="s">
        <v>8</v>
      </c>
      <c r="E29" s="14">
        <v>6</v>
      </c>
      <c r="F29" s="15">
        <f t="shared" si="0"/>
        <v>249427.24715824617</v>
      </c>
      <c r="G29" s="15">
        <f t="shared" si="1"/>
        <v>296818.42411831295</v>
      </c>
      <c r="H29" s="15">
        <v>1780910.5447098778</v>
      </c>
      <c r="I29" s="29"/>
      <c r="J29" s="58"/>
    </row>
    <row r="30" spans="2:10" ht="26.25">
      <c r="B30" s="13">
        <v>20</v>
      </c>
      <c r="C30" s="22" t="s">
        <v>30</v>
      </c>
      <c r="D30" s="24" t="s">
        <v>9</v>
      </c>
      <c r="E30" s="24">
        <v>18</v>
      </c>
      <c r="F30" s="15">
        <f t="shared" si="0"/>
        <v>39988.461158816201</v>
      </c>
      <c r="G30" s="15">
        <f t="shared" si="1"/>
        <v>47586.268778991274</v>
      </c>
      <c r="H30" s="15">
        <v>856552.83802184288</v>
      </c>
      <c r="I30" s="29"/>
      <c r="J30" s="58"/>
    </row>
    <row r="31" spans="2:10">
      <c r="B31" s="16"/>
      <c r="C31" s="17"/>
      <c r="D31" s="18"/>
      <c r="E31" s="14"/>
      <c r="F31" s="15"/>
      <c r="G31" s="15"/>
      <c r="H31" s="40">
        <f>SUM(H11:H30)</f>
        <v>59350000</v>
      </c>
    </row>
    <row r="32" spans="2:10">
      <c r="B32" s="62" t="s">
        <v>31</v>
      </c>
      <c r="C32" s="63"/>
      <c r="D32" s="63"/>
      <c r="E32" s="63"/>
      <c r="F32" s="63"/>
      <c r="G32" s="63"/>
      <c r="H32" s="63"/>
    </row>
    <row r="33" spans="2:8">
      <c r="B33" s="64"/>
      <c r="C33" s="64"/>
      <c r="D33" s="64"/>
      <c r="E33" s="64"/>
      <c r="F33" s="64"/>
      <c r="G33" s="64"/>
      <c r="H33" s="64"/>
    </row>
    <row r="34" spans="2:8">
      <c r="B34" s="8"/>
      <c r="C34" s="11"/>
      <c r="D34" s="8"/>
      <c r="E34" s="8"/>
      <c r="F34" s="10"/>
      <c r="G34" s="10"/>
      <c r="H34" s="10"/>
    </row>
    <row r="35" spans="2:8">
      <c r="B35" s="8"/>
      <c r="C35" s="11"/>
      <c r="D35" s="8"/>
      <c r="E35" s="8"/>
      <c r="F35" s="10"/>
      <c r="G35" s="10"/>
      <c r="H35" s="10"/>
    </row>
    <row r="36" spans="2:8" ht="19.5" customHeight="1">
      <c r="B36" s="65"/>
      <c r="C36" s="65"/>
      <c r="D36" s="8"/>
      <c r="E36" s="8"/>
      <c r="F36" s="10"/>
      <c r="G36" s="10"/>
      <c r="H36" s="10"/>
    </row>
    <row r="37" spans="2:8" ht="12" customHeight="1">
      <c r="B37" s="65"/>
      <c r="C37" s="65"/>
      <c r="D37" s="25"/>
    </row>
    <row r="38" spans="2:8">
      <c r="D38" s="25"/>
    </row>
    <row r="39" spans="2:8">
      <c r="D39" s="25"/>
    </row>
  </sheetData>
  <mergeCells count="9">
    <mergeCell ref="B5:H7"/>
    <mergeCell ref="B32:H32"/>
    <mergeCell ref="B33:H33"/>
    <mergeCell ref="B36:C36"/>
    <mergeCell ref="B37:C37"/>
    <mergeCell ref="B8:B9"/>
    <mergeCell ref="C8:C9"/>
    <mergeCell ref="D8:D9"/>
    <mergeCell ref="E8:E9"/>
  </mergeCells>
  <pageMargins left="0.7" right="0.7" top="0.75" bottom="0.75" header="0.3" footer="0.3"/>
  <pageSetup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70322-5AAF-48D5-86BC-DD9AFDE7B00F}">
  <dimension ref="A1:K47"/>
  <sheetViews>
    <sheetView topLeftCell="A44" workbookViewId="0">
      <selection activeCell="K55" sqref="K55"/>
    </sheetView>
  </sheetViews>
  <sheetFormatPr baseColWidth="10" defaultRowHeight="15"/>
  <cols>
    <col min="2" max="2" width="50.42578125" customWidth="1"/>
    <col min="3" max="3" width="9.7109375" customWidth="1"/>
    <col min="4" max="4" width="11.42578125" customWidth="1"/>
    <col min="5" max="6" width="12" customWidth="1"/>
    <col min="7" max="7" width="12" style="46" customWidth="1"/>
    <col min="10" max="10" width="11.140625" bestFit="1" customWidth="1"/>
    <col min="11" max="11" width="23" bestFit="1" customWidth="1"/>
  </cols>
  <sheetData>
    <row r="1" spans="1:11">
      <c r="A1" s="1"/>
      <c r="B1" s="43"/>
      <c r="C1" s="43"/>
      <c r="D1" s="43"/>
      <c r="E1" s="44"/>
      <c r="F1" s="44"/>
      <c r="G1" s="44"/>
      <c r="H1" s="8"/>
      <c r="I1" s="8"/>
    </row>
    <row r="2" spans="1:11">
      <c r="A2" s="2"/>
      <c r="B2" s="80"/>
      <c r="C2" s="80"/>
      <c r="D2" s="80"/>
      <c r="E2" s="80"/>
      <c r="F2" s="80"/>
      <c r="G2" s="80"/>
      <c r="H2" s="8"/>
      <c r="I2" s="8"/>
    </row>
    <row r="3" spans="1:11">
      <c r="A3" s="2"/>
      <c r="B3" s="80"/>
      <c r="C3" s="80"/>
      <c r="D3" s="80"/>
      <c r="E3" s="80"/>
      <c r="F3" s="80"/>
      <c r="G3" s="80"/>
      <c r="H3" s="8"/>
      <c r="I3" s="8"/>
    </row>
    <row r="4" spans="1:11">
      <c r="A4" s="2"/>
      <c r="B4" s="81"/>
      <c r="C4" s="80"/>
      <c r="D4" s="80"/>
      <c r="E4" s="80"/>
      <c r="F4" s="80"/>
      <c r="G4" s="80"/>
      <c r="H4" s="8"/>
      <c r="I4" s="8"/>
    </row>
    <row r="5" spans="1:11">
      <c r="A5" s="4"/>
      <c r="B5" s="81"/>
      <c r="C5" s="80"/>
      <c r="D5" s="80"/>
      <c r="E5" s="80"/>
      <c r="F5" s="80"/>
      <c r="G5" s="80"/>
      <c r="H5" s="8"/>
      <c r="I5" s="8"/>
    </row>
    <row r="6" spans="1:11">
      <c r="A6" s="4"/>
      <c r="B6" s="82"/>
      <c r="C6" s="83"/>
      <c r="D6" s="83"/>
      <c r="E6" s="83"/>
      <c r="F6" s="83"/>
      <c r="G6" s="83"/>
      <c r="H6" s="8"/>
      <c r="I6" s="8"/>
    </row>
    <row r="7" spans="1:11">
      <c r="A7" s="78"/>
      <c r="B7" s="79"/>
      <c r="C7" s="79"/>
      <c r="D7" s="79"/>
      <c r="E7" s="79"/>
      <c r="F7" s="79"/>
      <c r="G7" s="79"/>
      <c r="H7" s="8"/>
      <c r="I7" s="8"/>
    </row>
    <row r="8" spans="1:11">
      <c r="A8" s="5"/>
      <c r="B8" s="3"/>
      <c r="C8" s="6"/>
      <c r="D8" s="6"/>
      <c r="E8" s="7"/>
      <c r="F8" s="7"/>
      <c r="G8" s="7"/>
      <c r="H8" s="8"/>
      <c r="I8" s="8"/>
      <c r="K8" s="57">
        <f>59095000/G42</f>
        <v>1.0000000000000004</v>
      </c>
    </row>
    <row r="9" spans="1:11">
      <c r="A9" s="71"/>
      <c r="B9" s="72"/>
      <c r="C9" s="72"/>
      <c r="D9" s="72"/>
      <c r="E9" s="72"/>
      <c r="F9" s="72"/>
      <c r="G9" s="72"/>
      <c r="H9" s="8"/>
      <c r="I9" s="8"/>
    </row>
    <row r="10" spans="1:11">
      <c r="A10" s="8"/>
      <c r="B10" s="8"/>
      <c r="C10" s="9"/>
      <c r="D10" s="9"/>
      <c r="E10" s="10"/>
      <c r="F10" s="10"/>
      <c r="G10" s="45"/>
      <c r="H10" s="8"/>
      <c r="I10" s="8"/>
    </row>
    <row r="11" spans="1:11" ht="40.5" customHeight="1">
      <c r="A11" s="73"/>
      <c r="B11" s="74"/>
      <c r="C11" s="74"/>
      <c r="D11" s="74"/>
      <c r="E11" s="74"/>
      <c r="F11" s="74"/>
      <c r="G11" s="74"/>
      <c r="H11" s="8"/>
      <c r="I11" s="8"/>
    </row>
    <row r="12" spans="1:11">
      <c r="A12" s="69" t="s">
        <v>56</v>
      </c>
      <c r="B12" s="69"/>
      <c r="C12" s="69"/>
      <c r="D12" s="69"/>
      <c r="E12" s="69"/>
      <c r="F12" s="69"/>
      <c r="G12" s="69"/>
      <c r="H12" s="8"/>
      <c r="I12" s="8"/>
    </row>
    <row r="13" spans="1:11">
      <c r="A13" s="70"/>
      <c r="B13" s="70"/>
      <c r="C13" s="70"/>
      <c r="D13" s="70"/>
      <c r="E13" s="70"/>
      <c r="F13" s="70"/>
      <c r="G13" s="70"/>
      <c r="H13" s="8"/>
      <c r="I13" s="8"/>
    </row>
    <row r="14" spans="1:11">
      <c r="A14" s="70"/>
      <c r="B14" s="70"/>
      <c r="C14" s="70"/>
      <c r="D14" s="70"/>
      <c r="E14" s="70"/>
      <c r="F14" s="70"/>
      <c r="G14" s="70"/>
      <c r="H14" s="8"/>
      <c r="I14" s="8"/>
    </row>
    <row r="15" spans="1:11">
      <c r="A15" s="75" t="s">
        <v>0</v>
      </c>
      <c r="B15" s="75" t="s">
        <v>1</v>
      </c>
      <c r="C15" s="75" t="s">
        <v>2</v>
      </c>
      <c r="D15" s="76" t="s">
        <v>3</v>
      </c>
      <c r="E15" s="39" t="s">
        <v>4</v>
      </c>
      <c r="F15" s="39"/>
      <c r="G15" s="39"/>
      <c r="H15" s="8"/>
      <c r="I15" s="8"/>
    </row>
    <row r="16" spans="1:11" ht="60">
      <c r="A16" s="75"/>
      <c r="B16" s="75"/>
      <c r="C16" s="75"/>
      <c r="D16" s="77"/>
      <c r="E16" s="12" t="s">
        <v>5</v>
      </c>
      <c r="F16" s="12" t="s">
        <v>6</v>
      </c>
      <c r="G16" s="12" t="s">
        <v>7</v>
      </c>
      <c r="H16" s="8"/>
      <c r="I16" s="8"/>
    </row>
    <row r="17" spans="1:10" ht="15.75" thickBot="1">
      <c r="A17" s="41" t="s">
        <v>10</v>
      </c>
      <c r="B17" s="42"/>
      <c r="C17" s="42"/>
      <c r="D17" s="42"/>
      <c r="E17" s="42"/>
      <c r="F17" s="42"/>
      <c r="G17" s="42"/>
      <c r="H17" s="8"/>
      <c r="I17" s="8"/>
    </row>
    <row r="18" spans="1:10" ht="24.75" customHeight="1" thickBot="1">
      <c r="A18" s="31">
        <v>1</v>
      </c>
      <c r="B18" s="34" t="s">
        <v>34</v>
      </c>
      <c r="C18" s="32" t="s">
        <v>8</v>
      </c>
      <c r="D18" s="32">
        <f>+[1]CBA!D18+[1]AMAZONAS!D18+[1]GUAVIARE!D18+[1]CDAE!D18+[1]CDA!D18+[1]ORINOQUIA!D18</f>
        <v>12</v>
      </c>
      <c r="E18" s="30">
        <f>F18/1.19</f>
        <v>346959.68278074346</v>
      </c>
      <c r="F18" s="30">
        <f>G18/D18</f>
        <v>412882.02250908472</v>
      </c>
      <c r="G18" s="47">
        <v>4954584.2701090164</v>
      </c>
      <c r="H18" s="8"/>
      <c r="I18" s="28"/>
      <c r="J18" s="29"/>
    </row>
    <row r="19" spans="1:10" ht="24.75" customHeight="1" thickBot="1">
      <c r="A19" s="31">
        <v>2</v>
      </c>
      <c r="B19" s="35" t="s">
        <v>35</v>
      </c>
      <c r="C19" s="32" t="s">
        <v>8</v>
      </c>
      <c r="D19" s="32">
        <v>6</v>
      </c>
      <c r="E19" s="30">
        <f t="shared" ref="E19:E41" si="0">F19/1.19</f>
        <v>434130.42884101864</v>
      </c>
      <c r="F19" s="30">
        <f t="shared" ref="F19:F41" si="1">G19/D19</f>
        <v>516615.21032081213</v>
      </c>
      <c r="G19" s="47">
        <v>3099691.2619248726</v>
      </c>
      <c r="H19" s="8"/>
      <c r="I19" s="28"/>
      <c r="J19" s="29"/>
    </row>
    <row r="20" spans="1:10" ht="24" customHeight="1" thickBot="1">
      <c r="A20" s="31">
        <v>3</v>
      </c>
      <c r="B20" s="36" t="s">
        <v>36</v>
      </c>
      <c r="C20" s="32" t="s">
        <v>8</v>
      </c>
      <c r="D20" s="32">
        <v>6</v>
      </c>
      <c r="E20" s="30">
        <f t="shared" si="0"/>
        <v>454638.70947659225</v>
      </c>
      <c r="F20" s="30">
        <f t="shared" si="1"/>
        <v>541020.06427714473</v>
      </c>
      <c r="G20" s="47">
        <v>3246120.3856628682</v>
      </c>
      <c r="H20" s="8"/>
      <c r="I20" s="28"/>
      <c r="J20" s="29"/>
    </row>
    <row r="21" spans="1:10" ht="15.75" thickBot="1">
      <c r="A21" s="31">
        <v>4</v>
      </c>
      <c r="B21" s="35" t="s">
        <v>37</v>
      </c>
      <c r="C21" s="32" t="s">
        <v>8</v>
      </c>
      <c r="D21" s="32">
        <v>6</v>
      </c>
      <c r="E21" s="30">
        <f t="shared" si="0"/>
        <v>1209748.5203117623</v>
      </c>
      <c r="F21" s="30">
        <f t="shared" si="1"/>
        <v>1439600.7391709972</v>
      </c>
      <c r="G21" s="47">
        <v>8637604.4350259826</v>
      </c>
      <c r="H21" s="26"/>
      <c r="I21" s="28"/>
      <c r="J21" s="29"/>
    </row>
    <row r="22" spans="1:10" ht="22.5" customHeight="1" thickBot="1">
      <c r="A22" s="31">
        <v>5</v>
      </c>
      <c r="B22" s="35" t="s">
        <v>38</v>
      </c>
      <c r="C22" s="32" t="s">
        <v>8</v>
      </c>
      <c r="D22" s="32">
        <v>6</v>
      </c>
      <c r="E22" s="30">
        <f t="shared" si="0"/>
        <v>1185670.3073041814</v>
      </c>
      <c r="F22" s="30">
        <f t="shared" si="1"/>
        <v>1410947.6656919757</v>
      </c>
      <c r="G22" s="47">
        <v>8465685.9941518549</v>
      </c>
      <c r="H22" s="27"/>
      <c r="I22" s="28"/>
      <c r="J22" s="29"/>
    </row>
    <row r="23" spans="1:10" ht="22.5" customHeight="1" thickBot="1">
      <c r="A23" s="31">
        <v>6</v>
      </c>
      <c r="B23" s="35" t="s">
        <v>39</v>
      </c>
      <c r="C23" s="32" t="s">
        <v>8</v>
      </c>
      <c r="D23" s="32">
        <v>6</v>
      </c>
      <c r="E23" s="30">
        <f t="shared" si="0"/>
        <v>234359.0660352874</v>
      </c>
      <c r="F23" s="30">
        <f t="shared" si="1"/>
        <v>278887.28858199198</v>
      </c>
      <c r="G23" s="47">
        <v>1673323.731491952</v>
      </c>
      <c r="H23" s="8"/>
      <c r="I23" s="28"/>
      <c r="J23" s="29"/>
    </row>
    <row r="24" spans="1:10" ht="27" customHeight="1" thickBot="1">
      <c r="A24" s="31">
        <v>7</v>
      </c>
      <c r="B24" s="35" t="s">
        <v>40</v>
      </c>
      <c r="C24" s="32" t="s">
        <v>8</v>
      </c>
      <c r="D24" s="32">
        <v>6</v>
      </c>
      <c r="E24" s="30">
        <f t="shared" si="0"/>
        <v>1393386.9010023074</v>
      </c>
      <c r="F24" s="30">
        <f t="shared" si="1"/>
        <v>1658130.4121927458</v>
      </c>
      <c r="G24" s="47">
        <v>9948782.4731564745</v>
      </c>
      <c r="H24" s="8"/>
      <c r="I24" s="28"/>
      <c r="J24" s="29"/>
    </row>
    <row r="25" spans="1:10" ht="21" customHeight="1" thickBot="1">
      <c r="A25" s="31">
        <v>8</v>
      </c>
      <c r="B25" s="35" t="s">
        <v>41</v>
      </c>
      <c r="C25" s="32" t="s">
        <v>8</v>
      </c>
      <c r="D25" s="32">
        <v>7</v>
      </c>
      <c r="E25" s="30">
        <f t="shared" si="0"/>
        <v>53999.262234499241</v>
      </c>
      <c r="F25" s="30">
        <f t="shared" si="1"/>
        <v>64259.122059054091</v>
      </c>
      <c r="G25" s="47">
        <v>449813.85441337863</v>
      </c>
      <c r="H25" s="27"/>
      <c r="I25" s="28"/>
      <c r="J25" s="29"/>
    </row>
    <row r="26" spans="1:10" ht="21" customHeight="1" thickBot="1">
      <c r="A26" s="31">
        <v>9</v>
      </c>
      <c r="B26" s="35" t="s">
        <v>42</v>
      </c>
      <c r="C26" s="32" t="s">
        <v>8</v>
      </c>
      <c r="D26" s="32">
        <v>6</v>
      </c>
      <c r="E26" s="30">
        <f t="shared" si="0"/>
        <v>37131.269698181088</v>
      </c>
      <c r="F26" s="30">
        <f t="shared" si="1"/>
        <v>44186.210940835495</v>
      </c>
      <c r="G26" s="47">
        <v>265117.26564501296</v>
      </c>
      <c r="H26" s="8"/>
      <c r="I26" s="28"/>
      <c r="J26" s="29"/>
    </row>
    <row r="27" spans="1:10" ht="23.25" customHeight="1" thickBot="1">
      <c r="A27" s="31">
        <v>10</v>
      </c>
      <c r="B27" s="35" t="s">
        <v>43</v>
      </c>
      <c r="C27" s="32" t="s">
        <v>9</v>
      </c>
      <c r="D27" s="32">
        <v>6</v>
      </c>
      <c r="E27" s="30">
        <f t="shared" si="0"/>
        <v>100272.63790272959</v>
      </c>
      <c r="F27" s="30">
        <f t="shared" si="1"/>
        <v>119324.4391042482</v>
      </c>
      <c r="G27" s="47">
        <v>715946.63462548924</v>
      </c>
      <c r="H27" s="8"/>
      <c r="I27" s="28"/>
      <c r="J27" s="29"/>
    </row>
    <row r="28" spans="1:10" ht="19.5" customHeight="1" thickBot="1">
      <c r="A28" s="31">
        <v>11</v>
      </c>
      <c r="B28" s="35" t="s">
        <v>44</v>
      </c>
      <c r="C28" s="32" t="s">
        <v>8</v>
      </c>
      <c r="D28" s="32">
        <v>6</v>
      </c>
      <c r="E28" s="30">
        <f t="shared" si="0"/>
        <v>257489.54601111601</v>
      </c>
      <c r="F28" s="30">
        <f t="shared" si="1"/>
        <v>306412.55975322804</v>
      </c>
      <c r="G28" s="47">
        <v>1838475.3585193681</v>
      </c>
      <c r="H28" s="8"/>
      <c r="I28" s="28"/>
      <c r="J28" s="29"/>
    </row>
    <row r="29" spans="1:10" ht="30" customHeight="1" thickBot="1">
      <c r="A29" s="31">
        <v>12</v>
      </c>
      <c r="B29" s="35" t="s">
        <v>77</v>
      </c>
      <c r="C29" s="32" t="s">
        <v>8</v>
      </c>
      <c r="D29" s="32">
        <v>6</v>
      </c>
      <c r="E29" s="30">
        <f t="shared" si="0"/>
        <v>27169.726434302145</v>
      </c>
      <c r="F29" s="30">
        <f t="shared" si="1"/>
        <v>32331.974456819549</v>
      </c>
      <c r="G29" s="47">
        <v>193991.8467409173</v>
      </c>
      <c r="H29" s="8"/>
      <c r="I29" s="28"/>
      <c r="J29" s="29"/>
    </row>
    <row r="30" spans="1:10" ht="21.75" customHeight="1" thickBot="1">
      <c r="A30" s="31">
        <v>13</v>
      </c>
      <c r="B30" s="35" t="s">
        <v>45</v>
      </c>
      <c r="C30" s="32" t="s">
        <v>8</v>
      </c>
      <c r="D30" s="32">
        <v>6</v>
      </c>
      <c r="E30" s="30">
        <f t="shared" si="0"/>
        <v>50848.981082665159</v>
      </c>
      <c r="F30" s="30">
        <f t="shared" si="1"/>
        <v>60510.287488371534</v>
      </c>
      <c r="G30" s="47">
        <v>363061.72493022919</v>
      </c>
      <c r="H30" s="8"/>
      <c r="I30" s="28"/>
      <c r="J30" s="29"/>
    </row>
    <row r="31" spans="1:10" ht="30" customHeight="1" thickBot="1">
      <c r="A31" s="31">
        <v>14</v>
      </c>
      <c r="B31" s="35" t="s">
        <v>46</v>
      </c>
      <c r="C31" s="32" t="s">
        <v>8</v>
      </c>
      <c r="D31" s="32">
        <v>6</v>
      </c>
      <c r="E31" s="30">
        <f t="shared" si="0"/>
        <v>84617.247018391732</v>
      </c>
      <c r="F31" s="30">
        <f t="shared" si="1"/>
        <v>100694.52395188615</v>
      </c>
      <c r="G31" s="47">
        <v>604167.14371131686</v>
      </c>
      <c r="H31" s="8"/>
      <c r="I31" s="28"/>
      <c r="J31" s="29"/>
    </row>
    <row r="32" spans="1:10" ht="21" customHeight="1" thickBot="1">
      <c r="A32" s="31">
        <v>15</v>
      </c>
      <c r="B32" s="35" t="s">
        <v>47</v>
      </c>
      <c r="C32" s="32" t="s">
        <v>8</v>
      </c>
      <c r="D32" s="32">
        <v>6</v>
      </c>
      <c r="E32" s="30">
        <f t="shared" si="0"/>
        <v>67055.629782852076</v>
      </c>
      <c r="F32" s="30">
        <f t="shared" si="1"/>
        <v>79796.19944159397</v>
      </c>
      <c r="G32" s="47">
        <v>478777.19664956385</v>
      </c>
      <c r="H32" s="8"/>
      <c r="I32" s="28"/>
      <c r="J32" s="29"/>
    </row>
    <row r="33" spans="1:10" ht="16.5" customHeight="1" thickBot="1">
      <c r="A33" s="31">
        <v>16</v>
      </c>
      <c r="B33" s="35" t="s">
        <v>48</v>
      </c>
      <c r="C33" s="32" t="s">
        <v>8</v>
      </c>
      <c r="D33" s="32">
        <v>6</v>
      </c>
      <c r="E33" s="30">
        <f t="shared" si="0"/>
        <v>71250.48655570946</v>
      </c>
      <c r="F33" s="30">
        <f t="shared" si="1"/>
        <v>84788.079001294245</v>
      </c>
      <c r="G33" s="47">
        <v>508728.47400776547</v>
      </c>
      <c r="H33" s="8"/>
      <c r="I33" s="28"/>
      <c r="J33" s="29"/>
    </row>
    <row r="34" spans="1:10" ht="35.25" customHeight="1" thickBot="1">
      <c r="A34" s="31">
        <v>17</v>
      </c>
      <c r="B34" s="35" t="s">
        <v>49</v>
      </c>
      <c r="C34" s="32" t="s">
        <v>8</v>
      </c>
      <c r="D34" s="32">
        <v>6</v>
      </c>
      <c r="E34" s="30">
        <f t="shared" si="0"/>
        <v>340803.14278932416</v>
      </c>
      <c r="F34" s="30">
        <f t="shared" si="1"/>
        <v>405555.73991929571</v>
      </c>
      <c r="G34" s="47">
        <v>2433334.4395157741</v>
      </c>
      <c r="H34" s="8"/>
      <c r="I34" s="28"/>
      <c r="J34" s="29"/>
    </row>
    <row r="35" spans="1:10" ht="21.75" customHeight="1" thickBot="1">
      <c r="A35" s="31">
        <v>18</v>
      </c>
      <c r="B35" s="35" t="s">
        <v>50</v>
      </c>
      <c r="C35" s="32" t="s">
        <v>9</v>
      </c>
      <c r="D35" s="32">
        <v>12</v>
      </c>
      <c r="E35" s="30">
        <f t="shared" si="0"/>
        <v>130091.87825374768</v>
      </c>
      <c r="F35" s="30">
        <f t="shared" si="1"/>
        <v>154809.33512195974</v>
      </c>
      <c r="G35" s="47">
        <v>1857712.0214635169</v>
      </c>
      <c r="H35" s="8"/>
      <c r="I35" s="28"/>
      <c r="J35" s="29"/>
    </row>
    <row r="36" spans="1:10" ht="19.5" customHeight="1" thickBot="1">
      <c r="A36" s="31">
        <v>19</v>
      </c>
      <c r="B36" s="35" t="s">
        <v>51</v>
      </c>
      <c r="C36" s="32" t="s">
        <v>8</v>
      </c>
      <c r="D36" s="32">
        <v>6</v>
      </c>
      <c r="E36" s="30">
        <f t="shared" si="0"/>
        <v>223541.66604229744</v>
      </c>
      <c r="F36" s="30">
        <f t="shared" si="1"/>
        <v>266014.58259033394</v>
      </c>
      <c r="G36" s="47">
        <v>1596087.4955420038</v>
      </c>
      <c r="H36" s="8"/>
      <c r="I36" s="28"/>
      <c r="J36" s="29"/>
    </row>
    <row r="37" spans="1:10" ht="22.5" customHeight="1" thickBot="1">
      <c r="A37" s="31">
        <v>20</v>
      </c>
      <c r="B37" s="35" t="s">
        <v>76</v>
      </c>
      <c r="C37" s="32" t="s">
        <v>8</v>
      </c>
      <c r="D37" s="32">
        <v>12</v>
      </c>
      <c r="E37" s="30">
        <f t="shared" si="0"/>
        <v>37477.254333353616</v>
      </c>
      <c r="F37" s="30">
        <f t="shared" si="1"/>
        <v>44597.932656690798</v>
      </c>
      <c r="G37" s="47">
        <v>535175.19188028958</v>
      </c>
      <c r="H37" s="8"/>
      <c r="I37" s="28"/>
      <c r="J37" s="29"/>
    </row>
    <row r="38" spans="1:10" ht="22.5" customHeight="1" thickBot="1">
      <c r="A38" s="31">
        <v>21</v>
      </c>
      <c r="B38" s="35" t="s">
        <v>52</v>
      </c>
      <c r="C38" s="32" t="s">
        <v>8</v>
      </c>
      <c r="D38" s="32">
        <v>18</v>
      </c>
      <c r="E38" s="30">
        <f t="shared" si="0"/>
        <v>77954.145790786773</v>
      </c>
      <c r="F38" s="30">
        <f t="shared" si="1"/>
        <v>92765.433491036252</v>
      </c>
      <c r="G38" s="47">
        <v>1669777.8028386526</v>
      </c>
      <c r="H38" s="8"/>
      <c r="I38" s="28"/>
      <c r="J38" s="29"/>
    </row>
    <row r="39" spans="1:10" ht="21" customHeight="1" thickBot="1">
      <c r="A39" s="31">
        <v>22</v>
      </c>
      <c r="B39" s="35" t="s">
        <v>53</v>
      </c>
      <c r="C39" s="32" t="s">
        <v>8</v>
      </c>
      <c r="D39" s="32">
        <v>6</v>
      </c>
      <c r="E39" s="30">
        <f t="shared" si="0"/>
        <v>115226.12694346387</v>
      </c>
      <c r="F39" s="30">
        <f t="shared" si="1"/>
        <v>137119.091062722</v>
      </c>
      <c r="G39" s="47">
        <v>822714.54637633194</v>
      </c>
      <c r="H39" s="8"/>
      <c r="I39" s="28"/>
      <c r="J39" s="29"/>
    </row>
    <row r="40" spans="1:10" ht="24.75" customHeight="1" thickBot="1">
      <c r="A40" s="31">
        <v>23</v>
      </c>
      <c r="B40" s="35" t="s">
        <v>54</v>
      </c>
      <c r="C40" s="32" t="s">
        <v>8</v>
      </c>
      <c r="D40" s="32">
        <v>6</v>
      </c>
      <c r="E40" s="30">
        <f t="shared" si="0"/>
        <v>341159.05999775522</v>
      </c>
      <c r="F40" s="30">
        <f t="shared" si="1"/>
        <v>405979.28139732871</v>
      </c>
      <c r="G40" s="47">
        <v>2435875.6883839723</v>
      </c>
      <c r="H40" s="8"/>
      <c r="I40" s="28"/>
      <c r="J40" s="29"/>
    </row>
    <row r="41" spans="1:10" ht="20.25" customHeight="1" thickBot="1">
      <c r="A41" s="31">
        <v>24</v>
      </c>
      <c r="B41" s="35" t="s">
        <v>55</v>
      </c>
      <c r="C41" s="32" t="s">
        <v>9</v>
      </c>
      <c r="D41" s="32">
        <v>6</v>
      </c>
      <c r="E41" s="30">
        <f t="shared" si="0"/>
        <v>322191.98364613194</v>
      </c>
      <c r="F41" s="30">
        <f t="shared" si="1"/>
        <v>383408.46053889696</v>
      </c>
      <c r="G41" s="47">
        <v>2300450.7632333818</v>
      </c>
      <c r="H41" s="8"/>
      <c r="I41" s="28"/>
      <c r="J41" s="29"/>
    </row>
    <row r="42" spans="1:10">
      <c r="A42" s="16"/>
      <c r="B42" s="17"/>
      <c r="C42" s="18"/>
      <c r="D42" s="14"/>
      <c r="E42" s="15"/>
      <c r="F42" s="15"/>
      <c r="G42" s="40">
        <f>SUM(G18:G41)</f>
        <v>59094999.999999978</v>
      </c>
      <c r="H42" s="8"/>
      <c r="I42" s="8"/>
    </row>
    <row r="43" spans="1:10">
      <c r="A43" s="16"/>
      <c r="B43" s="17"/>
      <c r="C43" s="18"/>
      <c r="D43" s="14"/>
      <c r="E43" s="15"/>
      <c r="F43" s="15"/>
      <c r="G43" s="40"/>
      <c r="H43" s="8"/>
      <c r="I43" s="33"/>
    </row>
    <row r="44" spans="1:10">
      <c r="A44" s="62" t="s">
        <v>33</v>
      </c>
      <c r="B44" s="63"/>
      <c r="C44" s="63"/>
      <c r="D44" s="63"/>
      <c r="E44" s="63"/>
      <c r="F44" s="63"/>
      <c r="G44" s="63"/>
      <c r="H44" s="8"/>
      <c r="I44" s="8"/>
    </row>
    <row r="45" spans="1:10">
      <c r="A45" s="8"/>
      <c r="B45" s="11"/>
      <c r="C45" s="8"/>
      <c r="D45" s="8"/>
      <c r="E45" s="10"/>
      <c r="F45" s="10"/>
      <c r="G45" s="45"/>
      <c r="H45" s="8"/>
      <c r="I45" s="8"/>
    </row>
    <row r="46" spans="1:10">
      <c r="A46" s="8"/>
      <c r="B46" s="11"/>
      <c r="C46" s="8"/>
      <c r="D46" s="8"/>
      <c r="E46" s="10"/>
      <c r="F46" s="10"/>
      <c r="G46" s="45"/>
      <c r="H46" s="8"/>
      <c r="I46" s="8"/>
    </row>
    <row r="47" spans="1:10">
      <c r="A47" s="8"/>
      <c r="B47" s="11"/>
      <c r="C47" s="8"/>
      <c r="D47" s="8"/>
      <c r="E47" s="10"/>
      <c r="F47" s="10"/>
      <c r="G47" s="45"/>
      <c r="H47" s="8"/>
      <c r="I47" s="8"/>
    </row>
  </sheetData>
  <mergeCells count="14">
    <mergeCell ref="A7:G7"/>
    <mergeCell ref="B2:G2"/>
    <mergeCell ref="B3:G3"/>
    <mergeCell ref="B4:G4"/>
    <mergeCell ref="B5:G5"/>
    <mergeCell ref="B6:G6"/>
    <mergeCell ref="A44:G44"/>
    <mergeCell ref="A12:G14"/>
    <mergeCell ref="A9:G9"/>
    <mergeCell ref="A11:G11"/>
    <mergeCell ref="A15:A16"/>
    <mergeCell ref="B15:B16"/>
    <mergeCell ref="C15:C16"/>
    <mergeCell ref="D15:D16"/>
  </mergeCells>
  <pageMargins left="0.7" right="0.7" top="0.75" bottom="0.75" header="0.3" footer="0.3"/>
  <pageSetup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530DE-DA5D-488D-8581-BB8FE3CC43EE}">
  <dimension ref="A1:M41"/>
  <sheetViews>
    <sheetView tabSelected="1" topLeftCell="A27" workbookViewId="0">
      <selection activeCell="A36" sqref="A36:XFD36"/>
    </sheetView>
  </sheetViews>
  <sheetFormatPr baseColWidth="10" defaultRowHeight="15"/>
  <cols>
    <col min="2" max="2" width="50.140625" customWidth="1"/>
    <col min="3" max="3" width="13" customWidth="1"/>
    <col min="4" max="4" width="10" customWidth="1"/>
    <col min="5" max="6" width="10.42578125" customWidth="1"/>
    <col min="7" max="7" width="14.140625" style="46" customWidth="1"/>
    <col min="9" max="9" width="32.28515625" bestFit="1" customWidth="1"/>
    <col min="11" max="11" width="23" style="59" bestFit="1" customWidth="1"/>
  </cols>
  <sheetData>
    <row r="1" spans="1:7">
      <c r="A1" s="1"/>
      <c r="B1" s="43"/>
      <c r="C1" s="43"/>
      <c r="D1" s="43"/>
      <c r="E1" s="44"/>
      <c r="F1" s="44"/>
      <c r="G1" s="44"/>
    </row>
    <row r="2" spans="1:7">
      <c r="A2" s="2"/>
      <c r="B2" s="80"/>
      <c r="C2" s="80"/>
      <c r="D2" s="80"/>
      <c r="E2" s="80"/>
      <c r="F2" s="80"/>
      <c r="G2" s="80"/>
    </row>
    <row r="3" spans="1:7">
      <c r="A3" s="2"/>
      <c r="B3" s="80"/>
      <c r="C3" s="80"/>
      <c r="D3" s="80"/>
      <c r="E3" s="80"/>
      <c r="F3" s="80"/>
      <c r="G3" s="80"/>
    </row>
    <row r="4" spans="1:7">
      <c r="A4" s="2"/>
      <c r="B4" s="80"/>
      <c r="C4" s="80"/>
      <c r="D4" s="80"/>
      <c r="E4" s="80"/>
      <c r="F4" s="80"/>
      <c r="G4" s="80"/>
    </row>
    <row r="5" spans="1:7">
      <c r="A5" s="4"/>
      <c r="B5" s="80"/>
      <c r="C5" s="80"/>
      <c r="D5" s="80"/>
      <c r="E5" s="80"/>
      <c r="F5" s="80"/>
      <c r="G5" s="80"/>
    </row>
    <row r="6" spans="1:7">
      <c r="A6" s="4"/>
      <c r="B6" s="82"/>
      <c r="C6" s="83"/>
      <c r="D6" s="83"/>
      <c r="E6" s="83"/>
      <c r="F6" s="83"/>
      <c r="G6" s="83"/>
    </row>
    <row r="7" spans="1:7">
      <c r="A7" s="78"/>
      <c r="B7" s="79"/>
      <c r="C7" s="79"/>
      <c r="D7" s="79"/>
      <c r="E7" s="79"/>
      <c r="F7" s="79"/>
      <c r="G7" s="79"/>
    </row>
    <row r="8" spans="1:7">
      <c r="A8" s="5"/>
      <c r="B8" s="3"/>
      <c r="C8" s="6"/>
      <c r="D8" s="6"/>
      <c r="E8" s="7"/>
      <c r="F8" s="7"/>
      <c r="G8" s="7"/>
    </row>
    <row r="9" spans="1:7">
      <c r="A9" s="71"/>
      <c r="B9" s="72"/>
      <c r="C9" s="72"/>
      <c r="D9" s="72"/>
      <c r="E9" s="72"/>
      <c r="F9" s="72"/>
      <c r="G9" s="72"/>
    </row>
    <row r="10" spans="1:7">
      <c r="A10" s="8"/>
      <c r="B10" s="8"/>
      <c r="C10" s="9"/>
      <c r="D10" s="9"/>
      <c r="E10" s="10"/>
      <c r="F10" s="10"/>
      <c r="G10" s="45"/>
    </row>
    <row r="11" spans="1:7" ht="41.25" customHeight="1">
      <c r="A11" s="73"/>
      <c r="B11" s="74"/>
      <c r="C11" s="74"/>
      <c r="D11" s="74"/>
      <c r="E11" s="74"/>
      <c r="F11" s="74"/>
      <c r="G11" s="74"/>
    </row>
    <row r="12" spans="1:7">
      <c r="A12" s="69" t="s">
        <v>74</v>
      </c>
      <c r="B12" s="69"/>
      <c r="C12" s="69"/>
      <c r="D12" s="69"/>
      <c r="E12" s="69"/>
      <c r="F12" s="69"/>
      <c r="G12" s="69"/>
    </row>
    <row r="13" spans="1:7">
      <c r="A13" s="70"/>
      <c r="B13" s="70"/>
      <c r="C13" s="70"/>
      <c r="D13" s="70"/>
      <c r="E13" s="70"/>
      <c r="F13" s="70"/>
      <c r="G13" s="70"/>
    </row>
    <row r="14" spans="1:7">
      <c r="A14" s="70"/>
      <c r="B14" s="70"/>
      <c r="C14" s="70"/>
      <c r="D14" s="70"/>
      <c r="E14" s="70"/>
      <c r="F14" s="70"/>
      <c r="G14" s="70"/>
    </row>
    <row r="15" spans="1:7">
      <c r="A15" s="75" t="s">
        <v>0</v>
      </c>
      <c r="B15" s="75" t="s">
        <v>1</v>
      </c>
      <c r="C15" s="75" t="s">
        <v>2</v>
      </c>
      <c r="D15" s="76" t="s">
        <v>3</v>
      </c>
      <c r="E15" s="39" t="s">
        <v>4</v>
      </c>
      <c r="F15" s="39"/>
      <c r="G15" s="39"/>
    </row>
    <row r="16" spans="1:7" ht="60">
      <c r="A16" s="75"/>
      <c r="B16" s="75"/>
      <c r="C16" s="75"/>
      <c r="D16" s="77"/>
      <c r="E16" s="12" t="s">
        <v>5</v>
      </c>
      <c r="F16" s="12" t="s">
        <v>6</v>
      </c>
      <c r="G16" s="12" t="s">
        <v>7</v>
      </c>
    </row>
    <row r="17" spans="1:9">
      <c r="A17" s="54" t="s">
        <v>57</v>
      </c>
      <c r="B17" s="54"/>
      <c r="C17" s="54"/>
      <c r="D17" s="54"/>
      <c r="E17" s="54"/>
      <c r="F17" s="54"/>
      <c r="G17" s="54"/>
    </row>
    <row r="18" spans="1:9">
      <c r="A18" s="16">
        <v>1</v>
      </c>
      <c r="B18" s="55" t="s">
        <v>58</v>
      </c>
      <c r="C18" s="14" t="s">
        <v>2</v>
      </c>
      <c r="D18" s="14">
        <v>10</v>
      </c>
      <c r="E18" s="15">
        <f>F18/1.19</f>
        <v>234328.45915956466</v>
      </c>
      <c r="F18" s="15">
        <f>G18/D18</f>
        <v>278850.86639988195</v>
      </c>
      <c r="G18" s="40">
        <v>2788508.6639988194</v>
      </c>
      <c r="I18" s="58"/>
    </row>
    <row r="19" spans="1:9">
      <c r="A19" s="16">
        <v>2</v>
      </c>
      <c r="B19" s="56" t="s">
        <v>59</v>
      </c>
      <c r="C19" s="14" t="s">
        <v>2</v>
      </c>
      <c r="D19" s="14">
        <v>5</v>
      </c>
      <c r="E19" s="15">
        <f t="shared" ref="E19:E32" si="0">F19/1.19</f>
        <v>275967.15222330729</v>
      </c>
      <c r="F19" s="15">
        <f t="shared" ref="F19:F32" si="1">G19/D19</f>
        <v>328400.91114573565</v>
      </c>
      <c r="G19" s="40">
        <v>1642004.5557286781</v>
      </c>
      <c r="I19" s="58"/>
    </row>
    <row r="20" spans="1:9">
      <c r="A20" s="16">
        <v>3</v>
      </c>
      <c r="B20" s="56" t="s">
        <v>60</v>
      </c>
      <c r="C20" s="14" t="s">
        <v>2</v>
      </c>
      <c r="D20" s="14">
        <v>10</v>
      </c>
      <c r="E20" s="15">
        <f t="shared" si="0"/>
        <v>292128.77708057134</v>
      </c>
      <c r="F20" s="15">
        <f t="shared" si="1"/>
        <v>347633.24472587986</v>
      </c>
      <c r="G20" s="40">
        <v>3476332.4472587984</v>
      </c>
      <c r="I20" s="58"/>
    </row>
    <row r="21" spans="1:9">
      <c r="A21" s="16">
        <v>4</v>
      </c>
      <c r="B21" s="56" t="s">
        <v>61</v>
      </c>
      <c r="C21" s="14" t="s">
        <v>2</v>
      </c>
      <c r="D21" s="14">
        <v>5</v>
      </c>
      <c r="E21" s="15">
        <f t="shared" si="0"/>
        <v>132767.10741877288</v>
      </c>
      <c r="F21" s="15">
        <f t="shared" si="1"/>
        <v>157992.85782833974</v>
      </c>
      <c r="G21" s="40">
        <v>789964.28914169862</v>
      </c>
      <c r="I21" s="58"/>
    </row>
    <row r="22" spans="1:9">
      <c r="A22" s="16">
        <v>5</v>
      </c>
      <c r="B22" s="56" t="s">
        <v>62</v>
      </c>
      <c r="C22" s="14" t="s">
        <v>2</v>
      </c>
      <c r="D22" s="14">
        <v>5</v>
      </c>
      <c r="E22" s="15">
        <f t="shared" si="0"/>
        <v>1508004.7356588526</v>
      </c>
      <c r="F22" s="15">
        <f t="shared" si="1"/>
        <v>1794525.6354340345</v>
      </c>
      <c r="G22" s="40">
        <v>8972628.1771701723</v>
      </c>
      <c r="I22" s="58"/>
    </row>
    <row r="23" spans="1:9">
      <c r="A23" s="16">
        <v>6</v>
      </c>
      <c r="B23" s="56" t="s">
        <v>63</v>
      </c>
      <c r="C23" s="14" t="s">
        <v>2</v>
      </c>
      <c r="D23" s="14">
        <v>10</v>
      </c>
      <c r="E23" s="15">
        <f t="shared" si="0"/>
        <v>114771.29037734437</v>
      </c>
      <c r="F23" s="15">
        <f t="shared" si="1"/>
        <v>136577.8355490398</v>
      </c>
      <c r="G23" s="40">
        <v>1365778.3554903979</v>
      </c>
      <c r="I23" s="58"/>
    </row>
    <row r="24" spans="1:9">
      <c r="A24" s="16">
        <v>7</v>
      </c>
      <c r="B24" s="56" t="s">
        <v>64</v>
      </c>
      <c r="C24" s="14" t="s">
        <v>2</v>
      </c>
      <c r="D24" s="14">
        <v>5</v>
      </c>
      <c r="E24" s="15">
        <f t="shared" si="0"/>
        <v>600883.64513001754</v>
      </c>
      <c r="F24" s="15">
        <f t="shared" si="1"/>
        <v>715051.53770472086</v>
      </c>
      <c r="G24" s="40">
        <v>3575257.6885236041</v>
      </c>
      <c r="I24" s="58"/>
    </row>
    <row r="25" spans="1:9">
      <c r="A25" s="16">
        <v>8</v>
      </c>
      <c r="B25" s="56" t="s">
        <v>65</v>
      </c>
      <c r="C25" s="14" t="s">
        <v>2</v>
      </c>
      <c r="D25" s="14">
        <v>5</v>
      </c>
      <c r="E25" s="15">
        <f t="shared" si="0"/>
        <v>1954798.2790511188</v>
      </c>
      <c r="F25" s="15">
        <f t="shared" si="1"/>
        <v>2326209.9520708313</v>
      </c>
      <c r="G25" s="40">
        <v>11631049.760354156</v>
      </c>
      <c r="I25" s="58"/>
    </row>
    <row r="26" spans="1:9">
      <c r="A26" s="16">
        <v>9</v>
      </c>
      <c r="B26" s="56" t="s">
        <v>66</v>
      </c>
      <c r="C26" s="14" t="s">
        <v>2</v>
      </c>
      <c r="D26" s="14">
        <v>10</v>
      </c>
      <c r="E26" s="15">
        <f t="shared" si="0"/>
        <v>154317.02894166653</v>
      </c>
      <c r="F26" s="15">
        <f t="shared" si="1"/>
        <v>183637.26444058315</v>
      </c>
      <c r="G26" s="40">
        <v>1836372.6444058316</v>
      </c>
      <c r="I26" s="58"/>
    </row>
    <row r="27" spans="1:9" ht="27" customHeight="1">
      <c r="A27" s="16">
        <v>10</v>
      </c>
      <c r="B27" s="56" t="s">
        <v>67</v>
      </c>
      <c r="C27" s="14" t="s">
        <v>2</v>
      </c>
      <c r="D27" s="14">
        <v>10</v>
      </c>
      <c r="E27" s="15">
        <f t="shared" si="0"/>
        <v>398508.65862248593</v>
      </c>
      <c r="F27" s="15">
        <f t="shared" si="1"/>
        <v>474225.30376075825</v>
      </c>
      <c r="G27" s="40">
        <v>4742253.0376075823</v>
      </c>
      <c r="I27" s="58"/>
    </row>
    <row r="28" spans="1:9">
      <c r="A28" s="16">
        <v>11</v>
      </c>
      <c r="B28" s="56" t="s">
        <v>68</v>
      </c>
      <c r="C28" s="14" t="s">
        <v>2</v>
      </c>
      <c r="D28" s="24">
        <v>6</v>
      </c>
      <c r="E28" s="15">
        <f t="shared" si="0"/>
        <v>102461.71399229755</v>
      </c>
      <c r="F28" s="15">
        <f t="shared" si="1"/>
        <v>121929.43965083407</v>
      </c>
      <c r="G28" s="40">
        <v>731576.63790500443</v>
      </c>
      <c r="I28" s="58"/>
    </row>
    <row r="29" spans="1:9">
      <c r="A29" s="16">
        <v>12</v>
      </c>
      <c r="B29" s="56" t="s">
        <v>69</v>
      </c>
      <c r="C29" s="14" t="s">
        <v>2</v>
      </c>
      <c r="D29" s="24">
        <v>5</v>
      </c>
      <c r="E29" s="15">
        <f t="shared" si="0"/>
        <v>319065.36269928224</v>
      </c>
      <c r="F29" s="15">
        <f t="shared" si="1"/>
        <v>379687.78161214583</v>
      </c>
      <c r="G29" s="40">
        <v>1898438.908060729</v>
      </c>
      <c r="I29" s="58"/>
    </row>
    <row r="30" spans="1:9">
      <c r="A30" s="16">
        <v>13</v>
      </c>
      <c r="B30" s="56" t="s">
        <v>70</v>
      </c>
      <c r="C30" s="14" t="s">
        <v>2</v>
      </c>
      <c r="D30" s="24">
        <v>5</v>
      </c>
      <c r="E30" s="15">
        <f t="shared" si="0"/>
        <v>324779.35704247368</v>
      </c>
      <c r="F30" s="15">
        <f t="shared" si="1"/>
        <v>386487.43488054367</v>
      </c>
      <c r="G30" s="40">
        <v>1932437.1744027184</v>
      </c>
      <c r="I30" s="58"/>
    </row>
    <row r="31" spans="1:9">
      <c r="A31" s="16">
        <v>14</v>
      </c>
      <c r="B31" s="56" t="s">
        <v>71</v>
      </c>
      <c r="C31" s="14" t="s">
        <v>2</v>
      </c>
      <c r="D31" s="24">
        <v>5</v>
      </c>
      <c r="E31" s="15">
        <f t="shared" si="0"/>
        <v>338920.67675696651</v>
      </c>
      <c r="F31" s="15">
        <f t="shared" si="1"/>
        <v>403315.60534079012</v>
      </c>
      <c r="G31" s="40">
        <v>2016578.0267039505</v>
      </c>
      <c r="I31" s="58"/>
    </row>
    <row r="32" spans="1:9" ht="29.25" customHeight="1">
      <c r="A32" s="16">
        <v>15</v>
      </c>
      <c r="B32" s="56" t="s">
        <v>72</v>
      </c>
      <c r="C32" s="14" t="s">
        <v>2</v>
      </c>
      <c r="D32" s="24">
        <v>5</v>
      </c>
      <c r="E32" s="15">
        <f t="shared" si="0"/>
        <v>194255.40054585657</v>
      </c>
      <c r="F32" s="15">
        <f t="shared" si="1"/>
        <v>231163.9266495693</v>
      </c>
      <c r="G32" s="40">
        <v>1155819.6332478465</v>
      </c>
      <c r="I32" s="58"/>
    </row>
    <row r="33" spans="1:13">
      <c r="A33" s="48"/>
      <c r="B33" s="49"/>
      <c r="C33" s="50"/>
      <c r="D33" s="51"/>
      <c r="E33" s="52"/>
      <c r="F33" s="52"/>
      <c r="G33" s="53">
        <f>SUM(G18:G32)</f>
        <v>48554999.999999993</v>
      </c>
    </row>
    <row r="34" spans="1:13">
      <c r="A34" s="16"/>
      <c r="B34" s="17"/>
      <c r="C34" s="18"/>
      <c r="D34" s="14"/>
      <c r="E34" s="15"/>
      <c r="F34" s="15"/>
      <c r="G34" s="40"/>
    </row>
    <row r="35" spans="1:13" ht="37.5" customHeight="1">
      <c r="A35" s="62" t="s">
        <v>73</v>
      </c>
      <c r="B35" s="63"/>
      <c r="C35" s="63"/>
      <c r="D35" s="63"/>
      <c r="E35" s="63"/>
      <c r="F35" s="63"/>
      <c r="G35" s="63"/>
    </row>
    <row r="36" spans="1:13">
      <c r="A36" s="8"/>
      <c r="B36" s="11"/>
      <c r="C36" s="8"/>
      <c r="D36" s="8"/>
      <c r="E36" s="10"/>
      <c r="F36" s="10"/>
      <c r="G36" s="45"/>
    </row>
    <row r="37" spans="1:13">
      <c r="A37" s="8"/>
      <c r="B37" s="11"/>
      <c r="C37" s="8"/>
      <c r="D37" s="8"/>
      <c r="E37" s="10"/>
      <c r="F37" s="10"/>
      <c r="G37" s="45"/>
    </row>
    <row r="38" spans="1:13">
      <c r="A38" s="8"/>
      <c r="B38" s="11"/>
      <c r="C38" s="8"/>
      <c r="D38" s="8"/>
      <c r="E38" s="10"/>
      <c r="F38" s="10"/>
      <c r="G38" s="45"/>
    </row>
    <row r="41" spans="1:13">
      <c r="M41" s="37" t="e">
        <f>490000000-#REF!</f>
        <v>#REF!</v>
      </c>
    </row>
  </sheetData>
  <mergeCells count="14">
    <mergeCell ref="A7:G7"/>
    <mergeCell ref="B2:G2"/>
    <mergeCell ref="B3:G3"/>
    <mergeCell ref="B4:G4"/>
    <mergeCell ref="B5:G5"/>
    <mergeCell ref="B6:G6"/>
    <mergeCell ref="A35:G35"/>
    <mergeCell ref="A12:G14"/>
    <mergeCell ref="A9:G9"/>
    <mergeCell ref="A11:G11"/>
    <mergeCell ref="A15:A16"/>
    <mergeCell ref="B15:B16"/>
    <mergeCell ref="C15:C16"/>
    <mergeCell ref="D15:D16"/>
  </mergeCells>
  <pageMargins left="0.7" right="0.7" top="0.75" bottom="0.75" header="0.3" footer="0.3"/>
  <pageSetup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KIT PECUARIO</vt:lpstr>
      <vt:lpstr>KIT CONSTRUCCIONES</vt:lpstr>
      <vt:lpstr>KIT AGROINDUSTRIA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Ximena Toro Melendez</dc:creator>
  <cp:lastModifiedBy>Grasse Alejandra Mora Vigoya</cp:lastModifiedBy>
  <cp:lastPrinted>2023-10-25T03:49:08Z</cp:lastPrinted>
  <dcterms:created xsi:type="dcterms:W3CDTF">2023-10-20T02:01:48Z</dcterms:created>
  <dcterms:modified xsi:type="dcterms:W3CDTF">2023-12-19T01:59:18Z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2023-12-19T01:59:18Z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c7710622-3d98-4009-bceb-31d469e228f4</vt:lpwstr>
  </property>
  <property fmtid="{D5CDD505-2E9C-101B-9397-08002B2CF9AE}" pid="8" name="MSIP_Label_1299739c-ad3d-4908-806e-4d91151a6e13_ContentBits">
    <vt:lpwstr>0</vt:lpwstr>
  </property>
</Properties>
</file>