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192.168.70.20\Catalina Celemin\PROCESOS DE CONTRATACION- 2019\USPEC-LP-083-19 -ERON SAN ANGEL\MATRIZ DE EVALUACION\"/>
    </mc:Choice>
  </mc:AlternateContent>
  <bookViews>
    <workbookView xWindow="0" yWindow="0" windowWidth="28800" windowHeight="12435" tabRatio="930"/>
  </bookViews>
  <sheets>
    <sheet name="Conformación" sheetId="1" r:id="rId1"/>
    <sheet name="FASE 1 CONSULTORIA" sheetId="5" r:id="rId2"/>
    <sheet name="FASE 2 OBRA" sheetId="60" r:id="rId3"/>
    <sheet name="FACTOR DE CALIDAD" sheetId="59" r:id="rId4"/>
    <sheet name="RESUMEN" sheetId="57"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 localSheetId="3">#REF!</definedName>
    <definedName name="_" localSheetId="2">#REF!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3">#REF!</definedName>
    <definedName name="___EST1" localSheetId="2">#REF!</definedName>
    <definedName name="___EST1">#REF!</definedName>
    <definedName name="___EST10" localSheetId="3">#REF!</definedName>
    <definedName name="___EST10" localSheetId="2">#REF!</definedName>
    <definedName name="___EST10">#REF!</definedName>
    <definedName name="___EST11" localSheetId="3">#REF!</definedName>
    <definedName name="___EST11" localSheetId="2">#REF!</definedName>
    <definedName name="___EST11">#REF!</definedName>
    <definedName name="___EST12" localSheetId="3">#REF!</definedName>
    <definedName name="___EST12" localSheetId="2">#REF!</definedName>
    <definedName name="___EST12">#REF!</definedName>
    <definedName name="___EST13" localSheetId="3">#REF!</definedName>
    <definedName name="___EST13" localSheetId="2">#REF!</definedName>
    <definedName name="___EST13">#REF!</definedName>
    <definedName name="___EST14" localSheetId="3">#REF!</definedName>
    <definedName name="___EST14" localSheetId="2">#REF!</definedName>
    <definedName name="___EST14">#REF!</definedName>
    <definedName name="___EST15" localSheetId="3">#REF!</definedName>
    <definedName name="___EST15" localSheetId="2">#REF!</definedName>
    <definedName name="___EST15">#REF!</definedName>
    <definedName name="___EST16" localSheetId="3">#REF!</definedName>
    <definedName name="___EST16" localSheetId="2">#REF!</definedName>
    <definedName name="___EST16">#REF!</definedName>
    <definedName name="___EST17" localSheetId="3">#REF!</definedName>
    <definedName name="___EST17" localSheetId="2">#REF!</definedName>
    <definedName name="___EST17">#REF!</definedName>
    <definedName name="___EST18" localSheetId="3">#REF!</definedName>
    <definedName name="___EST18" localSheetId="2">#REF!</definedName>
    <definedName name="___EST18">#REF!</definedName>
    <definedName name="___EST19" localSheetId="3">#REF!</definedName>
    <definedName name="___EST19" localSheetId="2">#REF!</definedName>
    <definedName name="___EST19">#REF!</definedName>
    <definedName name="___EST2" localSheetId="3">#REF!</definedName>
    <definedName name="___EST2" localSheetId="2">#REF!</definedName>
    <definedName name="___EST2">#REF!</definedName>
    <definedName name="___EST3" localSheetId="3">#REF!</definedName>
    <definedName name="___EST3" localSheetId="2">#REF!</definedName>
    <definedName name="___EST3">#REF!</definedName>
    <definedName name="___EST4" localSheetId="3">#REF!</definedName>
    <definedName name="___EST4" localSheetId="2">#REF!</definedName>
    <definedName name="___EST4">#REF!</definedName>
    <definedName name="___EST5" localSheetId="3">#REF!</definedName>
    <definedName name="___EST5" localSheetId="2">#REF!</definedName>
    <definedName name="___EST5">#REF!</definedName>
    <definedName name="___EST6" localSheetId="3">#REF!</definedName>
    <definedName name="___EST6" localSheetId="2">#REF!</definedName>
    <definedName name="___EST6">#REF!</definedName>
    <definedName name="___EST7" localSheetId="3">#REF!</definedName>
    <definedName name="___EST7" localSheetId="2">#REF!</definedName>
    <definedName name="___EST7">#REF!</definedName>
    <definedName name="___EST8" localSheetId="3">#REF!</definedName>
    <definedName name="___EST8" localSheetId="2">#REF!</definedName>
    <definedName name="___EST8">#REF!</definedName>
    <definedName name="___EST9" localSheetId="3">#REF!</definedName>
    <definedName name="___EST9" localSheetId="2">#REF!</definedName>
    <definedName name="___EST9">#REF!</definedName>
    <definedName name="___EXC1" localSheetId="3">#REF!</definedName>
    <definedName name="___EXC1" localSheetId="2">#REF!</definedName>
    <definedName name="___EXC1">#REF!</definedName>
    <definedName name="___EXC10" localSheetId="3">#REF!</definedName>
    <definedName name="___EXC10" localSheetId="2">#REF!</definedName>
    <definedName name="___EXC10">#REF!</definedName>
    <definedName name="___EXC11" localSheetId="3">#REF!</definedName>
    <definedName name="___EXC11" localSheetId="2">#REF!</definedName>
    <definedName name="___EXC11">#REF!</definedName>
    <definedName name="___EXC12" localSheetId="3">#REF!</definedName>
    <definedName name="___EXC12" localSheetId="2">#REF!</definedName>
    <definedName name="___EXC12">#REF!</definedName>
    <definedName name="___EXC2" localSheetId="3">#REF!</definedName>
    <definedName name="___EXC2" localSheetId="2">#REF!</definedName>
    <definedName name="___EXC2">#REF!</definedName>
    <definedName name="___EXC3" localSheetId="3">#REF!</definedName>
    <definedName name="___EXC3" localSheetId="2">#REF!</definedName>
    <definedName name="___EXC3">#REF!</definedName>
    <definedName name="___EXC4" localSheetId="3">#REF!</definedName>
    <definedName name="___EXC4" localSheetId="2">#REF!</definedName>
    <definedName name="___EXC4">#REF!</definedName>
    <definedName name="___EXC5" localSheetId="3">#REF!</definedName>
    <definedName name="___EXC5" localSheetId="2">#REF!</definedName>
    <definedName name="___EXC5">#REF!</definedName>
    <definedName name="___EXC6" localSheetId="3">#REF!</definedName>
    <definedName name="___EXC6" localSheetId="2">#REF!</definedName>
    <definedName name="___EXC6">#REF!</definedName>
    <definedName name="___EXC7" localSheetId="3">#REF!</definedName>
    <definedName name="___EXC7" localSheetId="2">#REF!</definedName>
    <definedName name="___EXC7">#REF!</definedName>
    <definedName name="___EXC8" localSheetId="3">#REF!</definedName>
    <definedName name="___EXC8" localSheetId="2">#REF!</definedName>
    <definedName name="___EXC8">#REF!</definedName>
    <definedName name="___EXC9" localSheetId="3">#REF!</definedName>
    <definedName name="___EXC9" localSheetId="2">#REF!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3">#REF!</definedName>
    <definedName name="__EST1" localSheetId="2">#REF!</definedName>
    <definedName name="__EST1">#REF!</definedName>
    <definedName name="__EST10" localSheetId="3">#REF!</definedName>
    <definedName name="__EST10" localSheetId="2">#REF!</definedName>
    <definedName name="__EST10">#REF!</definedName>
    <definedName name="__EST11" localSheetId="3">#REF!</definedName>
    <definedName name="__EST11" localSheetId="2">#REF!</definedName>
    <definedName name="__EST11">#REF!</definedName>
    <definedName name="__EST12" localSheetId="3">#REF!</definedName>
    <definedName name="__EST12" localSheetId="2">#REF!</definedName>
    <definedName name="__EST12">#REF!</definedName>
    <definedName name="__EST13" localSheetId="3">#REF!</definedName>
    <definedName name="__EST13" localSheetId="2">#REF!</definedName>
    <definedName name="__EST13">#REF!</definedName>
    <definedName name="__EST14" localSheetId="3">#REF!</definedName>
    <definedName name="__EST14" localSheetId="2">#REF!</definedName>
    <definedName name="__EST14">#REF!</definedName>
    <definedName name="__EST15" localSheetId="3">#REF!</definedName>
    <definedName name="__EST15" localSheetId="2">#REF!</definedName>
    <definedName name="__EST15">#REF!</definedName>
    <definedName name="__EST16" localSheetId="3">#REF!</definedName>
    <definedName name="__EST16" localSheetId="2">#REF!</definedName>
    <definedName name="__EST16">#REF!</definedName>
    <definedName name="__EST17" localSheetId="3">#REF!</definedName>
    <definedName name="__EST17" localSheetId="2">#REF!</definedName>
    <definedName name="__EST17">#REF!</definedName>
    <definedName name="__EST18" localSheetId="3">#REF!</definedName>
    <definedName name="__EST18" localSheetId="2">#REF!</definedName>
    <definedName name="__EST18">#REF!</definedName>
    <definedName name="__EST19" localSheetId="3">#REF!</definedName>
    <definedName name="__EST19" localSheetId="2">#REF!</definedName>
    <definedName name="__EST19">#REF!</definedName>
    <definedName name="__EST2" localSheetId="3">#REF!</definedName>
    <definedName name="__EST2" localSheetId="2">#REF!</definedName>
    <definedName name="__EST2">#REF!</definedName>
    <definedName name="__EST21" localSheetId="3">#REF!</definedName>
    <definedName name="__EST21" localSheetId="2">#REF!</definedName>
    <definedName name="__EST21">#REF!</definedName>
    <definedName name="__EST3" localSheetId="3">#REF!</definedName>
    <definedName name="__EST3" localSheetId="2">#REF!</definedName>
    <definedName name="__EST3">#REF!</definedName>
    <definedName name="__EST4" localSheetId="3">#REF!</definedName>
    <definedName name="__EST4" localSheetId="2">#REF!</definedName>
    <definedName name="__EST4">#REF!</definedName>
    <definedName name="__EST5" localSheetId="3">#REF!</definedName>
    <definedName name="__EST5" localSheetId="2">#REF!</definedName>
    <definedName name="__EST5">#REF!</definedName>
    <definedName name="__EST6" localSheetId="3">#REF!</definedName>
    <definedName name="__EST6" localSheetId="2">#REF!</definedName>
    <definedName name="__EST6">#REF!</definedName>
    <definedName name="__EST7" localSheetId="3">#REF!</definedName>
    <definedName name="__EST7" localSheetId="2">#REF!</definedName>
    <definedName name="__EST7">#REF!</definedName>
    <definedName name="__EST8" localSheetId="3">#REF!</definedName>
    <definedName name="__EST8" localSheetId="2">#REF!</definedName>
    <definedName name="__EST8">#REF!</definedName>
    <definedName name="__EST9" localSheetId="3">#REF!</definedName>
    <definedName name="__EST9" localSheetId="2">#REF!</definedName>
    <definedName name="__EST9">#REF!</definedName>
    <definedName name="__EXC1" localSheetId="3">#REF!</definedName>
    <definedName name="__EXC1" localSheetId="2">#REF!</definedName>
    <definedName name="__EXC1">#REF!</definedName>
    <definedName name="__EXC10" localSheetId="3">#REF!</definedName>
    <definedName name="__EXC10" localSheetId="2">#REF!</definedName>
    <definedName name="__EXC10">#REF!</definedName>
    <definedName name="__EXC11" localSheetId="3">#REF!</definedName>
    <definedName name="__EXC11" localSheetId="2">#REF!</definedName>
    <definedName name="__EXC11">#REF!</definedName>
    <definedName name="__EXC12" localSheetId="3">#REF!</definedName>
    <definedName name="__EXC12" localSheetId="2">#REF!</definedName>
    <definedName name="__EXC12">#REF!</definedName>
    <definedName name="__EXC2" localSheetId="3">#REF!</definedName>
    <definedName name="__EXC2" localSheetId="2">#REF!</definedName>
    <definedName name="__EXC2">#REF!</definedName>
    <definedName name="__EXC3" localSheetId="3">#REF!</definedName>
    <definedName name="__EXC3" localSheetId="2">#REF!</definedName>
    <definedName name="__EXC3">#REF!</definedName>
    <definedName name="__EXC4" localSheetId="3">#REF!</definedName>
    <definedName name="__EXC4" localSheetId="2">#REF!</definedName>
    <definedName name="__EXC4">#REF!</definedName>
    <definedName name="__EXC5" localSheetId="3">#REF!</definedName>
    <definedName name="__EXC5" localSheetId="2">#REF!</definedName>
    <definedName name="__EXC5">#REF!</definedName>
    <definedName name="__EXC6" localSheetId="3">#REF!</definedName>
    <definedName name="__EXC6" localSheetId="2">#REF!</definedName>
    <definedName name="__EXC6">#REF!</definedName>
    <definedName name="__EXC7" localSheetId="3">#REF!</definedName>
    <definedName name="__EXC7" localSheetId="2">#REF!</definedName>
    <definedName name="__EXC7">#REF!</definedName>
    <definedName name="__EXC8" localSheetId="3">#REF!</definedName>
    <definedName name="__EXC8" localSheetId="2">#REF!</definedName>
    <definedName name="__EXC8">#REF!</definedName>
    <definedName name="__EXC9" localSheetId="3">#REF!</definedName>
    <definedName name="__EXC9" localSheetId="2">#REF!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3">#REF!</definedName>
    <definedName name="_EST1" localSheetId="2">#REF!</definedName>
    <definedName name="_EST1">#REF!</definedName>
    <definedName name="_EST10" localSheetId="3">#REF!</definedName>
    <definedName name="_EST10" localSheetId="2">#REF!</definedName>
    <definedName name="_EST10">#REF!</definedName>
    <definedName name="_EST11" localSheetId="3">#REF!</definedName>
    <definedName name="_EST11" localSheetId="2">#REF!</definedName>
    <definedName name="_EST11">#REF!</definedName>
    <definedName name="_EST12" localSheetId="3">#REF!</definedName>
    <definedName name="_EST12" localSheetId="2">#REF!</definedName>
    <definedName name="_EST12">#REF!</definedName>
    <definedName name="_EST13" localSheetId="3">#REF!</definedName>
    <definedName name="_EST13" localSheetId="2">#REF!</definedName>
    <definedName name="_EST13">#REF!</definedName>
    <definedName name="_EST14" localSheetId="3">#REF!</definedName>
    <definedName name="_EST14" localSheetId="2">#REF!</definedName>
    <definedName name="_EST14">#REF!</definedName>
    <definedName name="_EST15" localSheetId="3">#REF!</definedName>
    <definedName name="_EST15" localSheetId="2">#REF!</definedName>
    <definedName name="_EST15">#REF!</definedName>
    <definedName name="_EST16" localSheetId="3">#REF!</definedName>
    <definedName name="_EST16" localSheetId="2">#REF!</definedName>
    <definedName name="_EST16">#REF!</definedName>
    <definedName name="_EST17" localSheetId="3">#REF!</definedName>
    <definedName name="_EST17" localSheetId="2">#REF!</definedName>
    <definedName name="_EST17">#REF!</definedName>
    <definedName name="_EST18" localSheetId="3">#REF!</definedName>
    <definedName name="_EST18" localSheetId="2">#REF!</definedName>
    <definedName name="_EST18">#REF!</definedName>
    <definedName name="_EST19" localSheetId="3">#REF!</definedName>
    <definedName name="_EST19" localSheetId="2">#REF!</definedName>
    <definedName name="_EST19">#REF!</definedName>
    <definedName name="_EST2" localSheetId="3">#REF!</definedName>
    <definedName name="_EST2" localSheetId="2">#REF!</definedName>
    <definedName name="_EST2">#REF!</definedName>
    <definedName name="_EST21" localSheetId="3">#REF!</definedName>
    <definedName name="_EST21" localSheetId="2">#REF!</definedName>
    <definedName name="_EST21">#REF!</definedName>
    <definedName name="_EST3" localSheetId="3">#REF!</definedName>
    <definedName name="_EST3" localSheetId="2">#REF!</definedName>
    <definedName name="_EST3">#REF!</definedName>
    <definedName name="_EST4" localSheetId="3">#REF!</definedName>
    <definedName name="_EST4" localSheetId="2">#REF!</definedName>
    <definedName name="_EST4">#REF!</definedName>
    <definedName name="_EST5" localSheetId="3">#REF!</definedName>
    <definedName name="_EST5" localSheetId="2">#REF!</definedName>
    <definedName name="_EST5">#REF!</definedName>
    <definedName name="_EST6" localSheetId="3">#REF!</definedName>
    <definedName name="_EST6" localSheetId="2">#REF!</definedName>
    <definedName name="_EST6">#REF!</definedName>
    <definedName name="_EST7" localSheetId="3">#REF!</definedName>
    <definedName name="_EST7" localSheetId="2">#REF!</definedName>
    <definedName name="_EST7">#REF!</definedName>
    <definedName name="_EST8" localSheetId="3">#REF!</definedName>
    <definedName name="_EST8" localSheetId="2">#REF!</definedName>
    <definedName name="_EST8">#REF!</definedName>
    <definedName name="_EST9" localSheetId="3">#REF!</definedName>
    <definedName name="_EST9" localSheetId="2">#REF!</definedName>
    <definedName name="_EST9">#REF!</definedName>
    <definedName name="_EXC1" localSheetId="3">#REF!</definedName>
    <definedName name="_EXC1" localSheetId="2">#REF!</definedName>
    <definedName name="_EXC1">#REF!</definedName>
    <definedName name="_EXC10" localSheetId="3">#REF!</definedName>
    <definedName name="_EXC10" localSheetId="2">#REF!</definedName>
    <definedName name="_EXC10">#REF!</definedName>
    <definedName name="_EXC11" localSheetId="3">#REF!</definedName>
    <definedName name="_EXC11" localSheetId="2">#REF!</definedName>
    <definedName name="_EXC11">#REF!</definedName>
    <definedName name="_EXC12" localSheetId="3">#REF!</definedName>
    <definedName name="_EXC12" localSheetId="2">#REF!</definedName>
    <definedName name="_EXC12">#REF!</definedName>
    <definedName name="_EXC2" localSheetId="3">#REF!</definedName>
    <definedName name="_EXC2" localSheetId="2">#REF!</definedName>
    <definedName name="_EXC2">#REF!</definedName>
    <definedName name="_EXC3" localSheetId="3">#REF!</definedName>
    <definedName name="_EXC3" localSheetId="2">#REF!</definedName>
    <definedName name="_EXC3">#REF!</definedName>
    <definedName name="_EXC4" localSheetId="3">#REF!</definedName>
    <definedName name="_EXC4" localSheetId="2">#REF!</definedName>
    <definedName name="_EXC4">#REF!</definedName>
    <definedName name="_EXC5" localSheetId="3">#REF!</definedName>
    <definedName name="_EXC5" localSheetId="2">#REF!</definedName>
    <definedName name="_EXC5">#REF!</definedName>
    <definedName name="_EXC6" localSheetId="3">#REF!</definedName>
    <definedName name="_EXC6" localSheetId="2">#REF!</definedName>
    <definedName name="_EXC6">#REF!</definedName>
    <definedName name="_EXC7" localSheetId="3">#REF!</definedName>
    <definedName name="_EXC7" localSheetId="2">#REF!</definedName>
    <definedName name="_EXC7">#REF!</definedName>
    <definedName name="_EXC8" localSheetId="3">#REF!</definedName>
    <definedName name="_EXC8" localSheetId="2">#REF!</definedName>
    <definedName name="_EXC8">#REF!</definedName>
    <definedName name="_EXC9" localSheetId="3">#REF!</definedName>
    <definedName name="_EXC9" localSheetId="2">#REF!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3">#REF!</definedName>
    <definedName name="a" localSheetId="2">#REF!</definedName>
    <definedName name="a">#REF!</definedName>
    <definedName name="A_impresión_IM" localSheetId="3">#REF!</definedName>
    <definedName name="A_impresión_IM" localSheetId="2">#REF!</definedName>
    <definedName name="A_impresión_IM">#REF!</definedName>
    <definedName name="AAC">[1]AASHTO!$A$14:$F$17</definedName>
    <definedName name="ABG">[1]AASHTO!$A$2:$F$5</definedName>
    <definedName name="Accesorios_de_1_2" localSheetId="3">#REF!</definedName>
    <definedName name="Accesorios_de_1_2" localSheetId="2">#REF!</definedName>
    <definedName name="Accesorios_de_1_2">#REF!</definedName>
    <definedName name="Accesorios_de_3_4" localSheetId="3">#REF!</definedName>
    <definedName name="Accesorios_de_3_4" localSheetId="2">#REF!</definedName>
    <definedName name="Accesorios_de_3_4">#REF!</definedName>
    <definedName name="AccessDatabase" hidden="1">"C:\C-314\VOLUMENES\volfin4.mdb"</definedName>
    <definedName name="Acero_de_Refuerzo_Figurado_de_60.000_P.S.I." localSheetId="3">#REF!</definedName>
    <definedName name="Acero_de_Refuerzo_Figurado_de_60.000_P.S.I." localSheetId="2">#REF!</definedName>
    <definedName name="Acero_de_Refuerzo_Figurado_de_60.000_P.S.I.">#REF!</definedName>
    <definedName name="Acido_Muriatico" localSheetId="3">#REF!</definedName>
    <definedName name="Acido_Muriatico" localSheetId="2">#REF!</definedName>
    <definedName name="Acido_Muriatico">#REF!</definedName>
    <definedName name="Acoflex_1_2" localSheetId="3">#REF!</definedName>
    <definedName name="Acoflex_1_2" localSheetId="2">#REF!</definedName>
    <definedName name="Acoflex_1_2">#REF!</definedName>
    <definedName name="Acometida_en_2_3___350_kcmil___1___250_kcmil_AWG__THHN_en_Ø_4" localSheetId="3">#REF!</definedName>
    <definedName name="Acometida_en_2_3___350_kcmil___1___250_kcmil_AWG__THHN_en_Ø_4" localSheetId="2">#REF!</definedName>
    <definedName name="Acometida_en_2_3___350_kcmil___1___250_kcmil_AWG__THHN_en_Ø_4">#REF!</definedName>
    <definedName name="Acometida_en_3___1_0___1___2___1___6_T_AWG__THHN_en_1Ø_3" localSheetId="3">#REF!</definedName>
    <definedName name="Acometida_en_3___1_0___1___2___1___6_T_AWG__THHN_en_1Ø_3" localSheetId="2">#REF!</definedName>
    <definedName name="Acometida_en_3___1_0___1___2___1___6_T_AWG__THHN_en_1Ø_3">#REF!</definedName>
    <definedName name="Acometida_en_3___250_kcmil___1___2_0___1___2_T_AWG__THHN_en_1Ø_3" localSheetId="3">#REF!</definedName>
    <definedName name="Acometida_en_3___250_kcmil___1___2_0___1___2_T_AWG__THHN_en_1Ø_3" localSheetId="2">#REF!</definedName>
    <definedName name="Acometida_en_3___250_kcmil___1___2_0___1___2_T_AWG__THHN_en_1Ø_3">#REF!</definedName>
    <definedName name="Acometida_en_3___4_0___1___2_0___1___2_T_AWG__THHN_en_1Ø_3" localSheetId="3">#REF!</definedName>
    <definedName name="Acometida_en_3___4_0___1___2_0___1___2_T_AWG__THHN_en_1Ø_3" localSheetId="2">#REF!</definedName>
    <definedName name="Acometida_en_3___4_0___1___2_0___1___2_T_AWG__THHN_en_1Ø_3">#REF!</definedName>
    <definedName name="Acometida_en_3___6___1___8___1___8_T_AWG__THHN_en_1Ø_1" localSheetId="3">#REF!</definedName>
    <definedName name="Acometida_en_3___6___1___8___1___8_T_AWG__THHN_en_1Ø_1" localSheetId="2">#REF!</definedName>
    <definedName name="Acometida_en_3___6___1___8___1___8_T_AWG__THHN_en_1Ø_1">#REF!</definedName>
    <definedName name="Acometida_en_3___6_en_1Ø_2" localSheetId="3">#REF!</definedName>
    <definedName name="Acometida_en_3___6_en_1Ø_2" localSheetId="2">#REF!</definedName>
    <definedName name="Acometida_en_3___6_en_1Ø_2">#REF!</definedName>
    <definedName name="Acometida_en_3___8___1___10___1___8_T_AWG__THHN_en_1Ø_1" localSheetId="3">#REF!</definedName>
    <definedName name="Acometida_en_3___8___1___10___1___8_T_AWG__THHN_en_1Ø_1" localSheetId="2">#REF!</definedName>
    <definedName name="Acometida_en_3___8___1___10___1___8_T_AWG__THHN_en_1Ø_1">#REF!</definedName>
    <definedName name="Acometida_en_Conductor_de_Cobre_3___2_0_AWG_XLEP_15_Kv" localSheetId="3">#REF!</definedName>
    <definedName name="Acometida_en_Conductor_de_Cobre_3___2_0_AWG_XLEP_15_Kv" localSheetId="2">#REF!</definedName>
    <definedName name="Acometida_en_Conductor_de_Cobre_3___2_0_AWG_XLEP_15_Kv">#REF!</definedName>
    <definedName name="AF">#N/A</definedName>
    <definedName name="Agua" localSheetId="3">#REF!</definedName>
    <definedName name="Agua" localSheetId="2">#REF!</definedName>
    <definedName name="Agua">#REF!</definedName>
    <definedName name="AH">#N/A</definedName>
    <definedName name="AI">#N/A</definedName>
    <definedName name="AJ">#N/A</definedName>
    <definedName name="AK">#N/A</definedName>
    <definedName name="AL">#N/A</definedName>
    <definedName name="Alambre_Negro_No.18" localSheetId="3">#REF!</definedName>
    <definedName name="Alambre_Negro_No.18" localSheetId="2">#REF!</definedName>
    <definedName name="Alambre_Negro_No.18">#REF!</definedName>
    <definedName name="Alcaparro_2.00_m" localSheetId="3">#REF!</definedName>
    <definedName name="Alcaparro_2.00_m" localSheetId="2">#REF!</definedName>
    <definedName name="Alcaparro_2.00_m">#REF!</definedName>
    <definedName name="Almacenista" localSheetId="3">#REF!</definedName>
    <definedName name="Almacenista" localSheetId="2">#REF!</definedName>
    <definedName name="Almacenista">#REF!</definedName>
    <definedName name="Andamio_Sección" localSheetId="3">#REF!</definedName>
    <definedName name="Andamio_Sección" localSheetId="2">#REF!</definedName>
    <definedName name="Andamio_Sección">#REF!</definedName>
    <definedName name="Andamios" localSheetId="3">#REF!</definedName>
    <definedName name="Andamios" localSheetId="2">#REF!</definedName>
    <definedName name="Andamios">#REF!</definedName>
    <definedName name="Angulo_en_aluminio_1_2__x_1_2__x_1_16" localSheetId="3">#REF!</definedName>
    <definedName name="Angulo_en_aluminio_1_2__x_1_2__x_1_16" localSheetId="2">#REF!</definedName>
    <definedName name="Angulo_en_aluminio_1_2__x_1_2__x_1_16">#REF!</definedName>
    <definedName name="Angulo_hierro_2_1_2__x_3_13" localSheetId="3">#REF!</definedName>
    <definedName name="Angulo_hierro_2_1_2__x_3_13" localSheetId="2">#REF!</definedName>
    <definedName name="Angulo_hierro_2_1_2__x_3_13">#REF!</definedName>
    <definedName name="Anticorrosivo_Rojo_Claro" localSheetId="3">#REF!</definedName>
    <definedName name="Anticorrosivo_Rojo_Claro" localSheetId="2">#REF!</definedName>
    <definedName name="Anticorrosivo_Rojo_Claro">#REF!</definedName>
    <definedName name="AP" localSheetId="3">#REF!</definedName>
    <definedName name="AP" localSheetId="2">#REF!</definedName>
    <definedName name="AP">#REF!</definedName>
    <definedName name="Aparatos_Telefonicos_para_extensiones" localSheetId="3">#REF!</definedName>
    <definedName name="Aparatos_Telefonicos_para_extensiones" localSheetId="2">#REF!</definedName>
    <definedName name="Aparatos_Telefonicos_para_extensiones">#REF!</definedName>
    <definedName name="Aparatos_Telefonicos_secretariales" localSheetId="3">#REF!</definedName>
    <definedName name="Aparatos_Telefonicos_secretariales" localSheetId="2">#REF!</definedName>
    <definedName name="Aparatos_Telefonicos_secretariales">#REF!</definedName>
    <definedName name="Aplique_Cilindrico_de_Pared_en_Acero_Galvanizado_de_1x26_W._120_V." localSheetId="3">#REF!</definedName>
    <definedName name="Aplique_Cilindrico_de_Pared_en_Acero_Galvanizado_de_1x26_W._120_V." localSheetId="2">#REF!</definedName>
    <definedName name="Aplique_Cilindrico_de_Pared_en_Acero_Galvanizado_de_1x26_W._120_V.">#REF!</definedName>
    <definedName name="Aplique_Cilindrico_de_Pared_en_Acero_Galvanizado_de_2x26_W._120_V." localSheetId="3">#REF!</definedName>
    <definedName name="Aplique_Cilindrico_de_Pared_en_Acero_Galvanizado_de_2x26_W._120_V." localSheetId="2">#REF!</definedName>
    <definedName name="Aplique_Cilindrico_de_Pared_en_Acero_Galvanizado_de_2x26_W._120_V.">#REF!</definedName>
    <definedName name="Aplique_Cilindrico_de_Techo_en_Acero_Galvanizado_de_2x26_W._120_V." localSheetId="3">#REF!</definedName>
    <definedName name="Aplique_Cilindrico_de_Techo_en_Acero_Galvanizado_de_2x26_W._120_V." localSheetId="2">#REF!</definedName>
    <definedName name="Aplique_Cilindrico_de_Techo_en_Acero_Galvanizado_de_2x26_W._120_V.">#REF!</definedName>
    <definedName name="APU_1.1.1" localSheetId="3">#REF!</definedName>
    <definedName name="APU_1.1.1" localSheetId="2">#REF!</definedName>
    <definedName name="APU_1.1.1">#REF!</definedName>
    <definedName name="APU_1.1.2" localSheetId="3">#REF!</definedName>
    <definedName name="APU_1.1.2" localSheetId="2">#REF!</definedName>
    <definedName name="APU_1.1.2">#REF!</definedName>
    <definedName name="APU_1.1.3" localSheetId="3">#REF!</definedName>
    <definedName name="APU_1.1.3" localSheetId="2">#REF!</definedName>
    <definedName name="APU_1.1.3">#REF!</definedName>
    <definedName name="APU_1.1.4" localSheetId="3">#REF!</definedName>
    <definedName name="APU_1.1.4" localSheetId="2">#REF!</definedName>
    <definedName name="APU_1.1.4">#REF!</definedName>
    <definedName name="APU_1.1.5" localSheetId="3">#REF!</definedName>
    <definedName name="APU_1.1.5" localSheetId="2">#REF!</definedName>
    <definedName name="APU_1.1.5">#REF!</definedName>
    <definedName name="APU_1.2.1" localSheetId="3">#REF!</definedName>
    <definedName name="APU_1.2.1" localSheetId="2">#REF!</definedName>
    <definedName name="APU_1.2.1">#REF!</definedName>
    <definedName name="APU_1.2.2" localSheetId="3">#REF!</definedName>
    <definedName name="APU_1.2.2" localSheetId="2">#REF!</definedName>
    <definedName name="APU_1.2.2">#REF!</definedName>
    <definedName name="APU_1.2.3" localSheetId="3">#REF!</definedName>
    <definedName name="APU_1.2.3" localSheetId="2">#REF!</definedName>
    <definedName name="APU_1.2.3">#REF!</definedName>
    <definedName name="APU_1.3.1" localSheetId="3">#REF!</definedName>
    <definedName name="APU_1.3.1" localSheetId="2">#REF!</definedName>
    <definedName name="APU_1.3.1">#REF!</definedName>
    <definedName name="APU_1.3.2" localSheetId="3">#REF!</definedName>
    <definedName name="APU_1.3.2" localSheetId="2">#REF!</definedName>
    <definedName name="APU_1.3.2">#REF!</definedName>
    <definedName name="APU_10.1.1" localSheetId="3">#REF!</definedName>
    <definedName name="APU_10.1.1" localSheetId="2">#REF!</definedName>
    <definedName name="APU_10.1.1">#REF!</definedName>
    <definedName name="APU_10.1.10" localSheetId="3">#REF!</definedName>
    <definedName name="APU_10.1.10" localSheetId="2">#REF!</definedName>
    <definedName name="APU_10.1.10">#REF!</definedName>
    <definedName name="APU_10.1.11" localSheetId="3">#REF!</definedName>
    <definedName name="APU_10.1.11" localSheetId="2">#REF!</definedName>
    <definedName name="APU_10.1.11">#REF!</definedName>
    <definedName name="APU_10.1.13" localSheetId="3">#REF!</definedName>
    <definedName name="APU_10.1.13" localSheetId="2">#REF!</definedName>
    <definedName name="APU_10.1.13">#REF!</definedName>
    <definedName name="APU_10.1.14" localSheetId="3">#REF!</definedName>
    <definedName name="APU_10.1.14" localSheetId="2">#REF!</definedName>
    <definedName name="APU_10.1.14">#REF!</definedName>
    <definedName name="APU_10.1.15" localSheetId="3">#REF!</definedName>
    <definedName name="APU_10.1.15" localSheetId="2">#REF!</definedName>
    <definedName name="APU_10.1.15">#REF!</definedName>
    <definedName name="APU_10.1.16" localSheetId="3">#REF!</definedName>
    <definedName name="APU_10.1.16" localSheetId="2">#REF!</definedName>
    <definedName name="APU_10.1.16">#REF!</definedName>
    <definedName name="APU_10.1.17" localSheetId="3">#REF!</definedName>
    <definedName name="APU_10.1.17" localSheetId="2">#REF!</definedName>
    <definedName name="APU_10.1.17">#REF!</definedName>
    <definedName name="APU_10.1.18" localSheetId="3">#REF!</definedName>
    <definedName name="APU_10.1.18" localSheetId="2">#REF!</definedName>
    <definedName name="APU_10.1.18">#REF!</definedName>
    <definedName name="APU_10.1.19" localSheetId="3">#REF!</definedName>
    <definedName name="APU_10.1.19" localSheetId="2">#REF!</definedName>
    <definedName name="APU_10.1.19">#REF!</definedName>
    <definedName name="APU_10.1.2" localSheetId="3">#REF!</definedName>
    <definedName name="APU_10.1.2" localSheetId="2">#REF!</definedName>
    <definedName name="APU_10.1.2">#REF!</definedName>
    <definedName name="APU_10.1.3" localSheetId="3">#REF!</definedName>
    <definedName name="APU_10.1.3" localSheetId="2">#REF!</definedName>
    <definedName name="APU_10.1.3">#REF!</definedName>
    <definedName name="APU_10.1.4" localSheetId="3">#REF!</definedName>
    <definedName name="APU_10.1.4" localSheetId="2">#REF!</definedName>
    <definedName name="APU_10.1.4">#REF!</definedName>
    <definedName name="APU_10.1.5" localSheetId="3">#REF!</definedName>
    <definedName name="APU_10.1.5" localSheetId="2">#REF!</definedName>
    <definedName name="APU_10.1.5">#REF!</definedName>
    <definedName name="APU_10.1.6" localSheetId="3">#REF!</definedName>
    <definedName name="APU_10.1.6" localSheetId="2">#REF!</definedName>
    <definedName name="APU_10.1.6">#REF!</definedName>
    <definedName name="APU_10.1.7" localSheetId="3">#REF!</definedName>
    <definedName name="APU_10.1.7" localSheetId="2">#REF!</definedName>
    <definedName name="APU_10.1.7">#REF!</definedName>
    <definedName name="APU_10.1.8" localSheetId="3">#REF!</definedName>
    <definedName name="APU_10.1.8" localSheetId="2">#REF!</definedName>
    <definedName name="APU_10.1.8">#REF!</definedName>
    <definedName name="APU_10.1.9" localSheetId="3">#REF!</definedName>
    <definedName name="APU_10.1.9" localSheetId="2">#REF!</definedName>
    <definedName name="APU_10.1.9">#REF!</definedName>
    <definedName name="APU_10.2.1" localSheetId="3">#REF!</definedName>
    <definedName name="APU_10.2.1" localSheetId="2">#REF!</definedName>
    <definedName name="APU_10.2.1">#REF!</definedName>
    <definedName name="APU_10.2.2" localSheetId="3">#REF!</definedName>
    <definedName name="APU_10.2.2" localSheetId="2">#REF!</definedName>
    <definedName name="APU_10.2.2">#REF!</definedName>
    <definedName name="APU_11.1.1" localSheetId="3">#REF!</definedName>
    <definedName name="APU_11.1.1" localSheetId="2">#REF!</definedName>
    <definedName name="APU_11.1.1">#REF!</definedName>
    <definedName name="APU_11.1.2" localSheetId="3">#REF!</definedName>
    <definedName name="APU_11.1.2" localSheetId="2">#REF!</definedName>
    <definedName name="APU_11.1.2">#REF!</definedName>
    <definedName name="APU_11.1.3" localSheetId="3">#REF!</definedName>
    <definedName name="APU_11.1.3" localSheetId="2">#REF!</definedName>
    <definedName name="APU_11.1.3">#REF!</definedName>
    <definedName name="APU_11.1.4" localSheetId="3">#REF!</definedName>
    <definedName name="APU_11.1.4" localSheetId="2">#REF!</definedName>
    <definedName name="APU_11.1.4">#REF!</definedName>
    <definedName name="APU_11.2.1.1" localSheetId="3">#REF!</definedName>
    <definedName name="APU_11.2.1.1" localSheetId="2">#REF!</definedName>
    <definedName name="APU_11.2.1.1">#REF!</definedName>
    <definedName name="APU_11.2.2.1" localSheetId="3">#REF!</definedName>
    <definedName name="APU_11.2.2.1" localSheetId="2">#REF!</definedName>
    <definedName name="APU_11.2.2.1">#REF!</definedName>
    <definedName name="APU_11.2.2.2" localSheetId="3">#REF!</definedName>
    <definedName name="APU_11.2.2.2" localSheetId="2">#REF!</definedName>
    <definedName name="APU_11.2.2.2">#REF!</definedName>
    <definedName name="APU_11.2.3.1" localSheetId="3">#REF!</definedName>
    <definedName name="APU_11.2.3.1" localSheetId="2">#REF!</definedName>
    <definedName name="APU_11.2.3.1">#REF!</definedName>
    <definedName name="APU_11.2.3.2" localSheetId="3">#REF!</definedName>
    <definedName name="APU_11.2.3.2" localSheetId="2">#REF!</definedName>
    <definedName name="APU_11.2.3.2">#REF!</definedName>
    <definedName name="APU_12.1.1" localSheetId="3">#REF!</definedName>
    <definedName name="APU_12.1.1" localSheetId="2">#REF!</definedName>
    <definedName name="APU_12.1.1">#REF!</definedName>
    <definedName name="APU_12.1.10" localSheetId="3">#REF!</definedName>
    <definedName name="APU_12.1.10" localSheetId="2">#REF!</definedName>
    <definedName name="APU_12.1.10">#REF!</definedName>
    <definedName name="APU_12.1.11" localSheetId="3">#REF!</definedName>
    <definedName name="APU_12.1.11" localSheetId="2">#REF!</definedName>
    <definedName name="APU_12.1.11">#REF!</definedName>
    <definedName name="APU_12.1.12" localSheetId="3">#REF!</definedName>
    <definedName name="APU_12.1.12" localSheetId="2">#REF!</definedName>
    <definedName name="APU_12.1.12">#REF!</definedName>
    <definedName name="APU_12.1.13" localSheetId="3">#REF!</definedName>
    <definedName name="APU_12.1.13" localSheetId="2">#REF!</definedName>
    <definedName name="APU_12.1.13">#REF!</definedName>
    <definedName name="APU_12.1.14" localSheetId="3">#REF!</definedName>
    <definedName name="APU_12.1.14" localSheetId="2">#REF!</definedName>
    <definedName name="APU_12.1.14">#REF!</definedName>
    <definedName name="APU_12.1.15" localSheetId="3">#REF!</definedName>
    <definedName name="APU_12.1.15" localSheetId="2">#REF!</definedName>
    <definedName name="APU_12.1.15">#REF!</definedName>
    <definedName name="APU_12.1.16" localSheetId="3">#REF!</definedName>
    <definedName name="APU_12.1.16" localSheetId="2">#REF!</definedName>
    <definedName name="APU_12.1.16">#REF!</definedName>
    <definedName name="APU_12.1.17" localSheetId="3">#REF!</definedName>
    <definedName name="APU_12.1.17" localSheetId="2">#REF!</definedName>
    <definedName name="APU_12.1.17">#REF!</definedName>
    <definedName name="APU_12.1.18" localSheetId="3">#REF!</definedName>
    <definedName name="APU_12.1.18" localSheetId="2">#REF!</definedName>
    <definedName name="APU_12.1.18">#REF!</definedName>
    <definedName name="APU_12.1.19" localSheetId="3">#REF!</definedName>
    <definedName name="APU_12.1.19" localSheetId="2">#REF!</definedName>
    <definedName name="APU_12.1.19">#REF!</definedName>
    <definedName name="APU_12.1.2" localSheetId="3">#REF!</definedName>
    <definedName name="APU_12.1.2" localSheetId="2">#REF!</definedName>
    <definedName name="APU_12.1.2">#REF!</definedName>
    <definedName name="APU_12.1.20" localSheetId="3">#REF!</definedName>
    <definedName name="APU_12.1.20" localSheetId="2">#REF!</definedName>
    <definedName name="APU_12.1.20">#REF!</definedName>
    <definedName name="APU_12.1.21" localSheetId="3">#REF!</definedName>
    <definedName name="APU_12.1.21" localSheetId="2">#REF!</definedName>
    <definedName name="APU_12.1.21">#REF!</definedName>
    <definedName name="APU_12.1.22" localSheetId="3">#REF!</definedName>
    <definedName name="APU_12.1.22" localSheetId="2">#REF!</definedName>
    <definedName name="APU_12.1.22">#REF!</definedName>
    <definedName name="APU_12.1.23" localSheetId="3">#REF!</definedName>
    <definedName name="APU_12.1.23" localSheetId="2">#REF!</definedName>
    <definedName name="APU_12.1.23">#REF!</definedName>
    <definedName name="APU_12.1.24" localSheetId="3">#REF!</definedName>
    <definedName name="APU_12.1.24" localSheetId="2">#REF!</definedName>
    <definedName name="APU_12.1.24">#REF!</definedName>
    <definedName name="APU_12.1.25" localSheetId="3">#REF!</definedName>
    <definedName name="APU_12.1.25" localSheetId="2">#REF!</definedName>
    <definedName name="APU_12.1.25">#REF!</definedName>
    <definedName name="APU_12.1.26" localSheetId="3">#REF!</definedName>
    <definedName name="APU_12.1.26" localSheetId="2">#REF!</definedName>
    <definedName name="APU_12.1.26">#REF!</definedName>
    <definedName name="APU_12.1.27" localSheetId="3">#REF!</definedName>
    <definedName name="APU_12.1.27" localSheetId="2">#REF!</definedName>
    <definedName name="APU_12.1.27">#REF!</definedName>
    <definedName name="APU_12.1.28" localSheetId="3">#REF!</definedName>
    <definedName name="APU_12.1.28" localSheetId="2">#REF!</definedName>
    <definedName name="APU_12.1.28">#REF!</definedName>
    <definedName name="APU_12.1.29" localSheetId="3">#REF!</definedName>
    <definedName name="APU_12.1.29" localSheetId="2">#REF!</definedName>
    <definedName name="APU_12.1.29">#REF!</definedName>
    <definedName name="APU_12.1.3" localSheetId="3">#REF!</definedName>
    <definedName name="APU_12.1.3" localSheetId="2">#REF!</definedName>
    <definedName name="APU_12.1.3">#REF!</definedName>
    <definedName name="APU_12.1.30" localSheetId="3">#REF!</definedName>
    <definedName name="APU_12.1.30" localSheetId="2">#REF!</definedName>
    <definedName name="APU_12.1.30">#REF!</definedName>
    <definedName name="APU_12.1.31" localSheetId="3">#REF!</definedName>
    <definedName name="APU_12.1.31" localSheetId="2">#REF!</definedName>
    <definedName name="APU_12.1.31">#REF!</definedName>
    <definedName name="APU_12.1.32" localSheetId="3">#REF!</definedName>
    <definedName name="APU_12.1.32" localSheetId="2">#REF!</definedName>
    <definedName name="APU_12.1.32">#REF!</definedName>
    <definedName name="APU_12.1.33" localSheetId="3">#REF!</definedName>
    <definedName name="APU_12.1.33" localSheetId="2">#REF!</definedName>
    <definedName name="APU_12.1.33">#REF!</definedName>
    <definedName name="APU_12.1.34" localSheetId="3">#REF!</definedName>
    <definedName name="APU_12.1.34" localSheetId="2">#REF!</definedName>
    <definedName name="APU_12.1.34">#REF!</definedName>
    <definedName name="APU_12.1.35" localSheetId="3">#REF!</definedName>
    <definedName name="APU_12.1.35" localSheetId="2">#REF!</definedName>
    <definedName name="APU_12.1.35">#REF!</definedName>
    <definedName name="APU_12.1.36" localSheetId="3">#REF!</definedName>
    <definedName name="APU_12.1.36" localSheetId="2">#REF!</definedName>
    <definedName name="APU_12.1.36">#REF!</definedName>
    <definedName name="APU_12.1.37" localSheetId="3">#REF!</definedName>
    <definedName name="APU_12.1.37" localSheetId="2">#REF!</definedName>
    <definedName name="APU_12.1.37">#REF!</definedName>
    <definedName name="APU_12.1.38" localSheetId="3">#REF!</definedName>
    <definedName name="APU_12.1.38" localSheetId="2">#REF!</definedName>
    <definedName name="APU_12.1.38">#REF!</definedName>
    <definedName name="APU_12.1.39" localSheetId="3">#REF!</definedName>
    <definedName name="APU_12.1.39" localSheetId="2">#REF!</definedName>
    <definedName name="APU_12.1.39">#REF!</definedName>
    <definedName name="APU_12.1.4" localSheetId="3">#REF!</definedName>
    <definedName name="APU_12.1.4" localSheetId="2">#REF!</definedName>
    <definedName name="APU_12.1.4">#REF!</definedName>
    <definedName name="APU_12.1.40" localSheetId="3">#REF!</definedName>
    <definedName name="APU_12.1.40" localSheetId="2">#REF!</definedName>
    <definedName name="APU_12.1.40">#REF!</definedName>
    <definedName name="APU_12.1.41" localSheetId="3">#REF!</definedName>
    <definedName name="APU_12.1.41" localSheetId="2">#REF!</definedName>
    <definedName name="APU_12.1.41">#REF!</definedName>
    <definedName name="APU_12.1.42" localSheetId="3">#REF!</definedName>
    <definedName name="APU_12.1.42" localSheetId="2">#REF!</definedName>
    <definedName name="APU_12.1.42">#REF!</definedName>
    <definedName name="APU_12.1.43" localSheetId="3">#REF!</definedName>
    <definedName name="APU_12.1.43" localSheetId="2">#REF!</definedName>
    <definedName name="APU_12.1.43">#REF!</definedName>
    <definedName name="APU_12.1.44" localSheetId="3">#REF!</definedName>
    <definedName name="APU_12.1.44" localSheetId="2">#REF!</definedName>
    <definedName name="APU_12.1.44">#REF!</definedName>
    <definedName name="APU_12.1.45" localSheetId="3">#REF!</definedName>
    <definedName name="APU_12.1.45" localSheetId="2">#REF!</definedName>
    <definedName name="APU_12.1.45">#REF!</definedName>
    <definedName name="APU_12.1.46" localSheetId="3">#REF!</definedName>
    <definedName name="APU_12.1.46" localSheetId="2">#REF!</definedName>
    <definedName name="APU_12.1.46">#REF!</definedName>
    <definedName name="APU_12.1.47" localSheetId="3">#REF!</definedName>
    <definedName name="APU_12.1.47" localSheetId="2">#REF!</definedName>
    <definedName name="APU_12.1.47">#REF!</definedName>
    <definedName name="APU_12.1.48" localSheetId="3">#REF!</definedName>
    <definedName name="APU_12.1.48" localSheetId="2">#REF!</definedName>
    <definedName name="APU_12.1.48">#REF!</definedName>
    <definedName name="APU_12.1.49" localSheetId="3">#REF!</definedName>
    <definedName name="APU_12.1.49" localSheetId="2">#REF!</definedName>
    <definedName name="APU_12.1.49">#REF!</definedName>
    <definedName name="APU_12.1.5" localSheetId="3">#REF!</definedName>
    <definedName name="APU_12.1.5" localSheetId="2">#REF!</definedName>
    <definedName name="APU_12.1.5">#REF!</definedName>
    <definedName name="APU_12.1.50" localSheetId="3">#REF!</definedName>
    <definedName name="APU_12.1.50" localSheetId="2">#REF!</definedName>
    <definedName name="APU_12.1.50">#REF!</definedName>
    <definedName name="APU_12.1.51" localSheetId="3">#REF!</definedName>
    <definedName name="APU_12.1.51" localSheetId="2">#REF!</definedName>
    <definedName name="APU_12.1.51">#REF!</definedName>
    <definedName name="APU_12.1.52" localSheetId="3">#REF!</definedName>
    <definedName name="APU_12.1.52" localSheetId="2">#REF!</definedName>
    <definedName name="APU_12.1.52">#REF!</definedName>
    <definedName name="APU_12.1.53" localSheetId="3">#REF!</definedName>
    <definedName name="APU_12.1.53" localSheetId="2">#REF!</definedName>
    <definedName name="APU_12.1.53">#REF!</definedName>
    <definedName name="APU_12.1.54" localSheetId="3">#REF!</definedName>
    <definedName name="APU_12.1.54" localSheetId="2">#REF!</definedName>
    <definedName name="APU_12.1.54">#REF!</definedName>
    <definedName name="APU_12.1.55" localSheetId="3">#REF!</definedName>
    <definedName name="APU_12.1.55" localSheetId="2">#REF!</definedName>
    <definedName name="APU_12.1.55">#REF!</definedName>
    <definedName name="APU_12.1.56" localSheetId="3">#REF!</definedName>
    <definedName name="APU_12.1.56" localSheetId="2">#REF!</definedName>
    <definedName name="APU_12.1.56">#REF!</definedName>
    <definedName name="APU_12.1.57" localSheetId="3">#REF!</definedName>
    <definedName name="APU_12.1.57" localSheetId="2">#REF!</definedName>
    <definedName name="APU_12.1.57">#REF!</definedName>
    <definedName name="APU_12.1.58" localSheetId="3">#REF!</definedName>
    <definedName name="APU_12.1.58" localSheetId="2">#REF!</definedName>
    <definedName name="APU_12.1.58">#REF!</definedName>
    <definedName name="APU_12.1.59" localSheetId="3">#REF!</definedName>
    <definedName name="APU_12.1.59" localSheetId="2">#REF!</definedName>
    <definedName name="APU_12.1.59">#REF!</definedName>
    <definedName name="APU_12.1.6" localSheetId="3">#REF!</definedName>
    <definedName name="APU_12.1.6" localSheetId="2">#REF!</definedName>
    <definedName name="APU_12.1.6">#REF!</definedName>
    <definedName name="APU_12.1.60" localSheetId="3">#REF!</definedName>
    <definedName name="APU_12.1.60" localSheetId="2">#REF!</definedName>
    <definedName name="APU_12.1.60">#REF!</definedName>
    <definedName name="APU_12.1.61" localSheetId="3">#REF!</definedName>
    <definedName name="APU_12.1.61" localSheetId="2">#REF!</definedName>
    <definedName name="APU_12.1.61">#REF!</definedName>
    <definedName name="APU_12.1.62" localSheetId="3">#REF!</definedName>
    <definedName name="APU_12.1.62" localSheetId="2">#REF!</definedName>
    <definedName name="APU_12.1.62">#REF!</definedName>
    <definedName name="APU_12.1.63" localSheetId="3">#REF!</definedName>
    <definedName name="APU_12.1.63" localSheetId="2">#REF!</definedName>
    <definedName name="APU_12.1.63">#REF!</definedName>
    <definedName name="APU_12.1.64" localSheetId="3">#REF!</definedName>
    <definedName name="APU_12.1.64" localSheetId="2">#REF!</definedName>
    <definedName name="APU_12.1.64">#REF!</definedName>
    <definedName name="APU_12.1.65" localSheetId="3">#REF!</definedName>
    <definedName name="APU_12.1.65" localSheetId="2">#REF!</definedName>
    <definedName name="APU_12.1.65">#REF!</definedName>
    <definedName name="APU_12.1.66" localSheetId="3">#REF!</definedName>
    <definedName name="APU_12.1.66" localSheetId="2">#REF!</definedName>
    <definedName name="APU_12.1.66">#REF!</definedName>
    <definedName name="APU_12.1.67" localSheetId="3">#REF!</definedName>
    <definedName name="APU_12.1.67" localSheetId="2">#REF!</definedName>
    <definedName name="APU_12.1.67">#REF!</definedName>
    <definedName name="APU_12.1.68" localSheetId="3">#REF!</definedName>
    <definedName name="APU_12.1.68" localSheetId="2">#REF!</definedName>
    <definedName name="APU_12.1.68">#REF!</definedName>
    <definedName name="APU_12.1.69" localSheetId="3">#REF!</definedName>
    <definedName name="APU_12.1.69" localSheetId="2">#REF!</definedName>
    <definedName name="APU_12.1.69">#REF!</definedName>
    <definedName name="APU_12.1.7" localSheetId="3">#REF!</definedName>
    <definedName name="APU_12.1.7" localSheetId="2">#REF!</definedName>
    <definedName name="APU_12.1.7">#REF!</definedName>
    <definedName name="APU_12.1.70" localSheetId="3">#REF!</definedName>
    <definedName name="APU_12.1.70" localSheetId="2">#REF!</definedName>
    <definedName name="APU_12.1.70">#REF!</definedName>
    <definedName name="APU_12.1.71" localSheetId="3">#REF!</definedName>
    <definedName name="APU_12.1.71" localSheetId="2">#REF!</definedName>
    <definedName name="APU_12.1.71">#REF!</definedName>
    <definedName name="APU_12.1.8" localSheetId="3">#REF!</definedName>
    <definedName name="APU_12.1.8" localSheetId="2">#REF!</definedName>
    <definedName name="APU_12.1.8">#REF!</definedName>
    <definedName name="APU_12.1.9" localSheetId="3">#REF!</definedName>
    <definedName name="APU_12.1.9" localSheetId="2">#REF!</definedName>
    <definedName name="APU_12.1.9">#REF!</definedName>
    <definedName name="APU_13.1.1" localSheetId="3">#REF!</definedName>
    <definedName name="APU_13.1.1" localSheetId="2">#REF!</definedName>
    <definedName name="APU_13.1.1">#REF!</definedName>
    <definedName name="APU_13.1.2" localSheetId="3">#REF!</definedName>
    <definedName name="APU_13.1.2" localSheetId="2">#REF!</definedName>
    <definedName name="APU_13.1.2">#REF!</definedName>
    <definedName name="APU_13.1.3" localSheetId="3">#REF!</definedName>
    <definedName name="APU_13.1.3" localSheetId="2">#REF!</definedName>
    <definedName name="APU_13.1.3">#REF!</definedName>
    <definedName name="APU_13.1.4" localSheetId="3">#REF!</definedName>
    <definedName name="APU_13.1.4" localSheetId="2">#REF!</definedName>
    <definedName name="APU_13.1.4">#REF!</definedName>
    <definedName name="APU_13.1.5" localSheetId="3">#REF!</definedName>
    <definedName name="APU_13.1.5" localSheetId="2">#REF!</definedName>
    <definedName name="APU_13.1.5">#REF!</definedName>
    <definedName name="APU_13.1.6" localSheetId="3">#REF!</definedName>
    <definedName name="APU_13.1.6" localSheetId="2">#REF!</definedName>
    <definedName name="APU_13.1.6">#REF!</definedName>
    <definedName name="APU_14.1.1" localSheetId="3">#REF!</definedName>
    <definedName name="APU_14.1.1" localSheetId="2">#REF!</definedName>
    <definedName name="APU_14.1.1">#REF!</definedName>
    <definedName name="APU_14.1.2" localSheetId="3">#REF!</definedName>
    <definedName name="APU_14.1.2" localSheetId="2">#REF!</definedName>
    <definedName name="APU_14.1.2">#REF!</definedName>
    <definedName name="APU_14.1.3" localSheetId="3">#REF!</definedName>
    <definedName name="APU_14.1.3" localSheetId="2">#REF!</definedName>
    <definedName name="APU_14.1.3">#REF!</definedName>
    <definedName name="APU_14.1.4" localSheetId="3">#REF!</definedName>
    <definedName name="APU_14.1.4" localSheetId="2">#REF!</definedName>
    <definedName name="APU_14.1.4">#REF!</definedName>
    <definedName name="APU_14.1.5" localSheetId="3">#REF!</definedName>
    <definedName name="APU_14.1.5" localSheetId="2">#REF!</definedName>
    <definedName name="APU_14.1.5">#REF!</definedName>
    <definedName name="APU_15.1.1" localSheetId="3">#REF!</definedName>
    <definedName name="APU_15.1.1" localSheetId="2">#REF!</definedName>
    <definedName name="APU_15.1.1">#REF!</definedName>
    <definedName name="APU_15.2.1" localSheetId="3">#REF!</definedName>
    <definedName name="APU_15.2.1" localSheetId="2">#REF!</definedName>
    <definedName name="APU_15.2.1">#REF!</definedName>
    <definedName name="APU_15.2.10" localSheetId="3">#REF!</definedName>
    <definedName name="APU_15.2.10" localSheetId="2">#REF!</definedName>
    <definedName name="APU_15.2.10">#REF!</definedName>
    <definedName name="APU_15.2.11" localSheetId="3">#REF!</definedName>
    <definedName name="APU_15.2.11" localSheetId="2">#REF!</definedName>
    <definedName name="APU_15.2.11">#REF!</definedName>
    <definedName name="APU_15.2.12" localSheetId="3">#REF!</definedName>
    <definedName name="APU_15.2.12" localSheetId="2">#REF!</definedName>
    <definedName name="APU_15.2.12">#REF!</definedName>
    <definedName name="APU_15.2.13" localSheetId="3">#REF!</definedName>
    <definedName name="APU_15.2.13" localSheetId="2">#REF!</definedName>
    <definedName name="APU_15.2.13">#REF!</definedName>
    <definedName name="APU_15.2.14" localSheetId="3">#REF!</definedName>
    <definedName name="APU_15.2.14" localSheetId="2">#REF!</definedName>
    <definedName name="APU_15.2.14">#REF!</definedName>
    <definedName name="APU_15.2.15" localSheetId="3">#REF!</definedName>
    <definedName name="APU_15.2.15" localSheetId="2">#REF!</definedName>
    <definedName name="APU_15.2.15">#REF!</definedName>
    <definedName name="APU_15.2.2" localSheetId="3">#REF!</definedName>
    <definedName name="APU_15.2.2" localSheetId="2">#REF!</definedName>
    <definedName name="APU_15.2.2">#REF!</definedName>
    <definedName name="APU_15.2.3" localSheetId="3">#REF!</definedName>
    <definedName name="APU_15.2.3" localSheetId="2">#REF!</definedName>
    <definedName name="APU_15.2.3">#REF!</definedName>
    <definedName name="APU_15.2.4" localSheetId="3">#REF!</definedName>
    <definedName name="APU_15.2.4" localSheetId="2">#REF!</definedName>
    <definedName name="APU_15.2.4">#REF!</definedName>
    <definedName name="APU_15.2.5" localSheetId="3">#REF!</definedName>
    <definedName name="APU_15.2.5" localSheetId="2">#REF!</definedName>
    <definedName name="APU_15.2.5">#REF!</definedName>
    <definedName name="APU_15.2.6" localSheetId="3">#REF!</definedName>
    <definedName name="APU_15.2.6" localSheetId="2">#REF!</definedName>
    <definedName name="APU_15.2.6">#REF!</definedName>
    <definedName name="APU_15.2.7" localSheetId="3">#REF!</definedName>
    <definedName name="APU_15.2.7" localSheetId="2">#REF!</definedName>
    <definedName name="APU_15.2.7">#REF!</definedName>
    <definedName name="APU_15.2.8" localSheetId="3">#REF!</definedName>
    <definedName name="APU_15.2.8" localSheetId="2">#REF!</definedName>
    <definedName name="APU_15.2.8">#REF!</definedName>
    <definedName name="APU_15.2.9" localSheetId="3">#REF!</definedName>
    <definedName name="APU_15.2.9" localSheetId="2">#REF!</definedName>
    <definedName name="APU_15.2.9">#REF!</definedName>
    <definedName name="APU_16.1.1" localSheetId="3">#REF!</definedName>
    <definedName name="APU_16.1.1" localSheetId="2">#REF!</definedName>
    <definedName name="APU_16.1.1">#REF!</definedName>
    <definedName name="APU_16.1.10" localSheetId="3">#REF!</definedName>
    <definedName name="APU_16.1.10" localSheetId="2">#REF!</definedName>
    <definedName name="APU_16.1.10">#REF!</definedName>
    <definedName name="APU_16.1.11" localSheetId="3">#REF!</definedName>
    <definedName name="APU_16.1.11" localSheetId="2">#REF!</definedName>
    <definedName name="APU_16.1.11">#REF!</definedName>
    <definedName name="APU_16.1.12" localSheetId="3">#REF!</definedName>
    <definedName name="APU_16.1.12" localSheetId="2">#REF!</definedName>
    <definedName name="APU_16.1.12">#REF!</definedName>
    <definedName name="APU_16.1.13" localSheetId="3">#REF!</definedName>
    <definedName name="APU_16.1.13" localSheetId="2">#REF!</definedName>
    <definedName name="APU_16.1.13">#REF!</definedName>
    <definedName name="APU_16.1.14" localSheetId="3">#REF!</definedName>
    <definedName name="APU_16.1.14" localSheetId="2">#REF!</definedName>
    <definedName name="APU_16.1.14">#REF!</definedName>
    <definedName name="APU_16.1.15" localSheetId="3">#REF!</definedName>
    <definedName name="APU_16.1.15" localSheetId="2">#REF!</definedName>
    <definedName name="APU_16.1.15">#REF!</definedName>
    <definedName name="APU_16.1.16" localSheetId="3">#REF!</definedName>
    <definedName name="APU_16.1.16" localSheetId="2">#REF!</definedName>
    <definedName name="APU_16.1.16">#REF!</definedName>
    <definedName name="APU_16.1.17" localSheetId="3">#REF!</definedName>
    <definedName name="APU_16.1.17" localSheetId="2">#REF!</definedName>
    <definedName name="APU_16.1.17">#REF!</definedName>
    <definedName name="APU_16.1.18" localSheetId="3">#REF!</definedName>
    <definedName name="APU_16.1.18" localSheetId="2">#REF!</definedName>
    <definedName name="APU_16.1.18">#REF!</definedName>
    <definedName name="APU_16.1.19" localSheetId="3">#REF!</definedName>
    <definedName name="APU_16.1.19" localSheetId="2">#REF!</definedName>
    <definedName name="APU_16.1.19">#REF!</definedName>
    <definedName name="APU_16.1.2" localSheetId="3">#REF!</definedName>
    <definedName name="APU_16.1.2" localSheetId="2">#REF!</definedName>
    <definedName name="APU_16.1.2">#REF!</definedName>
    <definedName name="APU_16.1.3" localSheetId="3">#REF!</definedName>
    <definedName name="APU_16.1.3" localSheetId="2">#REF!</definedName>
    <definedName name="APU_16.1.3">#REF!</definedName>
    <definedName name="APU_16.1.4" localSheetId="3">#REF!</definedName>
    <definedName name="APU_16.1.4" localSheetId="2">#REF!</definedName>
    <definedName name="APU_16.1.4">#REF!</definedName>
    <definedName name="APU_16.1.5" localSheetId="3">#REF!</definedName>
    <definedName name="APU_16.1.5" localSheetId="2">#REF!</definedName>
    <definedName name="APU_16.1.5">#REF!</definedName>
    <definedName name="APU_16.1.6" localSheetId="3">#REF!</definedName>
    <definedName name="APU_16.1.6" localSheetId="2">#REF!</definedName>
    <definedName name="APU_16.1.6">#REF!</definedName>
    <definedName name="APU_16.1.7" localSheetId="3">#REF!</definedName>
    <definedName name="APU_16.1.7" localSheetId="2">#REF!</definedName>
    <definedName name="APU_16.1.7">#REF!</definedName>
    <definedName name="APU_16.1.8" localSheetId="3">#REF!</definedName>
    <definedName name="APU_16.1.8" localSheetId="2">#REF!</definedName>
    <definedName name="APU_16.1.8">#REF!</definedName>
    <definedName name="APU_16.1.9" localSheetId="3">#REF!</definedName>
    <definedName name="APU_16.1.9" localSheetId="2">#REF!</definedName>
    <definedName name="APU_16.1.9">#REF!</definedName>
    <definedName name="APU_17.1.1" localSheetId="3">#REF!</definedName>
    <definedName name="APU_17.1.1" localSheetId="2">#REF!</definedName>
    <definedName name="APU_17.1.1">#REF!</definedName>
    <definedName name="APU_17.1.2" localSheetId="3">#REF!</definedName>
    <definedName name="APU_17.1.2" localSheetId="2">#REF!</definedName>
    <definedName name="APU_17.1.2">#REF!</definedName>
    <definedName name="APU_18.1.1" localSheetId="3">#REF!</definedName>
    <definedName name="APU_18.1.1" localSheetId="2">#REF!</definedName>
    <definedName name="APU_18.1.1">#REF!</definedName>
    <definedName name="APU_18.2.1" localSheetId="3">#REF!</definedName>
    <definedName name="APU_18.2.1" localSheetId="2">#REF!</definedName>
    <definedName name="APU_18.2.1">#REF!</definedName>
    <definedName name="APU_18.2.2" localSheetId="3">#REF!</definedName>
    <definedName name="APU_18.2.2" localSheetId="2">#REF!</definedName>
    <definedName name="APU_18.2.2">#REF!</definedName>
    <definedName name="APU_18.2.3" localSheetId="3">#REF!</definedName>
    <definedName name="APU_18.2.3" localSheetId="2">#REF!</definedName>
    <definedName name="APU_18.2.3">#REF!</definedName>
    <definedName name="APU_18.2.4" localSheetId="3">#REF!</definedName>
    <definedName name="APU_18.2.4" localSheetId="2">#REF!</definedName>
    <definedName name="APU_18.2.4">#REF!</definedName>
    <definedName name="APU_18.3.1" localSheetId="3">#REF!</definedName>
    <definedName name="APU_18.3.1" localSheetId="2">#REF!</definedName>
    <definedName name="APU_18.3.1">#REF!</definedName>
    <definedName name="APU_18.3.2" localSheetId="3">#REF!</definedName>
    <definedName name="APU_18.3.2" localSheetId="2">#REF!</definedName>
    <definedName name="APU_18.3.2">#REF!</definedName>
    <definedName name="APU_18.4.1" localSheetId="3">#REF!</definedName>
    <definedName name="APU_18.4.1" localSheetId="2">#REF!</definedName>
    <definedName name="APU_18.4.1">#REF!</definedName>
    <definedName name="APU_18.4.2" localSheetId="3">#REF!</definedName>
    <definedName name="APU_18.4.2" localSheetId="2">#REF!</definedName>
    <definedName name="APU_18.4.2">#REF!</definedName>
    <definedName name="APU_19.1.1" localSheetId="3">#REF!</definedName>
    <definedName name="APU_19.1.1" localSheetId="2">#REF!</definedName>
    <definedName name="APU_19.1.1">#REF!</definedName>
    <definedName name="APU_19.1.2" localSheetId="3">#REF!</definedName>
    <definedName name="APU_19.1.2" localSheetId="2">#REF!</definedName>
    <definedName name="APU_19.1.2">#REF!</definedName>
    <definedName name="APU_19.1.3" localSheetId="3">#REF!</definedName>
    <definedName name="APU_19.1.3" localSheetId="2">#REF!</definedName>
    <definedName name="APU_19.1.3">#REF!</definedName>
    <definedName name="APU_19.1.4" localSheetId="3">#REF!</definedName>
    <definedName name="APU_19.1.4" localSheetId="2">#REF!</definedName>
    <definedName name="APU_19.1.4">#REF!</definedName>
    <definedName name="APU_19.1.5" localSheetId="3">#REF!</definedName>
    <definedName name="APU_19.1.5" localSheetId="2">#REF!</definedName>
    <definedName name="APU_19.1.5">#REF!</definedName>
    <definedName name="APU_19.2.1" localSheetId="3">#REF!</definedName>
    <definedName name="APU_19.2.1" localSheetId="2">#REF!</definedName>
    <definedName name="APU_19.2.1">#REF!</definedName>
    <definedName name="APU_19.3.1" localSheetId="3">#REF!</definedName>
    <definedName name="APU_19.3.1" localSheetId="2">#REF!</definedName>
    <definedName name="APU_19.3.1">#REF!</definedName>
    <definedName name="APU_2.1.1" localSheetId="3">#REF!</definedName>
    <definedName name="APU_2.1.1" localSheetId="2">#REF!</definedName>
    <definedName name="APU_2.1.1">#REF!</definedName>
    <definedName name="APU_2.1.2" localSheetId="3">#REF!</definedName>
    <definedName name="APU_2.1.2" localSheetId="2">#REF!</definedName>
    <definedName name="APU_2.1.2">#REF!</definedName>
    <definedName name="APU_2.1.3" localSheetId="3">#REF!</definedName>
    <definedName name="APU_2.1.3" localSheetId="2">#REF!</definedName>
    <definedName name="APU_2.1.3">#REF!</definedName>
    <definedName name="APU_2.1.4" localSheetId="3">#REF!</definedName>
    <definedName name="APU_2.1.4" localSheetId="2">#REF!</definedName>
    <definedName name="APU_2.1.4">#REF!</definedName>
    <definedName name="APU_2.2.1" localSheetId="3">#REF!</definedName>
    <definedName name="APU_2.2.1" localSheetId="2">#REF!</definedName>
    <definedName name="APU_2.2.1">#REF!</definedName>
    <definedName name="APU_2.2.2" localSheetId="3">#REF!</definedName>
    <definedName name="APU_2.2.2" localSheetId="2">#REF!</definedName>
    <definedName name="APU_2.2.2">#REF!</definedName>
    <definedName name="APU_2.2.3" localSheetId="3">#REF!</definedName>
    <definedName name="APU_2.2.3" localSheetId="2">#REF!</definedName>
    <definedName name="APU_2.2.3">#REF!</definedName>
    <definedName name="APU_2.3.1" localSheetId="3">#REF!</definedName>
    <definedName name="APU_2.3.1" localSheetId="2">#REF!</definedName>
    <definedName name="APU_2.3.1">#REF!</definedName>
    <definedName name="APU_2.3.2" localSheetId="3">#REF!</definedName>
    <definedName name="APU_2.3.2" localSheetId="2">#REF!</definedName>
    <definedName name="APU_2.3.2">#REF!</definedName>
    <definedName name="APU_20.1.1" localSheetId="3">#REF!</definedName>
    <definedName name="APU_20.1.1" localSheetId="2">#REF!</definedName>
    <definedName name="APU_20.1.1">#REF!</definedName>
    <definedName name="APU_20.1.2" localSheetId="3">#REF!</definedName>
    <definedName name="APU_20.1.2" localSheetId="2">#REF!</definedName>
    <definedName name="APU_20.1.2">#REF!</definedName>
    <definedName name="APU_20.1.3" localSheetId="3">#REF!</definedName>
    <definedName name="APU_20.1.3" localSheetId="2">#REF!</definedName>
    <definedName name="APU_20.1.3">#REF!</definedName>
    <definedName name="APU_20.1.4" localSheetId="3">#REF!</definedName>
    <definedName name="APU_20.1.4" localSheetId="2">#REF!</definedName>
    <definedName name="APU_20.1.4">#REF!</definedName>
    <definedName name="APU_20.2.1" localSheetId="3">#REF!</definedName>
    <definedName name="APU_20.2.1" localSheetId="2">#REF!</definedName>
    <definedName name="APU_20.2.1">#REF!</definedName>
    <definedName name="APU_20.2.2" localSheetId="3">#REF!</definedName>
    <definedName name="APU_20.2.2" localSheetId="2">#REF!</definedName>
    <definedName name="APU_20.2.2">#REF!</definedName>
    <definedName name="APU_20.2.3" localSheetId="3">#REF!</definedName>
    <definedName name="APU_20.2.3" localSheetId="2">#REF!</definedName>
    <definedName name="APU_20.2.3">#REF!</definedName>
    <definedName name="APU_20.2.4" localSheetId="3">#REF!</definedName>
    <definedName name="APU_20.2.4" localSheetId="2">#REF!</definedName>
    <definedName name="APU_20.2.4">#REF!</definedName>
    <definedName name="APU_20.2.5" localSheetId="3">#REF!</definedName>
    <definedName name="APU_20.2.5" localSheetId="2">#REF!</definedName>
    <definedName name="APU_20.2.5">#REF!</definedName>
    <definedName name="APU_20.2.6" localSheetId="3">#REF!</definedName>
    <definedName name="APU_20.2.6" localSheetId="2">#REF!</definedName>
    <definedName name="APU_20.2.6">#REF!</definedName>
    <definedName name="APU_21.1.4" localSheetId="3">#REF!</definedName>
    <definedName name="APU_21.1.4" localSheetId="2">#REF!</definedName>
    <definedName name="APU_21.1.4">#REF!</definedName>
    <definedName name="APU_21.2.1" localSheetId="3">#REF!</definedName>
    <definedName name="APU_21.2.1" localSheetId="2">#REF!</definedName>
    <definedName name="APU_21.2.1">#REF!</definedName>
    <definedName name="APU_21.2.2" localSheetId="3">#REF!</definedName>
    <definedName name="APU_21.2.2" localSheetId="2">#REF!</definedName>
    <definedName name="APU_21.2.2">#REF!</definedName>
    <definedName name="APU_21.2.3" localSheetId="3">#REF!</definedName>
    <definedName name="APU_21.2.3" localSheetId="2">#REF!</definedName>
    <definedName name="APU_21.2.3">#REF!</definedName>
    <definedName name="APU_21.2.4" localSheetId="3">#REF!</definedName>
    <definedName name="APU_21.2.4" localSheetId="2">#REF!</definedName>
    <definedName name="APU_21.2.4">#REF!</definedName>
    <definedName name="APU_3.1.1" localSheetId="3">#REF!</definedName>
    <definedName name="APU_3.1.1" localSheetId="2">#REF!</definedName>
    <definedName name="APU_3.1.1">#REF!</definedName>
    <definedName name="APU_3.1.10" localSheetId="3">#REF!</definedName>
    <definedName name="APU_3.1.10" localSheetId="2">#REF!</definedName>
    <definedName name="APU_3.1.10">#REF!</definedName>
    <definedName name="APU_3.1.11" localSheetId="3">#REF!</definedName>
    <definedName name="APU_3.1.11" localSheetId="2">#REF!</definedName>
    <definedName name="APU_3.1.11">#REF!</definedName>
    <definedName name="APU_3.1.12" localSheetId="3">#REF!</definedName>
    <definedName name="APU_3.1.12" localSheetId="2">#REF!</definedName>
    <definedName name="APU_3.1.12">#REF!</definedName>
    <definedName name="APU_3.1.13" localSheetId="3">#REF!</definedName>
    <definedName name="APU_3.1.13" localSheetId="2">#REF!</definedName>
    <definedName name="APU_3.1.13">#REF!</definedName>
    <definedName name="APU_3.1.2" localSheetId="3">#REF!</definedName>
    <definedName name="APU_3.1.2" localSheetId="2">#REF!</definedName>
    <definedName name="APU_3.1.2">#REF!</definedName>
    <definedName name="APU_3.1.3" localSheetId="3">#REF!</definedName>
    <definedName name="APU_3.1.3" localSheetId="2">#REF!</definedName>
    <definedName name="APU_3.1.3">#REF!</definedName>
    <definedName name="APU_3.1.4" localSheetId="3">#REF!</definedName>
    <definedName name="APU_3.1.4" localSheetId="2">#REF!</definedName>
    <definedName name="APU_3.1.4">#REF!</definedName>
    <definedName name="APU_3.1.5" localSheetId="3">#REF!</definedName>
    <definedName name="APU_3.1.5" localSheetId="2">#REF!</definedName>
    <definedName name="APU_3.1.5">#REF!</definedName>
    <definedName name="APU_3.1.6" localSheetId="3">#REF!</definedName>
    <definedName name="APU_3.1.6" localSheetId="2">#REF!</definedName>
    <definedName name="APU_3.1.6">#REF!</definedName>
    <definedName name="APU_3.1.7" localSheetId="3">#REF!</definedName>
    <definedName name="APU_3.1.7" localSheetId="2">#REF!</definedName>
    <definedName name="APU_3.1.7">#REF!</definedName>
    <definedName name="APU_3.1.8" localSheetId="3">#REF!</definedName>
    <definedName name="APU_3.1.8" localSheetId="2">#REF!</definedName>
    <definedName name="APU_3.1.8">#REF!</definedName>
    <definedName name="APU_3.1.9" localSheetId="3">#REF!</definedName>
    <definedName name="APU_3.1.9" localSheetId="2">#REF!</definedName>
    <definedName name="APU_3.1.9">#REF!</definedName>
    <definedName name="APU_3.2.1" localSheetId="3">#REF!</definedName>
    <definedName name="APU_3.2.1" localSheetId="2">#REF!</definedName>
    <definedName name="APU_3.2.1">#REF!</definedName>
    <definedName name="APU_3.2.10" localSheetId="3">#REF!</definedName>
    <definedName name="APU_3.2.10" localSheetId="2">#REF!</definedName>
    <definedName name="APU_3.2.10">#REF!</definedName>
    <definedName name="APU_3.2.2" localSheetId="3">#REF!</definedName>
    <definedName name="APU_3.2.2" localSheetId="2">#REF!</definedName>
    <definedName name="APU_3.2.2">#REF!</definedName>
    <definedName name="APU_3.2.3" localSheetId="3">#REF!</definedName>
    <definedName name="APU_3.2.3" localSheetId="2">#REF!</definedName>
    <definedName name="APU_3.2.3">#REF!</definedName>
    <definedName name="APU_3.2.4" localSheetId="3">#REF!</definedName>
    <definedName name="APU_3.2.4" localSheetId="2">#REF!</definedName>
    <definedName name="APU_3.2.4">#REF!</definedName>
    <definedName name="APU_3.2.5" localSheetId="3">#REF!</definedName>
    <definedName name="APU_3.2.5" localSheetId="2">#REF!</definedName>
    <definedName name="APU_3.2.5">#REF!</definedName>
    <definedName name="APU_3.2.6" localSheetId="3">#REF!</definedName>
    <definedName name="APU_3.2.6" localSheetId="2">#REF!</definedName>
    <definedName name="APU_3.2.6">#REF!</definedName>
    <definedName name="APU_3.2.7" localSheetId="3">#REF!</definedName>
    <definedName name="APU_3.2.7" localSheetId="2">#REF!</definedName>
    <definedName name="APU_3.2.7">#REF!</definedName>
    <definedName name="APU_3.2.8" localSheetId="3">#REF!</definedName>
    <definedName name="APU_3.2.8" localSheetId="2">#REF!</definedName>
    <definedName name="APU_3.2.8">#REF!</definedName>
    <definedName name="APU_3.2.9" localSheetId="3">#REF!</definedName>
    <definedName name="APU_3.2.9" localSheetId="2">#REF!</definedName>
    <definedName name="APU_3.2.9">#REF!</definedName>
    <definedName name="APU_3.3.1" localSheetId="3">#REF!</definedName>
    <definedName name="APU_3.3.1" localSheetId="2">#REF!</definedName>
    <definedName name="APU_3.3.1">#REF!</definedName>
    <definedName name="APU_3.3.2" localSheetId="3">#REF!</definedName>
    <definedName name="APU_3.3.2" localSheetId="2">#REF!</definedName>
    <definedName name="APU_3.3.2">#REF!</definedName>
    <definedName name="APU_3.3.3" localSheetId="3">#REF!</definedName>
    <definedName name="APU_3.3.3" localSheetId="2">#REF!</definedName>
    <definedName name="APU_3.3.3">#REF!</definedName>
    <definedName name="APU_3.3.4" localSheetId="3">#REF!</definedName>
    <definedName name="APU_3.3.4" localSheetId="2">#REF!</definedName>
    <definedName name="APU_3.3.4">#REF!</definedName>
    <definedName name="APU_3.4.1.1" localSheetId="3">#REF!</definedName>
    <definedName name="APU_3.4.1.1" localSheetId="2">#REF!</definedName>
    <definedName name="APU_3.4.1.1">#REF!</definedName>
    <definedName name="APU_3.4.1.2" localSheetId="3">#REF!</definedName>
    <definedName name="APU_3.4.1.2" localSheetId="2">#REF!</definedName>
    <definedName name="APU_3.4.1.2">#REF!</definedName>
    <definedName name="APU_3.4.1.3" localSheetId="3">#REF!</definedName>
    <definedName name="APU_3.4.1.3" localSheetId="2">#REF!</definedName>
    <definedName name="APU_3.4.1.3">#REF!</definedName>
    <definedName name="APU_3.4.1.4" localSheetId="3">#REF!</definedName>
    <definedName name="APU_3.4.1.4" localSheetId="2">#REF!</definedName>
    <definedName name="APU_3.4.1.4">#REF!</definedName>
    <definedName name="APU_3.4.2.1" localSheetId="3">#REF!</definedName>
    <definedName name="APU_3.4.2.1" localSheetId="2">#REF!</definedName>
    <definedName name="APU_3.4.2.1">#REF!</definedName>
    <definedName name="APU_3.4.2.2" localSheetId="3">#REF!</definedName>
    <definedName name="APU_3.4.2.2" localSheetId="2">#REF!</definedName>
    <definedName name="APU_3.4.2.2">#REF!</definedName>
    <definedName name="APU_3.4.2.3" localSheetId="3">#REF!</definedName>
    <definedName name="APU_3.4.2.3" localSheetId="2">#REF!</definedName>
    <definedName name="APU_3.4.2.3">#REF!</definedName>
    <definedName name="APU_3.4.2.4" localSheetId="3">#REF!</definedName>
    <definedName name="APU_3.4.2.4" localSheetId="2">#REF!</definedName>
    <definedName name="APU_3.4.2.4">#REF!</definedName>
    <definedName name="APU_3.4.3.1" localSheetId="3">#REF!</definedName>
    <definedName name="APU_3.4.3.1" localSheetId="2">#REF!</definedName>
    <definedName name="APU_3.4.3.1">#REF!</definedName>
    <definedName name="APU_3.4.3.2" localSheetId="3">#REF!</definedName>
    <definedName name="APU_3.4.3.2" localSheetId="2">#REF!</definedName>
    <definedName name="APU_3.4.3.2">#REF!</definedName>
    <definedName name="APU_3.4.4.1" localSheetId="3">#REF!</definedName>
    <definedName name="APU_3.4.4.1" localSheetId="2">#REF!</definedName>
    <definedName name="APU_3.4.4.1">#REF!</definedName>
    <definedName name="APU_3.4.4.2" localSheetId="3">#REF!</definedName>
    <definedName name="APU_3.4.4.2" localSheetId="2">#REF!</definedName>
    <definedName name="APU_3.4.4.2">#REF!</definedName>
    <definedName name="APU_3.4.4.3" localSheetId="3">#REF!</definedName>
    <definedName name="APU_3.4.4.3" localSheetId="2">#REF!</definedName>
    <definedName name="APU_3.4.4.3">#REF!</definedName>
    <definedName name="APU_3.4.5.1" localSheetId="3">#REF!</definedName>
    <definedName name="APU_3.4.5.1" localSheetId="2">#REF!</definedName>
    <definedName name="APU_3.4.5.1">#REF!</definedName>
    <definedName name="APU_4.1.1" localSheetId="3">#REF!</definedName>
    <definedName name="APU_4.1.1" localSheetId="2">#REF!</definedName>
    <definedName name="APU_4.1.1">#REF!</definedName>
    <definedName name="APU_4.1.2" localSheetId="3">#REF!</definedName>
    <definedName name="APU_4.1.2" localSheetId="2">#REF!</definedName>
    <definedName name="APU_4.1.2">#REF!</definedName>
    <definedName name="APU_4.1.3" localSheetId="3">#REF!</definedName>
    <definedName name="APU_4.1.3" localSheetId="2">#REF!</definedName>
    <definedName name="APU_4.1.3">#REF!</definedName>
    <definedName name="APU_4.1.4" localSheetId="3">#REF!</definedName>
    <definedName name="APU_4.1.4" localSheetId="2">#REF!</definedName>
    <definedName name="APU_4.1.4">#REF!</definedName>
    <definedName name="APU_4.1.5" localSheetId="3">#REF!</definedName>
    <definedName name="APU_4.1.5" localSheetId="2">#REF!</definedName>
    <definedName name="APU_4.1.5">#REF!</definedName>
    <definedName name="APU_4.1.6" localSheetId="3">#REF!</definedName>
    <definedName name="APU_4.1.6" localSheetId="2">#REF!</definedName>
    <definedName name="APU_4.1.6">#REF!</definedName>
    <definedName name="APU_4.1.7" localSheetId="3">#REF!</definedName>
    <definedName name="APU_4.1.7" localSheetId="2">#REF!</definedName>
    <definedName name="APU_4.1.7">#REF!</definedName>
    <definedName name="APU_4.1.8" localSheetId="3">#REF!</definedName>
    <definedName name="APU_4.1.8" localSheetId="2">#REF!</definedName>
    <definedName name="APU_4.1.8">#REF!</definedName>
    <definedName name="APU_4.5.1" localSheetId="3">#REF!</definedName>
    <definedName name="APU_4.5.1" localSheetId="2">#REF!</definedName>
    <definedName name="APU_4.5.1">#REF!</definedName>
    <definedName name="APU_4.5.2" localSheetId="3">#REF!</definedName>
    <definedName name="APU_4.5.2" localSheetId="2">#REF!</definedName>
    <definedName name="APU_4.5.2">#REF!</definedName>
    <definedName name="APU_5.1.1" localSheetId="3">#REF!</definedName>
    <definedName name="APU_5.1.1" localSheetId="2">#REF!</definedName>
    <definedName name="APU_5.1.1">#REF!</definedName>
    <definedName name="APU_5.1.10" localSheetId="3">#REF!</definedName>
    <definedName name="APU_5.1.10" localSheetId="2">#REF!</definedName>
    <definedName name="APU_5.1.10">#REF!</definedName>
    <definedName name="APU_5.1.11" localSheetId="3">#REF!</definedName>
    <definedName name="APU_5.1.11" localSheetId="2">#REF!</definedName>
    <definedName name="APU_5.1.11">#REF!</definedName>
    <definedName name="APU_5.1.12" localSheetId="3">#REF!</definedName>
    <definedName name="APU_5.1.12" localSheetId="2">#REF!</definedName>
    <definedName name="APU_5.1.12">#REF!</definedName>
    <definedName name="APU_5.1.13" localSheetId="3">#REF!</definedName>
    <definedName name="APU_5.1.13" localSheetId="2">#REF!</definedName>
    <definedName name="APU_5.1.13">#REF!</definedName>
    <definedName name="APU_5.1.2" localSheetId="3">#REF!</definedName>
    <definedName name="APU_5.1.2" localSheetId="2">#REF!</definedName>
    <definedName name="APU_5.1.2">#REF!</definedName>
    <definedName name="APU_5.1.3" localSheetId="3">#REF!</definedName>
    <definedName name="APU_5.1.3" localSheetId="2">#REF!</definedName>
    <definedName name="APU_5.1.3">#REF!</definedName>
    <definedName name="APU_5.1.4" localSheetId="3">#REF!</definedName>
    <definedName name="APU_5.1.4" localSheetId="2">#REF!</definedName>
    <definedName name="APU_5.1.4">#REF!</definedName>
    <definedName name="APU_5.1.5" localSheetId="3">#REF!</definedName>
    <definedName name="APU_5.1.5" localSheetId="2">#REF!</definedName>
    <definedName name="APU_5.1.5">#REF!</definedName>
    <definedName name="APU_5.1.6" localSheetId="3">#REF!</definedName>
    <definedName name="APU_5.1.6" localSheetId="2">#REF!</definedName>
    <definedName name="APU_5.1.6">#REF!</definedName>
    <definedName name="APU_5.1.7" localSheetId="3">#REF!</definedName>
    <definedName name="APU_5.1.7" localSheetId="2">#REF!</definedName>
    <definedName name="APU_5.1.7">#REF!</definedName>
    <definedName name="APU_5.1.8" localSheetId="3">#REF!</definedName>
    <definedName name="APU_5.1.8" localSheetId="2">#REF!</definedName>
    <definedName name="APU_5.1.8">#REF!</definedName>
    <definedName name="APU_5.1.9" localSheetId="3">#REF!</definedName>
    <definedName name="APU_5.1.9" localSheetId="2">#REF!</definedName>
    <definedName name="APU_5.1.9">#REF!</definedName>
    <definedName name="APU_5.3.1" localSheetId="3">#REF!</definedName>
    <definedName name="APU_5.3.1" localSheetId="2">#REF!</definedName>
    <definedName name="APU_5.3.1">#REF!</definedName>
    <definedName name="APU_6.1.1" localSheetId="3">#REF!</definedName>
    <definedName name="APU_6.1.1" localSheetId="2">#REF!</definedName>
    <definedName name="APU_6.1.1">#REF!</definedName>
    <definedName name="APU_6.1.10" localSheetId="3">#REF!</definedName>
    <definedName name="APU_6.1.10" localSheetId="2">#REF!</definedName>
    <definedName name="APU_6.1.10">#REF!</definedName>
    <definedName name="APU_6.1.2" localSheetId="3">#REF!</definedName>
    <definedName name="APU_6.1.2" localSheetId="2">#REF!</definedName>
    <definedName name="APU_6.1.2">#REF!</definedName>
    <definedName name="APU_6.1.3" localSheetId="3">#REF!</definedName>
    <definedName name="APU_6.1.3" localSheetId="2">#REF!</definedName>
    <definedName name="APU_6.1.3">#REF!</definedName>
    <definedName name="APU_6.1.4" localSheetId="3">#REF!</definedName>
    <definedName name="APU_6.1.4" localSheetId="2">#REF!</definedName>
    <definedName name="APU_6.1.4">#REF!</definedName>
    <definedName name="APU_6.1.5" localSheetId="3">#REF!</definedName>
    <definedName name="APU_6.1.5" localSheetId="2">#REF!</definedName>
    <definedName name="APU_6.1.5">#REF!</definedName>
    <definedName name="APU_6.1.6" localSheetId="3">#REF!</definedName>
    <definedName name="APU_6.1.6" localSheetId="2">#REF!</definedName>
    <definedName name="APU_6.1.6">#REF!</definedName>
    <definedName name="APU_6.1.7" localSheetId="3">#REF!</definedName>
    <definedName name="APU_6.1.7" localSheetId="2">#REF!</definedName>
    <definedName name="APU_6.1.7">#REF!</definedName>
    <definedName name="APU_6.1.8" localSheetId="3">#REF!</definedName>
    <definedName name="APU_6.1.8" localSheetId="2">#REF!</definedName>
    <definedName name="APU_6.1.8">#REF!</definedName>
    <definedName name="APU_6.1.9" localSheetId="3">#REF!</definedName>
    <definedName name="APU_6.1.9" localSheetId="2">#REF!</definedName>
    <definedName name="APU_6.1.9">#REF!</definedName>
    <definedName name="APU_6_1_11" localSheetId="3">#REF!</definedName>
    <definedName name="APU_6_1_11" localSheetId="2">#REF!</definedName>
    <definedName name="APU_6_1_11">#REF!</definedName>
    <definedName name="APU_7.1.1" localSheetId="3">#REF!</definedName>
    <definedName name="APU_7.1.1" localSheetId="2">#REF!</definedName>
    <definedName name="APU_7.1.1">#REF!</definedName>
    <definedName name="APU_7.1.10" localSheetId="3">#REF!</definedName>
    <definedName name="APU_7.1.10" localSheetId="2">#REF!</definedName>
    <definedName name="APU_7.1.10">#REF!</definedName>
    <definedName name="APU_7.1.2" localSheetId="3">#REF!</definedName>
    <definedName name="APU_7.1.2" localSheetId="2">#REF!</definedName>
    <definedName name="APU_7.1.2">#REF!</definedName>
    <definedName name="APU_7.1.3" localSheetId="3">#REF!</definedName>
    <definedName name="APU_7.1.3" localSheetId="2">#REF!</definedName>
    <definedName name="APU_7.1.3">#REF!</definedName>
    <definedName name="APU_7.1.4" localSheetId="3">#REF!</definedName>
    <definedName name="APU_7.1.4" localSheetId="2">#REF!</definedName>
    <definedName name="APU_7.1.4">#REF!</definedName>
    <definedName name="APU_7.1.5" localSheetId="3">#REF!</definedName>
    <definedName name="APU_7.1.5" localSheetId="2">#REF!</definedName>
    <definedName name="APU_7.1.5">#REF!</definedName>
    <definedName name="APU_7.1.6" localSheetId="3">#REF!</definedName>
    <definedName name="APU_7.1.6" localSheetId="2">#REF!</definedName>
    <definedName name="APU_7.1.6">#REF!</definedName>
    <definedName name="APU_7.1.7" localSheetId="3">#REF!</definedName>
    <definedName name="APU_7.1.7" localSheetId="2">#REF!</definedName>
    <definedName name="APU_7.1.7">#REF!</definedName>
    <definedName name="APU_7.1.8" localSheetId="3">#REF!</definedName>
    <definedName name="APU_7.1.8" localSheetId="2">#REF!</definedName>
    <definedName name="APU_7.1.8">#REF!</definedName>
    <definedName name="APU_7.1.9" localSheetId="3">#REF!</definedName>
    <definedName name="APU_7.1.9" localSheetId="2">#REF!</definedName>
    <definedName name="APU_7.1.9">#REF!</definedName>
    <definedName name="APU_7.2.1" localSheetId="3">#REF!</definedName>
    <definedName name="APU_7.2.1" localSheetId="2">#REF!</definedName>
    <definedName name="APU_7.2.1">#REF!</definedName>
    <definedName name="APU_7.2.2" localSheetId="3">#REF!</definedName>
    <definedName name="APU_7.2.2" localSheetId="2">#REF!</definedName>
    <definedName name="APU_7.2.2">#REF!</definedName>
    <definedName name="APU_7.3.1" localSheetId="3">#REF!</definedName>
    <definedName name="APU_7.3.1" localSheetId="2">#REF!</definedName>
    <definedName name="APU_7.3.1">#REF!</definedName>
    <definedName name="APU_7.3.10" localSheetId="3">#REF!</definedName>
    <definedName name="APU_7.3.10" localSheetId="2">#REF!</definedName>
    <definedName name="APU_7.3.10">#REF!</definedName>
    <definedName name="APU_7.3.11" localSheetId="3">#REF!</definedName>
    <definedName name="APU_7.3.11" localSheetId="2">#REF!</definedName>
    <definedName name="APU_7.3.11">#REF!</definedName>
    <definedName name="APU_7.3.12" localSheetId="3">#REF!</definedName>
    <definedName name="APU_7.3.12" localSheetId="2">#REF!</definedName>
    <definedName name="APU_7.3.12">#REF!</definedName>
    <definedName name="APU_7.3.13" localSheetId="3">#REF!</definedName>
    <definedName name="APU_7.3.13" localSheetId="2">#REF!</definedName>
    <definedName name="APU_7.3.13">#REF!</definedName>
    <definedName name="APU_7.3.14" localSheetId="3">#REF!</definedName>
    <definedName name="APU_7.3.14" localSheetId="2">#REF!</definedName>
    <definedName name="APU_7.3.14">#REF!</definedName>
    <definedName name="APU_7.3.15" localSheetId="3">#REF!</definedName>
    <definedName name="APU_7.3.15" localSheetId="2">#REF!</definedName>
    <definedName name="APU_7.3.15">#REF!</definedName>
    <definedName name="APU_7.3.16" localSheetId="3">#REF!</definedName>
    <definedName name="APU_7.3.16" localSheetId="2">#REF!</definedName>
    <definedName name="APU_7.3.16">#REF!</definedName>
    <definedName name="APU_7.3.2" localSheetId="3">#REF!</definedName>
    <definedName name="APU_7.3.2" localSheetId="2">#REF!</definedName>
    <definedName name="APU_7.3.2">#REF!</definedName>
    <definedName name="APU_7.3.3" localSheetId="3">#REF!</definedName>
    <definedName name="APU_7.3.3" localSheetId="2">#REF!</definedName>
    <definedName name="APU_7.3.3">#REF!</definedName>
    <definedName name="APU_7.3.4" localSheetId="3">#REF!</definedName>
    <definedName name="APU_7.3.4" localSheetId="2">#REF!</definedName>
    <definedName name="APU_7.3.4">#REF!</definedName>
    <definedName name="APU_7.3.5" localSheetId="3">#REF!</definedName>
    <definedName name="APU_7.3.5" localSheetId="2">#REF!</definedName>
    <definedName name="APU_7.3.5">#REF!</definedName>
    <definedName name="APU_7.3.6" localSheetId="3">#REF!</definedName>
    <definedName name="APU_7.3.6" localSheetId="2">#REF!</definedName>
    <definedName name="APU_7.3.6">#REF!</definedName>
    <definedName name="APU_7.3.7" localSheetId="3">#REF!</definedName>
    <definedName name="APU_7.3.7" localSheetId="2">#REF!</definedName>
    <definedName name="APU_7.3.7">#REF!</definedName>
    <definedName name="APU_7.3.8" localSheetId="3">#REF!</definedName>
    <definedName name="APU_7.3.8" localSheetId="2">#REF!</definedName>
    <definedName name="APU_7.3.8">#REF!</definedName>
    <definedName name="APU_7.3.9" localSheetId="3">#REF!</definedName>
    <definedName name="APU_7.3.9" localSheetId="2">#REF!</definedName>
    <definedName name="APU_7.3.9">#REF!</definedName>
    <definedName name="APU_7.4.1" localSheetId="3">#REF!</definedName>
    <definedName name="APU_7.4.1" localSheetId="2">#REF!</definedName>
    <definedName name="APU_7.4.1">#REF!</definedName>
    <definedName name="APU_7.4.2" localSheetId="3">#REF!</definedName>
    <definedName name="APU_7.4.2" localSheetId="2">#REF!</definedName>
    <definedName name="APU_7.4.2">#REF!</definedName>
    <definedName name="APU_7.5.1" localSheetId="3">#REF!</definedName>
    <definedName name="APU_7.5.1" localSheetId="2">#REF!</definedName>
    <definedName name="APU_7.5.1">#REF!</definedName>
    <definedName name="APU_7.5.2" localSheetId="3">#REF!</definedName>
    <definedName name="APU_7.5.2" localSheetId="2">#REF!</definedName>
    <definedName name="APU_7.5.2">#REF!</definedName>
    <definedName name="APU_7.5.3" localSheetId="3">#REF!</definedName>
    <definedName name="APU_7.5.3" localSheetId="2">#REF!</definedName>
    <definedName name="APU_7.5.3">#REF!</definedName>
    <definedName name="APU_7.5.4" localSheetId="3">#REF!</definedName>
    <definedName name="APU_7.5.4" localSheetId="2">#REF!</definedName>
    <definedName name="APU_7.5.4">#REF!</definedName>
    <definedName name="APU_7.5.5" localSheetId="3">#REF!</definedName>
    <definedName name="APU_7.5.5" localSheetId="2">#REF!</definedName>
    <definedName name="APU_7.5.5">#REF!</definedName>
    <definedName name="APU_7.5.6" localSheetId="3">#REF!</definedName>
    <definedName name="APU_7.5.6" localSheetId="2">#REF!</definedName>
    <definedName name="APU_7.5.6">#REF!</definedName>
    <definedName name="APU_7.5.7" localSheetId="3">#REF!</definedName>
    <definedName name="APU_7.5.7" localSheetId="2">#REF!</definedName>
    <definedName name="APU_7.5.7">#REF!</definedName>
    <definedName name="APU_7.5.8" localSheetId="3">#REF!</definedName>
    <definedName name="APU_7.5.8" localSheetId="2">#REF!</definedName>
    <definedName name="APU_7.5.8">#REF!</definedName>
    <definedName name="APU_7.6.1" localSheetId="3">#REF!</definedName>
    <definedName name="APU_7.6.1" localSheetId="2">#REF!</definedName>
    <definedName name="APU_7.6.1">#REF!</definedName>
    <definedName name="APU_7.6.2" localSheetId="3">#REF!</definedName>
    <definedName name="APU_7.6.2" localSheetId="2">#REF!</definedName>
    <definedName name="APU_7.6.2">#REF!</definedName>
    <definedName name="APU_7.6.3" localSheetId="3">#REF!</definedName>
    <definedName name="APU_7.6.3" localSheetId="2">#REF!</definedName>
    <definedName name="APU_7.6.3">#REF!</definedName>
    <definedName name="APU_7.7.1.1" localSheetId="3">#REF!</definedName>
    <definedName name="APU_7.7.1.1" localSheetId="2">#REF!</definedName>
    <definedName name="APU_7.7.1.1">#REF!</definedName>
    <definedName name="APU_7.7.1.2" localSheetId="3">#REF!</definedName>
    <definedName name="APU_7.7.1.2" localSheetId="2">#REF!</definedName>
    <definedName name="APU_7.7.1.2">#REF!</definedName>
    <definedName name="APU_7.7.1.3" localSheetId="3">#REF!</definedName>
    <definedName name="APU_7.7.1.3" localSheetId="2">#REF!</definedName>
    <definedName name="APU_7.7.1.3">#REF!</definedName>
    <definedName name="APU_7.7.1.4" localSheetId="3">#REF!</definedName>
    <definedName name="APU_7.7.1.4" localSheetId="2">#REF!</definedName>
    <definedName name="APU_7.7.1.4">#REF!</definedName>
    <definedName name="APU_7.7.1.5" localSheetId="3">#REF!</definedName>
    <definedName name="APU_7.7.1.5" localSheetId="2">#REF!</definedName>
    <definedName name="APU_7.7.1.5">#REF!</definedName>
    <definedName name="APU_7.7.1.6" localSheetId="3">#REF!</definedName>
    <definedName name="APU_7.7.1.6" localSheetId="2">#REF!</definedName>
    <definedName name="APU_7.7.1.6">#REF!</definedName>
    <definedName name="APU_7.7.1.7" localSheetId="3">#REF!</definedName>
    <definedName name="APU_7.7.1.7" localSheetId="2">#REF!</definedName>
    <definedName name="APU_7.7.1.7">#REF!</definedName>
    <definedName name="APU_7.7.1.8" localSheetId="3">#REF!</definedName>
    <definedName name="APU_7.7.1.8" localSheetId="2">#REF!</definedName>
    <definedName name="APU_7.7.1.8">#REF!</definedName>
    <definedName name="APU_7.7.2.1" localSheetId="3">#REF!</definedName>
    <definedName name="APU_7.7.2.1" localSheetId="2">#REF!</definedName>
    <definedName name="APU_7.7.2.1">#REF!</definedName>
    <definedName name="APU_7.7.2.2" localSheetId="3">#REF!</definedName>
    <definedName name="APU_7.7.2.2" localSheetId="2">#REF!</definedName>
    <definedName name="APU_7.7.2.2">#REF!</definedName>
    <definedName name="APU_7.7.2.3" localSheetId="3">#REF!</definedName>
    <definedName name="APU_7.7.2.3" localSheetId="2">#REF!</definedName>
    <definedName name="APU_7.7.2.3">#REF!</definedName>
    <definedName name="APU_7.7.2.4" localSheetId="3">#REF!</definedName>
    <definedName name="APU_7.7.2.4" localSheetId="2">#REF!</definedName>
    <definedName name="APU_7.7.2.4">#REF!</definedName>
    <definedName name="APU_7.7.3.1" localSheetId="3">#REF!</definedName>
    <definedName name="APU_7.7.3.1" localSheetId="2">#REF!</definedName>
    <definedName name="APU_7.7.3.1">#REF!</definedName>
    <definedName name="APU_7.7.3.2" localSheetId="3">#REF!</definedName>
    <definedName name="APU_7.7.3.2" localSheetId="2">#REF!</definedName>
    <definedName name="APU_7.7.3.2">#REF!</definedName>
    <definedName name="APU_7.7.4.1" localSheetId="3">#REF!</definedName>
    <definedName name="APU_7.7.4.1" localSheetId="2">#REF!</definedName>
    <definedName name="APU_7.7.4.1">#REF!</definedName>
    <definedName name="APU_7.7.4.2" localSheetId="3">#REF!</definedName>
    <definedName name="APU_7.7.4.2" localSheetId="2">#REF!</definedName>
    <definedName name="APU_7.7.4.2">#REF!</definedName>
    <definedName name="APU_7.7.4.3" localSheetId="3">#REF!</definedName>
    <definedName name="APU_7.7.4.3" localSheetId="2">#REF!</definedName>
    <definedName name="APU_7.7.4.3">#REF!</definedName>
    <definedName name="APU_7.7.5.1" localSheetId="3">#REF!</definedName>
    <definedName name="APU_7.7.5.1" localSheetId="2">#REF!</definedName>
    <definedName name="APU_7.7.5.1">#REF!</definedName>
    <definedName name="APU_7.7.5.2" localSheetId="3">#REF!</definedName>
    <definedName name="APU_7.7.5.2" localSheetId="2">#REF!</definedName>
    <definedName name="APU_7.7.5.2">#REF!</definedName>
    <definedName name="APU_7.7.6.1" localSheetId="3">#REF!</definedName>
    <definedName name="APU_7.7.6.1" localSheetId="2">#REF!</definedName>
    <definedName name="APU_7.7.6.1">#REF!</definedName>
    <definedName name="APU_7.7.6.2" localSheetId="3">#REF!</definedName>
    <definedName name="APU_7.7.6.2" localSheetId="2">#REF!</definedName>
    <definedName name="APU_7.7.6.2">#REF!</definedName>
    <definedName name="APU_7.7.6.3" localSheetId="3">#REF!</definedName>
    <definedName name="APU_7.7.6.3" localSheetId="2">#REF!</definedName>
    <definedName name="APU_7.7.6.3">#REF!</definedName>
    <definedName name="APU_7.7.6.4" localSheetId="3">#REF!</definedName>
    <definedName name="APU_7.7.6.4" localSheetId="2">#REF!</definedName>
    <definedName name="APU_7.7.6.4">#REF!</definedName>
    <definedName name="APU_7.7.6.5" localSheetId="3">#REF!</definedName>
    <definedName name="APU_7.7.6.5" localSheetId="2">#REF!</definedName>
    <definedName name="APU_7.7.6.5">#REF!</definedName>
    <definedName name="APU_7.7.6.6" localSheetId="3">#REF!</definedName>
    <definedName name="APU_7.7.6.6" localSheetId="2">#REF!</definedName>
    <definedName name="APU_7.7.6.6">#REF!</definedName>
    <definedName name="APU_7.7.7.1" localSheetId="3">#REF!</definedName>
    <definedName name="APU_7.7.7.1" localSheetId="2">#REF!</definedName>
    <definedName name="APU_7.7.7.1">#REF!</definedName>
    <definedName name="APU_7.7.7.2" localSheetId="3">#REF!</definedName>
    <definedName name="APU_7.7.7.2" localSheetId="2">#REF!</definedName>
    <definedName name="APU_7.7.7.2">#REF!</definedName>
    <definedName name="APU_7.7.8.1.1" localSheetId="3">#REF!</definedName>
    <definedName name="APU_7.7.8.1.1" localSheetId="2">#REF!</definedName>
    <definedName name="APU_7.7.8.1.1">#REF!</definedName>
    <definedName name="APU_7.7.8.1.10" localSheetId="3">#REF!</definedName>
    <definedName name="APU_7.7.8.1.10" localSheetId="2">#REF!</definedName>
    <definedName name="APU_7.7.8.1.10">#REF!</definedName>
    <definedName name="APU_7.7.8.1.11" localSheetId="3">#REF!</definedName>
    <definedName name="APU_7.7.8.1.11" localSheetId="2">#REF!</definedName>
    <definedName name="APU_7.7.8.1.11">#REF!</definedName>
    <definedName name="APU_7.7.8.1.2" localSheetId="3">#REF!</definedName>
    <definedName name="APU_7.7.8.1.2" localSheetId="2">#REF!</definedName>
    <definedName name="APU_7.7.8.1.2">#REF!</definedName>
    <definedName name="APU_7.7.8.1.3" localSheetId="3">#REF!</definedName>
    <definedName name="APU_7.7.8.1.3" localSheetId="2">#REF!</definedName>
    <definedName name="APU_7.7.8.1.3">#REF!</definedName>
    <definedName name="APU_7.7.8.1.4" localSheetId="3">#REF!</definedName>
    <definedName name="APU_7.7.8.1.4" localSheetId="2">#REF!</definedName>
    <definedName name="APU_7.7.8.1.4">#REF!</definedName>
    <definedName name="APU_7.7.8.1.5" localSheetId="3">#REF!</definedName>
    <definedName name="APU_7.7.8.1.5" localSheetId="2">#REF!</definedName>
    <definedName name="APU_7.7.8.1.5">#REF!</definedName>
    <definedName name="APU_7.7.8.1.6" localSheetId="3">#REF!</definedName>
    <definedName name="APU_7.7.8.1.6" localSheetId="2">#REF!</definedName>
    <definedName name="APU_7.7.8.1.6">#REF!</definedName>
    <definedName name="APU_7.7.8.1.7" localSheetId="3">#REF!</definedName>
    <definedName name="APU_7.7.8.1.7" localSheetId="2">#REF!</definedName>
    <definedName name="APU_7.7.8.1.7">#REF!</definedName>
    <definedName name="APU_7.7.8.1.8" localSheetId="3">#REF!</definedName>
    <definedName name="APU_7.7.8.1.8" localSheetId="2">#REF!</definedName>
    <definedName name="APU_7.7.8.1.8">#REF!</definedName>
    <definedName name="APU_7.7.8.1.9" localSheetId="3">#REF!</definedName>
    <definedName name="APU_7.7.8.1.9" localSheetId="2">#REF!</definedName>
    <definedName name="APU_7.7.8.1.9">#REF!</definedName>
    <definedName name="APU_7.7.8.2.1" localSheetId="3">#REF!</definedName>
    <definedName name="APU_7.7.8.2.1" localSheetId="2">#REF!</definedName>
    <definedName name="APU_7.7.8.2.1">#REF!</definedName>
    <definedName name="APU_7.7.8.2.2" localSheetId="3">#REF!</definedName>
    <definedName name="APU_7.7.8.2.2" localSheetId="2">#REF!</definedName>
    <definedName name="APU_7.7.8.2.2">#REF!</definedName>
    <definedName name="APU_7.7.8.3.1" localSheetId="3">#REF!</definedName>
    <definedName name="APU_7.7.8.3.1" localSheetId="2">#REF!</definedName>
    <definedName name="APU_7.7.8.3.1">#REF!</definedName>
    <definedName name="APU_7.7.8.3.2" localSheetId="3">#REF!</definedName>
    <definedName name="APU_7.7.8.3.2" localSheetId="2">#REF!</definedName>
    <definedName name="APU_7.7.8.3.2">#REF!</definedName>
    <definedName name="APU_7.7.8.3.3" localSheetId="3">#REF!</definedName>
    <definedName name="APU_7.7.8.3.3" localSheetId="2">#REF!</definedName>
    <definedName name="APU_7.7.8.3.3">#REF!</definedName>
    <definedName name="APU_7.7.8.3.4" localSheetId="3">#REF!</definedName>
    <definedName name="APU_7.7.8.3.4" localSheetId="2">#REF!</definedName>
    <definedName name="APU_7.7.8.3.4">#REF!</definedName>
    <definedName name="APU_7.7.8.3.5" localSheetId="3">#REF!</definedName>
    <definedName name="APU_7.7.8.3.5" localSheetId="2">#REF!</definedName>
    <definedName name="APU_7.7.8.3.5">#REF!</definedName>
    <definedName name="APU_7.7.8.3.6" localSheetId="3">#REF!</definedName>
    <definedName name="APU_7.7.8.3.6" localSheetId="2">#REF!</definedName>
    <definedName name="APU_7.7.8.3.6">#REF!</definedName>
    <definedName name="APU_7.7.8.4.1" localSheetId="3">#REF!</definedName>
    <definedName name="APU_7.7.8.4.1" localSheetId="2">#REF!</definedName>
    <definedName name="APU_7.7.8.4.1">#REF!</definedName>
    <definedName name="APU_7.7.8.4.2" localSheetId="3">#REF!</definedName>
    <definedName name="APU_7.7.8.4.2" localSheetId="2">#REF!</definedName>
    <definedName name="APU_7.7.8.4.2">#REF!</definedName>
    <definedName name="APU_7.7.8.4.3" localSheetId="3">#REF!</definedName>
    <definedName name="APU_7.7.8.4.3" localSheetId="2">#REF!</definedName>
    <definedName name="APU_7.7.8.4.3">#REF!</definedName>
    <definedName name="APU_7.7.8.4.4" localSheetId="3">#REF!</definedName>
    <definedName name="APU_7.7.8.4.4" localSheetId="2">#REF!</definedName>
    <definedName name="APU_7.7.8.4.4">#REF!</definedName>
    <definedName name="APU_7.7.8.4.5" localSheetId="3">#REF!</definedName>
    <definedName name="APU_7.7.8.4.5" localSheetId="2">#REF!</definedName>
    <definedName name="APU_7.7.8.4.5">#REF!</definedName>
    <definedName name="APU_7.7.8.4.6" localSheetId="3">#REF!</definedName>
    <definedName name="APU_7.7.8.4.6" localSheetId="2">#REF!</definedName>
    <definedName name="APU_7.7.8.4.6">#REF!</definedName>
    <definedName name="APU_7.7.8.4.7" localSheetId="3">#REF!</definedName>
    <definedName name="APU_7.7.8.4.7" localSheetId="2">#REF!</definedName>
    <definedName name="APU_7.7.8.4.7">#REF!</definedName>
    <definedName name="APU_7.7.8.4.8" localSheetId="3">#REF!</definedName>
    <definedName name="APU_7.7.8.4.8" localSheetId="2">#REF!</definedName>
    <definedName name="APU_7.7.8.4.8">#REF!</definedName>
    <definedName name="APU_7.8.1.1" localSheetId="3">#REF!</definedName>
    <definedName name="APU_7.8.1.1" localSheetId="2">#REF!</definedName>
    <definedName name="APU_7.8.1.1">#REF!</definedName>
    <definedName name="APU_7.8.1.2" localSheetId="3">#REF!</definedName>
    <definedName name="APU_7.8.1.2" localSheetId="2">#REF!</definedName>
    <definedName name="APU_7.8.1.2">#REF!</definedName>
    <definedName name="APU_7.8.1.3" localSheetId="3">#REF!</definedName>
    <definedName name="APU_7.8.1.3" localSheetId="2">#REF!</definedName>
    <definedName name="APU_7.8.1.3">#REF!</definedName>
    <definedName name="APU_7.8.1.4" localSheetId="3">#REF!</definedName>
    <definedName name="APU_7.8.1.4" localSheetId="2">#REF!</definedName>
    <definedName name="APU_7.8.1.4">#REF!</definedName>
    <definedName name="APU_7.8.2.1" localSheetId="3">#REF!</definedName>
    <definedName name="APU_7.8.2.1" localSheetId="2">#REF!</definedName>
    <definedName name="APU_7.8.2.1">#REF!</definedName>
    <definedName name="APU_7.8.2.2" localSheetId="3">#REF!</definedName>
    <definedName name="APU_7.8.2.2" localSheetId="2">#REF!</definedName>
    <definedName name="APU_7.8.2.2">#REF!</definedName>
    <definedName name="APU_7.8.2.3" localSheetId="3">#REF!</definedName>
    <definedName name="APU_7.8.2.3" localSheetId="2">#REF!</definedName>
    <definedName name="APU_7.8.2.3">#REF!</definedName>
    <definedName name="APU_7.8.3.1" localSheetId="3">#REF!</definedName>
    <definedName name="APU_7.8.3.1" localSheetId="2">#REF!</definedName>
    <definedName name="APU_7.8.3.1">#REF!</definedName>
    <definedName name="APU_7.8.3.2" localSheetId="3">#REF!</definedName>
    <definedName name="APU_7.8.3.2" localSheetId="2">#REF!</definedName>
    <definedName name="APU_7.8.3.2">#REF!</definedName>
    <definedName name="APU_7.9.1.1" localSheetId="3">#REF!</definedName>
    <definedName name="APU_7.9.1.1" localSheetId="2">#REF!</definedName>
    <definedName name="APU_7.9.1.1">#REF!</definedName>
    <definedName name="APU_7.9.1.2" localSheetId="3">#REF!</definedName>
    <definedName name="APU_7.9.1.2" localSheetId="2">#REF!</definedName>
    <definedName name="APU_7.9.1.2">#REF!</definedName>
    <definedName name="APU_7.9.1.3" localSheetId="3">#REF!</definedName>
    <definedName name="APU_7.9.1.3" localSheetId="2">#REF!</definedName>
    <definedName name="APU_7.9.1.3">#REF!</definedName>
    <definedName name="APU_7.9.1.4" localSheetId="3">#REF!</definedName>
    <definedName name="APU_7.9.1.4" localSheetId="2">#REF!</definedName>
    <definedName name="APU_7.9.1.4">#REF!</definedName>
    <definedName name="APU_7.9.1.5" localSheetId="3">#REF!</definedName>
    <definedName name="APU_7.9.1.5" localSheetId="2">#REF!</definedName>
    <definedName name="APU_7.9.1.5">#REF!</definedName>
    <definedName name="APU_7.9.2.1" localSheetId="3">#REF!</definedName>
    <definedName name="APU_7.9.2.1" localSheetId="2">#REF!</definedName>
    <definedName name="APU_7.9.2.1">#REF!</definedName>
    <definedName name="APU_7.9.2.2" localSheetId="3">#REF!</definedName>
    <definedName name="APU_7.9.2.2" localSheetId="2">#REF!</definedName>
    <definedName name="APU_7.9.2.2">#REF!</definedName>
    <definedName name="APU_7.9.2.3" localSheetId="3">#REF!</definedName>
    <definedName name="APU_7.9.2.3" localSheetId="2">#REF!</definedName>
    <definedName name="APU_7.9.2.3">#REF!</definedName>
    <definedName name="APU_7.9.3.1" localSheetId="3">#REF!</definedName>
    <definedName name="APU_7.9.3.1" localSheetId="2">#REF!</definedName>
    <definedName name="APU_7.9.3.1">#REF!</definedName>
    <definedName name="APU_7.9.3.2" localSheetId="3">#REF!</definedName>
    <definedName name="APU_7.9.3.2" localSheetId="2">#REF!</definedName>
    <definedName name="APU_7.9.3.2">#REF!</definedName>
    <definedName name="APU_7.9.3.3" localSheetId="3">#REF!</definedName>
    <definedName name="APU_7.9.3.3" localSheetId="2">#REF!</definedName>
    <definedName name="APU_7.9.3.3">#REF!</definedName>
    <definedName name="APU_7.9.3.4" localSheetId="3">#REF!</definedName>
    <definedName name="APU_7.9.3.4" localSheetId="2">#REF!</definedName>
    <definedName name="APU_7.9.3.4">#REF!</definedName>
    <definedName name="APU_7.9.4.1" localSheetId="3">#REF!</definedName>
    <definedName name="APU_7.9.4.1" localSheetId="2">#REF!</definedName>
    <definedName name="APU_7.9.4.1">#REF!</definedName>
    <definedName name="APU_7.9.4.2" localSheetId="3">#REF!</definedName>
    <definedName name="APU_7.9.4.2" localSheetId="2">#REF!</definedName>
    <definedName name="APU_7.9.4.2">#REF!</definedName>
    <definedName name="APU_7.9.4.3" localSheetId="3">#REF!</definedName>
    <definedName name="APU_7.9.4.3" localSheetId="2">#REF!</definedName>
    <definedName name="APU_7.9.4.3">#REF!</definedName>
    <definedName name="APU_9.1.1" localSheetId="3">#REF!</definedName>
    <definedName name="APU_9.1.1" localSheetId="2">#REF!</definedName>
    <definedName name="APU_9.1.1">#REF!</definedName>
    <definedName name="APU_acero.60000" localSheetId="3">#REF!</definedName>
    <definedName name="APU_acero.60000" localSheetId="2">#REF!</definedName>
    <definedName name="APU_acero.60000">#REF!</definedName>
    <definedName name="APU_Alcaparros" localSheetId="3">#REF!</definedName>
    <definedName name="APU_Alcaparros" localSheetId="2">#REF!</definedName>
    <definedName name="APU_Alcaparros">#REF!</definedName>
    <definedName name="APU_Aseo_General" localSheetId="3">#REF!</definedName>
    <definedName name="APU_Aseo_General" localSheetId="2">#REF!</definedName>
    <definedName name="APU_Aseo_General">#REF!</definedName>
    <definedName name="APU_Asta_Banderas" localSheetId="3">#REF!</definedName>
    <definedName name="APU_Asta_Banderas" localSheetId="2">#REF!</definedName>
    <definedName name="APU_Asta_Banderas">#REF!</definedName>
    <definedName name="APU_Cauchos_Sabaneros" localSheetId="3">#REF!</definedName>
    <definedName name="APU_Cauchos_Sabaneros" localSheetId="2">#REF!</definedName>
    <definedName name="APU_Cauchos_Sabaneros">#REF!</definedName>
    <definedName name="APU_concreto.2500" localSheetId="3">#REF!</definedName>
    <definedName name="APU_concreto.2500" localSheetId="2">#REF!</definedName>
    <definedName name="APU_concreto.2500">#REF!</definedName>
    <definedName name="APU_concreto.3000" localSheetId="3">#REF!</definedName>
    <definedName name="APU_concreto.3000" localSheetId="2">#REF!</definedName>
    <definedName name="APU_concreto.3000">#REF!</definedName>
    <definedName name="APU_concreto.4000" localSheetId="3">#REF!</definedName>
    <definedName name="APU_concreto.4000" localSheetId="2">#REF!</definedName>
    <definedName name="APU_concreto.4000">#REF!</definedName>
    <definedName name="APU_concreto.imp.3000" localSheetId="3">#REF!</definedName>
    <definedName name="APU_concreto.imp.3000" localSheetId="2">#REF!</definedName>
    <definedName name="APU_concreto.imp.3000">#REF!</definedName>
    <definedName name="APU_Duchas_Antivandalicas" localSheetId="3">#REF!</definedName>
    <definedName name="APU_Duchas_Antivandalicas" localSheetId="2">#REF!</definedName>
    <definedName name="APU_Duchas_Antivandalicas">#REF!</definedName>
    <definedName name="APU_Gabinete_Incendio" localSheetId="3">#REF!</definedName>
    <definedName name="APU_Gabinete_Incendio" localSheetId="2">#REF!</definedName>
    <definedName name="APU_Gabinete_Incendio">#REF!</definedName>
    <definedName name="APU_Gescobas_Granito_BH" localSheetId="3">#REF!</definedName>
    <definedName name="APU_Gescobas_Granito_BH" localSheetId="2">#REF!</definedName>
    <definedName name="APU_Gescobas_Granito_BH">#REF!</definedName>
    <definedName name="APU_Lavamanos_Colgar" localSheetId="3">#REF!</definedName>
    <definedName name="APU_Lavamanos_Colgar" localSheetId="2">#REF!</definedName>
    <definedName name="APU_Lavamanos_Colgar">#REF!</definedName>
    <definedName name="APU_Limpieza_Fachadas" localSheetId="3">#REF!</definedName>
    <definedName name="APU_Limpieza_Fachadas" localSheetId="2">#REF!</definedName>
    <definedName name="APU_Limpieza_Fachadas">#REF!</definedName>
    <definedName name="APU_Limpieza_Muros_Interiores" localSheetId="3">#REF!</definedName>
    <definedName name="APU_Limpieza_Muros_Interiores" localSheetId="2">#REF!</definedName>
    <definedName name="APU_Limpieza_Muros_Interiores">#REF!</definedName>
    <definedName name="APU_Magnolios" localSheetId="3">#REF!</definedName>
    <definedName name="APU_Magnolios" localSheetId="2">#REF!</definedName>
    <definedName name="APU_Magnolios">#REF!</definedName>
    <definedName name="APU_Mano_de_Oso" localSheetId="3">#REF!</definedName>
    <definedName name="APU_Mano_de_Oso" localSheetId="2">#REF!</definedName>
    <definedName name="APU_Mano_de_Oso">#REF!</definedName>
    <definedName name="APU_mortero.1.4_3000" localSheetId="3">#REF!</definedName>
    <definedName name="APU_mortero.1.4_3000" localSheetId="2">#REF!</definedName>
    <definedName name="APU_mortero.1.4_3000">#REF!</definedName>
    <definedName name="APU_mortero_1.3_4000" localSheetId="3">#REF!</definedName>
    <definedName name="APU_mortero_1.3_4000" localSheetId="2">#REF!</definedName>
    <definedName name="APU_mortero_1.3_4000">#REF!</definedName>
    <definedName name="APU_mortero_1.3_imp" localSheetId="3">#REF!</definedName>
    <definedName name="APU_mortero_1.3_imp" localSheetId="2">#REF!</definedName>
    <definedName name="APU_mortero_1.3_imp">#REF!</definedName>
    <definedName name="APU_mortero_1.4_imp" localSheetId="3">#REF!</definedName>
    <definedName name="APU_mortero_1.4_imp" localSheetId="2">#REF!</definedName>
    <definedName name="APU_mortero_1.4_imp">#REF!</definedName>
    <definedName name="APU_mortero1.5_2000" localSheetId="3">#REF!</definedName>
    <definedName name="APU_mortero1.5_2000" localSheetId="2">#REF!</definedName>
    <definedName name="APU_mortero1.5_2000">#REF!</definedName>
    <definedName name="APU_Pradizacion" localSheetId="3">#REF!</definedName>
    <definedName name="APU_Pradizacion" localSheetId="2">#REF!</definedName>
    <definedName name="APU_Pradizacion">#REF!</definedName>
    <definedName name="APU_Sangegado" localSheetId="3">#REF!</definedName>
    <definedName name="APU_Sangegado" localSheetId="2">#REF!</definedName>
    <definedName name="APU_Sangegado">#REF!</definedName>
    <definedName name="_xlnm.Print_Area" localSheetId="0">Conformación!$A$1:$T$10</definedName>
    <definedName name="_xlnm.Print_Area" localSheetId="3">'FACTOR DE CALIDAD'!$A$1:$H$65</definedName>
    <definedName name="_xlnm.Print_Area" localSheetId="1">'FASE 1 CONSULTORIA'!$A$1:$L$75</definedName>
    <definedName name="_xlnm.Print_Area" localSheetId="2">'FASE 2 OBRA'!$A$1:$M$132</definedName>
    <definedName name="_xlnm.Print_Area" localSheetId="4">RESUMEN!$A$1:$L$12</definedName>
    <definedName name="Arena_de_Peña" localSheetId="3">#REF!</definedName>
    <definedName name="Arena_de_Peña" localSheetId="2">#REF!</definedName>
    <definedName name="Arena_de_Peña">#REF!</definedName>
    <definedName name="Arena_de_rio" localSheetId="3">#REF!</definedName>
    <definedName name="Arena_de_rio" localSheetId="2">#REF!</definedName>
    <definedName name="Arena_de_rio">#REF!</definedName>
    <definedName name="Arena_Lavada_de_Peña" localSheetId="3">#REF!</definedName>
    <definedName name="Arena_Lavada_de_Peña" localSheetId="2">#REF!</definedName>
    <definedName name="Arena_Lavada_de_Peña">#REF!</definedName>
    <definedName name="Arena_semilavada" localSheetId="3">#REF!</definedName>
    <definedName name="Arena_semilavada" localSheetId="2">#REF!</definedName>
    <definedName name="Arena_semilavada">#REF!</definedName>
    <definedName name="ARR" localSheetId="3">[2]AC!#REF!</definedName>
    <definedName name="ARR" localSheetId="2">[2]AC!#REF!</definedName>
    <definedName name="ARR">[2]AC!#REF!</definedName>
    <definedName name="ASB">[1]AASHTO!$A$8:$F$11</definedName>
    <definedName name="Aseo_general" localSheetId="3">#REF!</definedName>
    <definedName name="Aseo_general" localSheetId="2">#REF!</definedName>
    <definedName name="Aseo_general">#REF!</definedName>
    <definedName name="Aseo_General___3_HS__Sal__Mínimo" localSheetId="3">#REF!</definedName>
    <definedName name="Aseo_General___3_HS__Sal__Mínimo" localSheetId="2">#REF!</definedName>
    <definedName name="Aseo_General___3_HS__Sal__Mínimo">#REF!</definedName>
    <definedName name="Asta_Para_Banderas" localSheetId="3">#REF!</definedName>
    <definedName name="Asta_Para_Banderas" localSheetId="2">#REF!</definedName>
    <definedName name="Asta_Para_Banderas">#REF!</definedName>
    <definedName name="AULAS" localSheetId="3">#REF!</definedName>
    <definedName name="AULAS" localSheetId="2">#REF!</definedName>
    <definedName name="AULAS">#REF!</definedName>
    <definedName name="AULU">#N/A</definedName>
    <definedName name="Auxiliar_de_Contabilidad" localSheetId="3">#REF!</definedName>
    <definedName name="Auxiliar_de_Contabilidad" localSheetId="2">#REF!</definedName>
    <definedName name="Auxiliar_de_Contabilidad">#REF!</definedName>
    <definedName name="AV" localSheetId="3">VLOOKUP([2]APU!#REF!,[2]INS!#REF!,4,FALSE)</definedName>
    <definedName name="AV" localSheetId="2">VLOOKUP([2]APU!#REF!,[2]INS!#REF!,4,FALSE)</definedName>
    <definedName name="AV">VLOOKUP([2]APU!#REF!,[2]INS!#REF!,4,FALSE)</definedName>
    <definedName name="Ayudante_Acabados_albañilería" localSheetId="3">#REF!</definedName>
    <definedName name="Ayudante_Acabados_albañilería" localSheetId="2">#REF!</definedName>
    <definedName name="Ayudante_Acabados_albañilería">#REF!</definedName>
    <definedName name="Ayudante_Albaílería_General" localSheetId="3">#REF!</definedName>
    <definedName name="Ayudante_Albaílería_General" localSheetId="2">#REF!</definedName>
    <definedName name="Ayudante_Albaílería_General">#REF!</definedName>
    <definedName name="Ayudante_Carpintería" localSheetId="3">#REF!</definedName>
    <definedName name="Ayudante_Carpintería" localSheetId="2">#REF!</definedName>
    <definedName name="Ayudante_Carpintería">#REF!</definedName>
    <definedName name="Ayudante_Electrico" localSheetId="3">#REF!</definedName>
    <definedName name="Ayudante_Electrico" localSheetId="2">#REF!</definedName>
    <definedName name="Ayudante_Electrico">#REF!</definedName>
    <definedName name="Ayudante_Instalaciones_sanitarias" localSheetId="3">#REF!</definedName>
    <definedName name="Ayudante_Instalaciones_sanitarias" localSheetId="2">#REF!</definedName>
    <definedName name="Ayudante_Instalaciones_sanitarias">#REF!</definedName>
    <definedName name="Ayudante_Taller" localSheetId="3">#REF!</definedName>
    <definedName name="Ayudante_Taller" localSheetId="2">#REF!</definedName>
    <definedName name="Ayudante_Taller">#REF!</definedName>
    <definedName name="Ayudante_Topografo" localSheetId="3">#REF!</definedName>
    <definedName name="Ayudante_Topografo" localSheetId="2">#REF!</definedName>
    <definedName name="Ayudante_Topografo">#REF!</definedName>
    <definedName name="b" localSheetId="3">#REF!</definedName>
    <definedName name="b" localSheetId="2">#REF!</definedName>
    <definedName name="b">#REF!</definedName>
    <definedName name="BA" localSheetId="3">VLOOKUP([2]APU!#REF!,[2]AUX!#REF!,2,FALSE)</definedName>
    <definedName name="BA" localSheetId="2">VLOOKUP([2]APU!#REF!,[2]AUX!#REF!,2,FALSE)</definedName>
    <definedName name="BA">VLOOKUP([2]APU!#REF!,[2]AUX!#REF!,2,FALSE)</definedName>
    <definedName name="Balas_Fluorescentes_en_Acero_Galvanizado_de_1x13_W__120_V." localSheetId="3">#REF!</definedName>
    <definedName name="Balas_Fluorescentes_en_Acero_Galvanizado_de_1x13_W__120_V." localSheetId="2">#REF!</definedName>
    <definedName name="Balas_Fluorescentes_en_Acero_Galvanizado_de_1x13_W__120_V.">#REF!</definedName>
    <definedName name="Balas_Fluorescentes_en_Acero_Galvanizado_de_1x42_W__120_V." localSheetId="3">#REF!</definedName>
    <definedName name="Balas_Fluorescentes_en_Acero_Galvanizado_de_1x42_W__120_V." localSheetId="2">#REF!</definedName>
    <definedName name="Balas_Fluorescentes_en_Acero_Galvanizado_de_1x42_W__120_V.">#REF!</definedName>
    <definedName name="Balas_Fluorescentes_en_Acero_Galvanizado_de_2x26_W__120_V." localSheetId="3">#REF!</definedName>
    <definedName name="Balas_Fluorescentes_en_Acero_Galvanizado_de_2x26_W__120_V." localSheetId="2">#REF!</definedName>
    <definedName name="Balas_Fluorescentes_en_Acero_Galvanizado_de_2x26_W__120_V.">#REF!</definedName>
    <definedName name="Balde_Plastico_Negro" localSheetId="3">#REF!</definedName>
    <definedName name="Balde_Plastico_Negro" localSheetId="2">#REF!</definedName>
    <definedName name="Balde_Plastico_Negro">#REF!</definedName>
    <definedName name="Baldosa_Alfa_L1_30x30" localSheetId="3">#REF!</definedName>
    <definedName name="Baldosa_Alfa_L1_30x30" localSheetId="2">#REF!</definedName>
    <definedName name="Baldosa_Alfa_L1_30x30">#REF!</definedName>
    <definedName name="Banco_de_Ductos_de_PVC_en_1_Ø" localSheetId="3">#REF!</definedName>
    <definedName name="Banco_de_Ductos_de_PVC_en_1_Ø" localSheetId="2">#REF!</definedName>
    <definedName name="Banco_de_Ductos_de_PVC_en_1_Ø">#REF!</definedName>
    <definedName name="Banco_de_Ductos_de_PVC_en_2_Ø" localSheetId="3">#REF!</definedName>
    <definedName name="Banco_de_Ductos_de_PVC_en_2_Ø" localSheetId="2">#REF!</definedName>
    <definedName name="Banco_de_Ductos_de_PVC_en_2_Ø">#REF!</definedName>
    <definedName name="Bandeja_de_Fibra_Optica_de_12_Puertos" localSheetId="3">#REF!</definedName>
    <definedName name="Bandeja_de_Fibra_Optica_de_12_Puertos" localSheetId="2">#REF!</definedName>
    <definedName name="Bandeja_de_Fibra_Optica_de_12_Puertos">#REF!</definedName>
    <definedName name="Barniz_vitriflex" localSheetId="3">#REF!</definedName>
    <definedName name="Barniz_vitriflex" localSheetId="2">#REF!</definedName>
    <definedName name="Barniz_vitriflex">#REF!</definedName>
    <definedName name="Barra_de_Seguridad_AI_Ref._5724" localSheetId="3">#REF!</definedName>
    <definedName name="Barra_de_Seguridad_AI_Ref._5724" localSheetId="2">#REF!</definedName>
    <definedName name="Barra_de_Seguridad_AI_Ref._5724">#REF!</definedName>
    <definedName name="Barra_de_Seguridad_AI_Ref._5770" localSheetId="3">#REF!</definedName>
    <definedName name="Barra_de_Seguridad_AI_Ref._5770" localSheetId="2">#REF!</definedName>
    <definedName name="Barra_de_Seguridad_AI_Ref._5770">#REF!</definedName>
    <definedName name="Base_en_recebo_B___200" localSheetId="3">#REF!</definedName>
    <definedName name="Base_en_recebo_B___200" localSheetId="2">#REF!</definedName>
    <definedName name="Base_en_recebo_B___200">#REF!</definedName>
    <definedName name="Base_granular" localSheetId="3">#REF!</definedName>
    <definedName name="Base_granular" localSheetId="2">#REF!</definedName>
    <definedName name="Base_granular">#REF!</definedName>
    <definedName name="Bateas" localSheetId="3">#REF!</definedName>
    <definedName name="Bateas" localSheetId="2">#REF!</definedName>
    <definedName name="Bateas">#REF!</definedName>
    <definedName name="BB" localSheetId="3">SUMIF([2]APU!#REF!,[2]APU!#REF!,[2]APU!D$1:D$65536)+SUMIF([2]APU!#REF!,[2]APU!#REF!&amp;"6I",[2]APU!E$1:E$65536)</definedName>
    <definedName name="BB" localSheetId="2">SUMIF([2]APU!#REF!,[2]APU!#REF!,[2]APU!D$1:D$65536)+SUMIF([2]APU!#REF!,[2]APU!#REF!&amp;"6I",[2]APU!E$1:E$65536)</definedName>
    <definedName name="BB">SUMIF([2]APU!#REF!,[2]APU!#REF!,[2]APU!D$1:D$65536)+SUMIF([2]APU!#REF!,[2]APU!#REF!&amp;"6I",[2]APU!E$1:E$65536)</definedName>
    <definedName name="BC" localSheetId="3">VLOOKUP([2]APU!#REF!,[2]INS!#REF!,5,FALSE)</definedName>
    <definedName name="BC" localSheetId="2">VLOOKUP([2]APU!#REF!,[2]INS!#REF!,5,FALSE)</definedName>
    <definedName name="BC">VLOOKUP([2]APU!#REF!,[2]INS!#REF!,5,FALSE)</definedName>
    <definedName name="BD" localSheetId="3">VLOOKUP([2]APU!#REF!,[2]APU!#REF!,2,FALSE)</definedName>
    <definedName name="BD" localSheetId="2">VLOOKUP([2]APU!#REF!,[2]APU!#REF!,2,FALSE)</definedName>
    <definedName name="BD">VLOOKUP([2]APU!#REF!,[2]APU!#REF!,2,FALSE)</definedName>
    <definedName name="BE">VLOOKUP([2]APU!$C1,[2]APU!$G$1:$L$65536,3,FALSE)*[2]APU!$G1</definedName>
    <definedName name="Bebederos_para_parque" localSheetId="3">#REF!</definedName>
    <definedName name="Bebederos_para_parque" localSheetId="2">#REF!</definedName>
    <definedName name="Bebederos_para_parque">#REF!</definedName>
    <definedName name="Bicicletero" localSheetId="3">#REF!</definedName>
    <definedName name="Bicicletero" localSheetId="2">#REF!</definedName>
    <definedName name="Bicicletero">#REF!</definedName>
    <definedName name="Bisagra_aluminio_Extruído_3" localSheetId="3">#REF!</definedName>
    <definedName name="Bisagra_aluminio_Extruído_3" localSheetId="2">#REF!</definedName>
    <definedName name="Bisagra_aluminio_Extruído_3">#REF!</definedName>
    <definedName name="Bisagra_común_de_3" localSheetId="3">#REF!</definedName>
    <definedName name="Bisagra_común_de_3" localSheetId="2">#REF!</definedName>
    <definedName name="Bisagra_común_de_3">#REF!</definedName>
    <definedName name="Bombas_de_Incendio" localSheetId="3">#REF!</definedName>
    <definedName name="Bombas_de_Incendio" localSheetId="2">#REF!</definedName>
    <definedName name="Bombas_de_Incendio">#REF!</definedName>
    <definedName name="Bombas_de_Suministro_Pre_Ensambladas" localSheetId="3">#REF!</definedName>
    <definedName name="Bombas_de_Suministro_Pre_Ensambladas" localSheetId="2">#REF!</definedName>
    <definedName name="Bombas_de_Suministro_Pre_Ensambladas">#REF!</definedName>
    <definedName name="Bombas_sum_seg_espec" localSheetId="3">#REF!</definedName>
    <definedName name="Bombas_sum_seg_espec" localSheetId="2">#REF!</definedName>
    <definedName name="Bombas_sum_seg_espec">#REF!</definedName>
    <definedName name="Bombas_Sumergibles" localSheetId="3">#REF!</definedName>
    <definedName name="Bombas_Sumergibles" localSheetId="2">#REF!</definedName>
    <definedName name="Bombas_Sumergibles">#REF!</definedName>
    <definedName name="Bombas_Sumergibles_Según_Especificacion" localSheetId="3">#REF!</definedName>
    <definedName name="Bombas_Sumergibles_Según_Especificacion" localSheetId="2">#REF!</definedName>
    <definedName name="Bombas_Sumergibles_Según_Especificacion">#REF!</definedName>
    <definedName name="Bordillo_en_concreto_e__15.H_0_40_para_jardineras_y_otros" localSheetId="3">#REF!</definedName>
    <definedName name="Bordillo_en_concreto_e__15.H_0_40_para_jardineras_y_otros" localSheetId="2">#REF!</definedName>
    <definedName name="Bordillo_en_concreto_e__15.H_0_40_para_jardineras_y_otros">#REF!</definedName>
    <definedName name="Bordillo_Jardineras_en_circulaciones_y_patio__en_concreto_e__15._Anden" localSheetId="3">#REF!</definedName>
    <definedName name="Bordillo_Jardineras_en_circulaciones_y_patio__en_concreto_e__15._Anden" localSheetId="2">#REF!</definedName>
    <definedName name="Bordillo_Jardineras_en_circulaciones_y_patio__en_concreto_e__15._Anden">#REF!</definedName>
    <definedName name="Bordillo_prefabricados_tipo_A___70" localSheetId="3">#REF!</definedName>
    <definedName name="Bordillo_prefabricados_tipo_A___70" localSheetId="2">#REF!</definedName>
    <definedName name="Bordillo_prefabricados_tipo_A___70">#REF!</definedName>
    <definedName name="Brazo_Hidráulico_Dorma__4" localSheetId="3">#REF!</definedName>
    <definedName name="Brazo_Hidráulico_Dorma__4" localSheetId="2">#REF!</definedName>
    <definedName name="Brazo_Hidráulico_Dorma__4">#REF!</definedName>
    <definedName name="Breaker_Tipo_Enchufable_de_1x20A_10KA" localSheetId="3">#REF!</definedName>
    <definedName name="Breaker_Tipo_Enchufable_de_1x20A_10KA" localSheetId="2">#REF!</definedName>
    <definedName name="Breaker_Tipo_Enchufable_de_1x20A_10KA">#REF!</definedName>
    <definedName name="Breaker_Tipo_Enchufable_de_3x20A_10KA" localSheetId="3">#REF!</definedName>
    <definedName name="Breaker_Tipo_Enchufable_de_3x20A_10KA" localSheetId="2">#REF!</definedName>
    <definedName name="Breaker_Tipo_Enchufable_de_3x20A_10KA">#REF!</definedName>
    <definedName name="Breaker_Tipo_Enchufable_de_3x30A_10KA" localSheetId="3">#REF!</definedName>
    <definedName name="Breaker_Tipo_Enchufable_de_3x30A_10KA" localSheetId="2">#REF!</definedName>
    <definedName name="Breaker_Tipo_Enchufable_de_3x30A_10KA">#REF!</definedName>
    <definedName name="Breaker_Tipo_Enchufable_de_3x80A_25KA" localSheetId="3">#REF!</definedName>
    <definedName name="Breaker_Tipo_Enchufable_de_3x80A_25KA" localSheetId="2">#REF!</definedName>
    <definedName name="Breaker_Tipo_Enchufable_de_3x80A_25KA">#REF!</definedName>
    <definedName name="Brida_Roscada_Acero_X_150_PSI_2" localSheetId="3">#REF!</definedName>
    <definedName name="Brida_Roscada_Acero_X_150_PSI_2" localSheetId="2">#REF!</definedName>
    <definedName name="Brida_Roscada_Acero_X_150_PSI_2">#REF!</definedName>
    <definedName name="Brida_Roscada_Acero_X_150_PSI_3" localSheetId="3">#REF!</definedName>
    <definedName name="Brida_Roscada_Acero_X_150_PSI_3" localSheetId="2">#REF!</definedName>
    <definedName name="Brida_Roscada_Acero_X_150_PSI_3">#REF!</definedName>
    <definedName name="Brocha_de_cerda_4" localSheetId="3">#REF!</definedName>
    <definedName name="Brocha_de_cerda_4" localSheetId="2">#REF!</definedName>
    <definedName name="Brocha_de_cerda_4">#REF!</definedName>
    <definedName name="Cable_Aluminio_Aislado_P.V.C._1_0_AWG" localSheetId="3">#REF!</definedName>
    <definedName name="Cable_Aluminio_Aislado_P.V.C._1_0_AWG" localSheetId="2">#REF!</definedName>
    <definedName name="Cable_Aluminio_Aislado_P.V.C._1_0_AWG">#REF!</definedName>
    <definedName name="Cable_Aluminio_Aislado_P.V.C._2_0_AWG" localSheetId="3">#REF!</definedName>
    <definedName name="Cable_Aluminio_Aislado_P.V.C._2_0_AWG" localSheetId="2">#REF!</definedName>
    <definedName name="Cable_Aluminio_Aislado_P.V.C._2_0_AWG">#REF!</definedName>
    <definedName name="Cable_Telefonico_de_20_Pares" localSheetId="3">#REF!</definedName>
    <definedName name="Cable_Telefonico_de_20_Pares" localSheetId="2">#REF!</definedName>
    <definedName name="Cable_Telefonico_de_20_Pares">#REF!</definedName>
    <definedName name="Cable_teléfonos_2_Pares" localSheetId="3">#REF!</definedName>
    <definedName name="Cable_teléfonos_2_Pares" localSheetId="2">#REF!</definedName>
    <definedName name="Cable_teléfonos_2_Pares">#REF!</definedName>
    <definedName name="Cable_UTP_4_Pares_Cat._5E" localSheetId="3">#REF!</definedName>
    <definedName name="Cable_UTP_4_Pares_Cat._5E" localSheetId="2">#REF!</definedName>
    <definedName name="Cable_UTP_4_Pares_Cat._5E">#REF!</definedName>
    <definedName name="Caja_de_Paso_en_Mamposteria_de_40x40_cm." localSheetId="3">#REF!</definedName>
    <definedName name="Caja_de_Paso_en_Mamposteria_de_40x40_cm." localSheetId="2">#REF!</definedName>
    <definedName name="Caja_de_Paso_en_Mamposteria_de_40x40_cm.">#REF!</definedName>
    <definedName name="Caja_de_Paso_Metalicas_de_10x10_cm." localSheetId="3">#REF!</definedName>
    <definedName name="Caja_de_Paso_Metalicas_de_10x10_cm." localSheetId="2">#REF!</definedName>
    <definedName name="Caja_de_Paso_Metalicas_de_10x10_cm.">#REF!</definedName>
    <definedName name="Caja_de_Paso_Metalicas_de_20x20_cm." localSheetId="3">#REF!</definedName>
    <definedName name="Caja_de_Paso_Metalicas_de_20x20_cm." localSheetId="2">#REF!</definedName>
    <definedName name="Caja_de_Paso_Metalicas_de_20x20_cm.">#REF!</definedName>
    <definedName name="Caja_Galvanizada_5800" localSheetId="3">#REF!</definedName>
    <definedName name="Caja_Galvanizada_5800" localSheetId="2">#REF!</definedName>
    <definedName name="Caja_Galvanizada_5800">#REF!</definedName>
    <definedName name="Caja_para_Taco_100_a_4_circuitos" localSheetId="3">#REF!</definedName>
    <definedName name="Caja_para_Taco_100_a_4_circuitos" localSheetId="2">#REF!</definedName>
    <definedName name="Caja_para_Taco_100_a_4_circuitos">#REF!</definedName>
    <definedName name="Cajas_de_Inspeccion__N._CODENSA__AP_280" localSheetId="3">#REF!</definedName>
    <definedName name="Cajas_de_Inspeccion__N._CODENSA__AP_280" localSheetId="2">#REF!</definedName>
    <definedName name="Cajas_de_Inspeccion__N._CODENSA__AP_280">#REF!</definedName>
    <definedName name="Cajas_de_Inspeccion__N._CODENSA__CS_274" localSheetId="3">#REF!</definedName>
    <definedName name="Cajas_de_Inspeccion__N._CODENSA__CS_274" localSheetId="2">#REF!</definedName>
    <definedName name="Cajas_de_Inspeccion__N._CODENSA__CS_274">#REF!</definedName>
    <definedName name="Cajas_de_Inspeccion_Según_N._CODENSA_C8_276" localSheetId="3">#REF!</definedName>
    <definedName name="Cajas_de_Inspeccion_Según_N._CODENSA_C8_276" localSheetId="2">#REF!</definedName>
    <definedName name="Cajas_de_Inspeccion_Según_N._CODENSA_C8_276">#REF!</definedName>
    <definedName name="Cajillas_Medidores_1_1_2" localSheetId="3">#REF!</definedName>
    <definedName name="Cajillas_Medidores_1_1_2" localSheetId="2">#REF!</definedName>
    <definedName name="Cajillas_Medidores_1_1_2">#REF!</definedName>
    <definedName name="Calado_Ceramico_20x20" localSheetId="3">#REF!</definedName>
    <definedName name="Calado_Ceramico_20x20" localSheetId="2">#REF!</definedName>
    <definedName name="Calado_Ceramico_20x20">#REF!</definedName>
    <definedName name="Calentadores_de_Paso" localSheetId="3">#REF!</definedName>
    <definedName name="Calentadores_de_Paso" localSheetId="2">#REF!</definedName>
    <definedName name="Calentadores_de_Paso">#REF!</definedName>
    <definedName name="Campana_Extractora" localSheetId="3">#REF!</definedName>
    <definedName name="Campana_Extractora" localSheetId="2">#REF!</definedName>
    <definedName name="Campana_Extractora">#REF!</definedName>
    <definedName name="Campana_extractora_más_ductería." localSheetId="3">#REF!</definedName>
    <definedName name="Campana_extractora_más_ductería." localSheetId="2">#REF!</definedName>
    <definedName name="Campana_extractora_más_ductería.">#REF!</definedName>
    <definedName name="Canaleta_Metalica_con_Division_de_15x4_cm." localSheetId="3">#REF!</definedName>
    <definedName name="Canaleta_Metalica_con_Division_de_15x4_cm." localSheetId="2">#REF!</definedName>
    <definedName name="Canaleta_Metalica_con_Division_de_15x4_cm.">#REF!</definedName>
    <definedName name="Canalizacion_Subterranea_4_PVC_4__Según_N._CODENSA" localSheetId="3">#REF!</definedName>
    <definedName name="Canalizacion_Subterranea_4_PVC_4__Según_N._CODENSA" localSheetId="2">#REF!</definedName>
    <definedName name="Canalizacion_Subterranea_4_PVC_4__Según_N._CODENSA">#REF!</definedName>
    <definedName name="Canastilla_Lavaplatos_Ref._93500_000_000" localSheetId="3">#REF!</definedName>
    <definedName name="Canastilla_Lavaplatos_Ref._93500_000_000" localSheetId="2">#REF!</definedName>
    <definedName name="Canastilla_Lavaplatos_Ref._93500_000_000">#REF!</definedName>
    <definedName name="Canchas_múltiples." localSheetId="3">#REF!</definedName>
    <definedName name="Canchas_múltiples." localSheetId="2">#REF!</definedName>
    <definedName name="Canchas_múltiples.">#REF!</definedName>
    <definedName name="Canecas_de_55_Gal." localSheetId="3">#REF!</definedName>
    <definedName name="Canecas_de_55_Gal." localSheetId="2">#REF!</definedName>
    <definedName name="Canecas_de_55_Gal.">#REF!</definedName>
    <definedName name="CANT_PPTO">#N/A</definedName>
    <definedName name="Caolin" localSheetId="3">#REF!</definedName>
    <definedName name="Caolin" localSheetId="2">#REF!</definedName>
    <definedName name="Caolin">#REF!</definedName>
    <definedName name="CapActividad" localSheetId="3">#REF!</definedName>
    <definedName name="CapActividad" localSheetId="2">#REF!</definedName>
    <definedName name="CapActividad">#REF!</definedName>
    <definedName name="CapComponent" localSheetId="3">#REF!</definedName>
    <definedName name="CapComponent" localSheetId="2">#REF!</definedName>
    <definedName name="CapComponent">#REF!</definedName>
    <definedName name="CapResumen" localSheetId="3">#REF!</definedName>
    <definedName name="CapResumen" localSheetId="2">#REF!</definedName>
    <definedName name="CapResumen">#REF!</definedName>
    <definedName name="Cargador_frontal" localSheetId="3">#REF!</definedName>
    <definedName name="Cargador_frontal" localSheetId="2">#REF!</definedName>
    <definedName name="Cargador_frontal">#REF!</definedName>
    <definedName name="Casetón_en_fibra_de_vidrio." localSheetId="3">#REF!</definedName>
    <definedName name="Casetón_en_fibra_de_vidrio." localSheetId="2">#REF!</definedName>
    <definedName name="Casetón_en_fibra_de_vidrio.">#REF!</definedName>
    <definedName name="Caucho_Sabanero_1.50_m" localSheetId="3">#REF!</definedName>
    <definedName name="Caucho_Sabanero_1.50_m" localSheetId="2">#REF!</definedName>
    <definedName name="Caucho_Sabanero_1.50_m">#REF!</definedName>
    <definedName name="Cedro_caqueta_pieza" localSheetId="3">#REF!</definedName>
    <definedName name="Cedro_caqueta_pieza" localSheetId="2">#REF!</definedName>
    <definedName name="Cedro_caqueta_pieza">#REF!</definedName>
    <definedName name="Celosía_en_aluminio" localSheetId="3">#REF!</definedName>
    <definedName name="Celosía_en_aluminio" localSheetId="2">#REF!</definedName>
    <definedName name="Celosía_en_aluminio">#REF!</definedName>
    <definedName name="Cemento_Blanco" localSheetId="3">#REF!</definedName>
    <definedName name="Cemento_Blanco" localSheetId="2">#REF!</definedName>
    <definedName name="Cemento_Blanco">#REF!</definedName>
    <definedName name="Cemento_gris" localSheetId="3">#REF!</definedName>
    <definedName name="Cemento_gris" localSheetId="2">#REF!</definedName>
    <definedName name="Cemento_gris">#REF!</definedName>
    <definedName name="Cepillos" localSheetId="3">#REF!</definedName>
    <definedName name="Cepillos" localSheetId="2">#REF!</definedName>
    <definedName name="Cepillos">#REF!</definedName>
    <definedName name="Ceramica_30_X_30_Ref." localSheetId="3">#REF!</definedName>
    <definedName name="Ceramica_30_X_30_Ref." localSheetId="2">#REF!</definedName>
    <definedName name="Ceramica_30_X_30_Ref.">#REF!</definedName>
    <definedName name="Cerámica_Alfa_Lisa_20x20" localSheetId="3">#REF!</definedName>
    <definedName name="Cerámica_Alfa_Lisa_20x20" localSheetId="2">#REF!</definedName>
    <definedName name="Cerámica_Alfa_Lisa_20x20">#REF!</definedName>
    <definedName name="Cerchas_metalicas_segun_diseño_arquitectonico" localSheetId="3">#REF!</definedName>
    <definedName name="Cerchas_metalicas_segun_diseño_arquitectonico" localSheetId="2">#REF!</definedName>
    <definedName name="Cerchas_metalicas_segun_diseño_arquitectonico">#REF!</definedName>
    <definedName name="Cerco_Ordinario_3_M" localSheetId="3">#REF!</definedName>
    <definedName name="Cerco_Ordinario_3_M" localSheetId="2">#REF!</definedName>
    <definedName name="Cerco_Ordinario_3_M">#REF!</definedName>
    <definedName name="Cerradura__No_hay_sugerencias__baño_A_40S" localSheetId="3">#REF!</definedName>
    <definedName name="Cerradura__No_hay_sugerencias__baño_A_40S" localSheetId="2">#REF!</definedName>
    <definedName name="Cerradura__No_hay_sugerencias__baño_A_40S">#REF!</definedName>
    <definedName name="Cerradura_Ref._A40_S_Orbit_C_M_Schlage" localSheetId="3">#REF!</definedName>
    <definedName name="Cerradura_Ref._A40_S_Orbit_C_M_Schlage" localSheetId="2">#REF!</definedName>
    <definedName name="Cerradura_Ref._A40_S_Orbit_C_M_Schlage">#REF!</definedName>
    <definedName name="Cerradura_Ref._A50_PD_Con_Manija_Orbit_C_M_Schlage" localSheetId="3">#REF!</definedName>
    <definedName name="Cerradura_Ref._A50_PD_Con_Manija_Orbit_C_M_Schlage" localSheetId="2">#REF!</definedName>
    <definedName name="Cerradura_Ref._A50_PD_Con_Manija_Orbit_C_M_Schlage">#REF!</definedName>
    <definedName name="Cerradura_Ref._A50_WD_Orbit_C_M_Schlage" localSheetId="3">#REF!</definedName>
    <definedName name="Cerradura_Ref._A50_WD_Orbit_C_M_Schlage" localSheetId="2">#REF!</definedName>
    <definedName name="Cerradura_Ref._A50_WD_Orbit_C_M_Schlage">#REF!</definedName>
    <definedName name="Cerradura_Ref._A80_PD_Orbit_C_M_Schlage" localSheetId="3">#REF!</definedName>
    <definedName name="Cerradura_Ref._A80_PD_Orbit_C_M_Schlage" localSheetId="2">#REF!</definedName>
    <definedName name="Cerradura_Ref._A80_PD_Orbit_C_M_Schlage">#REF!</definedName>
    <definedName name="Cerradura_Ref._B362_C_M_Schlage" localSheetId="3">#REF!</definedName>
    <definedName name="Cerradura_Ref._B362_C_M_Schlage" localSheetId="2">#REF!</definedName>
    <definedName name="Cerradura_Ref._B362_C_M_Schlage">#REF!</definedName>
    <definedName name="Certificacion_por_Punto_Sencillo" localSheetId="3">#REF!</definedName>
    <definedName name="Certificacion_por_Punto_Sencillo" localSheetId="2">#REF!</definedName>
    <definedName name="Certificacion_por_Punto_Sencillo">#REF!</definedName>
    <definedName name="Chazos_de_Madera_10_X_10" localSheetId="3">#REF!</definedName>
    <definedName name="Chazos_de_Madera_10_X_10" localSheetId="2">#REF!</definedName>
    <definedName name="Chazos_de_Madera_10_X_10">#REF!</definedName>
    <definedName name="Cheque_1" localSheetId="3">#REF!</definedName>
    <definedName name="Cheque_1" localSheetId="2">#REF!</definedName>
    <definedName name="Cheque_1">#REF!</definedName>
    <definedName name="Cheque_1_1_2" localSheetId="3">#REF!</definedName>
    <definedName name="Cheque_1_1_2" localSheetId="2">#REF!</definedName>
    <definedName name="Cheque_1_1_2">#REF!</definedName>
    <definedName name="Cheque_2" localSheetId="3">#REF!</definedName>
    <definedName name="Cheque_2" localSheetId="2">#REF!</definedName>
    <definedName name="Cheque_2">#REF!</definedName>
    <definedName name="Cheque_3" localSheetId="3">#REF!</definedName>
    <definedName name="Cheque_3" localSheetId="2">#REF!</definedName>
    <definedName name="Cheque_3">#REF!</definedName>
    <definedName name="Cinta_teflón" localSheetId="3">#REF!</definedName>
    <definedName name="Cinta_teflón" localSheetId="2">#REF!</definedName>
    <definedName name="Cinta_teflón">#REF!</definedName>
    <definedName name="CIR">#N/A</definedName>
    <definedName name="Cocineta_estufa_a_gas_dos_puestos" localSheetId="3">#REF!</definedName>
    <definedName name="Cocineta_estufa_a_gas_dos_puestos" localSheetId="2">#REF!</definedName>
    <definedName name="Cocineta_estufa_a_gas_dos_puestos">#REF!</definedName>
    <definedName name="Codo_45_cobre_tipo_CxC" localSheetId="3">#REF!</definedName>
    <definedName name="Codo_45_cobre_tipo_CxC" localSheetId="2">#REF!</definedName>
    <definedName name="Codo_45_cobre_tipo_CxC">#REF!</definedName>
    <definedName name="Codo_90_1_4__c_x_c_sanitario_3" localSheetId="3">#REF!</definedName>
    <definedName name="Codo_90_1_4__c_x_c_sanitario_3" localSheetId="2">#REF!</definedName>
    <definedName name="Codo_90_1_4__c_x_c_sanitario_3">#REF!</definedName>
    <definedName name="Codo_90_1_4__c_x_c_sanitario_4" localSheetId="3">#REF!</definedName>
    <definedName name="Codo_90_1_4__c_x_c_sanitario_4" localSheetId="2">#REF!</definedName>
    <definedName name="Codo_90_1_4__c_x_c_sanitario_4">#REF!</definedName>
    <definedName name="Codo_90_cobre_tipo_CxC" localSheetId="3">#REF!</definedName>
    <definedName name="Codo_90_cobre_tipo_CxC" localSheetId="2">#REF!</definedName>
    <definedName name="Codo_90_cobre_tipo_CxC">#REF!</definedName>
    <definedName name="Codo_90_presión_P.V.C._1" localSheetId="3">#REF!</definedName>
    <definedName name="Codo_90_presión_P.V.C._1" localSheetId="2">#REF!</definedName>
    <definedName name="Codo_90_presión_P.V.C._1">#REF!</definedName>
    <definedName name="Codo_90_presión_P.V.C._1_1_2" localSheetId="3">#REF!</definedName>
    <definedName name="Codo_90_presión_P.V.C._1_1_2" localSheetId="2">#REF!</definedName>
    <definedName name="Codo_90_presión_P.V.C._1_1_2">#REF!</definedName>
    <definedName name="Codo_90_presión_P.V.C._1_2" localSheetId="3">#REF!</definedName>
    <definedName name="Codo_90_presión_P.V.C._1_2" localSheetId="2">#REF!</definedName>
    <definedName name="Codo_90_presión_P.V.C._1_2">#REF!</definedName>
    <definedName name="Codo_90_presión_P.V.C._3_4" localSheetId="3">#REF!</definedName>
    <definedName name="Codo_90_presión_P.V.C._3_4" localSheetId="2">#REF!</definedName>
    <definedName name="Codo_90_presión_P.V.C._3_4">#REF!</definedName>
    <definedName name="Codo_90o_1_4__CxC_SANITARIO_2" localSheetId="3">#REF!</definedName>
    <definedName name="Codo_90o_1_4__CxC_SANITARIO_2" localSheetId="2">#REF!</definedName>
    <definedName name="Codo_90o_1_4__CxC_SANITARIO_2">#REF!</definedName>
    <definedName name="Codo_90o_1_4__CxC_SANITARIO_3" localSheetId="3">#REF!</definedName>
    <definedName name="Codo_90o_1_4__CxC_SANITARIO_3" localSheetId="2">#REF!</definedName>
    <definedName name="Codo_90o_1_4__CxC_SANITARIO_3">#REF!</definedName>
    <definedName name="Codo_90o_1_4__CxC_SANITARIO_4" localSheetId="3">#REF!</definedName>
    <definedName name="Codo_90o_1_4__CxC_SANITARIO_4" localSheetId="2">#REF!</definedName>
    <definedName name="Codo_90o_1_4__CxC_SANITARIO_4">#REF!</definedName>
    <definedName name="Codo_90o_1_4__CxC_SANITARIO_6" localSheetId="3">#REF!</definedName>
    <definedName name="Codo_90o_1_4__CxC_SANITARIO_6" localSheetId="2">#REF!</definedName>
    <definedName name="Codo_90o_1_4__CxC_SANITARIO_6">#REF!</definedName>
    <definedName name="Codo_90o_Presión_P.V.C._1" localSheetId="3">#REF!</definedName>
    <definedName name="Codo_90o_Presión_P.V.C._1" localSheetId="2">#REF!</definedName>
    <definedName name="Codo_90o_Presión_P.V.C._1">#REF!</definedName>
    <definedName name="Codo_90o_Presión_P.V.C._1_1_2" localSheetId="3">#REF!</definedName>
    <definedName name="Codo_90o_Presión_P.V.C._1_1_2" localSheetId="2">#REF!</definedName>
    <definedName name="Codo_90o_Presión_P.V.C._1_1_2">#REF!</definedName>
    <definedName name="Codo_90o_Presión_P.V.C._1_1_4" localSheetId="3">#REF!</definedName>
    <definedName name="Codo_90o_Presión_P.V.C._1_1_4" localSheetId="2">#REF!</definedName>
    <definedName name="Codo_90o_Presión_P.V.C._1_1_4">#REF!</definedName>
    <definedName name="Codo_90o_Presión_P.V.C._1_2" localSheetId="3">#REF!</definedName>
    <definedName name="Codo_90o_Presión_P.V.C._1_2" localSheetId="2">#REF!</definedName>
    <definedName name="Codo_90o_Presión_P.V.C._1_2">#REF!</definedName>
    <definedName name="Codo_90o_Presión_P.V.C._2" localSheetId="3">#REF!</definedName>
    <definedName name="Codo_90o_Presión_P.V.C._2" localSheetId="2">#REF!</definedName>
    <definedName name="Codo_90o_Presión_P.V.C._2">#REF!</definedName>
    <definedName name="Codo_90o_Presión_P.V.C._2_1_2" localSheetId="3">#REF!</definedName>
    <definedName name="Codo_90o_Presión_P.V.C._2_1_2" localSheetId="2">#REF!</definedName>
    <definedName name="Codo_90o_Presión_P.V.C._2_1_2">#REF!</definedName>
    <definedName name="Codo_90o_Presión_P.V.C._3" localSheetId="3">#REF!</definedName>
    <definedName name="Codo_90o_Presión_P.V.C._3" localSheetId="2">#REF!</definedName>
    <definedName name="Codo_90o_Presión_P.V.C._3">#REF!</definedName>
    <definedName name="Codo_90o_Presión_P.V.C._3_4" localSheetId="3">#REF!</definedName>
    <definedName name="Codo_90o_Presión_P.V.C._3_4" localSheetId="2">#REF!</definedName>
    <definedName name="Codo_90o_Presión_P.V.C._3_4">#REF!</definedName>
    <definedName name="Codo_galvanizado_1" localSheetId="3">#REF!</definedName>
    <definedName name="Codo_galvanizado_1" localSheetId="2">#REF!</definedName>
    <definedName name="Codo_galvanizado_1">#REF!</definedName>
    <definedName name="Codo_galvanizado_1_1_2" localSheetId="3">#REF!</definedName>
    <definedName name="Codo_galvanizado_1_1_2" localSheetId="2">#REF!</definedName>
    <definedName name="Codo_galvanizado_1_1_2">#REF!</definedName>
    <definedName name="Codo_galvanizado_2" localSheetId="3">#REF!</definedName>
    <definedName name="Codo_galvanizado_2" localSheetId="2">#REF!</definedName>
    <definedName name="Codo_galvanizado_2">#REF!</definedName>
    <definedName name="Codo_Galvanizado_3" localSheetId="3">#REF!</definedName>
    <definedName name="Codo_Galvanizado_3" localSheetId="2">#REF!</definedName>
    <definedName name="Codo_Galvanizado_3">#REF!</definedName>
    <definedName name="Color_mineral" localSheetId="3">#REF!</definedName>
    <definedName name="Color_mineral" localSheetId="2">#REF!</definedName>
    <definedName name="Color_mineral">#REF!</definedName>
    <definedName name="Compresor_2_Martillos_185_PCM" localSheetId="3">#REF!</definedName>
    <definedName name="Compresor_2_Martillos_185_PCM" localSheetId="2">#REF!</definedName>
    <definedName name="Compresor_2_Martillos_185_PCM">#REF!</definedName>
    <definedName name="Concreto_1_3_5" localSheetId="3">#REF!</definedName>
    <definedName name="Concreto_1_3_5" localSheetId="2">#REF!</definedName>
    <definedName name="Concreto_1_3_5">#REF!</definedName>
    <definedName name="Concreto_2500_PSI" localSheetId="3">#REF!</definedName>
    <definedName name="Concreto_2500_PSI" localSheetId="2">#REF!</definedName>
    <definedName name="Concreto_2500_PSI">#REF!</definedName>
    <definedName name="Concreto_3000_PSI" localSheetId="3">#REF!</definedName>
    <definedName name="Concreto_3000_PSI" localSheetId="2">#REF!</definedName>
    <definedName name="Concreto_3000_PSI">#REF!</definedName>
    <definedName name="Concreto_a_granel_con_silo_puesto_en_obra__cemento_1A__2500_P.S.I." localSheetId="3">#REF!</definedName>
    <definedName name="Concreto_a_granel_con_silo_puesto_en_obra__cemento_1A__2500_P.S.I." localSheetId="2">#REF!</definedName>
    <definedName name="Concreto_a_granel_con_silo_puesto_en_obra__cemento_1A__2500_P.S.I.">#REF!</definedName>
    <definedName name="Concreto_a_granel_con_silo_puesto_en_obra__cemento_1A__3000_P.S.I." localSheetId="3">#REF!</definedName>
    <definedName name="Concreto_a_granel_con_silo_puesto_en_obra__cemento_1A__3000_P.S.I." localSheetId="2">#REF!</definedName>
    <definedName name="Concreto_a_granel_con_silo_puesto_en_obra__cemento_1A__3000_P.S.I.">#REF!</definedName>
    <definedName name="Concreto_a_granel_con_silo_puesto_en_obra__cemento_1A__4000_P.S.I." localSheetId="3">#REF!</definedName>
    <definedName name="Concreto_a_granel_con_silo_puesto_en_obra__cemento_1A__4000_P.S.I." localSheetId="2">#REF!</definedName>
    <definedName name="Concreto_a_granel_con_silo_puesto_en_obra__cemento_1A__4000_P.S.I.">#REF!</definedName>
    <definedName name="Concreto_común_3000_P.S.I." localSheetId="3">#REF!</definedName>
    <definedName name="Concreto_común_3000_P.S.I." localSheetId="2">#REF!</definedName>
    <definedName name="Concreto_común_3000_P.S.I.">#REF!</definedName>
    <definedName name="Concreto_Corriente_2500_P.S.I." localSheetId="3">#REF!</definedName>
    <definedName name="Concreto_Corriente_2500_P.S.I." localSheetId="2">#REF!</definedName>
    <definedName name="Concreto_Corriente_2500_P.S.I.">#REF!</definedName>
    <definedName name="Concreto_Corriente_3000_P.S.I." localSheetId="3">#REF!</definedName>
    <definedName name="Concreto_Corriente_3000_P.S.I." localSheetId="2">#REF!</definedName>
    <definedName name="Concreto_Corriente_3000_P.S.I.">#REF!</definedName>
    <definedName name="Concreto_corriente_de_2500_P.S.I." localSheetId="3">#REF!</definedName>
    <definedName name="Concreto_corriente_de_2500_P.S.I." localSheetId="2">#REF!</definedName>
    <definedName name="Concreto_corriente_de_2500_P.S.I.">#REF!</definedName>
    <definedName name="Concreto_Corriente_de_3000_P.S.I." localSheetId="3">#REF!</definedName>
    <definedName name="Concreto_Corriente_de_3000_P.S.I." localSheetId="2">#REF!</definedName>
    <definedName name="Concreto_Corriente_de_3000_P.S.I.">#REF!</definedName>
    <definedName name="Concreto_Corriente_de_4000_P.S.I." localSheetId="3">#REF!</definedName>
    <definedName name="Concreto_Corriente_de_4000_P.S.I." localSheetId="2">#REF!</definedName>
    <definedName name="Concreto_Corriente_de_4000_P.S.I.">#REF!</definedName>
    <definedName name="Concreto_Gravilla_Fina_2000_psi" localSheetId="3">#REF!</definedName>
    <definedName name="Concreto_Gravilla_Fina_2000_psi" localSheetId="2">#REF!</definedName>
    <definedName name="Concreto_Gravilla_Fina_2000_psi">#REF!</definedName>
    <definedName name="Conexión_Siamesa" localSheetId="3">#REF!</definedName>
    <definedName name="Conexión_Siamesa" localSheetId="2">#REF!</definedName>
    <definedName name="Conexión_Siamesa">#REF!</definedName>
    <definedName name="Conexión_Siamesa_de_2_1_2__X_2_1_2__X_3" localSheetId="3">#REF!</definedName>
    <definedName name="Conexión_Siamesa_de_2_1_2__X_2_1_2__X_3" localSheetId="2">#REF!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3">#REF!</definedName>
    <definedName name="CotizacionARP" localSheetId="2">#REF!</definedName>
    <definedName name="CotizacionARP">#REF!</definedName>
    <definedName name="Cuadrilla_Albañilería_OF_Ayudante" localSheetId="3">#REF!</definedName>
    <definedName name="Cuadrilla_Albañilería_OF_Ayudante" localSheetId="2">#REF!</definedName>
    <definedName name="Cuadrilla_Albañilería_OF_Ayudante">#REF!</definedName>
    <definedName name="Cubierta_sándwich___Deck_Aluzinc_333C_mm_Cal_26" localSheetId="3">#REF!</definedName>
    <definedName name="Cubierta_sándwich___Deck_Aluzinc_333C_mm_Cal_26" localSheetId="2">#REF!</definedName>
    <definedName name="Cubierta_sándwich___Deck_Aluzinc_333C_mm_Cal_26">#REF!</definedName>
    <definedName name="Cubierta_Trapezoidal_Acesco_3_05" localSheetId="3">#REF!</definedName>
    <definedName name="Cubierta_Trapezoidal_Acesco_3_05" localSheetId="2">#REF!</definedName>
    <definedName name="Cubierta_Trapezoidal_Acesco_3_05">#REF!</definedName>
    <definedName name="Cuchillas" localSheetId="3">#REF!</definedName>
    <definedName name="Cuchillas" localSheetId="2">#REF!</definedName>
    <definedName name="Cuchillas">#REF!</definedName>
    <definedName name="Cupula_tragante_4_x2" localSheetId="3">#REF!</definedName>
    <definedName name="Cupula_tragante_4_x2" localSheetId="2">#REF!</definedName>
    <definedName name="Cupula_tragante_4_x2">#REF!</definedName>
    <definedName name="Dbgcm" localSheetId="3">#REF!</definedName>
    <definedName name="Dbgcm" localSheetId="2">#REF!</definedName>
    <definedName name="Dbgcm">#REF!</definedName>
    <definedName name="Dcacm" localSheetId="3">#REF!</definedName>
    <definedName name="Dcacm" localSheetId="2">#REF!</definedName>
    <definedName name="Dcacm">#REF!</definedName>
    <definedName name="DESC">VLOOKUP([2]PPTO!$F1,[2]AC!$B$1:$D$65536,2,0)</definedName>
    <definedName name="Desinfeccion_del_Sistema_de_Agua_Potable" localSheetId="3">#REF!</definedName>
    <definedName name="Desinfeccion_del_Sistema_de_Agua_Potable" localSheetId="2">#REF!</definedName>
    <definedName name="Desinfeccion_del_Sistema_de_Agua_Potable">#REF!</definedName>
    <definedName name="DifConsultoriaFMMin" localSheetId="3">#REF!</definedName>
    <definedName name="DifConsultoriaFMMin" localSheetId="2">#REF!</definedName>
    <definedName name="DifConsultoriaFMMin">#REF!</definedName>
    <definedName name="Disolvente_Thinner" localSheetId="3">#REF!</definedName>
    <definedName name="Disolvente_Thinner" localSheetId="2">#REF!</definedName>
    <definedName name="Disolvente_Thinner">#REF!</definedName>
    <definedName name="Dispensador_Jabon_Liquido_Ref._B_4063" localSheetId="3">#REF!</definedName>
    <definedName name="Dispensador_Jabon_Liquido_Ref._B_4063" localSheetId="2">#REF!</definedName>
    <definedName name="Dispensador_Jabon_Liquido_Ref._B_4063">#REF!</definedName>
    <definedName name="Dispensador_Toallas_de_Papel_Ref._B_369" localSheetId="3">#REF!</definedName>
    <definedName name="Dispensador_Toallas_de_Papel_Ref._B_369" localSheetId="2">#REF!</definedName>
    <definedName name="Dispensador_Toallas_de_Papel_Ref._B_369">#REF!</definedName>
    <definedName name="Documentacion_y_Marquillado" localSheetId="3">#REF!</definedName>
    <definedName name="Documentacion_y_Marquillado" localSheetId="2">#REF!</definedName>
    <definedName name="Documentacion_y_Marquillado">#REF!</definedName>
    <definedName name="Domos_acrílicos_1.10_x_1.10" localSheetId="3">#REF!</definedName>
    <definedName name="Domos_acrílicos_1.10_x_1.10" localSheetId="2">#REF!</definedName>
    <definedName name="Domos_acrílicos_1.10_x_1.10">#REF!</definedName>
    <definedName name="Dsbcm" localSheetId="3">#REF!</definedName>
    <definedName name="Dsbcm" localSheetId="2">#REF!</definedName>
    <definedName name="Dsbcm">#REF!</definedName>
    <definedName name="ducha_antivandalica_mezclador" localSheetId="3">#REF!</definedName>
    <definedName name="ducha_antivandalica_mezclador" localSheetId="2">#REF!</definedName>
    <definedName name="ducha_antivandalica_mezclador">#REF!</definedName>
    <definedName name="Durmiente_3_m" localSheetId="3">#REF!</definedName>
    <definedName name="Durmiente_3_m" localSheetId="2">#REF!</definedName>
    <definedName name="Durmiente_3_m">#REF!</definedName>
    <definedName name="Durmiente_Abarco_4m" localSheetId="3">#REF!</definedName>
    <definedName name="Durmiente_Abarco_4m" localSheetId="2">#REF!</definedName>
    <definedName name="Durmiente_Abarco_4m">#REF!</definedName>
    <definedName name="Durmiente_Ordinario_4m" localSheetId="3">#REF!</definedName>
    <definedName name="Durmiente_Ordinario_4m" localSheetId="2">#REF!</definedName>
    <definedName name="Durmiente_Ordinario_4m">#REF!</definedName>
    <definedName name="ECO" localSheetId="3">#REF!</definedName>
    <definedName name="ECO" localSheetId="2">#REF!</definedName>
    <definedName name="ECO">#REF!</definedName>
    <definedName name="Emeflex_3_00_mm" localSheetId="3">#REF!</definedName>
    <definedName name="Emeflex_3_00_mm" localSheetId="2">#REF!</definedName>
    <definedName name="Emeflex_3_00_mm">#REF!</definedName>
    <definedName name="Endurecedor" localSheetId="3">#REF!</definedName>
    <definedName name="Endurecedor" localSheetId="2">#REF!</definedName>
    <definedName name="Endurecedor">#REF!</definedName>
    <definedName name="Entramado_piso__repisas_8_4_3" localSheetId="3">#REF!</definedName>
    <definedName name="Entramado_piso__repisas_8_4_3" localSheetId="2">#REF!</definedName>
    <definedName name="Entramado_piso__repisas_8_4_3">#REF!</definedName>
    <definedName name="EQ_P">#N/A</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#REF!</definedName>
    <definedName name="Equipo_para_Suministro_Agua_No_Potable_Según_Especificacion" localSheetId="3">#REF!</definedName>
    <definedName name="Equipo_para_Suministro_Agua_No_Potable_Según_Especificacion" localSheetId="2">#REF!</definedName>
    <definedName name="Equipo_para_Suministro_Agua_No_Potable_Según_Especificacion">#REF!</definedName>
    <definedName name="Equipo_para_Suministro_de_Agua_Potable_Según_Especificacion" localSheetId="3">#REF!</definedName>
    <definedName name="Equipo_para_Suministro_de_Agua_Potable_Según_Especificacion" localSheetId="2">#REF!</definedName>
    <definedName name="Equipo_para_Suministro_de_Agua_Potable_Según_Especificacion">#REF!</definedName>
    <definedName name="Equipo_Proteccion_de_Incendio_Según_Especificacion" localSheetId="3">#REF!</definedName>
    <definedName name="Equipo_Proteccion_de_Incendio_Según_Especificacion" localSheetId="2">#REF!</definedName>
    <definedName name="Equipo_Proteccion_de_Incendio_Según_Especificacion">#REF!</definedName>
    <definedName name="EQUIPOS">[6]EQUIPOS!$B$20:$IV$1000</definedName>
    <definedName name="ESC">#N/A</definedName>
    <definedName name="Escalera_metálica_en_caracol_Diametro_1_80" localSheetId="3">#REF!</definedName>
    <definedName name="Escalera_metálica_en_caracol_Diametro_1_80" localSheetId="2">#REF!</definedName>
    <definedName name="Escalera_metálica_en_caracol_Diametro_1_80">#REF!</definedName>
    <definedName name="Escalera_Metalica_tramo_5_50_ML" localSheetId="3">#REF!</definedName>
    <definedName name="Escalera_Metalica_tramo_5_50_ML" localSheetId="2">#REF!</definedName>
    <definedName name="Escalera_Metalica_tramo_5_50_ML">#REF!</definedName>
    <definedName name="Escobas" localSheetId="3">#REF!</definedName>
    <definedName name="Escobas" localSheetId="2">#REF!</definedName>
    <definedName name="Escobas">#REF!</definedName>
    <definedName name="Escotilla_de_Inspeccion_tanques_de_agua" localSheetId="3">#REF!</definedName>
    <definedName name="Escotilla_de_Inspeccion_tanques_de_agua" localSheetId="2">#REF!</definedName>
    <definedName name="Escotilla_de_Inspeccion_tanques_de_agua">#REF!</definedName>
    <definedName name="Escudos_Americanos_para_Sprinkler" localSheetId="3">#REF!</definedName>
    <definedName name="Escudos_Americanos_para_Sprinkler" localSheetId="2">#REF!</definedName>
    <definedName name="Escudos_Americanos_para_Sprinkler">#REF!</definedName>
    <definedName name="Esmalte_Sintético_Pintulux" localSheetId="3">#REF!</definedName>
    <definedName name="Esmalte_Sintético_Pintulux" localSheetId="2">#REF!</definedName>
    <definedName name="Esmalte_Sintético_Pintulux">#REF!</definedName>
    <definedName name="Espatula" localSheetId="3">#REF!</definedName>
    <definedName name="Espatula" localSheetId="2">#REF!</definedName>
    <definedName name="Espatula">#REF!</definedName>
    <definedName name="Espatulas" localSheetId="3">#REF!</definedName>
    <definedName name="Espatulas" localSheetId="2">#REF!</definedName>
    <definedName name="Espatulas">#REF!</definedName>
    <definedName name="Espatulas_3" localSheetId="3">#REF!</definedName>
    <definedName name="Espatulas_3" localSheetId="2">#REF!</definedName>
    <definedName name="Espatulas_3">#REF!</definedName>
    <definedName name="Espatulas_5" localSheetId="3">#REF!</definedName>
    <definedName name="Espatulas_5" localSheetId="2">#REF!</definedName>
    <definedName name="Espatulas_5">#REF!</definedName>
    <definedName name="Espejo_4.00_mm" localSheetId="3">#REF!</definedName>
    <definedName name="Espejo_4.00_mm" localSheetId="2">#REF!</definedName>
    <definedName name="Espejo_4.00_mm">#REF!</definedName>
    <definedName name="Esponjillas" localSheetId="3">#REF!</definedName>
    <definedName name="Esponjillas" localSheetId="2">#REF!</definedName>
    <definedName name="Esponjillas">#REF!</definedName>
    <definedName name="Estopa" localSheetId="3">#REF!</definedName>
    <definedName name="Estopa" localSheetId="2">#REF!</definedName>
    <definedName name="Estopa">#REF!</definedName>
    <definedName name="Estructuras_LA228__LA223_Incluye_Poste_12m_750_kg" localSheetId="3">#REF!</definedName>
    <definedName name="Estructuras_LA228__LA223_Incluye_Poste_12m_750_kg" localSheetId="2">#REF!</definedName>
    <definedName name="Estructuras_LA228__LA223_Incluye_Poste_12m_750_kg">#REF!</definedName>
    <definedName name="Estufa_Electrica_2_Puestos" localSheetId="3">#REF!</definedName>
    <definedName name="Estufa_Electrica_2_Puestos" localSheetId="2">#REF!</definedName>
    <definedName name="Estufa_Electrica_2_Puestos">#REF!</definedName>
    <definedName name="Estufas" localSheetId="3">#REF!</definedName>
    <definedName name="Estufas" localSheetId="2">#REF!</definedName>
    <definedName name="Estufas">#REF!</definedName>
    <definedName name="Exacavacion_mecanica" localSheetId="3">#REF!</definedName>
    <definedName name="Exacavacion_mecanica" localSheetId="2">#REF!</definedName>
    <definedName name="Exacavacion_mecanica">#REF!</definedName>
    <definedName name="Excavacion_manual_con_retiro" localSheetId="3">#REF!</definedName>
    <definedName name="Excavacion_manual_con_retiro" localSheetId="2">#REF!</definedName>
    <definedName name="Excavacion_manual_con_retiro">#REF!</definedName>
    <definedName name="Extractor_de_Olores_con_Persiana_Ref." localSheetId="3">#REF!</definedName>
    <definedName name="Extractor_de_Olores_con_Persiana_Ref." localSheetId="2">#REF!</definedName>
    <definedName name="Extractor_de_Olores_con_Persiana_Ref.">#REF!</definedName>
    <definedName name="FactorMultFinalFMMin" localSheetId="3">#REF!</definedName>
    <definedName name="FactorMultFinalFMMin" localSheetId="2">#REF!</definedName>
    <definedName name="FactorMultFinalFMMin">#REF!</definedName>
    <definedName name="FactorMultiplicaCalculadoFMMin" localSheetId="3">#REF!</definedName>
    <definedName name="FactorMultiplicaCalculadoFMMin" localSheetId="2">#REF!</definedName>
    <definedName name="FactorMultiplicaCalculadoFMMin">#REF!</definedName>
    <definedName name="FECHA.CONTRATO">[5]VARIABLES!$C$7</definedName>
    <definedName name="fffff" localSheetId="3">#REF!</definedName>
    <definedName name="fffff" localSheetId="2">#REF!</definedName>
    <definedName name="fffff">#REF!</definedName>
    <definedName name="Fijamix_Alfa" localSheetId="3">#REF!</definedName>
    <definedName name="Fijamix_Alfa" localSheetId="2">#REF!</definedName>
    <definedName name="Fijamix_Alfa">#REF!</definedName>
    <definedName name="FJRG" localSheetId="3">#REF!</definedName>
    <definedName name="FJRG" localSheetId="2">#REF!</definedName>
    <definedName name="FJRG">#REF!</definedName>
    <definedName name="Flexometro" localSheetId="3">#REF!</definedName>
    <definedName name="Flexometro" localSheetId="2">#REF!</definedName>
    <definedName name="Flexometro">#REF!</definedName>
    <definedName name="Flotador_Metálico_1_1_2__Bronce" localSheetId="3">#REF!</definedName>
    <definedName name="Flotador_Metálico_1_1_2__Bronce" localSheetId="2">#REF!</definedName>
    <definedName name="Flotador_Metálico_1_1_2__Bronce">#REF!</definedName>
    <definedName name="Flotador_Metálico_2__Bronce" localSheetId="3">#REF!</definedName>
    <definedName name="Flotador_Metálico_2__Bronce" localSheetId="2">#REF!</definedName>
    <definedName name="Flotador_Metálico_2__Bronce">#REF!</definedName>
    <definedName name="Formaleta_Entrepisos" localSheetId="3">#REF!</definedName>
    <definedName name="Formaleta_Entrepisos" localSheetId="2">#REF!</definedName>
    <definedName name="Formaleta_Entrepisos">#REF!</definedName>
    <definedName name="Formaleta_madera" localSheetId="3">#REF!</definedName>
    <definedName name="Formaleta_madera" localSheetId="2">#REF!</definedName>
    <definedName name="Formaleta_madera">#REF!</definedName>
    <definedName name="Formaleta_plaquetas" localSheetId="3">#REF!</definedName>
    <definedName name="Formaleta_plaquetas" localSheetId="2">#REF!</definedName>
    <definedName name="Formaleta_plaquetas">#REF!</definedName>
    <definedName name="Formaleta_Sardinel" localSheetId="3">#REF!</definedName>
    <definedName name="Formaleta_Sardinel" localSheetId="2">#REF!</definedName>
    <definedName name="Formaleta_Sardinel">#REF!</definedName>
    <definedName name="G">IF(ISERROR([2]PPTO!G1+[2]PPTO!I1+[2]PPTO!K1+[2]PPTO!M1+[2]PPTO!O1),"",ROUND(([2]PPTO!G1+[2]PPTO!I1+[2]PPTO!K1+[2]PPTO!M1+[2]PPTO!O1),2))</definedName>
    <definedName name="Gabinete_Cerrado_de_Comunicaciones_de_100x60x60_cm." localSheetId="3">#REF!</definedName>
    <definedName name="Gabinete_Cerrado_de_Comunicaciones_de_100x60x60_cm." localSheetId="2">#REF!</definedName>
    <definedName name="Gabinete_Cerrado_de_Comunicaciones_de_100x60x60_cm.">#REF!</definedName>
    <definedName name="Gabinete_Cerrado_de_Comunicaciones_de_60x60x60_cm." localSheetId="3">#REF!</definedName>
    <definedName name="Gabinete_Cerrado_de_Comunicaciones_de_60x60x60_cm." localSheetId="2">#REF!</definedName>
    <definedName name="Gabinete_Cerrado_de_Comunicaciones_de_60x60x60_cm.">#REF!</definedName>
    <definedName name="Gabinetes_de_Incendio" localSheetId="3">#REF!</definedName>
    <definedName name="Gabinetes_de_Incendio" localSheetId="2">#REF!</definedName>
    <definedName name="Gabinetes_de_Incendio">#REF!</definedName>
    <definedName name="Gabinetes_de_Incendio_Clase_I" localSheetId="3">#REF!</definedName>
    <definedName name="Gabinetes_de_Incendio_Clase_I" localSheetId="2">#REF!</definedName>
    <definedName name="Gabinetes_de_Incendio_Clase_I">#REF!</definedName>
    <definedName name="Gabinetes_Metalicos__Cal._16_min__Color_Gris_Claro_para_T_GEN_1" localSheetId="3">#REF!</definedName>
    <definedName name="Gabinetes_Metalicos__Cal._16_min__Color_Gris_Claro_para_T_GEN_1" localSheetId="2">#REF!</definedName>
    <definedName name="Gabinetes_Metalicos__Cal._16_min__Color_Gris_Claro_para_T_GEN_1">#REF!</definedName>
    <definedName name="Gabinetes_Metalicos__Cal._16_min__Color_Gris_Claro_para_T_GEN_2" localSheetId="3">#REF!</definedName>
    <definedName name="Gabinetes_Metalicos__Cal._16_min__Color_Gris_Claro_para_T_GEN_2" localSheetId="2">#REF!</definedName>
    <definedName name="Gabinetes_Metalicos__Cal._16_min__Color_Gris_Claro_para_T_GEN_2">#REF!</definedName>
    <definedName name="Gabinetes_Metalicos__Cal._16_min__Color_Gris_Claro_para_T_GEN_3" localSheetId="3">#REF!</definedName>
    <definedName name="Gabinetes_Metalicos__Cal._16_min__Color_Gris_Claro_para_T_GEN_3" localSheetId="2">#REF!</definedName>
    <definedName name="Gabinetes_Metalicos__Cal._16_min__Color_Gris_Claro_para_T_GEN_3">#REF!</definedName>
    <definedName name="Gabinetes_Metalicos__Cal._16_min__Color_Gris_Claro_para_Tablero_General" localSheetId="3">#REF!</definedName>
    <definedName name="Gabinetes_Metalicos__Cal._16_min__Color_Gris_Claro_para_Tablero_General" localSheetId="2">#REF!</definedName>
    <definedName name="Gabinetes_Metalicos__Cal._16_min__Color_Gris_Claro_para_Tablero_General">#REF!</definedName>
    <definedName name="Gancho_teja_eternit_55_MM" localSheetId="3">#REF!</definedName>
    <definedName name="Gancho_teja_eternit_55_MM" localSheetId="2">#REF!</definedName>
    <definedName name="Gancho_teja_eternit_55_MM">#REF!</definedName>
    <definedName name="Geotextil_tejido_ST_200" localSheetId="3">#REF!</definedName>
    <definedName name="Geotextil_tejido_ST_200" localSheetId="2">#REF!</definedName>
    <definedName name="Geotextil_tejido_ST_200">#REF!</definedName>
    <definedName name="Gestores">[7]Datos!$A$2:$A$100</definedName>
    <definedName name="gggg" localSheetId="3">#REF!</definedName>
    <definedName name="gggg" localSheetId="2">#REF!</definedName>
    <definedName name="gggg">#REF!</definedName>
    <definedName name="Grama_Kikuyo" localSheetId="3">#REF!</definedName>
    <definedName name="Grama_Kikuyo" localSheetId="2">#REF!</definedName>
    <definedName name="Grama_Kikuyo">#REF!</definedName>
    <definedName name="Granito__No_hay_sugerencias__peruano_No_3" localSheetId="3">#REF!</definedName>
    <definedName name="Granito__No_hay_sugerencias__peruano_No_3" localSheetId="2">#REF!</definedName>
    <definedName name="Granito__No_hay_sugerencias__peruano_No_3">#REF!</definedName>
    <definedName name="Granito_Blanco_Huila_No._1" localSheetId="3">#REF!</definedName>
    <definedName name="Granito_Blanco_Huila_No._1" localSheetId="2">#REF!</definedName>
    <definedName name="Granito_Blanco_Huila_No._1">#REF!</definedName>
    <definedName name="Granito_Rosa_Porrino_JP__30___e_10mm" localSheetId="3">#REF!</definedName>
    <definedName name="Granito_Rosa_Porrino_JP__30___e_10mm" localSheetId="2">#REF!</definedName>
    <definedName name="Granito_Rosa_Porrino_JP__30___e_10mm">#REF!</definedName>
    <definedName name="Gravilla" localSheetId="3">#REF!</definedName>
    <definedName name="Gravilla" localSheetId="2">#REF!</definedName>
    <definedName name="Gravilla">#REF!</definedName>
    <definedName name="Gravilla_de_río" localSheetId="3">#REF!</definedName>
    <definedName name="Gravilla_de_río" localSheetId="2">#REF!</definedName>
    <definedName name="Gravilla_de_río">#REF!</definedName>
    <definedName name="Griferia_Lavaplatos_Flamingo_Ref._90500_000_000" localSheetId="3">#REF!</definedName>
    <definedName name="Griferia_Lavaplatos_Flamingo_Ref._90500_000_000" localSheetId="2">#REF!</definedName>
    <definedName name="Griferia_Lavaplatos_Flamingo_Ref._90500_000_000">#REF!</definedName>
    <definedName name="Guardaescoba_en_Aluminio__incl._Instalacion" localSheetId="3">#REF!</definedName>
    <definedName name="Guardaescoba_en_Aluminio__incl._Instalacion" localSheetId="2">#REF!</definedName>
    <definedName name="Guardaescoba_en_Aluminio__incl._Instalacion">#REF!</definedName>
    <definedName name="Herramienta_menor" localSheetId="3">#REF!</definedName>
    <definedName name="Herramienta_menor" localSheetId="2">#REF!</definedName>
    <definedName name="Herramienta_menor">#REF!</definedName>
    <definedName name="Hoja_Entamborada_en_Madera_2.10x1.50_2_Hojas" localSheetId="3">#REF!</definedName>
    <definedName name="Hoja_Entamborada_en_Madera_2.10x1.50_2_Hojas" localSheetId="2">#REF!</definedName>
    <definedName name="Hoja_Entamborada_en_Madera_2.10x1.50_2_Hojas">#REF!</definedName>
    <definedName name="Hoja_Entamborada_en_Madera_2.10x75" localSheetId="3">#REF!</definedName>
    <definedName name="Hoja_Entamborada_en_Madera_2.10x75" localSheetId="2">#REF!</definedName>
    <definedName name="Hoja_Entamborada_en_Madera_2.10x75">#REF!</definedName>
    <definedName name="Hoja_Entamborada_en_Madera_2.10x90" localSheetId="3">#REF!</definedName>
    <definedName name="Hoja_Entamborada_en_Madera_2.10x90" localSheetId="2">#REF!</definedName>
    <definedName name="Hoja_Entamborada_en_Madera_2.10x90">#REF!</definedName>
    <definedName name="Hoja_Entamborada_en_Madera_2.25x90" localSheetId="3">#REF!</definedName>
    <definedName name="Hoja_Entamborada_en_Madera_2.25x90" localSheetId="2">#REF!</definedName>
    <definedName name="Hoja_Entamborada_en_Madera_2.25x90">#REF!</definedName>
    <definedName name="Hoja_Entamborada_en_Madera_2.40x4.80_4_Hojas_Plegable" localSheetId="3">#REF!</definedName>
    <definedName name="Hoja_Entamborada_en_Madera_2.40x4.80_4_Hojas_Plegable" localSheetId="2">#REF!</definedName>
    <definedName name="Hoja_Entamborada_en_Madera_2.40x4.80_4_Hojas_Plegable">#REF!</definedName>
    <definedName name="HonoraProfesionales" localSheetId="3">#REF!</definedName>
    <definedName name="HonoraProfesionales" localSheetId="2">#REF!</definedName>
    <definedName name="HonoraProfesionales">#REF!</definedName>
    <definedName name="HonoraTecnicos" localSheetId="3">#REF!</definedName>
    <definedName name="HonoraTecnicos" localSheetId="2">#REF!</definedName>
    <definedName name="HonoraTecnicos">#REF!</definedName>
    <definedName name="Horno_Microondas" localSheetId="3">#REF!</definedName>
    <definedName name="Horno_Microondas" localSheetId="2">#REF!</definedName>
    <definedName name="Horno_Microondas">#REF!</definedName>
    <definedName name="Impermeabilizante_concreto_de_3000_P.S.I." localSheetId="3">#REF!</definedName>
    <definedName name="Impermeabilizante_concreto_de_3000_P.S.I." localSheetId="2">#REF!</definedName>
    <definedName name="Impermeabilizante_concreto_de_3000_P.S.I.">#REF!</definedName>
    <definedName name="Impermeabilizante_mortero_1_3" localSheetId="3">#REF!</definedName>
    <definedName name="Impermeabilizante_mortero_1_3" localSheetId="2">#REF!</definedName>
    <definedName name="Impermeabilizante_mortero_1_3">#REF!</definedName>
    <definedName name="Impermeabilizante_mortero_1_4" localSheetId="3">#REF!</definedName>
    <definedName name="Impermeabilizante_mortero_1_4" localSheetId="2">#REF!</definedName>
    <definedName name="Impermeabilizante_mortero_1_4">#REF!</definedName>
    <definedName name="Incremento_Fluido_3000_psi" localSheetId="3">#REF!</definedName>
    <definedName name="Incremento_Fluido_3000_psi" localSheetId="2">#REF!</definedName>
    <definedName name="Incremento_Fluido_3000_psi">#REF!</definedName>
    <definedName name="instalacion_lavamanos" localSheetId="3">#REF!</definedName>
    <definedName name="instalacion_lavamanos" localSheetId="2">#REF!</definedName>
    <definedName name="instalacion_lavamanos">#REF!</definedName>
    <definedName name="instalacion_lavaplatos" localSheetId="3">#REF!</definedName>
    <definedName name="instalacion_lavaplatos" localSheetId="2">#REF!</definedName>
    <definedName name="instalacion_lavaplatos">#REF!</definedName>
    <definedName name="instalacion_sanitario" localSheetId="3">#REF!</definedName>
    <definedName name="instalacion_sanitario" localSheetId="2">#REF!</definedName>
    <definedName name="instalacion_sanitario">#REF!</definedName>
    <definedName name="Instalación_y_dotación" localSheetId="3">#REF!</definedName>
    <definedName name="Instalación_y_dotación" localSheetId="2">#REF!</definedName>
    <definedName name="Instalación_y_dotación">#REF!</definedName>
    <definedName name="ITEM1" localSheetId="3">#REF!</definedName>
    <definedName name="ITEM1" localSheetId="2">#REF!</definedName>
    <definedName name="ITEM1">#REF!</definedName>
    <definedName name="ITEM2" localSheetId="3">#REF!</definedName>
    <definedName name="ITEM2" localSheetId="2">#REF!</definedName>
    <definedName name="ITEM2">#REF!</definedName>
    <definedName name="item210.3" localSheetId="3">#REF!</definedName>
    <definedName name="item210.3" localSheetId="2">#REF!</definedName>
    <definedName name="item210.3">#REF!</definedName>
    <definedName name="item230.1" localSheetId="3">#REF!</definedName>
    <definedName name="item230.1" localSheetId="2">#REF!</definedName>
    <definedName name="item230.1">#REF!</definedName>
    <definedName name="ITEM3" localSheetId="3">#REF!</definedName>
    <definedName name="ITEM3" localSheetId="2">#REF!</definedName>
    <definedName name="ITEM3">#REF!</definedName>
    <definedName name="item310" localSheetId="3">#REF!</definedName>
    <definedName name="item310" localSheetId="2">#REF!</definedName>
    <definedName name="item310">#REF!</definedName>
    <definedName name="item320.2" localSheetId="3">#REF!</definedName>
    <definedName name="item320.2" localSheetId="2">#REF!</definedName>
    <definedName name="item320.2">#REF!</definedName>
    <definedName name="item330.1" localSheetId="3">#REF!</definedName>
    <definedName name="item330.1" localSheetId="2">#REF!</definedName>
    <definedName name="item330.1">#REF!</definedName>
    <definedName name="item420" localSheetId="3">#REF!</definedName>
    <definedName name="item420" localSheetId="2">#REF!</definedName>
    <definedName name="item420">#REF!</definedName>
    <definedName name="item450.2P" localSheetId="3">#REF!</definedName>
    <definedName name="item450.2P" localSheetId="2">#REF!</definedName>
    <definedName name="item450.2P">#REF!</definedName>
    <definedName name="item600.1" localSheetId="3">#REF!</definedName>
    <definedName name="item600.1" localSheetId="2">#REF!</definedName>
    <definedName name="item600.1">#REF!</definedName>
    <definedName name="item610.1" localSheetId="3">#REF!</definedName>
    <definedName name="item610.1" localSheetId="2">#REF!</definedName>
    <definedName name="item610.1">#REF!</definedName>
    <definedName name="item610.2" localSheetId="3">#REF!</definedName>
    <definedName name="item610.2" localSheetId="2">#REF!</definedName>
    <definedName name="item610.2">#REF!</definedName>
    <definedName name="item630.4" localSheetId="3">#REF!</definedName>
    <definedName name="item630.4" localSheetId="2">#REF!</definedName>
    <definedName name="item630.4">#REF!</definedName>
    <definedName name="item630.6" localSheetId="3">#REF!</definedName>
    <definedName name="item630.6" localSheetId="2">#REF!</definedName>
    <definedName name="item630.6">#REF!</definedName>
    <definedName name="item630.7" localSheetId="3">#REF!</definedName>
    <definedName name="item630.7" localSheetId="2">#REF!</definedName>
    <definedName name="item630.7">#REF!</definedName>
    <definedName name="item640.3" localSheetId="3">#REF!</definedName>
    <definedName name="item640.3" localSheetId="2">#REF!</definedName>
    <definedName name="item640.3">#REF!</definedName>
    <definedName name="item661" localSheetId="3">#REF!</definedName>
    <definedName name="item661" localSheetId="2">#REF!</definedName>
    <definedName name="item661">#REF!</definedName>
    <definedName name="item671" localSheetId="3">#REF!</definedName>
    <definedName name="item671" localSheetId="2">#REF!</definedName>
    <definedName name="item671">#REF!</definedName>
    <definedName name="item673.1" localSheetId="3">#REF!</definedName>
    <definedName name="item673.1" localSheetId="2">#REF!</definedName>
    <definedName name="item673.1">#REF!</definedName>
    <definedName name="item673.3" localSheetId="3">#REF!</definedName>
    <definedName name="item673.3" localSheetId="2">#REF!</definedName>
    <definedName name="item673.3">#REF!</definedName>
    <definedName name="item681" localSheetId="3">#REF!</definedName>
    <definedName name="item681" localSheetId="2">#REF!</definedName>
    <definedName name="item681">#REF!</definedName>
    <definedName name="item700.1" localSheetId="3">#REF!</definedName>
    <definedName name="item700.1" localSheetId="2">#REF!</definedName>
    <definedName name="item700.1">#REF!</definedName>
    <definedName name="item710.1" localSheetId="3">#REF!</definedName>
    <definedName name="item710.1" localSheetId="2">#REF!</definedName>
    <definedName name="item710.1">#REF!</definedName>
    <definedName name="item710.2" localSheetId="3">#REF!</definedName>
    <definedName name="item710.2" localSheetId="2">#REF!</definedName>
    <definedName name="item710.2">#REF!</definedName>
    <definedName name="item730.1" localSheetId="3">#REF!</definedName>
    <definedName name="item730.1" localSheetId="2">#REF!</definedName>
    <definedName name="item730.1">#REF!</definedName>
    <definedName name="item730.2" localSheetId="3">#REF!</definedName>
    <definedName name="item730.2" localSheetId="2">#REF!</definedName>
    <definedName name="item730.2">#REF!</definedName>
    <definedName name="item730.2.4" localSheetId="3">#REF!</definedName>
    <definedName name="item730.2.4" localSheetId="2">#REF!</definedName>
    <definedName name="item730.2.4">#REF!</definedName>
    <definedName name="item900.2" localSheetId="3">#REF!</definedName>
    <definedName name="item900.2" localSheetId="2">#REF!</definedName>
    <definedName name="item900.2">#REF!</definedName>
    <definedName name="Jardines" localSheetId="3">#REF!</definedName>
    <definedName name="Jardines" localSheetId="2">#REF!</definedName>
    <definedName name="Jardines">#REF!</definedName>
    <definedName name="Juego_de_incrustaciones_acuacer" localSheetId="3">#REF!</definedName>
    <definedName name="Juego_de_incrustaciones_acuacer" localSheetId="2">#REF!</definedName>
    <definedName name="Juego_de_incrustaciones_acuacer">#REF!</definedName>
    <definedName name="Juego_de_incrustaciones_en_color_blanco" localSheetId="3">#REF!</definedName>
    <definedName name="Juego_de_incrustaciones_en_color_blanco" localSheetId="2">#REF!</definedName>
    <definedName name="Juego_de_incrustaciones_en_color_blanco">#REF!</definedName>
    <definedName name="Juegos_infantiles_según_catálogo_I.D.R.D." localSheetId="3">#REF!</definedName>
    <definedName name="Juegos_infantiles_según_catálogo_I.D.R.D." localSheetId="2">#REF!</definedName>
    <definedName name="Juegos_infantiles_según_catálogo_I.D.R.D.">#REF!</definedName>
    <definedName name="k" localSheetId="3">#REF!</definedName>
    <definedName name="k" localSheetId="2">#REF!</definedName>
    <definedName name="k">#REF!</definedName>
    <definedName name="K0F1" localSheetId="3">#REF!</definedName>
    <definedName name="K0F1" localSheetId="2">#REF!</definedName>
    <definedName name="K0F1">#REF!</definedName>
    <definedName name="K0F2" localSheetId="3">#REF!</definedName>
    <definedName name="K0F2" localSheetId="2">#REF!</definedName>
    <definedName name="K0F2">#REF!</definedName>
    <definedName name="K10ALO" localSheetId="3">#REF!</definedName>
    <definedName name="K10ALO" localSheetId="2">#REF!</definedName>
    <definedName name="K10ALO">#REF!</definedName>
    <definedName name="K11ALO" localSheetId="3">#REF!</definedName>
    <definedName name="K11ALO" localSheetId="2">#REF!</definedName>
    <definedName name="K11ALO">#REF!</definedName>
    <definedName name="K1F1" localSheetId="3">#REF!</definedName>
    <definedName name="K1F1" localSheetId="2">#REF!</definedName>
    <definedName name="K1F1">#REF!</definedName>
    <definedName name="K1F2" localSheetId="3">#REF!</definedName>
    <definedName name="K1F2" localSheetId="2">#REF!</definedName>
    <definedName name="K1F2">#REF!</definedName>
    <definedName name="K2F1" localSheetId="3">#REF!</definedName>
    <definedName name="K2F1" localSheetId="2">#REF!</definedName>
    <definedName name="K2F1">#REF!</definedName>
    <definedName name="K2F2" localSheetId="3">#REF!</definedName>
    <definedName name="K2F2" localSheetId="2">#REF!</definedName>
    <definedName name="K2F2">#REF!</definedName>
    <definedName name="K3F1" localSheetId="3">#REF!</definedName>
    <definedName name="K3F1" localSheetId="2">#REF!</definedName>
    <definedName name="K3F1">#REF!</definedName>
    <definedName name="K3F2" localSheetId="3">#REF!</definedName>
    <definedName name="K3F2" localSheetId="2">#REF!</definedName>
    <definedName name="K3F2">#REF!</definedName>
    <definedName name="K4F1" localSheetId="3">#REF!</definedName>
    <definedName name="K4F1" localSheetId="2">#REF!</definedName>
    <definedName name="K4F1">#REF!</definedName>
    <definedName name="K4F2" localSheetId="3">#REF!</definedName>
    <definedName name="K4F2" localSheetId="2">#REF!</definedName>
    <definedName name="K4F2">#REF!</definedName>
    <definedName name="K5F1" localSheetId="3">#REF!</definedName>
    <definedName name="K5F1" localSheetId="2">#REF!</definedName>
    <definedName name="K5F1">#REF!</definedName>
    <definedName name="K5F2" localSheetId="3">#REF!</definedName>
    <definedName name="K5F2" localSheetId="2">#REF!</definedName>
    <definedName name="K5F2">#REF!</definedName>
    <definedName name="K6F1" localSheetId="3">#REF!</definedName>
    <definedName name="K6F1" localSheetId="2">#REF!</definedName>
    <definedName name="K6F1">#REF!</definedName>
    <definedName name="K6F2" localSheetId="3">#REF!</definedName>
    <definedName name="K6F2" localSheetId="2">#REF!</definedName>
    <definedName name="K6F2">#REF!</definedName>
    <definedName name="K7F1" localSheetId="3">#REF!</definedName>
    <definedName name="K7F1" localSheetId="2">#REF!</definedName>
    <definedName name="K7F1">#REF!</definedName>
    <definedName name="K7F2" localSheetId="3">#REF!</definedName>
    <definedName name="K7F2" localSheetId="2">#REF!</definedName>
    <definedName name="K7F2">#REF!</definedName>
    <definedName name="K8ALO" localSheetId="3">#REF!</definedName>
    <definedName name="K8ALO" localSheetId="2">#REF!</definedName>
    <definedName name="K8ALO">#REF!</definedName>
    <definedName name="K8F1" localSheetId="3">#REF!</definedName>
    <definedName name="K8F1" localSheetId="2">#REF!</definedName>
    <definedName name="K8F1">#REF!</definedName>
    <definedName name="K8F2" localSheetId="3">#REF!</definedName>
    <definedName name="K8F2" localSheetId="2">#REF!</definedName>
    <definedName name="K8F2">#REF!</definedName>
    <definedName name="K9ALO" localSheetId="3">#REF!</definedName>
    <definedName name="K9ALO" localSheetId="2">#REF!</definedName>
    <definedName name="K9ALO">#REF!</definedName>
    <definedName name="KO" localSheetId="3" hidden="1">#REF!</definedName>
    <definedName name="KO" localSheetId="2" hidden="1">#REF!</definedName>
    <definedName name="KO" hidden="1">#REF!</definedName>
    <definedName name="Ladrillo_cuarto_x_26_tono_natural_rustico" localSheetId="3">#REF!</definedName>
    <definedName name="Ladrillo_cuarto_x_26_tono_natural_rustico" localSheetId="2">#REF!</definedName>
    <definedName name="Ladrillo_cuarto_x_26_tono_natural_rustico">#REF!</definedName>
    <definedName name="Ladrillo_Jamba_Doble_Coral_Moore" localSheetId="3">#REF!</definedName>
    <definedName name="Ladrillo_Jamba_Doble_Coral_Moore" localSheetId="2">#REF!</definedName>
    <definedName name="Ladrillo_Jamba_Doble_Coral_Moore">#REF!</definedName>
    <definedName name="Ladrillo_Portante_Trefilado_14__15x30x10" localSheetId="3">#REF!</definedName>
    <definedName name="Ladrillo_Portante_Trefilado_14__15x30x10" localSheetId="2">#REF!</definedName>
    <definedName name="Ladrillo_Portante_Trefilado_14__15x30x10">#REF!</definedName>
    <definedName name="Ladrillo_prensado_fino_santafe" localSheetId="3">#REF!</definedName>
    <definedName name="Ladrillo_prensado_fino_santafe" localSheetId="2">#REF!</definedName>
    <definedName name="Ladrillo_prensado_fino_santafe">#REF!</definedName>
    <definedName name="Ladrillo_tablon_natural_1_4___26___6_Tono_natural." localSheetId="3">#REF!</definedName>
    <definedName name="Ladrillo_tablon_natural_1_4___26___6_Tono_natural." localSheetId="2">#REF!</definedName>
    <definedName name="Ladrillo_tablon_natural_1_4___26___6_Tono_natural.">#REF!</definedName>
    <definedName name="Ladrillo_tolete_comun" localSheetId="3">#REF!</definedName>
    <definedName name="Ladrillo_tolete_comun" localSheetId="2">#REF!</definedName>
    <definedName name="Ladrillo_tolete_comun">#REF!</definedName>
    <definedName name="Ladrillo_Tolete_Recocido" localSheetId="3">#REF!</definedName>
    <definedName name="Ladrillo_Tolete_Recocido" localSheetId="2">#REF!</definedName>
    <definedName name="Ladrillo_Tolete_Recocido">#REF!</definedName>
    <definedName name="Lámina_cold_rolled_cal_18" localSheetId="3">#REF!</definedName>
    <definedName name="Lámina_cold_rolled_cal_18" localSheetId="2">#REF!</definedName>
    <definedName name="Lámina_cold_rolled_cal_18">#REF!</definedName>
    <definedName name="Lamina_HR_6mm" localSheetId="3">#REF!</definedName>
    <definedName name="Lamina_HR_6mm" localSheetId="2">#REF!</definedName>
    <definedName name="Lamina_HR_6mm">#REF!</definedName>
    <definedName name="lamina_identificacion" localSheetId="3">#REF!</definedName>
    <definedName name="lamina_identificacion" localSheetId="2">#REF!</definedName>
    <definedName name="lamina_identificacion">#REF!</definedName>
    <definedName name="Lavamanos_de_sobre_poner_Corona" localSheetId="3">#REF!</definedName>
    <definedName name="Lavamanos_de_sobre_poner_Corona" localSheetId="2">#REF!</definedName>
    <definedName name="Lavamanos_de_sobre_poner_Corona">#REF!</definedName>
    <definedName name="Lavamanos_de_sobreponer_en_acero_inoxidable." localSheetId="3">#REF!</definedName>
    <definedName name="Lavamanos_de_sobreponer_en_acero_inoxidable." localSheetId="2">#REF!</definedName>
    <definedName name="Lavamanos_de_sobreponer_en_acero_inoxidable.">#REF!</definedName>
    <definedName name="Lavamanos_de_Sobreponer_Ref._07349" localSheetId="3">#REF!</definedName>
    <definedName name="Lavamanos_de_Sobreponer_Ref._07349" localSheetId="2">#REF!</definedName>
    <definedName name="Lavamanos_de_Sobreponer_Ref._07349">#REF!</definedName>
    <definedName name="Lavaplatos_Bar_Redondo_Ref._0556_999" localSheetId="3">#REF!</definedName>
    <definedName name="Lavaplatos_Bar_Redondo_Ref._0556_999" localSheetId="2">#REF!</definedName>
    <definedName name="Lavaplatos_Bar_Redondo_Ref._0556_999">#REF!</definedName>
    <definedName name="LG">LEN([2]PPTO!$F1)</definedName>
    <definedName name="Lija" localSheetId="3">#REF!</definedName>
    <definedName name="Lija" localSheetId="2">#REF!</definedName>
    <definedName name="Lija">#REF!</definedName>
    <definedName name="Listón_1.5x3x3" localSheetId="3">#REF!</definedName>
    <definedName name="Listón_1.5x3x3" localSheetId="2">#REF!</definedName>
    <definedName name="Listón_1.5x3x3">#REF!</definedName>
    <definedName name="Listón_M.H._Guayacán" localSheetId="3">#REF!</definedName>
    <definedName name="Listón_M.H._Guayacán" localSheetId="2">#REF!</definedName>
    <definedName name="Listón_M.H._Guayacán">#REF!</definedName>
    <definedName name="Llave_automatica_Ref._71100_000_000" localSheetId="3">#REF!</definedName>
    <definedName name="Llave_automatica_Ref._71100_000_000" localSheetId="2">#REF!</definedName>
    <definedName name="Llave_automatica_Ref._71100_000_000">#REF!</definedName>
    <definedName name="Llave_Manguera" localSheetId="3">#REF!</definedName>
    <definedName name="Llave_Manguera" localSheetId="2">#REF!</definedName>
    <definedName name="Llave_Manguera">#REF!</definedName>
    <definedName name="Luminaria_Artistica_Riel_2.43_m__6_Proyectores_Incand._de_100_W._120_V." localSheetId="3">#REF!</definedName>
    <definedName name="Luminaria_Artistica_Riel_2.43_m__6_Proyectores_Incand._de_100_W._120_V." localSheetId="2">#REF!</definedName>
    <definedName name="Luminaria_Artistica_Riel_2.43_m__6_Proyectores_Incand._de_100_W._120_V.">#REF!</definedName>
    <definedName name="Luminaria_Cerrada_Tipo_AP_de_Sodio_de_150_W._220_V.__Incluye_Fotocelda" localSheetId="3">#REF!</definedName>
    <definedName name="Luminaria_Cerrada_Tipo_AP_de_Sodio_de_150_W._220_V.__Incluye_Fotocelda" localSheetId="2">#REF!</definedName>
    <definedName name="Luminaria_Cerrada_Tipo_AP_de_Sodio_de_150_W._220_V.__Incluye_Fotocelda">#REF!</definedName>
    <definedName name="Luminaria_Cerrada_Tipo_AP_de_Sodio_de_250_W._220_V." localSheetId="3">#REF!</definedName>
    <definedName name="Luminaria_Cerrada_Tipo_AP_de_Sodio_de_250_W._220_V." localSheetId="2">#REF!</definedName>
    <definedName name="Luminaria_Cerrada_Tipo_AP_de_Sodio_de_250_W._220_V.">#REF!</definedName>
    <definedName name="Luminaria_Hermetica_de_Piso_Grado_IP65_de_90_W._120_V." localSheetId="3">#REF!</definedName>
    <definedName name="Luminaria_Hermetica_de_Piso_Grado_IP65_de_90_W._120_V." localSheetId="2">#REF!</definedName>
    <definedName name="Luminaria_Hermetica_de_Piso_Grado_IP65_de_90_W._120_V.">#REF!</definedName>
    <definedName name="Luminaria_Industrial_Metal_Halide_de_250_W._220_V." localSheetId="3">#REF!</definedName>
    <definedName name="Luminaria_Industrial_Metal_Halide_de_250_W._220_V." localSheetId="2">#REF!</definedName>
    <definedName name="Luminaria_Industrial_Metal_Halide_de_250_W._220_V.">#REF!</definedName>
    <definedName name="Luminaria_Tipo_Wall_Pack_de_70_W._220_V." localSheetId="3">#REF!</definedName>
    <definedName name="Luminaria_Tipo_Wall_Pack_de_70_W._220_V." localSheetId="2">#REF!</definedName>
    <definedName name="Luminaria_Tipo_Wall_Pack_de_70_W._220_V.">#REF!</definedName>
    <definedName name="Luminarias_Fluorescentes_Sistema_Modular_de_2x32_W__120_V__Tipo_T_8" localSheetId="3">#REF!</definedName>
    <definedName name="Luminarias_Fluorescentes_Sistema_Modular_de_2x32_W__120_V__Tipo_T_8" localSheetId="2">#REF!</definedName>
    <definedName name="Luminarias_Fluorescentes_Sistema_Modular_de_2x32_W__120_V__Tipo_T_8">#REF!</definedName>
    <definedName name="Luminarias_Fluorescentes_Tipo_Industrial_de_2x32_W__120_V__Tipo_T_8" localSheetId="3">#REF!</definedName>
    <definedName name="Luminarias_Fluorescentes_Tipo_Industrial_de_2x32_W__120_V__Tipo_T_8" localSheetId="2">#REF!</definedName>
    <definedName name="Luminarias_Fluorescentes_Tipo_Industrial_de_2x32_W__120_V__Tipo_T_8">#REF!</definedName>
    <definedName name="Luminarias_Fluorescentes_Tubos_en__U__de_2x32_W__120_V__Tipo_T_8" localSheetId="3">#REF!</definedName>
    <definedName name="Luminarias_Fluorescentes_Tubos_en__U__de_2x32_W__120_V__Tipo_T_8" localSheetId="2">#REF!</definedName>
    <definedName name="Luminarias_Fluorescentes_Tubos_en__U__de_2x32_W__120_V__Tipo_T_8">#REF!</definedName>
    <definedName name="M.D.O._Alistado_de_Pisos" localSheetId="3">#REF!</definedName>
    <definedName name="M.D.O._Alistado_de_Pisos" localSheetId="2">#REF!</definedName>
    <definedName name="M.D.O._Alistado_de_Pisos">#REF!</definedName>
    <definedName name="M.D.O._Aseo_Durnate_la_Obra" localSheetId="3">#REF!</definedName>
    <definedName name="M.D.O._Aseo_Durnate_la_Obra" localSheetId="2">#REF!</definedName>
    <definedName name="M.D.O._Aseo_Durnate_la_Obra">#REF!</definedName>
    <definedName name="M.D.O._Aseo_Final" localSheetId="3">#REF!</definedName>
    <definedName name="M.D.O._Aseo_Final" localSheetId="2">#REF!</definedName>
    <definedName name="M.D.O._Aseo_Final">#REF!</definedName>
    <definedName name="M.D.O._Cargue_Volqueta" localSheetId="3">#REF!</definedName>
    <definedName name="M.D.O._Cargue_Volqueta" localSheetId="2">#REF!</definedName>
    <definedName name="M.D.O._Cargue_Volqueta">#REF!</definedName>
    <definedName name="M.D.O._Chazos_en_Madera" localSheetId="3">#REF!</definedName>
    <definedName name="M.D.O._Chazos_en_Madera" localSheetId="2">#REF!</definedName>
    <definedName name="M.D.O._Chazos_en_Madera">#REF!</definedName>
    <definedName name="M.D.O._Demolicion_Muro" localSheetId="3">#REF!</definedName>
    <definedName name="M.D.O._Demolicion_Muro" localSheetId="2">#REF!</definedName>
    <definedName name="M.D.O._Demolicion_Muro">#REF!</definedName>
    <definedName name="M.D.O._Enchape_Ceramica" localSheetId="3">#REF!</definedName>
    <definedName name="M.D.O._Enchape_Ceramica" localSheetId="2">#REF!</definedName>
    <definedName name="M.D.O._Enchape_Ceramica">#REF!</definedName>
    <definedName name="M.D.O._Instalacion_Alfombra" localSheetId="3">#REF!</definedName>
    <definedName name="M.D.O._Instalacion_Alfombra" localSheetId="2">#REF!</definedName>
    <definedName name="M.D.O._Instalacion_Alfombra">#REF!</definedName>
    <definedName name="M.D.O._Instalacion_Cieloraso" localSheetId="3">#REF!</definedName>
    <definedName name="M.D.O._Instalacion_Cieloraso" localSheetId="2">#REF!</definedName>
    <definedName name="M.D.O._Instalacion_Cieloraso">#REF!</definedName>
    <definedName name="M.D.O._Instalacion_Granito" localSheetId="3">#REF!</definedName>
    <definedName name="M.D.O._Instalacion_Granito" localSheetId="2">#REF!</definedName>
    <definedName name="M.D.O._Instalacion_Granito">#REF!</definedName>
    <definedName name="M.D.O._Instalacion_Zocalo_en_Granito" localSheetId="3">#REF!</definedName>
    <definedName name="M.D.O._Instalacion_Zocalo_en_Granito" localSheetId="2">#REF!</definedName>
    <definedName name="M.D.O._Instalacion_Zocalo_en_Granito">#REF!</definedName>
    <definedName name="M.D.O._Pañete_Liso_Muros" localSheetId="3">#REF!</definedName>
    <definedName name="M.D.O._Pañete_Liso_Muros" localSheetId="2">#REF!</definedName>
    <definedName name="M.D.O._Pañete_Liso_Muros">#REF!</definedName>
    <definedName name="M.D.O._Preparacion_Grouting" localSheetId="3">#REF!</definedName>
    <definedName name="M.D.O._Preparacion_Grouting" localSheetId="2">#REF!</definedName>
    <definedName name="M.D.O._Preparacion_Grouting">#REF!</definedName>
    <definedName name="M.D.O._Preparacion_Mortero" localSheetId="3">#REF!</definedName>
    <definedName name="M.D.O._Preparacion_Mortero" localSheetId="2">#REF!</definedName>
    <definedName name="M.D.O._Preparacion_Mortero">#REF!</definedName>
    <definedName name="M.D.O._Replanteo" localSheetId="3">#REF!</definedName>
    <definedName name="M.D.O._Replanteo" localSheetId="2">#REF!</definedName>
    <definedName name="M.D.O._Replanteo">#REF!</definedName>
    <definedName name="M.D.O._Trasciego_de_Escombros" localSheetId="3">#REF!</definedName>
    <definedName name="M.D.O._Trasciego_de_Escombros" localSheetId="2">#REF!</definedName>
    <definedName name="M.D.O._Trasciego_de_Escombros">#REF!</definedName>
    <definedName name="M.D.O._Vinilo_Estuco" localSheetId="3">#REF!</definedName>
    <definedName name="M.D.O._Vinilo_Estuco" localSheetId="2">#REF!</definedName>
    <definedName name="M.D.O._Vinilo_Estuco">#REF!</definedName>
    <definedName name="Macetas" localSheetId="3">#REF!</definedName>
    <definedName name="Macetas" localSheetId="2">#REF!</definedName>
    <definedName name="Macetas">#REF!</definedName>
    <definedName name="Madera_teca_suministro__instalacion__pulida_y_lacada" localSheetId="3">#REF!</definedName>
    <definedName name="Madera_teca_suministro__instalacion__pulida_y_lacada" localSheetId="2">#REF!</definedName>
    <definedName name="Madera_teca_suministro__instalacion__pulida_y_lacada">#REF!</definedName>
    <definedName name="Magnolio_1.50_m" localSheetId="3">#REF!</definedName>
    <definedName name="Magnolio_1.50_m" localSheetId="2">#REF!</definedName>
    <definedName name="Magnolio_1.50_m">#REF!</definedName>
    <definedName name="Malla_electrosoldada_Q_3.1" localSheetId="3">#REF!</definedName>
    <definedName name="Malla_electrosoldada_Q_3.1" localSheetId="2">#REF!</definedName>
    <definedName name="Malla_electrosoldada_Q_3.1">#REF!</definedName>
    <definedName name="Malla_eslabonada" localSheetId="3">#REF!</definedName>
    <definedName name="Malla_eslabonada" localSheetId="2">#REF!</definedName>
    <definedName name="Malla_eslabonada">#REF!</definedName>
    <definedName name="Malla_IMT_30_Cal_12_e_2mm" localSheetId="3">#REF!</definedName>
    <definedName name="Malla_IMT_30_Cal_12_e_2mm" localSheetId="2">#REF!</definedName>
    <definedName name="Malla_IMT_30_Cal_12_e_2mm">#REF!</definedName>
    <definedName name="Mallas_electrosoldadas_M___063" localSheetId="3">#REF!</definedName>
    <definedName name="Mallas_electrosoldadas_M___063" localSheetId="2">#REF!</definedName>
    <definedName name="Mallas_electrosoldadas_M___063">#REF!</definedName>
    <definedName name="Manguera_para_Agua_1_2" localSheetId="3">#REF!</definedName>
    <definedName name="Manguera_para_Agua_1_2" localSheetId="2">#REF!</definedName>
    <definedName name="Manguera_para_Agua_1_2">#REF!</definedName>
    <definedName name="Manguera_para_Niveles_3_8" localSheetId="3">#REF!</definedName>
    <definedName name="Manguera_para_Niveles_3_8" localSheetId="2">#REF!</definedName>
    <definedName name="Manguera_para_Niveles_3_8">#REF!</definedName>
    <definedName name="Mano_de_Obra_AA" localSheetId="3">#REF!</definedName>
    <definedName name="Mano_de_Obra_AA" localSheetId="2">#REF!</definedName>
    <definedName name="Mano_de_Obra_AA">#REF!</definedName>
    <definedName name="Mano_de_Obra_BB" localSheetId="3">#REF!</definedName>
    <definedName name="Mano_de_Obra_BB" localSheetId="2">#REF!</definedName>
    <definedName name="Mano_de_Obra_BB">#REF!</definedName>
    <definedName name="Mano_de_Obra_CC" localSheetId="3">#REF!</definedName>
    <definedName name="Mano_de_Obra_CC" localSheetId="2">#REF!</definedName>
    <definedName name="Mano_de_Obra_CC">#REF!</definedName>
    <definedName name="Mano_de_Obra_DD" localSheetId="3">#REF!</definedName>
    <definedName name="Mano_de_Obra_DD" localSheetId="2">#REF!</definedName>
    <definedName name="Mano_de_Obra_DD">#REF!</definedName>
    <definedName name="Mano_de_Oso_80_cm." localSheetId="3">#REF!</definedName>
    <definedName name="Mano_de_Oso_80_cm." localSheetId="2">#REF!</definedName>
    <definedName name="Mano_de_Oso_80_cm.">#REF!</definedName>
    <definedName name="MANOBRA">[8]CUADRILLAS!$A$11:$H$1000</definedName>
    <definedName name="Manto_Fiber_GLass_600_XT" localSheetId="3">#REF!</definedName>
    <definedName name="Manto_Fiber_GLass_600_XT" localSheetId="2">#REF!</definedName>
    <definedName name="Manto_Fiber_GLass_600_XT">#REF!</definedName>
    <definedName name="Manual_de_Operación_y_Mantenimiento" localSheetId="3">#REF!</definedName>
    <definedName name="Manual_de_Operación_y_Mantenimiento" localSheetId="2">#REF!</definedName>
    <definedName name="Manual_de_Operación_y_Mantenimiento">#REF!</definedName>
    <definedName name="Marco_en_Lamina_Cal._18_2.10x1.50_P_13" localSheetId="3">#REF!</definedName>
    <definedName name="Marco_en_Lamina_Cal._18_2.10x1.50_P_13" localSheetId="2">#REF!</definedName>
    <definedName name="Marco_en_Lamina_Cal._18_2.10x1.50_P_13">#REF!</definedName>
    <definedName name="Marco_en_Lamina_Cal._18_2.10x75_P_9" localSheetId="3">#REF!</definedName>
    <definedName name="Marco_en_Lamina_Cal._18_2.10x75_P_9" localSheetId="2">#REF!</definedName>
    <definedName name="Marco_en_Lamina_Cal._18_2.10x75_P_9">#REF!</definedName>
    <definedName name="Marco_en_Lamina_Cal._18_2.10x90_P_7" localSheetId="3">#REF!</definedName>
    <definedName name="Marco_en_Lamina_Cal._18_2.10x90_P_7" localSheetId="2">#REF!</definedName>
    <definedName name="Marco_en_Lamina_Cal._18_2.10x90_P_7">#REF!</definedName>
    <definedName name="Marco_en_Lamina_Cal._18_2.25x90_P_6" localSheetId="3">#REF!</definedName>
    <definedName name="Marco_en_Lamina_Cal._18_2.25x90_P_6" localSheetId="2">#REF!</definedName>
    <definedName name="Marco_en_Lamina_Cal._18_2.25x90_P_6">#REF!</definedName>
    <definedName name="Marco_en_Lamina_Cal._18_2.40x4.80__Corrediza__P_16" localSheetId="3">#REF!</definedName>
    <definedName name="Marco_en_Lamina_Cal._18_2.40x4.80__Corrediza__P_16" localSheetId="2">#REF!</definedName>
    <definedName name="Marco_en_Lamina_Cal._18_2.40x4.80__Corrediza__P_16">#REF!</definedName>
    <definedName name="Marco_para_Segueta" localSheetId="3">#REF!</definedName>
    <definedName name="Marco_para_Segueta" localSheetId="2">#REF!</definedName>
    <definedName name="Marco_para_Segueta">#REF!</definedName>
    <definedName name="Marco_tapa_caja_de_inspeccion_ORNAMENTACION." localSheetId="3">#REF!</definedName>
    <definedName name="Marco_tapa_caja_de_inspeccion_ORNAMENTACION." localSheetId="2">#REF!</definedName>
    <definedName name="Marco_tapa_caja_de_inspeccion_ORNAMENTACION.">#REF!</definedName>
    <definedName name="Marcos_en_concreto_visto_para_ventana_de_correr_7.5_X_30_cm." localSheetId="3">#REF!</definedName>
    <definedName name="Marcos_en_concreto_visto_para_ventana_de_correr_7.5_X_30_cm." localSheetId="2">#REF!</definedName>
    <definedName name="Marcos_en_concreto_visto_para_ventana_de_correr_7.5_X_30_cm.">#REF!</definedName>
    <definedName name="Marmolina" localSheetId="3">#REF!</definedName>
    <definedName name="Marmolina" localSheetId="2">#REF!</definedName>
    <definedName name="Marmolina">#REF!</definedName>
    <definedName name="Marquesinas_en_lamina_puntos_fijos" localSheetId="3">#REF!</definedName>
    <definedName name="Marquesinas_en_lamina_puntos_fijos" localSheetId="2">#REF!</definedName>
    <definedName name="Marquesinas_en_lamina_puntos_fijos">#REF!</definedName>
    <definedName name="MAT" localSheetId="3">#REF!</definedName>
    <definedName name="MAT" localSheetId="2">#REF!</definedName>
    <definedName name="MAT">#REF!</definedName>
    <definedName name="MAT_P">#N/A</definedName>
    <definedName name="MATERIALES">[4]Materiales!$B$19:$J$2977</definedName>
    <definedName name="matriz" localSheetId="3">'[9]Calculo Puntaje'!#REF!</definedName>
    <definedName name="matriz" localSheetId="2">'[9]Calculo Puntaje'!#REF!</definedName>
    <definedName name="matriz">'[9]Calculo Puntaje'!#REF!</definedName>
    <definedName name="MAUL">#N/A</definedName>
    <definedName name="MBAT">#N/A</definedName>
    <definedName name="MCIR">#N/A</definedName>
    <definedName name="Mecheros_Bunsen" localSheetId="3">#REF!</definedName>
    <definedName name="Mecheros_Bunsen" localSheetId="2">#REF!</definedName>
    <definedName name="Mecheros_Bunsen">#REF!</definedName>
    <definedName name="Medidores__Domestico__2" localSheetId="3">#REF!</definedName>
    <definedName name="Medidores__Domestico__2" localSheetId="2">#REF!</definedName>
    <definedName name="Medidores__Domestico__2">#REF!</definedName>
    <definedName name="Medidores__Incendio__1_1_2" localSheetId="3">#REF!</definedName>
    <definedName name="Medidores__Incendio__1_1_2" localSheetId="2">#REF!</definedName>
    <definedName name="Medidores__Incendio__1_1_2">#REF!</definedName>
    <definedName name="MESC">#N/A</definedName>
    <definedName name="Mesones_de_atención_en_granito_color_gris_jaspe." localSheetId="3">#REF!</definedName>
    <definedName name="Mesones_de_atención_en_granito_color_gris_jaspe." localSheetId="2">#REF!</definedName>
    <definedName name="Mesones_de_atención_en_granito_color_gris_jaspe.">#REF!</definedName>
    <definedName name="Metal_Deck_Cal_22" localSheetId="3">#REF!</definedName>
    <definedName name="Metal_Deck_Cal_22" localSheetId="2">#REF!</definedName>
    <definedName name="Metal_Deck_Cal_22">#REF!</definedName>
    <definedName name="Mineral" localSheetId="3">#REF!</definedName>
    <definedName name="Mineral" localSheetId="2">#REF!</definedName>
    <definedName name="Mineral">#REF!</definedName>
    <definedName name="MLAB">#N/A</definedName>
    <definedName name="MO_P">#N/A</definedName>
    <definedName name="Mortero_1___3" localSheetId="3">#REF!</definedName>
    <definedName name="Mortero_1___3" localSheetId="2">#REF!</definedName>
    <definedName name="Mortero_1___3">#REF!</definedName>
    <definedName name="Mortero_1_3_impermeabilizado" localSheetId="3">#REF!</definedName>
    <definedName name="Mortero_1_3_impermeabilizado" localSheetId="2">#REF!</definedName>
    <definedName name="Mortero_1_3_impermeabilizado">#REF!</definedName>
    <definedName name="Mortero_1_4" localSheetId="3">#REF!</definedName>
    <definedName name="Mortero_1_4" localSheetId="2">#REF!</definedName>
    <definedName name="Mortero_1_4">#REF!</definedName>
    <definedName name="Mortero_a_granel_con_silo_puesto_en_obra__1_3_de_4000_P.S.I." localSheetId="3">#REF!</definedName>
    <definedName name="Mortero_a_granel_con_silo_puesto_en_obra__1_3_de_4000_P.S.I." localSheetId="2">#REF!</definedName>
    <definedName name="Mortero_a_granel_con_silo_puesto_en_obra__1_3_de_4000_P.S.I.">#REF!</definedName>
    <definedName name="Mortero_a_granel_con_silo_puesto_en_obra__1_4_de_3000_P.S.I." localSheetId="3">#REF!</definedName>
    <definedName name="Mortero_a_granel_con_silo_puesto_en_obra__1_4_de_3000_P.S.I." localSheetId="2">#REF!</definedName>
    <definedName name="Mortero_a_granel_con_silo_puesto_en_obra__1_4_de_3000_P.S.I.">#REF!</definedName>
    <definedName name="Mortero_a_granel_con_silo_puesto_en_obra__1_5_de_2000_P.S.I." localSheetId="3">#REF!</definedName>
    <definedName name="Mortero_a_granel_con_silo_puesto_en_obra__1_5_de_2000_P.S.I." localSheetId="2">#REF!</definedName>
    <definedName name="Mortero_a_granel_con_silo_puesto_en_obra__1_5_de_2000_P.S.I.">#REF!</definedName>
    <definedName name="Mortero_impermeabilizado_1_4" localSheetId="3">#REF!</definedName>
    <definedName name="Mortero_impermeabilizado_1_4" localSheetId="2">#REF!</definedName>
    <definedName name="Mortero_impermeabilizado_1_4">#REF!</definedName>
    <definedName name="Nevera" localSheetId="3">#REF!</definedName>
    <definedName name="Nevera" localSheetId="2">#REF!</definedName>
    <definedName name="Nevera">#REF!</definedName>
    <definedName name="Niple_Pasamuros_en_Tuberia_y_Lamina_de_Acero_1" localSheetId="3">#REF!</definedName>
    <definedName name="Niple_Pasamuros_en_Tuberia_y_Lamina_de_Acero_1" localSheetId="2">#REF!</definedName>
    <definedName name="Niple_Pasamuros_en_Tuberia_y_Lamina_de_Acero_1">#REF!</definedName>
    <definedName name="Niple_Pasamuros_en_Tuberia_y_Lamina_de_Acero_1_1_2" localSheetId="3">#REF!</definedName>
    <definedName name="Niple_Pasamuros_en_Tuberia_y_Lamina_de_Acero_1_1_2" localSheetId="2">#REF!</definedName>
    <definedName name="Niple_Pasamuros_en_Tuberia_y_Lamina_de_Acero_1_1_2">#REF!</definedName>
    <definedName name="Niple_Pasamuros_en_Tuberia_y_Lamina_de_Acero_12" localSheetId="3">#REF!</definedName>
    <definedName name="Niple_Pasamuros_en_Tuberia_y_Lamina_de_Acero_12" localSheetId="2">#REF!</definedName>
    <definedName name="Niple_Pasamuros_en_Tuberia_y_Lamina_de_Acero_12">#REF!</definedName>
    <definedName name="Niple_Pasamuros_en_Tuberia_y_Lamina_de_Acero_14" localSheetId="3">#REF!</definedName>
    <definedName name="Niple_Pasamuros_en_Tuberia_y_Lamina_de_Acero_14" localSheetId="2">#REF!</definedName>
    <definedName name="Niple_Pasamuros_en_Tuberia_y_Lamina_de_Acero_14">#REF!</definedName>
    <definedName name="Niple_Pasamuros_en_Tuberia_y_Lamina_de_Acero_2" localSheetId="3">#REF!</definedName>
    <definedName name="Niple_Pasamuros_en_Tuberia_y_Lamina_de_Acero_2" localSheetId="2">#REF!</definedName>
    <definedName name="Niple_Pasamuros_en_Tuberia_y_Lamina_de_Acero_2">#REF!</definedName>
    <definedName name="Niple_Pasamuros_en_Tuberia_y_Lamina_de_Acero_3" localSheetId="3">#REF!</definedName>
    <definedName name="Niple_Pasamuros_en_Tuberia_y_Lamina_de_Acero_3" localSheetId="2">#REF!</definedName>
    <definedName name="Niple_Pasamuros_en_Tuberia_y_Lamina_de_Acero_3">#REF!</definedName>
    <definedName name="NUMERO" localSheetId="3">#REF!</definedName>
    <definedName name="NUMERO" localSheetId="2">#REF!</definedName>
    <definedName name="NUMERO">#REF!</definedName>
    <definedName name="NUX">IF(MATCH(MAX([2]APU!$I1:$L1),[2]APU!$I1:$L1,0)=2,1,IF(MATCH(MAX([2]APU!$I1:$L1),[2]APU!$I1:$L1,0)=1,6,IF(MATCH(MAX([2]APU!$I1:$L1),[2]APU!$I1:$L1,0)=3,2,4)))</definedName>
    <definedName name="OBJETO.CONTRATO">[5]VARIABLES!$C$8</definedName>
    <definedName name="Oficial" localSheetId="3">#REF!</definedName>
    <definedName name="Oficial" localSheetId="2">#REF!</definedName>
    <definedName name="Oficial">#REF!</definedName>
    <definedName name="Organizador_de_Cables_de_Puenteo" localSheetId="3">#REF!</definedName>
    <definedName name="Organizador_de_Cables_de_Puenteo" localSheetId="2">#REF!</definedName>
    <definedName name="Organizador_de_Cables_de_Puenteo">#REF!</definedName>
    <definedName name="Orinal_Mediano_Ref._08860" localSheetId="3">#REF!</definedName>
    <definedName name="Orinal_Mediano_Ref._08860" localSheetId="2">#REF!</definedName>
    <definedName name="Orinal_Mediano_Ref._08860">#REF!</definedName>
    <definedName name="P_1___2.7x4.55___Plano_de_Detalle_No._A_170" localSheetId="3">#REF!</definedName>
    <definedName name="P_1___2.7x4.55___Plano_de_Detalle_No._A_170" localSheetId="2">#REF!</definedName>
    <definedName name="P_1___2.7x4.55___Plano_de_Detalle_No._A_170">#REF!</definedName>
    <definedName name="P_2___2.7x4.8___Plano_de_Detalle_No._A_170" localSheetId="3">#REF!</definedName>
    <definedName name="P_2___2.7x4.8___Plano_de_Detalle_No._A_170" localSheetId="2">#REF!</definedName>
    <definedName name="P_2___2.7x4.8___Plano_de_Detalle_No._A_170">#REF!</definedName>
    <definedName name="P_2´___2.2x4.8___Plano_de_Detalle_No._A_171" localSheetId="3">#REF!</definedName>
    <definedName name="P_2´___2.2x4.8___Plano_de_Detalle_No._A_171" localSheetId="2">#REF!</definedName>
    <definedName name="P_2´___2.2x4.8___Plano_de_Detalle_No._A_171">#REF!</definedName>
    <definedName name="P_3___2.7x1.05___Plano_de_Detalle_No._A_170" localSheetId="3">#REF!</definedName>
    <definedName name="P_3___2.7x1.05___Plano_de_Detalle_No._A_170" localSheetId="2">#REF!</definedName>
    <definedName name="P_3___2.7x1.05___Plano_de_Detalle_No._A_170">#REF!</definedName>
    <definedName name="P_4___2.7x1.5___Plano_de_Detalle_No._A_170" localSheetId="3">#REF!</definedName>
    <definedName name="P_4___2.7x1.5___Plano_de_Detalle_No._A_170" localSheetId="2">#REF!</definedName>
    <definedName name="P_4___2.7x1.5___Plano_de_Detalle_No._A_170">#REF!</definedName>
    <definedName name="P_5___2.7x4.2___Plano_de_Detalle_No._A_171" localSheetId="3">#REF!</definedName>
    <definedName name="P_5___2.7x4.2___Plano_de_Detalle_No._A_171" localSheetId="2">#REF!</definedName>
    <definedName name="P_5___2.7x4.2___Plano_de_Detalle_No._A_171">#REF!</definedName>
    <definedName name="P_7´___2.7x0.9___Plano_de_Detalle_No._A_172" localSheetId="3">#REF!</definedName>
    <definedName name="P_7´___2.7x0.9___Plano_de_Detalle_No._A_172" localSheetId="2">#REF!</definedName>
    <definedName name="P_7´___2.7x0.9___Plano_de_Detalle_No._A_172">#REF!</definedName>
    <definedName name="Pabmeril_Pliego_9_x11" localSheetId="3">#REF!</definedName>
    <definedName name="Pabmeril_Pliego_9_x11" localSheetId="2">#REF!</definedName>
    <definedName name="Pabmeril_Pliego_9_x11">#REF!</definedName>
    <definedName name="Palas" localSheetId="3">#REF!</definedName>
    <definedName name="Palas" localSheetId="2">#REF!</definedName>
    <definedName name="Palas">#REF!</definedName>
    <definedName name="Papelera_AI_Ref._CA_08R" localSheetId="3">#REF!</definedName>
    <definedName name="Papelera_AI_Ref._CA_08R" localSheetId="2">#REF!</definedName>
    <definedName name="Papelera_AI_Ref._CA_08R">#REF!</definedName>
    <definedName name="Paral_Telescópico_2_2_m" localSheetId="3">#REF!</definedName>
    <definedName name="Paral_Telescópico_2_2_m" localSheetId="2">#REF!</definedName>
    <definedName name="Paral_Telescópico_2_2_m">#REF!</definedName>
    <definedName name="Paral_Telescópico_2_4" localSheetId="3">#REF!</definedName>
    <definedName name="Paral_Telescópico_2_4" localSheetId="2">#REF!</definedName>
    <definedName name="Paral_Telescópico_2_4">#REF!</definedName>
    <definedName name="Parales_estrcuturales_para_presiana_Luxalon" localSheetId="3">#REF!</definedName>
    <definedName name="Parales_estrcuturales_para_presiana_Luxalon" localSheetId="2">#REF!</definedName>
    <definedName name="Parales_estrcuturales_para_presiana_Luxalon">#REF!</definedName>
    <definedName name="Pararayos_Ionizante__Incluye_Bajante_y_Pozo_de_Tierra" localSheetId="3">#REF!</definedName>
    <definedName name="Pararayos_Ionizante__Incluye_Bajante_y_Pozo_de_Tierra" localSheetId="2">#REF!</definedName>
    <definedName name="Pararayos_Ionizante__Incluye_Bajante_y_Pozo_de_Tierra">#REF!</definedName>
    <definedName name="Pared_en_Dry_Wall_E.10_CM" localSheetId="3">#REF!</definedName>
    <definedName name="Pared_en_Dry_Wall_E.10_CM" localSheetId="2">#REF!</definedName>
    <definedName name="Pared_en_Dry_Wall_E.10_CM">#REF!</definedName>
    <definedName name="Pared_en_sistema_dray_wall_e_0.15" localSheetId="3">#REF!</definedName>
    <definedName name="Pared_en_sistema_dray_wall_e_0.15" localSheetId="2">#REF!</definedName>
    <definedName name="Pared_en_sistema_dray_wall_e_0.15">#REF!</definedName>
    <definedName name="Pasos_escalera_nariz__L__especial_de_Moore_o_similar__tono_coral" localSheetId="3">#REF!</definedName>
    <definedName name="Pasos_escalera_nariz__L__especial_de_Moore_o_similar__tono_coral" localSheetId="2">#REF!</definedName>
    <definedName name="Pasos_escalera_nariz__L__especial_de_Moore_o_similar__tono_coral">#REF!</definedName>
    <definedName name="Patch_Panel_de_16_Puertos_RJ_45_Cat._5E" localSheetId="3">#REF!</definedName>
    <definedName name="Patch_Panel_de_16_Puertos_RJ_45_Cat._5E" localSheetId="2">#REF!</definedName>
    <definedName name="Patch_Panel_de_16_Puertos_RJ_45_Cat._5E">#REF!</definedName>
    <definedName name="Patch_Panel_de_32_Puertos_RJ_45_Cat._5E" localSheetId="3">#REF!</definedName>
    <definedName name="Patch_Panel_de_32_Puertos_RJ_45_Cat._5E" localSheetId="2">#REF!</definedName>
    <definedName name="Patch_Panel_de_32_Puertos_RJ_45_Cat._5E">#REF!</definedName>
    <definedName name="PB">ROUND(VLOOKUP([2]PPTO!$F1,[2]APU!$G$1:$H$65536,2,FALSE),0)</definedName>
    <definedName name="Pegacor" localSheetId="3">#REF!</definedName>
    <definedName name="Pegacor" localSheetId="2">#REF!</definedName>
    <definedName name="Pegacor">#REF!</definedName>
    <definedName name="Pegante_Colbón" localSheetId="3">#REF!</definedName>
    <definedName name="Pegante_Colbón" localSheetId="2">#REF!</definedName>
    <definedName name="Pegante_Colbón">#REF!</definedName>
    <definedName name="Percha_en_AI_Doble_Ref._FB_5502" localSheetId="3">#REF!</definedName>
    <definedName name="Percha_en_AI_Doble_Ref._FB_5502" localSheetId="2">#REF!</definedName>
    <definedName name="Percha_en_AI_Doble_Ref._FB_5502">#REF!</definedName>
    <definedName name="Persianas_Luxalon_Cortasol_84RLSL5" localSheetId="3">#REF!</definedName>
    <definedName name="Persianas_Luxalon_Cortasol_84RLSL5" localSheetId="2">#REF!</definedName>
    <definedName name="Persianas_Luxalon_Cortasol_84RLSL5">#REF!</definedName>
    <definedName name="Piedra_Media_Zonga" localSheetId="3">#REF!</definedName>
    <definedName name="Piedra_Media_Zonga" localSheetId="2">#REF!</definedName>
    <definedName name="Piedra_Media_Zonga">#REF!</definedName>
    <definedName name="Pintura_blanca_para_trafico" localSheetId="3">#REF!</definedName>
    <definedName name="Pintura_blanca_para_trafico" localSheetId="2">#REF!</definedName>
    <definedName name="Pintura_blanca_para_trafico">#REF!</definedName>
    <definedName name="Pintura_electrostática" localSheetId="3">#REF!</definedName>
    <definedName name="Pintura_electrostática" localSheetId="2">#REF!</definedName>
    <definedName name="Pintura_electrostática">#REF!</definedName>
    <definedName name="Piso_olimpia_base_20___20" localSheetId="3">#REF!</definedName>
    <definedName name="Piso_olimpia_base_20___20" localSheetId="2">#REF!</definedName>
    <definedName name="Piso_olimpia_base_20___20">#REF!</definedName>
    <definedName name="Plancha" localSheetId="3">#REF!</definedName>
    <definedName name="Plancha" localSheetId="2">#REF!</definedName>
    <definedName name="Plancha">#REF!</definedName>
    <definedName name="Planchón_Ordinario_3_M" localSheetId="3">#REF!</definedName>
    <definedName name="Planchón_Ordinario_3_M" localSheetId="2">#REF!</definedName>
    <definedName name="Planchón_Ordinario_3_M">#REF!</definedName>
    <definedName name="Planos_Record" localSheetId="3">#REF!</definedName>
    <definedName name="Planos_Record" localSheetId="2">#REF!</definedName>
    <definedName name="Planos_Record">#REF!</definedName>
    <definedName name="Planta_Telefonica_Digital_de_10_Lineas_Troncales_20_Extensiones_y_5_Directos" localSheetId="3">#REF!</definedName>
    <definedName name="Planta_Telefonica_Digital_de_10_Lineas_Troncales_20_Extensiones_y_5_Directos" localSheetId="2">#REF!</definedName>
    <definedName name="Planta_Telefonica_Digital_de_10_Lineas_Troncales_20_Extensiones_y_5_Directos">#REF!</definedName>
    <definedName name="Plaquetas_en_concreto_0_40_x_0_40_tipo_IDU" localSheetId="3">#REF!</definedName>
    <definedName name="Plaquetas_en_concreto_0_40_x_0_40_tipo_IDU" localSheetId="2">#REF!</definedName>
    <definedName name="Plaquetas_en_concreto_0_40_x_0_40_tipo_IDU">#REF!</definedName>
    <definedName name="Platina_hierro_1_2__x_1_8" localSheetId="3">#REF!</definedName>
    <definedName name="Platina_hierro_1_2__x_1_8" localSheetId="2">#REF!</definedName>
    <definedName name="Platina_hierro_1_2__x_1_8">#REF!</definedName>
    <definedName name="Poceta_en_acero_inoxidable_tipo_SOCODA" localSheetId="3">#REF!</definedName>
    <definedName name="Poceta_en_acero_inoxidable_tipo_SOCODA" localSheetId="2">#REF!</definedName>
    <definedName name="Poceta_en_acero_inoxidable_tipo_SOCODA">#REF!</definedName>
    <definedName name="Pocetas_en_granito_lavado_blanco_Huila_grano_1." localSheetId="3">#REF!</definedName>
    <definedName name="Pocetas_en_granito_lavado_blanco_Huila_grano_1." localSheetId="2">#REF!</definedName>
    <definedName name="Pocetas_en_granito_lavado_blanco_Huila_grano_1.">#REF!</definedName>
    <definedName name="Porcelanato_Gris_Dolphin_Ref." localSheetId="3">#REF!</definedName>
    <definedName name="Porcelanato_Gris_Dolphin_Ref." localSheetId="2">#REF!</definedName>
    <definedName name="Porcelanato_Gris_Dolphin_Ref.">#REF!</definedName>
    <definedName name="Porta_candado_simple_3_." localSheetId="3">#REF!</definedName>
    <definedName name="Porta_candado_simple_3_." localSheetId="2">#REF!</definedName>
    <definedName name="Porta_candado_simple_3_.">#REF!</definedName>
    <definedName name="Porta_Papel_Doble_con_Tapa_Ref._B_288" localSheetId="3">#REF!</definedName>
    <definedName name="Porta_Papel_Doble_con_Tapa_Ref._B_288" localSheetId="2">#REF!</definedName>
    <definedName name="Porta_Papel_Doble_con_Tapa_Ref._B_288">#REF!</definedName>
    <definedName name="PrestacionesSeguridadOtrosFMMin" localSheetId="3">#REF!</definedName>
    <definedName name="PrestacionesSeguridadOtrosFMMin" localSheetId="2">#REF!</definedName>
    <definedName name="PrestacionesSeguridadOtrosFMMin">#REF!</definedName>
    <definedName name="PRESUPUESTO">[3]PRESUPUESTO!$B$6:$L$2024</definedName>
    <definedName name="Profesionales">[7]Datos!$B$2:$B$60</definedName>
    <definedName name="Puentes_metalicos_Según_Diseño" localSheetId="3">#REF!</definedName>
    <definedName name="Puentes_metalicos_Según_Diseño" localSheetId="2">#REF!</definedName>
    <definedName name="Puentes_metalicos_Según_Diseño">#REF!</definedName>
    <definedName name="Puerta_en_Lamina_Cal._18_2.10x60__Incluye_marco_y_Rejilla__P_10" localSheetId="3">#REF!</definedName>
    <definedName name="Puerta_en_Lamina_Cal._18_2.10x60__Incluye_marco_y_Rejilla__P_10" localSheetId="2">#REF!</definedName>
    <definedName name="Puerta_en_Lamina_Cal._18_2.10x60__Incluye_marco_y_Rejilla__P_10">#REF!</definedName>
    <definedName name="Puerta_en_Lamina_Cal._18_2.10x75__Incluye_marco_y_Rejilla__P_8" localSheetId="3">#REF!</definedName>
    <definedName name="Puerta_en_Lamina_Cal._18_2.10x75__Incluye_marco_y_Rejilla__P_8" localSheetId="2">#REF!</definedName>
    <definedName name="Puerta_en_Lamina_Cal._18_2.10x75__Incluye_marco_y_Rejilla__P_8">#REF!</definedName>
    <definedName name="Puerta_en_Lamina_Cal._18_2.10x90__Incluye_marco_y_Rejilla__P_6´" localSheetId="3">#REF!</definedName>
    <definedName name="Puerta_en_Lamina_Cal._18_2.10x90__Incluye_marco_y_Rejilla__P_6´" localSheetId="2">#REF!</definedName>
    <definedName name="Puerta_en_Lamina_Cal._18_2.10x90__Incluye_marco_y_Rejilla__P_6´">#REF!</definedName>
    <definedName name="Puerta_en_Lamina_Cal._18_2.70x1.50__Incluye_marco_y_Rejilla__2_Hojas_P_12" localSheetId="3">#REF!</definedName>
    <definedName name="Puerta_en_Lamina_Cal._18_2.70x1.50__Incluye_marco_y_Rejilla__2_Hojas_P_12" localSheetId="2">#REF!</definedName>
    <definedName name="Puerta_en_Lamina_Cal._18_2.70x1.50__Incluye_marco_y_Rejilla__2_Hojas_P_12">#REF!</definedName>
    <definedName name="Puerta_marco_y_hoja" localSheetId="3">#REF!</definedName>
    <definedName name="Puerta_marco_y_hoja" localSheetId="2">#REF!</definedName>
    <definedName name="Puerta_marco_y_hoja">#REF!</definedName>
    <definedName name="Puesta_a_Tierra_Subestacion_Según_N._CODENSA_CTS_523_2" localSheetId="3">#REF!</definedName>
    <definedName name="Puesta_a_Tierra_Subestacion_Según_N._CODENSA_CTS_523_2" localSheetId="2">#REF!</definedName>
    <definedName name="Puesta_a_Tierra_Subestacion_Según_N._CODENSA_CTS_523_2">#REF!</definedName>
    <definedName name="Puesta_a_Tierra_T_GEN_3__3_Varillas_CW_5_8_x2.44_m" localSheetId="3">#REF!</definedName>
    <definedName name="Puesta_a_Tierra_T_GEN_3__3_Varillas_CW_5_8_x2.44_m" localSheetId="2">#REF!</definedName>
    <definedName name="Puesta_a_Tierra_T_GEN_3__3_Varillas_CW_5_8_x2.44_m">#REF!</definedName>
    <definedName name="Pulida_pisos_en_granito" localSheetId="3">#REF!</definedName>
    <definedName name="Pulida_pisos_en_granito" localSheetId="2">#REF!</definedName>
    <definedName name="Pulida_pisos_en_granito">#REF!</definedName>
    <definedName name="Punteros" localSheetId="3">#REF!</definedName>
    <definedName name="Punteros" localSheetId="2">#REF!</definedName>
    <definedName name="Punteros">#REF!</definedName>
    <definedName name="Puntilla_acerada_1.5" localSheetId="3">#REF!</definedName>
    <definedName name="Puntilla_acerada_1.5" localSheetId="2">#REF!</definedName>
    <definedName name="Puntilla_acerada_1.5">#REF!</definedName>
    <definedName name="Puntilla_con_Cabeza_1" localSheetId="3">#REF!</definedName>
    <definedName name="Puntilla_con_Cabeza_1" localSheetId="2">#REF!</definedName>
    <definedName name="Puntilla_con_Cabeza_1">#REF!</definedName>
    <definedName name="Puntilla_con_Cabeza_2" localSheetId="3">#REF!</definedName>
    <definedName name="Puntilla_con_Cabeza_2" localSheetId="2">#REF!</definedName>
    <definedName name="Puntilla_con_Cabeza_2">#REF!</definedName>
    <definedName name="Puntilla_sin_Cabeza_1" localSheetId="3">#REF!</definedName>
    <definedName name="Puntilla_sin_Cabeza_1" localSheetId="2">#REF!</definedName>
    <definedName name="Puntilla_sin_Cabeza_1">#REF!</definedName>
    <definedName name="PV_1___2.15x2.25___Plano_de_Detalle_No._A_168" localSheetId="3">#REF!</definedName>
    <definedName name="PV_1___2.15x2.25___Plano_de_Detalle_No._A_168" localSheetId="2">#REF!</definedName>
    <definedName name="PV_1___2.15x2.25___Plano_de_Detalle_No._A_168">#REF!</definedName>
    <definedName name="PV_2___2.15x2.1___Plano_de_Detalle_No._A_168" localSheetId="3">#REF!</definedName>
    <definedName name="PV_2___2.15x2.1___Plano_de_Detalle_No._A_168" localSheetId="2">#REF!</definedName>
    <definedName name="PV_2___2.15x2.1___Plano_de_Detalle_No._A_168">#REF!</definedName>
    <definedName name="PV_2´___2.15x2.175___Plano_de_Detalle_No._A_168" localSheetId="3">#REF!</definedName>
    <definedName name="PV_2´___2.15x2.175___Plano_de_Detalle_No._A_168" localSheetId="2">#REF!</definedName>
    <definedName name="PV_2´___2.15x2.175___Plano_de_Detalle_No._A_168">#REF!</definedName>
    <definedName name="PV_3___2.7x2.25___Plano_de_Detalle_No._A_168" localSheetId="3">#REF!</definedName>
    <definedName name="PV_3___2.7x2.25___Plano_de_Detalle_No._A_168" localSheetId="2">#REF!</definedName>
    <definedName name="PV_3___2.7x2.25___Plano_de_Detalle_No._A_168">#REF!</definedName>
    <definedName name="PV_4___2.7x6.6___Plano_de_Detalle_No._A_168" localSheetId="3">#REF!</definedName>
    <definedName name="PV_4___2.7x6.6___Plano_de_Detalle_No._A_168" localSheetId="2">#REF!</definedName>
    <definedName name="PV_4___2.7x6.6___Plano_de_Detalle_No._A_168">#REF!</definedName>
    <definedName name="PV_5___2.7x6.75___Plano_de_Detalle_No._A_169" localSheetId="3">#REF!</definedName>
    <definedName name="PV_5___2.7x6.75___Plano_de_Detalle_No._A_169" localSheetId="2">#REF!</definedName>
    <definedName name="PV_5___2.7x6.75___Plano_de_Detalle_No._A_169">#REF!</definedName>
    <definedName name="PVZ">VLOOKUP([2]PPTO!$F1,[2]APU!$G$1:$H$65536,2,FALSE)</definedName>
    <definedName name="Recebo_común" localSheetId="3">#REF!</definedName>
    <definedName name="Recebo_común" localSheetId="2">#REF!</definedName>
    <definedName name="Recebo_común">#REF!</definedName>
    <definedName name="registro_aparatos" localSheetId="3">#REF!</definedName>
    <definedName name="registro_aparatos" localSheetId="2">#REF!</definedName>
    <definedName name="registro_aparatos">#REF!</definedName>
    <definedName name="Registro_Toya_3_4" localSheetId="3">#REF!</definedName>
    <definedName name="Registro_Toya_3_4" localSheetId="2">#REF!</definedName>
    <definedName name="Registro_Toya_3_4">#REF!</definedName>
    <definedName name="Regulador_Trifasico_de_1_KVA" localSheetId="3">#REF!</definedName>
    <definedName name="Regulador_Trifasico_de_1_KVA" localSheetId="2">#REF!</definedName>
    <definedName name="Regulador_Trifasico_de_1_KVA">#REF!</definedName>
    <definedName name="Regulador_Trifasico_de_20_KVA" localSheetId="3">#REF!</definedName>
    <definedName name="Regulador_Trifasico_de_20_KVA" localSheetId="2">#REF!</definedName>
    <definedName name="Regulador_Trifasico_de_20_KVA">#REF!</definedName>
    <definedName name="Regulador_Trifasico_de_9_KVA" localSheetId="3">#REF!</definedName>
    <definedName name="Regulador_Trifasico_de_9_KVA" localSheetId="2">#REF!</definedName>
    <definedName name="Regulador_Trifasico_de_9_KVA">#REF!</definedName>
    <definedName name="Rejilla_sifón_S_4.5_x_3.5" localSheetId="3">#REF!</definedName>
    <definedName name="Rejilla_sifón_S_4.5_x_3.5" localSheetId="2">#REF!</definedName>
    <definedName name="Rejilla_sifón_S_4.5_x_3.5">#REF!</definedName>
    <definedName name="Rejilla_sosco" localSheetId="3">#REF!</definedName>
    <definedName name="Rejilla_sosco" localSheetId="2">#REF!</definedName>
    <definedName name="Rejilla_sosco">#REF!</definedName>
    <definedName name="Rejillas_prefabricadas_baños_y_circulaciones_0_10___0_15" localSheetId="3">#REF!</definedName>
    <definedName name="Rejillas_prefabricadas_baños_y_circulaciones_0_10___0_15" localSheetId="2">#REF!</definedName>
    <definedName name="Rejillas_prefabricadas_baños_y_circulaciones_0_10___0_15">#REF!</definedName>
    <definedName name="Remate_y_o_bordillo_cubiertas_0_10___0_20" localSheetId="3">#REF!</definedName>
    <definedName name="Remate_y_o_bordillo_cubiertas_0_10___0_20" localSheetId="2">#REF!</definedName>
    <definedName name="Remate_y_o_bordillo_cubiertas_0_10___0_20">#REF!</definedName>
    <definedName name="Remates_Laterales_y_Superiores_en_Aluzinc" localSheetId="3">#REF!</definedName>
    <definedName name="Remates_Laterales_y_Superiores_en_Aluzinc" localSheetId="2">#REF!</definedName>
    <definedName name="Remates_Laterales_y_Superiores_en_Aluzinc">#REF!</definedName>
    <definedName name="Remates_sillares_ventanas" localSheetId="3">#REF!</definedName>
    <definedName name="Remates_sillares_ventanas" localSheetId="2">#REF!</definedName>
    <definedName name="Remates_sillares_ventanas">#REF!</definedName>
    <definedName name="remy" localSheetId="2">#REF!</definedName>
    <definedName name="remy">#REF!</definedName>
    <definedName name="REP.CONTRATANTE">[5]VARIABLES!$C$11</definedName>
    <definedName name="REP.CONTRATISTA">[5]VARIABLES!$C$10</definedName>
    <definedName name="Reparaciones_en_PVC_A.LL._2" localSheetId="3">#REF!</definedName>
    <definedName name="Reparaciones_en_PVC_A.LL._2" localSheetId="2">#REF!</definedName>
    <definedName name="Reparaciones_en_PVC_A.LL._2">#REF!</definedName>
    <definedName name="Reparaciones_en_PVC_A.LL._3" localSheetId="3">#REF!</definedName>
    <definedName name="Reparaciones_en_PVC_A.LL._3" localSheetId="2">#REF!</definedName>
    <definedName name="Reparaciones_en_PVC_A.LL._3">#REF!</definedName>
    <definedName name="Reparaciones_en_PVC_A.LL._4" localSheetId="3">#REF!</definedName>
    <definedName name="Reparaciones_en_PVC_A.LL._4" localSheetId="2">#REF!</definedName>
    <definedName name="Reparaciones_en_PVC_A.LL._4">#REF!</definedName>
    <definedName name="Reparaciones_en_PVC_P_1" localSheetId="3">#REF!</definedName>
    <definedName name="Reparaciones_en_PVC_P_1" localSheetId="2">#REF!</definedName>
    <definedName name="Reparaciones_en_PVC_P_1">#REF!</definedName>
    <definedName name="Reparaciones_en_PVC_P_1_1_2" localSheetId="3">#REF!</definedName>
    <definedName name="Reparaciones_en_PVC_P_1_1_2" localSheetId="2">#REF!</definedName>
    <definedName name="Reparaciones_en_PVC_P_1_1_2">#REF!</definedName>
    <definedName name="Reparaciones_en_PVC_P_1_1_4" localSheetId="3">#REF!</definedName>
    <definedName name="Reparaciones_en_PVC_P_1_1_4" localSheetId="2">#REF!</definedName>
    <definedName name="Reparaciones_en_PVC_P_1_1_4">#REF!</definedName>
    <definedName name="Reparaciones_en_PVC_P_1_2" localSheetId="3">#REF!</definedName>
    <definedName name="Reparaciones_en_PVC_P_1_2" localSheetId="2">#REF!</definedName>
    <definedName name="Reparaciones_en_PVC_P_1_2">#REF!</definedName>
    <definedName name="Reparaciones_en_PVC_P_3_4" localSheetId="3">#REF!</definedName>
    <definedName name="Reparaciones_en_PVC_P_3_4" localSheetId="2">#REF!</definedName>
    <definedName name="Reparaciones_en_PVC_P_3_4">#REF!</definedName>
    <definedName name="Reparaciones_en_PVC_S_2" localSheetId="3">#REF!</definedName>
    <definedName name="Reparaciones_en_PVC_S_2" localSheetId="2">#REF!</definedName>
    <definedName name="Reparaciones_en_PVC_S_2">#REF!</definedName>
    <definedName name="Reparaciones_en_PVC_S_3" localSheetId="3">#REF!</definedName>
    <definedName name="Reparaciones_en_PVC_S_3" localSheetId="2">#REF!</definedName>
    <definedName name="Reparaciones_en_PVC_S_3">#REF!</definedName>
    <definedName name="Reparaciones_en_PVC_S_4" localSheetId="3">#REF!</definedName>
    <definedName name="Reparaciones_en_PVC_S_4" localSheetId="2">#REF!</definedName>
    <definedName name="Reparaciones_en_PVC_S_4">#REF!</definedName>
    <definedName name="Repisa_Ordinario" localSheetId="3">#REF!</definedName>
    <definedName name="Repisa_Ordinario" localSheetId="2">#REF!</definedName>
    <definedName name="Repisa_Ordinario">#REF!</definedName>
    <definedName name="Retro_excavadora" localSheetId="3">#REF!</definedName>
    <definedName name="Retro_excavadora" localSheetId="2">#REF!</definedName>
    <definedName name="Retro_excavadora">#REF!</definedName>
    <definedName name="SA">SUMIF([2]PPTO!$B$1:$B$65536,[2]PPTO!$B2,[2]PPTO!A$1:A$65536)</definedName>
    <definedName name="Salida_de_Barrera_Fotoelectrica" localSheetId="3">#REF!</definedName>
    <definedName name="Salida_de_Barrera_Fotoelectrica" localSheetId="2">#REF!</definedName>
    <definedName name="Salida_de_Barrera_Fotoelectrica">#REF!</definedName>
    <definedName name="Salida_de_Datos_1XRJ45__Cat_5___Incluye_toma_cajas__Faceplate_y_Accesorios" localSheetId="3">#REF!</definedName>
    <definedName name="Salida_de_Datos_1XRJ45__Cat_5___Incluye_toma_cajas__Faceplate_y_Accesorios" localSheetId="2">#REF!</definedName>
    <definedName name="Salida_de_Datos_1XRJ45__Cat_5___Incluye_toma_cajas__Faceplate_y_Accesorios">#REF!</definedName>
    <definedName name="Salida_de_Sensor_de_Movimiento" localSheetId="3">#REF!</definedName>
    <definedName name="Salida_de_Sensor_de_Movimiento" localSheetId="2">#REF!</definedName>
    <definedName name="Salida_de_Sensor_de_Movimiento">#REF!</definedName>
    <definedName name="Salida_de_Sonido__Incluye_Toma__Cajas_y_Conductor_para_Sonido" localSheetId="3">#REF!</definedName>
    <definedName name="Salida_de_Sonido__Incluye_Toma__Cajas_y_Conductor_para_Sonido" localSheetId="2">#REF!</definedName>
    <definedName name="Salida_de_Sonido__Incluye_Toma__Cajas_y_Conductor_para_Sonido">#REF!</definedName>
    <definedName name="Salida_de_Toma_Telefonica_Plug_Americano_Doble_RJ45_4_Hilos" localSheetId="3">#REF!</definedName>
    <definedName name="Salida_de_Toma_Telefonica_Plug_Americano_Doble_RJ45_4_Hilos" localSheetId="2">#REF!</definedName>
    <definedName name="Salida_de_Toma_Telefonica_Plug_Americano_Doble_RJ45_4_Hilos">#REF!</definedName>
    <definedName name="Salida_para_Microfono__Incluye_Toma__Cajas_y_Conductor_para_Sonido" localSheetId="3">#REF!</definedName>
    <definedName name="Salida_para_Microfono__Incluye_Toma__Cajas_y_Conductor_para_Sonido" localSheetId="2">#REF!</definedName>
    <definedName name="Salida_para_Microfono__Incluye_Toma__Cajas_y_Conductor_para_Sonido">#REF!</definedName>
    <definedName name="Salidas_de_Alumbrado_en_Tuberia_PVC" localSheetId="3">#REF!</definedName>
    <definedName name="Salidas_de_Alumbrado_en_Tuberia_PVC" localSheetId="2">#REF!</definedName>
    <definedName name="Salidas_de_Alumbrado_en_Tuberia_PVC">#REF!</definedName>
    <definedName name="Salidas_de_Alumbrado_Luminarias_Tipo_Wall_Pack__y_Metal_Halide_en_T._PVC" localSheetId="3">#REF!</definedName>
    <definedName name="Salidas_de_Alumbrado_Luminarias_Tipo_Wall_Pack__y_Metal_Halide_en_T._PVC" localSheetId="2">#REF!</definedName>
    <definedName name="Salidas_de_Alumbrado_Luminarias_Tipo_Wall_Pack__y_Metal_Halide_en_T._PVC">#REF!</definedName>
    <definedName name="Salidas_de_Tomacorriente_Monofasicas_Normales_15_A__120_V__5_15R" localSheetId="3">#REF!</definedName>
    <definedName name="Salidas_de_Tomacorriente_Monofasicas_Normales_15_A__120_V__5_15R" localSheetId="2">#REF!</definedName>
    <definedName name="Salidas_de_Tomacorriente_Monofasicas_Normales_15_A__120_V__5_15R">#REF!</definedName>
    <definedName name="Salidas_de_Tomacorriente_Monofasicas_Reguladas_15_A__120_V__5_15R" localSheetId="3">#REF!</definedName>
    <definedName name="Salidas_de_Tomacorriente_Monofasicas_Reguladas_15_A__120_V__5_15R" localSheetId="2">#REF!</definedName>
    <definedName name="Salidas_de_Tomacorriente_Monofasicas_Reguladas_15_A__120_V__5_15R">#REF!</definedName>
    <definedName name="Salidas_de_Tomacorriente_Trifasica_30_A__220_V" localSheetId="3">#REF!</definedName>
    <definedName name="Salidas_de_Tomacorriente_Trifasica_30_A__220_V" localSheetId="2">#REF!</definedName>
    <definedName name="Salidas_de_Tomacorriente_Trifasica_30_A__220_V">#REF!</definedName>
    <definedName name="Salidas_de_TV__Incluye_Toma_y_Cajas" localSheetId="3">#REF!</definedName>
    <definedName name="Salidas_de_TV__Incluye_Toma_y_Cajas" localSheetId="2">#REF!</definedName>
    <definedName name="Salidas_de_TV__Incluye_Toma_y_Cajas">#REF!</definedName>
    <definedName name="Sangregado_2.00_m" localSheetId="3">#REF!</definedName>
    <definedName name="Sangregado_2.00_m" localSheetId="2">#REF!</definedName>
    <definedName name="Sangregado_2.00_m">#REF!</definedName>
    <definedName name="Sanitario_de_fluxometro_blanco_Corona." localSheetId="3">#REF!</definedName>
    <definedName name="Sanitario_de_fluxometro_blanco_Corona." localSheetId="2">#REF!</definedName>
    <definedName name="Sanitario_de_fluxometro_blanco_Corona.">#REF!</definedName>
    <definedName name="sanitario_porcelana_blanco" localSheetId="3">#REF!</definedName>
    <definedName name="sanitario_porcelana_blanco" localSheetId="2">#REF!</definedName>
    <definedName name="sanitario_porcelana_blanco">#REF!</definedName>
    <definedName name="Sanitario_Stilo_Ref._30535_100" localSheetId="3">#REF!</definedName>
    <definedName name="Sanitario_Stilo_Ref._30535_100" localSheetId="2">#REF!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3">#REF!</definedName>
    <definedName name="Seccionador_de_Maniobras_de_17.5_KV_630_A" localSheetId="2">#REF!</definedName>
    <definedName name="Seccionador_de_Maniobras_de_17.5_KV_630_A">#REF!</definedName>
    <definedName name="Seguetas" localSheetId="3">#REF!</definedName>
    <definedName name="Seguetas" localSheetId="2">#REF!</definedName>
    <definedName name="Seguetas">#REF!</definedName>
    <definedName name="Servicio_de_Volqueta" localSheetId="3">#REF!</definedName>
    <definedName name="Servicio_de_Volqueta" localSheetId="2">#REF!</definedName>
    <definedName name="Servicio_de_Volqueta">#REF!</definedName>
    <definedName name="Siembra_por_Unidad" localSheetId="3">#REF!</definedName>
    <definedName name="Siembra_por_Unidad" localSheetId="2">#REF!</definedName>
    <definedName name="Siembra_por_Unidad">#REF!</definedName>
    <definedName name="Sifón_c_x_c_sanitario_2" localSheetId="3">#REF!</definedName>
    <definedName name="Sifón_c_x_c_sanitario_2" localSheetId="2">#REF!</definedName>
    <definedName name="Sifón_c_x_c_sanitario_2">#REF!</definedName>
    <definedName name="Sifón_c_x_c_sanitario_3" localSheetId="3">#REF!</definedName>
    <definedName name="Sifón_c_x_c_sanitario_3" localSheetId="2">#REF!</definedName>
    <definedName name="Sifón_c_x_c_sanitario_3">#REF!</definedName>
    <definedName name="Sifón_c_x_c_sanitario_4" localSheetId="3">#REF!</definedName>
    <definedName name="Sifón_c_x_c_sanitario_4" localSheetId="2">#REF!</definedName>
    <definedName name="Sifón_c_x_c_sanitario_4">#REF!</definedName>
    <definedName name="Sifón_c_x_c_sanitario_6" localSheetId="3">#REF!</definedName>
    <definedName name="Sifón_c_x_c_sanitario_6" localSheetId="2">#REF!</definedName>
    <definedName name="Sifón_c_x_c_sanitario_6">#REF!</definedName>
    <definedName name="Sifon_en_P_Ref._93510_000_000" localSheetId="3">#REF!</definedName>
    <definedName name="Sifon_en_P_Ref._93510_000_000" localSheetId="2">#REF!</definedName>
    <definedName name="Sifon_en_P_Ref._93510_000_000">#REF!</definedName>
    <definedName name="Sifón_sanitario_P.V.C._3" localSheetId="3">#REF!</definedName>
    <definedName name="Sifón_sanitario_P.V.C._3" localSheetId="2">#REF!</definedName>
    <definedName name="Sifón_sanitario_P.V.C._3">#REF!</definedName>
    <definedName name="sifones_cromados" localSheetId="3">#REF!</definedName>
    <definedName name="sifones_cromados" localSheetId="2">#REF!</definedName>
    <definedName name="sifones_cromados">#REF!</definedName>
    <definedName name="Sika_impermeabilizante_integral" localSheetId="3">#REF!</definedName>
    <definedName name="Sika_impermeabilizante_integral" localSheetId="2">#REF!</definedName>
    <definedName name="Sika_impermeabilizante_integral">#REF!</definedName>
    <definedName name="Sika_transparente" localSheetId="3">#REF!</definedName>
    <definedName name="Sika_transparente" localSheetId="2">#REF!</definedName>
    <definedName name="Sika_transparente">#REF!</definedName>
    <definedName name="Silletería_Tandem." localSheetId="3">#REF!</definedName>
    <definedName name="Silletería_Tandem." localSheetId="2">#REF!</definedName>
    <definedName name="Silletería_Tandem.">#REF!</definedName>
    <definedName name="Soldadura_de_estaño_para_cobre" localSheetId="3">#REF!</definedName>
    <definedName name="Soldadura_de_estaño_para_cobre" localSheetId="2">#REF!</definedName>
    <definedName name="Soldadura_de_estaño_para_cobre">#REF!</definedName>
    <definedName name="Soldadura_eléctrica_004___323" localSheetId="3">#REF!</definedName>
    <definedName name="Soldadura_eléctrica_004___323" localSheetId="2">#REF!</definedName>
    <definedName name="Soldadura_eléctrica_004___323">#REF!</definedName>
    <definedName name="Soldadura_estaño_para_cobre" localSheetId="3">#REF!</definedName>
    <definedName name="Soldadura_estaño_para_cobre" localSheetId="2">#REF!</definedName>
    <definedName name="Soldadura_estaño_para_cobre">#REF!</definedName>
    <definedName name="Soldadura_liquida_P.V.C._3_4" localSheetId="3">#REF!</definedName>
    <definedName name="Soldadura_liquida_P.V.C._3_4" localSheetId="2">#REF!</definedName>
    <definedName name="Soldadura_liquida_P.V.C._3_4">#REF!</definedName>
    <definedName name="Soldadura_P.V.C._liquida_1_4" localSheetId="3">#REF!</definedName>
    <definedName name="Soldadura_P.V.C._liquida_1_4" localSheetId="2">#REF!</definedName>
    <definedName name="Soldadura_P.V.C._liquida_1_4">#REF!</definedName>
    <definedName name="Soldadura_SP___13_1_8" localSheetId="3">#REF!</definedName>
    <definedName name="Soldadura_SP___13_1_8" localSheetId="2">#REF!</definedName>
    <definedName name="Soldadura_SP___13_1_8">#REF!</definedName>
    <definedName name="Soporte_Colgante_Tipo_Clevis_de_1_2__a_1_1_2" localSheetId="3">#REF!</definedName>
    <definedName name="Soporte_Colgante_Tipo_Clevis_de_1_2__a_1_1_2" localSheetId="2">#REF!</definedName>
    <definedName name="Soporte_Colgante_Tipo_Clevis_de_1_2__a_1_1_2">#REF!</definedName>
    <definedName name="Soporte_Colgante_Tipo_Clevis_de_2__a_4" localSheetId="3">#REF!</definedName>
    <definedName name="Soporte_Colgante_Tipo_Clevis_de_2__a_4" localSheetId="2">#REF!</definedName>
    <definedName name="Soporte_Colgante_Tipo_Clevis_de_2__a_4">#REF!</definedName>
    <definedName name="Soporte_Colgante_Tipo_Clevis_de_6" localSheetId="3">#REF!</definedName>
    <definedName name="Soporte_Colgante_Tipo_Clevis_de_6" localSheetId="2">#REF!</definedName>
    <definedName name="Soporte_Colgante_Tipo_Clevis_de_6">#REF!</definedName>
    <definedName name="Sprinkler_PENDENT_57_y_68_grados" localSheetId="3">#REF!</definedName>
    <definedName name="Sprinkler_PENDENT_57_y_68_grados" localSheetId="2">#REF!</definedName>
    <definedName name="Sprinkler_PENDENT_57_y_68_grados">#REF!</definedName>
    <definedName name="SS" localSheetId="3">#REF!</definedName>
    <definedName name="SS" localSheetId="2">#REF!</definedName>
    <definedName name="SS">#REF!</definedName>
    <definedName name="Strip_Telefonico_de_30_Pares__Caja_Metalica_de_50x50x20_cm." localSheetId="3">#REF!</definedName>
    <definedName name="Strip_Telefonico_de_30_Pares__Caja_Metalica_de_50x50x20_cm." localSheetId="2">#REF!</definedName>
    <definedName name="Strip_Telefonico_de_30_Pares__Caja_Metalica_de_50x50x20_cm.">#REF!</definedName>
    <definedName name="Sub_Contrato_a_Todo_Costo_Alfombra" localSheetId="3">#REF!</definedName>
    <definedName name="Sub_Contrato_a_Todo_Costo_Alfombra" localSheetId="2">#REF!</definedName>
    <definedName name="Sub_Contrato_a_Todo_Costo_Alfombra">#REF!</definedName>
    <definedName name="Sub_Contrato_a_Todo_Costo_Cielo_Raso" localSheetId="3">#REF!</definedName>
    <definedName name="Sub_Contrato_a_Todo_Costo_Cielo_Raso" localSheetId="2">#REF!</definedName>
    <definedName name="Sub_Contrato_a_Todo_Costo_Cielo_Raso">#REF!</definedName>
    <definedName name="Subestacion_Tipo_Pedestal_225_Kva__11400_208_120V_60Hz_D_Y5_N._CTS_523" localSheetId="3">#REF!</definedName>
    <definedName name="Subestacion_Tipo_Pedestal_225_Kva__11400_208_120V_60Hz_D_Y5_N._CTS_523" localSheetId="2">#REF!</definedName>
    <definedName name="Subestacion_Tipo_Pedestal_225_Kva__11400_208_120V_60Hz_D_Y5_N._CTS_523">#REF!</definedName>
    <definedName name="Suministro__Transporte__Instalacion_Canalizacion_de_80x40__N._CODENSA" localSheetId="3">#REF!</definedName>
    <definedName name="Suministro__Transporte__Instalacion_Canalizacion_de_80x40__N._CODENSA" localSheetId="2">#REF!</definedName>
    <definedName name="Suministro__Transporte__Instalacion_Canalizacion_de_80x40__N._CODENSA">#REF!</definedName>
    <definedName name="Suministro__Transporte_e_Instalacion_de_Postes_de_Concreto_12_m_Tipo_AP" localSheetId="3">#REF!</definedName>
    <definedName name="Suministro__Transporte_e_Instalacion_de_Postes_de_Concreto_12_m_Tipo_AP" localSheetId="2">#REF!</definedName>
    <definedName name="Suministro__Transporte_e_Instalacion_de_Postes_de_Concreto_12_m_Tipo_AP">#REF!</definedName>
    <definedName name="Suministro__Transporte_e_Instalacion_de_Postes_Metalicos_de_9_m" localSheetId="3">#REF!</definedName>
    <definedName name="Suministro__Transporte_e_Instalacion_de_Postes_Metalicos_de_9_m" localSheetId="2">#REF!</definedName>
    <definedName name="Suministro__Transporte_e_Instalacion_de_Postes_Metalicos_de_9_m">#REF!</definedName>
    <definedName name="Tabla_burra_30" localSheetId="3">#REF!</definedName>
    <definedName name="Tabla_burra_30" localSheetId="2">#REF!</definedName>
    <definedName name="Tabla_burra_30">#REF!</definedName>
    <definedName name="Tabla_Burra_Cedro_Macho_28_cm." localSheetId="3">#REF!</definedName>
    <definedName name="Tabla_Burra_Cedro_Macho_28_cm." localSheetId="2">#REF!</definedName>
    <definedName name="Tabla_Burra_Cedro_Macho_28_cm.">#REF!</definedName>
    <definedName name="Tabla_Burra_Ordinario_25" localSheetId="3">#REF!</definedName>
    <definedName name="Tabla_Burra_Ordinario_25" localSheetId="2">#REF!</definedName>
    <definedName name="Tabla_Burra_Ordinario_25">#REF!</definedName>
    <definedName name="tabla_chapa_10" localSheetId="3">#REF!</definedName>
    <definedName name="tabla_chapa_10" localSheetId="2">#REF!</definedName>
    <definedName name="tabla_chapa_10">#REF!</definedName>
    <definedName name="Tabla_chapa_ordinario_30_cm." localSheetId="3">#REF!</definedName>
    <definedName name="Tabla_chapa_ordinario_30_cm." localSheetId="2">#REF!</definedName>
    <definedName name="Tabla_chapa_ordinario_30_cm.">#REF!</definedName>
    <definedName name="Tablero_Control_Alumbrado_1_contactores_Trifasicos_20A__3_interruptores_de_codillo_15A" localSheetId="3">#REF!</definedName>
    <definedName name="Tablero_Control_Alumbrado_1_contactores_Trifasicos_20A__3_interruptores_de_codillo_15A" localSheetId="2">#REF!</definedName>
    <definedName name="Tablero_Control_Alumbrado_1_contactores_Trifasicos_20A__3_interruptores_de_codillo_15A">#REF!</definedName>
    <definedName name="Tablero_Control_Alumbrado_10_contactores_Trifasicos_20A" localSheetId="3">#REF!</definedName>
    <definedName name="Tablero_Control_Alumbrado_10_contactores_Trifasicos_20A" localSheetId="2">#REF!</definedName>
    <definedName name="Tablero_Control_Alumbrado_10_contactores_Trifasicos_20A">#REF!</definedName>
    <definedName name="Tablero_Control_Alumbrado_10_contactores_Trifasicos_20A__16_interruptores_de_codillo_15A" localSheetId="3">#REF!</definedName>
    <definedName name="Tablero_Control_Alumbrado_10_contactores_Trifasicos_20A__16_interruptores_de_codillo_15A" localSheetId="2">#REF!</definedName>
    <definedName name="Tablero_Control_Alumbrado_10_contactores_Trifasicos_20A__16_interruptores_de_codillo_15A">#REF!</definedName>
    <definedName name="Tablero_Control_Alumbrado_2_contactores_Trifasicos_20A__5_interruptores_de_codillo_15A" localSheetId="3">#REF!</definedName>
    <definedName name="Tablero_Control_Alumbrado_2_contactores_Trifasicos_20A__5_interruptores_de_codillo_15A" localSheetId="2">#REF!</definedName>
    <definedName name="Tablero_Control_Alumbrado_2_contactores_Trifasicos_20A__5_interruptores_de_codillo_15A">#REF!</definedName>
    <definedName name="Tablero_Control_Alumbrado_6_contactores_Trifasicos_20A__7_interruptores_de_codillo_15A" localSheetId="3">#REF!</definedName>
    <definedName name="Tablero_Control_Alumbrado_6_contactores_Trifasicos_20A__7_interruptores_de_codillo_15A" localSheetId="2">#REF!</definedName>
    <definedName name="Tablero_Control_Alumbrado_6_contactores_Trifasicos_20A__7_interruptores_de_codillo_15A">#REF!</definedName>
    <definedName name="Tablero_Control_Alumbrado_7_contactores_Trifasicos_20A__8_interruptores_de_codillo_15A" localSheetId="3">#REF!</definedName>
    <definedName name="Tablero_Control_Alumbrado_7_contactores_Trifasicos_20A__8_interruptores_de_codillo_15A" localSheetId="2">#REF!</definedName>
    <definedName name="Tablero_Control_Alumbrado_7_contactores_Trifasicos_20A__8_interruptores_de_codillo_15A">#REF!</definedName>
    <definedName name="Tablero_Dist._T_NP1_1__T_NP2_3__T_NP1_9_Trifasico_CON_Espacio_Totalizador_30_Circ._5_Hilos_220V" localSheetId="3">#REF!</definedName>
    <definedName name="Tablero_Dist._T_NP1_1__T_NP2_3__T_NP1_9_Trifasico_CON_Espacio_Totalizador_30_Circ._5_Hilos_220V" localSheetId="2">#REF!</definedName>
    <definedName name="Tablero_Dist._T_NP1_1__T_NP2_3__T_NP1_9_Trifasico_CON_Espacio_Totalizador_30_Circ._5_Hilos_220V">#REF!</definedName>
    <definedName name="Tablero_Dist._T_NP1_11_Trifasico_SIN_Espacio_Totalizador_12_Circuitos_5_Hilos_220V" localSheetId="3">#REF!</definedName>
    <definedName name="Tablero_Dist._T_NP1_11_Trifasico_SIN_Espacio_Totalizador_12_Circuitos_5_Hilos_220V" localSheetId="2">#REF!</definedName>
    <definedName name="Tablero_Dist._T_NP1_11_Trifasico_SIN_Espacio_Totalizador_12_Circuitos_5_Hilos_220V">#REF!</definedName>
    <definedName name="Tablero_Dist._T_NP1_2_Trifasico_CON_Espacio_Totalizador_42_Circ._5_Hilos_220V" localSheetId="3">#REF!</definedName>
    <definedName name="Tablero_Dist._T_NP1_2_Trifasico_CON_Espacio_Totalizador_42_Circ._5_Hilos_220V" localSheetId="2">#REF!</definedName>
    <definedName name="Tablero_Dist._T_NP1_2_Trifasico_CON_Espacio_Totalizador_42_Circ._5_Hilos_220V">#REF!</definedName>
    <definedName name="Tablero_Dist._T_NP1_5__T_NP1_7_Trifasico_CON_Espacio_Totalizador_35_Circ._5_Hilos_220V" localSheetId="3">#REF!</definedName>
    <definedName name="Tablero_Dist._T_NP1_5__T_NP1_7_Trifasico_CON_Espacio_Totalizador_35_Circ._5_Hilos_220V" localSheetId="2">#REF!</definedName>
    <definedName name="Tablero_Dist._T_NP1_5__T_NP1_7_Trifasico_CON_Espacio_Totalizador_35_Circ._5_Hilos_220V">#REF!</definedName>
    <definedName name="Tablero_Dist._T_REG_1_Trifasico_CON_Espacio_Totalizador_12_Circ._5_Hilos_220V" localSheetId="3">#REF!</definedName>
    <definedName name="Tablero_Dist._T_REG_1_Trifasico_CON_Espacio_Totalizador_12_Circ._5_Hilos_220V" localSheetId="2">#REF!</definedName>
    <definedName name="Tablero_Dist._T_REG_1_Trifasico_CON_Espacio_Totalizador_12_Circ._5_Hilos_220V">#REF!</definedName>
    <definedName name="Tablero_Dist._T_REG_2__T_REG_5__T_NP2_1__T_NP2_6__T_NP1_3_Trifasico_CON_Espacio_Totalizador_18_Circ._5_Hilos_220V" localSheetId="3">#REF!</definedName>
    <definedName name="Tablero_Dist._T_REG_2__T_REG_5__T_NP2_1__T_NP2_6__T_NP1_3_Trifasico_CON_Espacio_Totalizador_18_Circ._5_Hilos_220V" localSheetId="2">#REF!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3">#REF!</definedName>
    <definedName name="Tablero_Dist._T_REG_3__T_NP1_10__T_NP2_5__T_NP1_9__T_NP_1_8T_NP1_4__T_NP2_4__T_NP2_2_Trifasico_CON_Espacio_Totalizador_24_Circ._5_Hilos_220V" localSheetId="2">#REF!</definedName>
    <definedName name="Tablero_Dist._T_REG_3__T_NP1_10__T_NP2_5__T_NP1_9__T_NP_1_8T_NP1_4__T_NP2_4__T_NP2_2_Trifasico_CON_Espacio_Totalizador_24_Circ._5_Hilos_220V">#REF!</definedName>
    <definedName name="Tablex_Pizano_9mm_Cerramiento" localSheetId="3">#REF!</definedName>
    <definedName name="Tablex_Pizano_9mm_Cerramiento" localSheetId="2">#REF!</definedName>
    <definedName name="Tablex_Pizano_9mm_Cerramiento">#REF!</definedName>
    <definedName name="Taco_Termo_magnético_Unipolar_HQP_30A" localSheetId="3">#REF!</definedName>
    <definedName name="Taco_Termo_magnético_Unipolar_HQP_30A" localSheetId="2">#REF!</definedName>
    <definedName name="Taco_Termo_magnético_Unipolar_HQP_30A">#REF!</definedName>
    <definedName name="Tanques_Hidro_Acumuladores" localSheetId="3">#REF!</definedName>
    <definedName name="Tanques_Hidro_Acumuladores" localSheetId="2">#REF!</definedName>
    <definedName name="Tanques_Hidro_Acumuladores">#REF!</definedName>
    <definedName name="Tapa_Registro_R20x20" localSheetId="3">#REF!</definedName>
    <definedName name="Tapa_Registro_R20x20" localSheetId="2">#REF!</definedName>
    <definedName name="Tapa_Registro_R20x20">#REF!</definedName>
    <definedName name="Tapaporos_nogal" localSheetId="3">#REF!</definedName>
    <definedName name="Tapaporos_nogal" localSheetId="2">#REF!</definedName>
    <definedName name="Tapaporos_nogal">#REF!</definedName>
    <definedName name="Teja_eternit_No_6" localSheetId="3">#REF!</definedName>
    <definedName name="Teja_eternit_No_6" localSheetId="2">#REF!</definedName>
    <definedName name="Teja_eternit_No_6">#REF!</definedName>
    <definedName name="Thiner" localSheetId="3">#REF!</definedName>
    <definedName name="Thiner" localSheetId="2">#REF!</definedName>
    <definedName name="Thiner">#REF!</definedName>
    <definedName name="Tintilla_para_madera" localSheetId="3">#REF!</definedName>
    <definedName name="Tintilla_para_madera" localSheetId="2">#REF!</definedName>
    <definedName name="Tintilla_para_madera">#REF!</definedName>
    <definedName name="TipoCosteo">[5]PERSONAL!$D$8</definedName>
    <definedName name="TipoCosteoNivelRiesgo" localSheetId="3">#REF!</definedName>
    <definedName name="TipoCosteoNivelRiesgo" localSheetId="2">#REF!</definedName>
    <definedName name="TipoCosteoNivelRiesgo">#REF!</definedName>
    <definedName name="Tiras_Alistado_3_x_3_x_3" localSheetId="3">#REF!</definedName>
    <definedName name="Tiras_Alistado_3_x_3_x_3" localSheetId="2">#REF!</definedName>
    <definedName name="Tiras_Alistado_3_x_3_x_3">#REF!</definedName>
    <definedName name="Toma_telefónica" localSheetId="3">#REF!</definedName>
    <definedName name="Toma_telefónica" localSheetId="2">#REF!</definedName>
    <definedName name="Toma_telefónica">#REF!</definedName>
    <definedName name="Toma_Trifásica" localSheetId="3">#REF!</definedName>
    <definedName name="Toma_Trifásica" localSheetId="2">#REF!</definedName>
    <definedName name="Toma_Trifásica">#REF!</definedName>
    <definedName name="Tornillo_para_Madera_1__No.6" localSheetId="3">#REF!</definedName>
    <definedName name="Tornillo_para_Madera_1__No.6" localSheetId="2">#REF!</definedName>
    <definedName name="Tornillo_para_Madera_1__No.6">#REF!</definedName>
    <definedName name="Tornillo_para_madera_2__No_9" localSheetId="3">#REF!</definedName>
    <definedName name="Tornillo_para_madera_2__No_9" localSheetId="2">#REF!</definedName>
    <definedName name="Tornillo_para_madera_2__No_9">#REF!</definedName>
    <definedName name="Toxement_1_A_Impermeabilizante_Integral" localSheetId="3">#REF!</definedName>
    <definedName name="Toxement_1_A_Impermeabilizante_Integral" localSheetId="2">#REF!</definedName>
    <definedName name="Toxement_1_A_Impermeabilizante_Integral">#REF!</definedName>
    <definedName name="Trafico_liviano_espesor_6_cm._Ref._R25CE_Fibrit" localSheetId="3">#REF!</definedName>
    <definedName name="Trafico_liviano_espesor_6_cm._Ref._R25CE_Fibrit" localSheetId="2">#REF!</definedName>
    <definedName name="Trafico_liviano_espesor_6_cm._Ref._R25CE_Fibrit">#REF!</definedName>
    <definedName name="Transporte_Andamio" localSheetId="3">#REF!</definedName>
    <definedName name="Transporte_Andamio" localSheetId="2">#REF!</definedName>
    <definedName name="Transporte_Andamio">#REF!</definedName>
    <definedName name="Traperos" localSheetId="3">#REF!</definedName>
    <definedName name="Traperos" localSheetId="2">#REF!</definedName>
    <definedName name="Traperos">#REF!</definedName>
    <definedName name="Triplex_Andes_Pizano_14_mm" localSheetId="3">#REF!</definedName>
    <definedName name="Triplex_Andes_Pizano_14_mm" localSheetId="2">#REF!</definedName>
    <definedName name="Triplex_Andes_Pizano_14_mm">#REF!</definedName>
    <definedName name="TRM" localSheetId="3">#REF!</definedName>
    <definedName name="TRM" localSheetId="2">#REF!</definedName>
    <definedName name="TRM">#REF!</definedName>
    <definedName name="Tuberia_Acero_Galvanizado_Schedule_40_1" localSheetId="3">#REF!</definedName>
    <definedName name="Tuberia_Acero_Galvanizado_Schedule_40_1" localSheetId="2">#REF!</definedName>
    <definedName name="Tuberia_Acero_Galvanizado_Schedule_40_1">#REF!</definedName>
    <definedName name="Tuberia_Acero_Galvanizado_Schedule_40_1_1_2" localSheetId="3">#REF!</definedName>
    <definedName name="Tuberia_Acero_Galvanizado_Schedule_40_1_1_2" localSheetId="2">#REF!</definedName>
    <definedName name="Tuberia_Acero_Galvanizado_Schedule_40_1_1_2">#REF!</definedName>
    <definedName name="Tuberia_Acero_Galvanizado_Schedule_40_2" localSheetId="3">#REF!</definedName>
    <definedName name="Tuberia_Acero_Galvanizado_Schedule_40_2" localSheetId="2">#REF!</definedName>
    <definedName name="Tuberia_Acero_Galvanizado_Schedule_40_2">#REF!</definedName>
    <definedName name="Tuberia_de_3_4" localSheetId="3">#REF!</definedName>
    <definedName name="Tuberia_de_3_4" localSheetId="2">#REF!</definedName>
    <definedName name="Tuberia_de_3_4">#REF!</definedName>
    <definedName name="Tuberia_H_G_3" localSheetId="3">#REF!</definedName>
    <definedName name="Tuberia_H_G_3" localSheetId="2">#REF!</definedName>
    <definedName name="Tuberia_H_G_3">#REF!</definedName>
    <definedName name="Tuberia_Novafort_10" localSheetId="3">#REF!</definedName>
    <definedName name="Tuberia_Novafort_10" localSheetId="2">#REF!</definedName>
    <definedName name="Tuberia_Novafort_10">#REF!</definedName>
    <definedName name="Tuberia_Novafort_12" localSheetId="3">#REF!</definedName>
    <definedName name="Tuberia_Novafort_12" localSheetId="2">#REF!</definedName>
    <definedName name="Tuberia_Novafort_12">#REF!</definedName>
    <definedName name="Tuberia_Novafort_14" localSheetId="3">#REF!</definedName>
    <definedName name="Tuberia_Novafort_14" localSheetId="2">#REF!</definedName>
    <definedName name="Tuberia_Novafort_14">#REF!</definedName>
    <definedName name="Tuberia_Novafort_8" localSheetId="3">#REF!</definedName>
    <definedName name="Tuberia_Novafort_8" localSheetId="2">#REF!</definedName>
    <definedName name="Tuberia_Novafort_8">#REF!</definedName>
    <definedName name="Tubo_cobre_tipo_L_1_2" localSheetId="3">#REF!</definedName>
    <definedName name="Tubo_cobre_tipo_L_1_2" localSheetId="2">#REF!</definedName>
    <definedName name="Tubo_cobre_tipo_L_1_2">#REF!</definedName>
    <definedName name="Tubo_de_presión___11_P.V.C._3_4" localSheetId="3">#REF!</definedName>
    <definedName name="Tubo_de_presión___11_P.V.C._3_4" localSheetId="2">#REF!</definedName>
    <definedName name="Tubo_de_presión___11_P.V.C._3_4">#REF!</definedName>
    <definedName name="Tubo_de_presión___13_5_P.V.C._1" localSheetId="3">#REF!</definedName>
    <definedName name="Tubo_de_presión___13_5_P.V.C._1" localSheetId="2">#REF!</definedName>
    <definedName name="Tubo_de_presión___13_5_P.V.C._1">#REF!</definedName>
    <definedName name="Tubo_de_presión___21_P.V.C._1_1_2" localSheetId="3">#REF!</definedName>
    <definedName name="Tubo_de_presión___21_P.V.C._1_1_2" localSheetId="2">#REF!</definedName>
    <definedName name="Tubo_de_presión___21_P.V.C._1_1_2">#REF!</definedName>
    <definedName name="Tubo_de_presión___9_P.V.C._1_2" localSheetId="3">#REF!</definedName>
    <definedName name="Tubo_de_presión___9_P.V.C._1_2" localSheetId="2">#REF!</definedName>
    <definedName name="Tubo_de_presión___9_P.V.C._1_2">#REF!</definedName>
    <definedName name="Tubo_estructura_negra_3" localSheetId="3">#REF!</definedName>
    <definedName name="Tubo_estructura_negra_3" localSheetId="2">#REF!</definedName>
    <definedName name="Tubo_estructura_negra_3">#REF!</definedName>
    <definedName name="Tubo_estructural_galvanizado_1" localSheetId="3">#REF!</definedName>
    <definedName name="Tubo_estructural_galvanizado_1" localSheetId="2">#REF!</definedName>
    <definedName name="Tubo_estructural_galvanizado_1">#REF!</definedName>
    <definedName name="Tubo_estructural_galvanizado_2" localSheetId="3">#REF!</definedName>
    <definedName name="Tubo_estructural_galvanizado_2" localSheetId="2">#REF!</definedName>
    <definedName name="Tubo_estructural_galvanizado_2">#REF!</definedName>
    <definedName name="Tubo_galvanizado_3" localSheetId="3">#REF!</definedName>
    <definedName name="Tubo_galvanizado_3" localSheetId="2">#REF!</definedName>
    <definedName name="Tubo_galvanizado_3">#REF!</definedName>
    <definedName name="Tubo_Gas_Galvanizado_1_2" localSheetId="3">#REF!</definedName>
    <definedName name="Tubo_Gas_Galvanizado_1_2" localSheetId="2">#REF!</definedName>
    <definedName name="Tubo_Gas_Galvanizado_1_2">#REF!</definedName>
    <definedName name="Tubo_mueble_cal_18_1" localSheetId="3">#REF!</definedName>
    <definedName name="Tubo_mueble_cal_18_1" localSheetId="2">#REF!</definedName>
    <definedName name="Tubo_mueble_cal_18_1">#REF!</definedName>
    <definedName name="Tubo_P.V.C.___L_2" localSheetId="3">#REF!</definedName>
    <definedName name="Tubo_P.V.C.___L_2" localSheetId="2">#REF!</definedName>
    <definedName name="Tubo_P.V.C.___L_2">#REF!</definedName>
    <definedName name="Tubo_P.V.C.___L_3" localSheetId="3">#REF!</definedName>
    <definedName name="Tubo_P.V.C.___L_3" localSheetId="2">#REF!</definedName>
    <definedName name="Tubo_P.V.C.___L_3">#REF!</definedName>
    <definedName name="Tubo_P.V.C._sanitario_2" localSheetId="3">#REF!</definedName>
    <definedName name="Tubo_P.V.C._sanitario_2" localSheetId="2">#REF!</definedName>
    <definedName name="Tubo_P.V.C._sanitario_2">#REF!</definedName>
    <definedName name="Tubo_P.V.C._sanitario_3" localSheetId="3">#REF!</definedName>
    <definedName name="Tubo_P.V.C._sanitario_3" localSheetId="2">#REF!</definedName>
    <definedName name="Tubo_P.V.C._sanitario_3">#REF!</definedName>
    <definedName name="Tubo_P.V.C._sanitario_4" localSheetId="3">#REF!</definedName>
    <definedName name="Tubo_P.V.C._sanitario_4" localSheetId="2">#REF!</definedName>
    <definedName name="Tubo_P.V.C._sanitario_4">#REF!</definedName>
    <definedName name="Tubo_P.V.C._sanitario_6" localSheetId="3">#REF!</definedName>
    <definedName name="Tubo_P.V.C._sanitario_6" localSheetId="2">#REF!</definedName>
    <definedName name="Tubo_P.V.C._sanitario_6">#REF!</definedName>
    <definedName name="Tubo_Presión___11_P.V.C._3_4" localSheetId="3">#REF!</definedName>
    <definedName name="Tubo_Presión___11_P.V.C._3_4" localSheetId="2">#REF!</definedName>
    <definedName name="Tubo_Presión___11_P.V.C._3_4">#REF!</definedName>
    <definedName name="Tubo_Presión___13_5_P.V.C._1" localSheetId="3">#REF!</definedName>
    <definedName name="Tubo_Presión___13_5_P.V.C._1" localSheetId="2">#REF!</definedName>
    <definedName name="Tubo_Presión___13_5_P.V.C._1">#REF!</definedName>
    <definedName name="Tubo_Presión___21_P.V.C._1_1_2" localSheetId="3">#REF!</definedName>
    <definedName name="Tubo_Presión___21_P.V.C._1_1_2" localSheetId="2">#REF!</definedName>
    <definedName name="Tubo_Presión___21_P.V.C._1_1_2">#REF!</definedName>
    <definedName name="Tubo_Presión___21_P.V.C._1_1_4" localSheetId="3">#REF!</definedName>
    <definedName name="Tubo_Presión___21_P.V.C._1_1_4" localSheetId="2">#REF!</definedName>
    <definedName name="Tubo_Presión___21_P.V.C._1_1_4">#REF!</definedName>
    <definedName name="Tubo_Presión___9_P.V.C._1_2" localSheetId="3">#REF!</definedName>
    <definedName name="Tubo_Presión___9_P.V.C._1_2" localSheetId="2">#REF!</definedName>
    <definedName name="Tubo_Presión___9_P.V.C._1_2">#REF!</definedName>
    <definedName name="Tubo_Presión__21_P.V.C._2" localSheetId="3">#REF!</definedName>
    <definedName name="Tubo_Presión__21_P.V.C._2" localSheetId="2">#REF!</definedName>
    <definedName name="Tubo_Presión__21_P.V.C._2">#REF!</definedName>
    <definedName name="Tubo_presión__9_P.V.C._1_2" localSheetId="3">#REF!</definedName>
    <definedName name="Tubo_presión__9_P.V.C._1_2" localSheetId="2">#REF!</definedName>
    <definedName name="Tubo_presión__9_P.V.C._1_2">#REF!</definedName>
    <definedName name="Tubo_presión__9_P.V.C._3_4" localSheetId="3">#REF!</definedName>
    <definedName name="Tubo_presión__9_P.V.C._3_4" localSheetId="2">#REF!</definedName>
    <definedName name="Tubo_presión__9_P.V.C._3_4">#REF!</definedName>
    <definedName name="Tubo_Presión__P.V.C._2_1_2" localSheetId="3">#REF!</definedName>
    <definedName name="Tubo_Presión__P.V.C._2_1_2" localSheetId="2">#REF!</definedName>
    <definedName name="Tubo_Presión__P.V.C._2_1_2">#REF!</definedName>
    <definedName name="Tubo_Presión__P.V.C._3" localSheetId="3">#REF!</definedName>
    <definedName name="Tubo_Presión__P.V.C._3" localSheetId="2">#REF!</definedName>
    <definedName name="Tubo_Presión__P.V.C._3">#REF!</definedName>
    <definedName name="Tuibo_cobre_tipo_L_1_2" localSheetId="3">#REF!</definedName>
    <definedName name="Tuibo_cobre_tipo_L_1_2" localSheetId="2">#REF!</definedName>
    <definedName name="Tuibo_cobre_tipo_L_1_2">#REF!</definedName>
    <definedName name="UN">VLOOKUP([2]PPTO!$F1,[2]AC!$B$1:$D$65536,3,FALSE)</definedName>
    <definedName name="V">[2]INS!$F$464*(1+[2]INS!$I$464)</definedName>
    <definedName name="V_1___2.7x1.966___Plano_de_Detalle_No._A_159" localSheetId="3">#REF!</definedName>
    <definedName name="V_1___2.7x1.966___Plano_de_Detalle_No._A_159" localSheetId="2">#REF!</definedName>
    <definedName name="V_1___2.7x1.966___Plano_de_Detalle_No._A_159">#REF!</definedName>
    <definedName name="V_10___1.8x6.9___Plano_de_Detalle_No._A_161" localSheetId="3">#REF!</definedName>
    <definedName name="V_10___1.8x6.9___Plano_de_Detalle_No._A_161" localSheetId="2">#REF!</definedName>
    <definedName name="V_10___1.8x6.9___Plano_de_Detalle_No._A_161">#REF!</definedName>
    <definedName name="V_11___2x1.9___Plano_de_Detalle_No._A_161" localSheetId="3">#REF!</definedName>
    <definedName name="V_11___2x1.9___Plano_de_Detalle_No._A_161" localSheetId="2">#REF!</definedName>
    <definedName name="V_11___2x1.9___Plano_de_Detalle_No._A_161">#REF!</definedName>
    <definedName name="V_12___1.2x1.5___Plano_de_Detalle_No._A_161" localSheetId="3">#REF!</definedName>
    <definedName name="V_12___1.2x1.5___Plano_de_Detalle_No._A_161" localSheetId="2">#REF!</definedName>
    <definedName name="V_12___1.2x1.5___Plano_de_Detalle_No._A_161">#REF!</definedName>
    <definedName name="V_13___1.8x4.4___Plano_de_Detalle_No._A_161" localSheetId="3">#REF!</definedName>
    <definedName name="V_13___1.8x4.4___Plano_de_Detalle_No._A_161" localSheetId="2">#REF!</definedName>
    <definedName name="V_13___1.8x4.4___Plano_de_Detalle_No._A_161">#REF!</definedName>
    <definedName name="V_14___1.8x6.7___Plano_de_Detalle_No._A_162" localSheetId="3">#REF!</definedName>
    <definedName name="V_14___1.8x6.7___Plano_de_Detalle_No._A_162" localSheetId="2">#REF!</definedName>
    <definedName name="V_14___1.8x6.7___Plano_de_Detalle_No._A_162">#REF!</definedName>
    <definedName name="V_15___1.8x6.8___Plano_de_Detalle_No._A_162" localSheetId="3">#REF!</definedName>
    <definedName name="V_15___1.8x6.8___Plano_de_Detalle_No._A_162" localSheetId="2">#REF!</definedName>
    <definedName name="V_15___1.8x6.8___Plano_de_Detalle_No._A_162">#REF!</definedName>
    <definedName name="V_16___1.2x0.9___Plano_de_Detalle_No._A_161" localSheetId="3">#REF!</definedName>
    <definedName name="V_16___1.2x0.9___Plano_de_Detalle_No._A_161" localSheetId="2">#REF!</definedName>
    <definedName name="V_16___1.2x0.9___Plano_de_Detalle_No._A_161">#REF!</definedName>
    <definedName name="V_17___2.7x0.525___Plano_de_Detalle_No._A_162" localSheetId="3">#REF!</definedName>
    <definedName name="V_17___2.7x0.525___Plano_de_Detalle_No._A_162" localSheetId="2">#REF!</definedName>
    <definedName name="V_17___2.7x0.525___Plano_de_Detalle_No._A_162">#REF!</definedName>
    <definedName name="V_18___1.8x2___Plano_de_Detalle_No._A_162" localSheetId="3">#REF!</definedName>
    <definedName name="V_18___1.8x2___Plano_de_Detalle_No._A_162" localSheetId="2">#REF!</definedName>
    <definedName name="V_18___1.8x2___Plano_de_Detalle_No._A_162">#REF!</definedName>
    <definedName name="V_18´___1.8x2.1___Plano_de_Detalle_No._A_162" localSheetId="3">#REF!</definedName>
    <definedName name="V_18´___1.8x2.1___Plano_de_Detalle_No._A_162" localSheetId="2">#REF!</definedName>
    <definedName name="V_18´___1.8x2.1___Plano_de_Detalle_No._A_162">#REF!</definedName>
    <definedName name="V_19___4.95x14.352___Plano_de_Detalle_No._A_163" localSheetId="3">#REF!</definedName>
    <definedName name="V_19___4.95x14.352___Plano_de_Detalle_No._A_163" localSheetId="2">#REF!</definedName>
    <definedName name="V_19___4.95x14.352___Plano_de_Detalle_No._A_163">#REF!</definedName>
    <definedName name="V_2___1.8x6.75___Plano_de_Detalle_No._A_159" localSheetId="3">#REF!</definedName>
    <definedName name="V_2___1.8x6.75___Plano_de_Detalle_No._A_159" localSheetId="2">#REF!</definedName>
    <definedName name="V_2___1.8x6.75___Plano_de_Detalle_No._A_159">#REF!</definedName>
    <definedName name="V_20___4.4x4.82___Plano_de_Detalle_No._A_164" localSheetId="3">#REF!</definedName>
    <definedName name="V_20___4.4x4.82___Plano_de_Detalle_No._A_164" localSheetId="2">#REF!</definedName>
    <definedName name="V_20___4.4x4.82___Plano_de_Detalle_No._A_164">#REF!</definedName>
    <definedName name="V_21___2.2x4.82___Plano_de_Detalle_No._A_164" localSheetId="3">#REF!</definedName>
    <definedName name="V_21___2.2x4.82___Plano_de_Detalle_No._A_164" localSheetId="2">#REF!</definedName>
    <definedName name="V_21___2.2x4.82___Plano_de_Detalle_No._A_164">#REF!</definedName>
    <definedName name="V_21´___2.75x4.82___Plano_de_Detalle_No._A_164" localSheetId="3">#REF!</definedName>
    <definedName name="V_21´___2.75x4.82___Plano_de_Detalle_No._A_164" localSheetId="2">#REF!</definedName>
    <definedName name="V_21´___2.75x4.82___Plano_de_Detalle_No._A_164">#REF!</definedName>
    <definedName name="V_22___2.05x2.05___Plano_de_Detalle_No._A_162" localSheetId="3">#REF!</definedName>
    <definedName name="V_22___2.05x2.05___Plano_de_Detalle_No._A_162" localSheetId="2">#REF!</definedName>
    <definedName name="V_22___2.05x2.05___Plano_de_Detalle_No._A_162">#REF!</definedName>
    <definedName name="V_23___2.05x1.9___Plano_de_Detalle_No._A_162" localSheetId="3">#REF!</definedName>
    <definedName name="V_23___2.05x1.9___Plano_de_Detalle_No._A_162" localSheetId="2">#REF!</definedName>
    <definedName name="V_23___2.05x1.9___Plano_de_Detalle_No._A_162">#REF!</definedName>
    <definedName name="V_23´___2.05x1.975___Plano_de_Detalle_No._A_162" localSheetId="3">#REF!</definedName>
    <definedName name="V_23´___2.05x1.975___Plano_de_Detalle_No._A_162" localSheetId="2">#REF!</definedName>
    <definedName name="V_23´___2.05x1.975___Plano_de_Detalle_No._A_162">#REF!</definedName>
    <definedName name="V_24___2.7x6.426___Plano_de_Detalle_No._A_165" localSheetId="3">#REF!</definedName>
    <definedName name="V_24___2.7x6.426___Plano_de_Detalle_No._A_165" localSheetId="2">#REF!</definedName>
    <definedName name="V_24___2.7x6.426___Plano_de_Detalle_No._A_165">#REF!</definedName>
    <definedName name="V_25___2.7x3.15___Plano_de_Detalle_No._A_165" localSheetId="3">#REF!</definedName>
    <definedName name="V_25___2.7x3.15___Plano_de_Detalle_No._A_165" localSheetId="2">#REF!</definedName>
    <definedName name="V_25___2.7x3.15___Plano_de_Detalle_No._A_165">#REF!</definedName>
    <definedName name="V_26___2.7x4.35___Plano_de_Detalle_No._A_165" localSheetId="3">#REF!</definedName>
    <definedName name="V_26___2.7x4.35___Plano_de_Detalle_No._A_165" localSheetId="2">#REF!</definedName>
    <definedName name="V_26___2.7x4.35___Plano_de_Detalle_No._A_165">#REF!</definedName>
    <definedName name="V_27___0.45x4.65___Plano_de_Detalle_No._A_166" localSheetId="3">#REF!</definedName>
    <definedName name="V_27___0.45x4.65___Plano_de_Detalle_No._A_166" localSheetId="2">#REF!</definedName>
    <definedName name="V_27___0.45x4.65___Plano_de_Detalle_No._A_166">#REF!</definedName>
    <definedName name="V_28___0.45x6.975___Plano_de_Detalle_No._A_166" localSheetId="3">#REF!</definedName>
    <definedName name="V_28___0.45x6.975___Plano_de_Detalle_No._A_166" localSheetId="2">#REF!</definedName>
    <definedName name="V_28___0.45x6.975___Plano_de_Detalle_No._A_166">#REF!</definedName>
    <definedName name="V_29___2.7x1.8___Plano_de_Detalle_No._A_166" localSheetId="3">#REF!</definedName>
    <definedName name="V_29___2.7x1.8___Plano_de_Detalle_No._A_166" localSheetId="2">#REF!</definedName>
    <definedName name="V_29___2.7x1.8___Plano_de_Detalle_No._A_166">#REF!</definedName>
    <definedName name="V_3___1.2x1.2___Plano_de_Detalle_No._A_159" localSheetId="3">#REF!</definedName>
    <definedName name="V_3___1.2x1.2___Plano_de_Detalle_No._A_159" localSheetId="2">#REF!</definedName>
    <definedName name="V_3___1.2x1.2___Plano_de_Detalle_No._A_159">#REF!</definedName>
    <definedName name="V_30___1.8x1.95___Plano_de_Detalle_No._A_166" localSheetId="3">#REF!</definedName>
    <definedName name="V_30___1.8x1.95___Plano_de_Detalle_No._A_166" localSheetId="2">#REF!</definedName>
    <definedName name="V_30___1.8x1.95___Plano_de_Detalle_No._A_166">#REF!</definedName>
    <definedName name="V_31___2x7.2___Plano_de_Detalle_No._A_167" localSheetId="3">#REF!</definedName>
    <definedName name="V_31___2x7.2___Plano_de_Detalle_No._A_167" localSheetId="2">#REF!</definedName>
    <definedName name="V_31___2x7.2___Plano_de_Detalle_No._A_167">#REF!</definedName>
    <definedName name="V_32___2.7x1.25___Plano_de_Detalle_No._A_166" localSheetId="3">#REF!</definedName>
    <definedName name="V_32___2.7x1.25___Plano_de_Detalle_No._A_166" localSheetId="2">#REF!</definedName>
    <definedName name="V_32___2.7x1.25___Plano_de_Detalle_No._A_166">#REF!</definedName>
    <definedName name="V_4___1.8x9___Plano_de_Detalle_No._A_160" localSheetId="3">#REF!</definedName>
    <definedName name="V_4___1.8x9___Plano_de_Detalle_No._A_160" localSheetId="2">#REF!</definedName>
    <definedName name="V_4___1.8x9___Plano_de_Detalle_No._A_160">#REF!</definedName>
    <definedName name="V_5___1.8x4.65___Plano_de_Detalle_No._A_160" localSheetId="3">#REF!</definedName>
    <definedName name="V_5___1.8x4.65___Plano_de_Detalle_No._A_160" localSheetId="2">#REF!</definedName>
    <definedName name="V_5___1.8x4.65___Plano_de_Detalle_No._A_160">#REF!</definedName>
    <definedName name="V_6___1.8x2.85___Plano_de_Detalle_No._A_160" localSheetId="3">#REF!</definedName>
    <definedName name="V_6___1.8x2.85___Plano_de_Detalle_No._A_160" localSheetId="2">#REF!</definedName>
    <definedName name="V_6___1.8x2.85___Plano_de_Detalle_No._A_160">#REF!</definedName>
    <definedName name="V_7___1.8x2.25___Plano_de_Detalle_No._A_160" localSheetId="3">#REF!</definedName>
    <definedName name="V_7___1.8x2.25___Plano_de_Detalle_No._A_160" localSheetId="2">#REF!</definedName>
    <definedName name="V_7___1.8x2.25___Plano_de_Detalle_No._A_160">#REF!</definedName>
    <definedName name="V_8___1.8x9___Plano_de_Detalle_No._A_160" localSheetId="3">#REF!</definedName>
    <definedName name="V_8___1.8x9___Plano_de_Detalle_No._A_160" localSheetId="2">#REF!</definedName>
    <definedName name="V_8___1.8x9___Plano_de_Detalle_No._A_160">#REF!</definedName>
    <definedName name="V_8´___1.8x9___Plano_de_Detalle_No._A_160" localSheetId="3">#REF!</definedName>
    <definedName name="V_8´___1.8x9___Plano_de_Detalle_No._A_160" localSheetId="2">#REF!</definedName>
    <definedName name="V_8´___1.8x9___Plano_de_Detalle_No._A_160">#REF!</definedName>
    <definedName name="V_9___1.8x1.05___Plano_de_Detalle_No._A_160" localSheetId="3">#REF!</definedName>
    <definedName name="V_9___1.8x1.05___Plano_de_Detalle_No._A_160" localSheetId="2">#REF!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3">#REF!</definedName>
    <definedName name="Valla_Informativa_Licencia_2.00X1.00" localSheetId="2">#REF!</definedName>
    <definedName name="Valla_Informativa_Licencia_2.00X1.00">#REF!</definedName>
    <definedName name="Valvula_de_Paso_Directo_125_PSIG_Vapor__200_PSIG_Agua_1" localSheetId="3">#REF!</definedName>
    <definedName name="Valvula_de_Paso_Directo_125_PSIG_Vapor__200_PSIG_Agua_1" localSheetId="2">#REF!</definedName>
    <definedName name="Valvula_de_Paso_Directo_125_PSIG_Vapor__200_PSIG_Agua_1">#REF!</definedName>
    <definedName name="Valvula_de_Paso_Directo_125_PSIG_Vapor__200_PSIG_Agua_1_1_2" localSheetId="3">#REF!</definedName>
    <definedName name="Valvula_de_Paso_Directo_125_PSIG_Vapor__200_PSIG_Agua_1_1_2" localSheetId="2">#REF!</definedName>
    <definedName name="Valvula_de_Paso_Directo_125_PSIG_Vapor__200_PSIG_Agua_1_1_2">#REF!</definedName>
    <definedName name="Valvula_de_Paso_Directo_125_PSIG_Vapor__200_PSIG_Agua_1_1_4" localSheetId="3">#REF!</definedName>
    <definedName name="Valvula_de_Paso_Directo_125_PSIG_Vapor__200_PSIG_Agua_1_1_4" localSheetId="2">#REF!</definedName>
    <definedName name="Valvula_de_Paso_Directo_125_PSIG_Vapor__200_PSIG_Agua_1_1_4">#REF!</definedName>
    <definedName name="Valvula_de_Paso_Directo_125_PSIG_Vapor__200_PSIG_Agua_1_2" localSheetId="3">#REF!</definedName>
    <definedName name="Valvula_de_Paso_Directo_125_PSIG_Vapor__200_PSIG_Agua_1_2" localSheetId="2">#REF!</definedName>
    <definedName name="Valvula_de_Paso_Directo_125_PSIG_Vapor__200_PSIG_Agua_1_2">#REF!</definedName>
    <definedName name="Valvula_de_Paso_Directo_125_PSIG_Vapor__200_PSIG_Agua_2" localSheetId="3">#REF!</definedName>
    <definedName name="Valvula_de_Paso_Directo_125_PSIG_Vapor__200_PSIG_Agua_2" localSheetId="2">#REF!</definedName>
    <definedName name="Valvula_de_Paso_Directo_125_PSIG_Vapor__200_PSIG_Agua_2">#REF!</definedName>
    <definedName name="Valvula_de_Paso_Directo_125_PSIG_Vapor__200_PSIG_Agua_2_1_2" localSheetId="3">#REF!</definedName>
    <definedName name="Valvula_de_Paso_Directo_125_PSIG_Vapor__200_PSIG_Agua_2_1_2" localSheetId="2">#REF!</definedName>
    <definedName name="Valvula_de_Paso_Directo_125_PSIG_Vapor__200_PSIG_Agua_2_1_2">#REF!</definedName>
    <definedName name="Valvula_de_Paso_Directo_125_PSIG_Vapor__200_PSIG_Agua_3" localSheetId="3">#REF!</definedName>
    <definedName name="Valvula_de_Paso_Directo_125_PSIG_Vapor__200_PSIG_Agua_3" localSheetId="2">#REF!</definedName>
    <definedName name="Valvula_de_Paso_Directo_125_PSIG_Vapor__200_PSIG_Agua_3">#REF!</definedName>
    <definedName name="Valvula_de_Paso_Directo_125_PSIG_Vapor__200_PSIG_Agua_3_4" localSheetId="3">#REF!</definedName>
    <definedName name="Valvula_de_Paso_Directo_125_PSIG_Vapor__200_PSIG_Agua_3_4" localSheetId="2">#REF!</definedName>
    <definedName name="Valvula_de_Paso_Directo_125_PSIG_Vapor__200_PSIG_Agua_3_4">#REF!</definedName>
    <definedName name="Valvula_de_Vastago_Ascendente_Cuerpo_en_Hierro_1" localSheetId="3">#REF!</definedName>
    <definedName name="Valvula_de_Vastago_Ascendente_Cuerpo_en_Hierro_1" localSheetId="2">#REF!</definedName>
    <definedName name="Valvula_de_Vastago_Ascendente_Cuerpo_en_Hierro_1">#REF!</definedName>
    <definedName name="Valvula_de_Vastago_Ascendente_Cuerpo_en_Hierro_3" localSheetId="3">#REF!</definedName>
    <definedName name="Valvula_de_Vastago_Ascendente_Cuerpo_en_Hierro_3" localSheetId="2">#REF!</definedName>
    <definedName name="Valvula_de_Vastago_Ascendente_Cuerpo_en_Hierro_3">#REF!</definedName>
    <definedName name="Valvulas_de_1_2" localSheetId="3">#REF!</definedName>
    <definedName name="Valvulas_de_1_2" localSheetId="2">#REF!</definedName>
    <definedName name="Valvulas_de_1_2">#REF!</definedName>
    <definedName name="Valvulas_de_3_4" localSheetId="3">#REF!</definedName>
    <definedName name="Valvulas_de_3_4" localSheetId="2">#REF!</definedName>
    <definedName name="Valvulas_de_3_4">#REF!</definedName>
    <definedName name="Valvulas_de_Pie_Bronce_1" localSheetId="3">#REF!</definedName>
    <definedName name="Valvulas_de_Pie_Bronce_1" localSheetId="2">#REF!</definedName>
    <definedName name="Valvulas_de_Pie_Bronce_1">#REF!</definedName>
    <definedName name="Valvulas_de_Pie_Bronce_2" localSheetId="3">#REF!</definedName>
    <definedName name="Valvulas_de_Pie_Bronce_2" localSheetId="2">#REF!</definedName>
    <definedName name="Valvulas_de_Pie_Bronce_2">#REF!</definedName>
    <definedName name="Valvulas_de_Pie_Bronce_3" localSheetId="3">#REF!</definedName>
    <definedName name="Valvulas_de_Pie_Bronce_3" localSheetId="2">#REF!</definedName>
    <definedName name="Valvulas_de_Pie_Bronce_3">#REF!</definedName>
    <definedName name="Vara_de_Clavo" localSheetId="3">#REF!</definedName>
    <definedName name="Vara_de_Clavo" localSheetId="2">#REF!</definedName>
    <definedName name="Vara_de_Clavo">#REF!</definedName>
    <definedName name="Vibrador_a_Gasolina" localSheetId="3">#REF!</definedName>
    <definedName name="Vibrador_a_Gasolina" localSheetId="2">#REF!</definedName>
    <definedName name="Vibrador_a_Gasolina">#REF!</definedName>
    <definedName name="Vibrocompactador_a_gasolina" localSheetId="3">#REF!</definedName>
    <definedName name="Vibrocompactador_a_gasolina" localSheetId="2">#REF!</definedName>
    <definedName name="Vibrocompactador_a_gasolina">#REF!</definedName>
    <definedName name="Viniltex" localSheetId="3">#REF!</definedName>
    <definedName name="Viniltex" localSheetId="2">#REF!</definedName>
    <definedName name="Viniltex">#REF!</definedName>
    <definedName name="Viniltex_blanco" localSheetId="3">#REF!</definedName>
    <definedName name="Viniltex_blanco" localSheetId="2">#REF!</definedName>
    <definedName name="Viniltex_blanco">#REF!</definedName>
    <definedName name="Volqueta_3.00_m" localSheetId="3">#REF!</definedName>
    <definedName name="Volqueta_3.00_m" localSheetId="2">#REF!</definedName>
    <definedName name="Volqueta_3.00_m">#REF!</definedName>
    <definedName name="Volqueta_Viaje_6_m3" localSheetId="3">#REF!</definedName>
    <definedName name="Volqueta_Viaje_6_m3" localSheetId="2">#REF!</definedName>
    <definedName name="Volqueta_Viaje_6_m3">#REF!</definedName>
    <definedName name="VR_UN_ACT">#N/A</definedName>
    <definedName name="VR_UN_EQ">#N/A</definedName>
    <definedName name="VR_UN_MO">#N/A</definedName>
    <definedName name="VR_UN_TPTE">#N/A</definedName>
    <definedName name="wrn.Presup.._.Tramo._.3._.Defin.." hidden="1">{"Tramo 3.1",#N/A,FALSE,"TR3-1";"Tramo 3.2",#N/A,FALSE,"TR3-2";"Tramo 3.3",#N/A,FALSE,"TR3-3";"Tramo 3.4",#N/A,FALSE,"TR3-4";"Tramo 3.6",#N/A,FALSE,"TR3-6";"Agrega",#N/A,FALSE,"AGREG. rafa"}</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3">#REF!</definedName>
    <definedName name="Yeso" localSheetId="2">#REF!</definedName>
    <definedName name="Yeso">#REF!</definedName>
    <definedName name="z">[10]Hoja1!$B$2:$B$60</definedName>
    <definedName name="Zocalo_en_acero_inoxidable_e_0_10_ML" localSheetId="3">#REF!</definedName>
    <definedName name="Zocalo_en_acero_inoxidable_e_0_10_ML" localSheetId="2">#REF!</definedName>
    <definedName name="Zocalo_en_acero_inoxidable_e_0_10_ML">#REF!</definedName>
    <definedName name="Zorra_Metalica__Ruedas_de_Caucho" localSheetId="3">#REF!</definedName>
    <definedName name="Zorra_Metalica__Ruedas_de_Caucho" localSheetId="2">#REF!</definedName>
    <definedName name="Zorra_Metalica__Ruedas_de_Caucho">#REF!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9" i="57" l="1"/>
  <c r="K10" i="57"/>
  <c r="K11" i="57"/>
  <c r="K12" i="57"/>
  <c r="K8" i="57"/>
  <c r="G20" i="59"/>
  <c r="K123" i="60"/>
  <c r="M97" i="60"/>
  <c r="M98" i="60"/>
  <c r="L59" i="5"/>
  <c r="K120" i="60" l="1"/>
  <c r="K121" i="60"/>
  <c r="E126" i="60"/>
  <c r="F126" i="60" s="1"/>
  <c r="D83" i="60"/>
  <c r="F83" i="60" s="1"/>
  <c r="D33" i="60"/>
  <c r="F33" i="60" s="1"/>
  <c r="G64" i="59" l="1"/>
  <c r="G53" i="59"/>
  <c r="G42" i="59"/>
  <c r="K48" i="5"/>
  <c r="K96" i="60"/>
  <c r="K95" i="60"/>
  <c r="K94" i="60"/>
  <c r="K72" i="60"/>
  <c r="E81" i="60" s="1"/>
  <c r="F81" i="60" s="1"/>
  <c r="K93" i="60"/>
  <c r="K57" i="5"/>
  <c r="K75" i="60"/>
  <c r="K74" i="60"/>
  <c r="K73" i="60"/>
  <c r="E79" i="60" s="1"/>
  <c r="F79" i="60" s="1"/>
  <c r="K71" i="60"/>
  <c r="K70" i="60"/>
  <c r="K69" i="60"/>
  <c r="E82" i="60" s="1"/>
  <c r="F82" i="60" s="1"/>
  <c r="K98" i="60" l="1"/>
  <c r="E100" i="60"/>
  <c r="K58" i="5"/>
  <c r="D100" i="60"/>
  <c r="F100" i="60" s="1"/>
  <c r="K97" i="60"/>
  <c r="E101" i="60" s="1"/>
  <c r="F101" i="60" s="1"/>
  <c r="K68" i="60"/>
  <c r="E80" i="60" s="1"/>
  <c r="F80" i="60" s="1"/>
  <c r="F102" i="60" l="1"/>
  <c r="F84" i="60"/>
  <c r="K76" i="60"/>
  <c r="K77" i="60"/>
  <c r="K70" i="5"/>
  <c r="K68" i="5"/>
  <c r="D125" i="60" s="1"/>
  <c r="K119" i="60"/>
  <c r="K114" i="60"/>
  <c r="J117" i="60"/>
  <c r="J118" i="60"/>
  <c r="K118" i="60" s="1"/>
  <c r="K12" i="60"/>
  <c r="E125" i="60" l="1"/>
  <c r="F125" i="60"/>
  <c r="G83" i="60"/>
  <c r="G81" i="60"/>
  <c r="G79" i="60"/>
  <c r="G82" i="60"/>
  <c r="G80" i="60"/>
  <c r="K117" i="60"/>
  <c r="G84" i="60" l="1"/>
  <c r="K115" i="60"/>
  <c r="E128" i="60" s="1"/>
  <c r="K116" i="60"/>
  <c r="E127" i="60" s="1"/>
  <c r="F127" i="60" s="1"/>
  <c r="K69" i="5"/>
  <c r="K67" i="5"/>
  <c r="D128" i="60" s="1"/>
  <c r="F128" i="60" l="1"/>
  <c r="F129" i="60"/>
  <c r="K71" i="5"/>
  <c r="K122" i="60"/>
  <c r="K50" i="60"/>
  <c r="K49" i="60"/>
  <c r="J48" i="60"/>
  <c r="K48" i="60" s="1"/>
  <c r="J47" i="60"/>
  <c r="K47" i="60" s="1"/>
  <c r="K46" i="60"/>
  <c r="K45" i="60"/>
  <c r="K44" i="60"/>
  <c r="K43" i="60"/>
  <c r="E53" i="60" s="1"/>
  <c r="K37" i="5"/>
  <c r="K36" i="5"/>
  <c r="E39" i="5"/>
  <c r="K35" i="5"/>
  <c r="K34" i="5"/>
  <c r="G126" i="60" l="1"/>
  <c r="G125" i="60"/>
  <c r="G128" i="60"/>
  <c r="E54" i="60"/>
  <c r="G127" i="60"/>
  <c r="M122" i="60"/>
  <c r="K51" i="60"/>
  <c r="K52" i="60"/>
  <c r="K33" i="5"/>
  <c r="D54" i="60" s="1"/>
  <c r="F54" i="60" s="1"/>
  <c r="K32" i="5"/>
  <c r="G129" i="60" l="1"/>
  <c r="K38" i="5"/>
  <c r="D53" i="60"/>
  <c r="F53" i="60" s="1"/>
  <c r="M51" i="60"/>
  <c r="D12" i="60"/>
  <c r="M76" i="60" s="1"/>
  <c r="J26" i="60"/>
  <c r="J25" i="60"/>
  <c r="K24" i="60"/>
  <c r="K23" i="60"/>
  <c r="K20" i="60"/>
  <c r="K27" i="60"/>
  <c r="K19" i="60"/>
  <c r="K22" i="60"/>
  <c r="K21" i="60"/>
  <c r="K22" i="5"/>
  <c r="K21" i="5"/>
  <c r="K20" i="5"/>
  <c r="D32" i="60" s="1"/>
  <c r="K19" i="5"/>
  <c r="D31" i="60" s="1"/>
  <c r="D12" i="5"/>
  <c r="E31" i="60" l="1"/>
  <c r="F31" i="60" s="1"/>
  <c r="K28" i="60"/>
  <c r="E32" i="60"/>
  <c r="F32" i="60" s="1"/>
  <c r="L48" i="5"/>
  <c r="L49" i="5" s="1"/>
  <c r="D10" i="57" s="1"/>
  <c r="L58" i="5"/>
  <c r="D11" i="57" s="1"/>
  <c r="L38" i="5"/>
  <c r="L39" i="5" s="1"/>
  <c r="D9" i="57" s="1"/>
  <c r="L71" i="5"/>
  <c r="L72" i="5" s="1"/>
  <c r="D12" i="57" s="1"/>
  <c r="E12" i="60"/>
  <c r="M77" i="60" s="1"/>
  <c r="M85" i="60" s="1"/>
  <c r="E10" i="57" s="1"/>
  <c r="F12" i="60"/>
  <c r="K24" i="5"/>
  <c r="L24" i="5" s="1"/>
  <c r="L25" i="5" s="1"/>
  <c r="K29" i="60"/>
  <c r="F34" i="60" l="1"/>
  <c r="G33" i="60" s="1"/>
  <c r="G31" i="60"/>
  <c r="M28" i="60"/>
  <c r="F10" i="57"/>
  <c r="M29" i="60"/>
  <c r="M37" i="60" s="1"/>
  <c r="M123" i="60"/>
  <c r="M131" i="60" s="1"/>
  <c r="E12" i="57" s="1"/>
  <c r="F12" i="57" s="1"/>
  <c r="M106" i="60"/>
  <c r="E11" i="57" s="1"/>
  <c r="F11" i="57" s="1"/>
  <c r="M52" i="60"/>
  <c r="M60" i="60" s="1"/>
  <c r="E9" i="57" s="1"/>
  <c r="F9" i="57" s="1"/>
  <c r="M138" i="60" l="1"/>
  <c r="G32" i="60"/>
  <c r="G34" i="60" s="1"/>
  <c r="G101" i="60"/>
  <c r="G100" i="60"/>
  <c r="G102" i="60" l="1"/>
  <c r="G54" i="60"/>
  <c r="F55" i="60"/>
  <c r="G53" i="60"/>
  <c r="G55" i="60"/>
</calcChain>
</file>

<file path=xl/sharedStrings.xml><?xml version="1.0" encoding="utf-8"?>
<sst xmlns="http://schemas.openxmlformats.org/spreadsheetml/2006/main" count="717" uniqueCount="195">
  <si>
    <t>Integrante 1</t>
  </si>
  <si>
    <t>Integrante 2</t>
  </si>
  <si>
    <t xml:space="preserve">Email </t>
  </si>
  <si>
    <t xml:space="preserve">Ciudad </t>
  </si>
  <si>
    <t xml:space="preserve">Direccion </t>
  </si>
  <si>
    <t xml:space="preserve">Telefono </t>
  </si>
  <si>
    <t>OBJETO</t>
  </si>
  <si>
    <t xml:space="preserve">Fecha de Terminación </t>
  </si>
  <si>
    <t>Folio</t>
  </si>
  <si>
    <t>PROPIETARIO O ENTIDAD CONTRATANTE</t>
  </si>
  <si>
    <t>No.</t>
  </si>
  <si>
    <t>TOTAL</t>
  </si>
  <si>
    <t xml:space="preserve">OBSERVACIONES </t>
  </si>
  <si>
    <t>REPRESENTANTE LEGAL</t>
  </si>
  <si>
    <t>SMMLV</t>
  </si>
  <si>
    <t>OBSERVACIONES</t>
  </si>
  <si>
    <t>INTEGRANTE 3</t>
  </si>
  <si>
    <t>INTEGRANTE 4</t>
  </si>
  <si>
    <t>INTEGRANTE 5</t>
  </si>
  <si>
    <t>FAX</t>
  </si>
  <si>
    <t>% Int. 1</t>
  </si>
  <si>
    <t>% Int. 2</t>
  </si>
  <si>
    <t>% Int. 3</t>
  </si>
  <si>
    <t>% Int. 4</t>
  </si>
  <si>
    <t>% Int. 5</t>
  </si>
  <si>
    <t>APORTADA POR</t>
  </si>
  <si>
    <t>No</t>
  </si>
  <si>
    <t>INTEGRANTES</t>
  </si>
  <si>
    <t>% en Cto</t>
  </si>
  <si>
    <t>VALOR</t>
  </si>
  <si>
    <t>AÑO</t>
  </si>
  <si>
    <t>NOMBRE DEL OFERENTE</t>
  </si>
  <si>
    <t>ANTICIPO</t>
  </si>
  <si>
    <t>NO</t>
  </si>
  <si>
    <t>Oferente</t>
  </si>
  <si>
    <t>A</t>
  </si>
  <si>
    <t>B</t>
  </si>
  <si>
    <t>C</t>
  </si>
  <si>
    <t>SI</t>
  </si>
  <si>
    <t>CTO RUP</t>
  </si>
  <si>
    <t>CONSOLIDADO EVALUACION TECNICA PRELIMINAR</t>
  </si>
  <si>
    <t>PUNTAJE TOTAL</t>
  </si>
  <si>
    <t>FONADE</t>
  </si>
  <si>
    <t>UNSPSC</t>
  </si>
  <si>
    <t>SMMLV 2019</t>
  </si>
  <si>
    <t>POE EN SMMLV 2019</t>
  </si>
  <si>
    <t>POE</t>
  </si>
  <si>
    <t>CODIGOS UNSPSC</t>
  </si>
  <si>
    <t>EXPERIENCIA TÉCNICA HABILITANTE DEL PROPONENTE</t>
  </si>
  <si>
    <t>FECHA DE CIERRE</t>
  </si>
  <si>
    <t>TERMINADOS EN LOS ULTIMOS X AÑOS</t>
  </si>
  <si>
    <t>CONTRATOS TERMINADOS ANTES DE:</t>
  </si>
  <si>
    <t>SMMLV MINIMOS</t>
  </si>
  <si>
    <t>711015
811015
801016</t>
  </si>
  <si>
    <t>UNIDAD DE SERVICIOS PENITENCIARIOS Y CARCELARIOS – USPEC
“LA CONSTRUCCIÓN Y EQUIPAMIENTO DEL ESTABLECIMIENTO DE RECLUSIÓN DEL ORDEN NACIONAL – ERON DE MEDIANA SEGURIDAD ETAPA I, ADECUADO PARA LA OPERACIÓN POR PARTE DEL INPEC, EN SABANAS DE SAN ÁNGEL, DEPARTAMENTO DEL MAGDALENA, POR EL SISTEMA DE PRECIOS UNITARIOS CON FORMULA DE AJUSTE, PARA LO CUAL, ACTUALIZARÁ Y COMPLEMENTARÁ LOS ESTUDIOS, DISEÑOS, PLANOS Y ESPECIFICACIONES SUMINISTRADOS POR LA USPEC.”
LICITACION PÚBLICA DE OBRA
USPEC-LP-83-2019</t>
  </si>
  <si>
    <t>SMMLV EN CENTROS PENITENCIARIOS O CARCELARIOS</t>
  </si>
  <si>
    <t>ESTABLECIMIENTO PENITENCIARIO O CARCELARIO?</t>
  </si>
  <si>
    <t>SMMLV EN CENTROS PENITENCIARIOS O CARCELARIOS?</t>
  </si>
  <si>
    <r>
      <t xml:space="preserve">Para acreditar la experiencia en obra el proponente deberá aportar:
 </t>
    </r>
    <r>
      <rPr>
        <b/>
        <sz val="12"/>
        <color rgb="FFFF0000"/>
        <rFont val="Arial"/>
        <family val="2"/>
      </rPr>
      <t>MÁXIMO SEIS (6)</t>
    </r>
    <r>
      <rPr>
        <sz val="12"/>
        <rFont val="Arial"/>
        <family val="2"/>
      </rPr>
      <t xml:space="preserve"> certificaciones de contratos y/o actas de liquidación y/o acta de recibo a satisfacción de contratos cuyo objeto y/o alcance sea en: “</t>
    </r>
    <r>
      <rPr>
        <b/>
        <sz val="12"/>
        <color rgb="FFFF0000"/>
        <rFont val="Arial"/>
        <family val="2"/>
      </rPr>
      <t>CONSTRUCCION Y/O REHABILITACION Y/O ADECUACION Y/O AMPLIACION Y/O MEJORAMIENTO Y/O MANTENIMIENTO DE ESTABLECIMIENTOS PENITENCIARIOS Y/O CARCELARIOS Y/O EDIFICACIONES PUBLICAS Y/O DEFENSA</t>
    </r>
    <r>
      <rPr>
        <sz val="12"/>
        <rFont val="Arial"/>
        <family val="2"/>
      </rPr>
      <t>”.
NOTA: Para el presente proceso se entenderá como edificaciones públicas aquellas referentes a edificaciones de administración pública y/o edificaciones de seguridad y/o edificaciones de salud y/o edificaciones de justicia.</t>
    </r>
  </si>
  <si>
    <t>CONSORCIO UM SAN ANGEL</t>
  </si>
  <si>
    <t>CONSORCIO SABANAS</t>
  </si>
  <si>
    <t>UNIÓN TEMPORAL SAN ÁNGEL 2020</t>
  </si>
  <si>
    <t>UT ERON ETAPA I</t>
  </si>
  <si>
    <t>CONSORCIO FUNDACION 2020</t>
  </si>
  <si>
    <t>MARVAL S.A.</t>
  </si>
  <si>
    <t>URBANIZADORA MARIN VALENCIA S.A.</t>
  </si>
  <si>
    <t>MELO Y ALVAREZ INGENIERIA S.A.S</t>
  </si>
  <si>
    <t>VALERA FIHOLL &amp; CIA S.A.S</t>
  </si>
  <si>
    <t>ARQUITECTURA Y CONCRETO S.A.S</t>
  </si>
  <si>
    <t>JAIRO ENRIQUE VARELA FIHOLL</t>
  </si>
  <si>
    <t>SERGIO MARIN VALENCIA</t>
  </si>
  <si>
    <t>CARLOS ALBERTO FERRERA SANDINO</t>
  </si>
  <si>
    <t>SAINC INGENIEROS S.A.S|</t>
  </si>
  <si>
    <t>CYG INGENIERIA Y CONSTRUCCIONES S.A.S</t>
  </si>
  <si>
    <t>PROYECTOS DE INGENIERIA S.A PROING S.A</t>
  </si>
  <si>
    <t>DISICO S.A.</t>
  </si>
  <si>
    <t>SEGURYTECNIA DE COLOMBIA S.A.S</t>
  </si>
  <si>
    <t>EDUARDO SANTOS MARTINEZ</t>
  </si>
  <si>
    <t>CONSTRUCCIONES DANFEL S.A.S</t>
  </si>
  <si>
    <t>A CONSTRUIR S.A</t>
  </si>
  <si>
    <t>ALFREDO MUÑOZ RODRIGUEZ</t>
  </si>
  <si>
    <t>CONSTRUCTORA CON-UNION LTDA</t>
  </si>
  <si>
    <t>MEYAN S.A.</t>
  </si>
  <si>
    <t>AMR CONSTRUCCIONES S.A.S</t>
  </si>
  <si>
    <t>CONSTRUCTORA AMCO LTDA</t>
  </si>
  <si>
    <t>FACTOR DE CALIDAD</t>
  </si>
  <si>
    <t>Para este caso, el proponente deberá presentar junto con la presentación de su propuesta los siguientes ofrecimientos adicionales con los cuales podrá obtener un puntaje máximo de 19 puntos, distribuidos así:</t>
  </si>
  <si>
    <t>CRITERIO</t>
  </si>
  <si>
    <t>PUNTOS</t>
  </si>
  <si>
    <t>Ofrece la instalación en el sitio de la obra de sede o sucursal de laboratorio certificado, para los ensayos en suelos, concretos y materiales pétreos. Esta instalación incluye los equipos y máquinas con certificado de calibración, el personal con la correspondiente certificación de idoneidad para llevar a cabo los ensayos. Según las especificaciones contenidas en el Anexo No.4</t>
  </si>
  <si>
    <t>Ofrecer la contratación de por lo menos el 10% de la mano de obra no calificada proveniente del Departamento. El oferente deberá oficiar a los entes territoriales para informar el inicio del proyecto y solicitar las hojas de vida del personal.</t>
  </si>
  <si>
    <t>Ofrece dos capacitaciones al año en el objeto del contrato (mínimo cuatro (4) horas por capacitación), dirigidas tanto al personal del contrato que presta el servicio como al personal de la Entidad. Los temas de la capacitación se definirán en acuerdo con la USPEC. Las capacitaciones para el personal de la Entidad se deben realizar en las instalaciones de la USPEC.</t>
  </si>
  <si>
    <t>FASE I CONSULTORIA</t>
  </si>
  <si>
    <t>FASE 2 OBRA</t>
  </si>
  <si>
    <r>
      <t xml:space="preserve">FACTOR DE CALIDAD
</t>
    </r>
    <r>
      <rPr>
        <b/>
        <sz val="11"/>
        <color rgb="FF0000FF"/>
        <rFont val="Arial"/>
        <family val="2"/>
      </rPr>
      <t xml:space="preserve"> (19 PUNTOS)</t>
    </r>
  </si>
  <si>
    <t>EVALUACION</t>
  </si>
  <si>
    <r>
      <t>Para acreditar la experiencia en consultoría el proponente deberá aportar:
</t>
    </r>
    <r>
      <rPr>
        <b/>
        <sz val="11"/>
        <color rgb="FFFF0000"/>
        <rFont val="Arial"/>
        <family val="2"/>
      </rPr>
      <t xml:space="preserve">MÁXIMO TRES (3) </t>
    </r>
    <r>
      <rPr>
        <sz val="11"/>
        <rFont val="Arial"/>
        <family val="2"/>
      </rPr>
      <t>certificaciones de contratos y/o actas de liquidación y/o acta de recibo a satisfacción de contratos cuyo objeto y/o alcance sea en: “</t>
    </r>
    <r>
      <rPr>
        <b/>
        <sz val="11"/>
        <color rgb="FFFF0000"/>
        <rFont val="Arial"/>
        <family val="2"/>
      </rPr>
      <t>ESTUDIOS Y DISEÑOS PARA CONSTRUCCION Y/O REHABILITACION Y/O ADECUACION Y/O AMPLIACION Y/O MEJORAMIENTO Y/O MANTENIMIENTO DE ESTABLECIMIENTOS PENITENCIARIOS Y/O CARCELARIOS Y/O EDIFICACIONES PUBLICAS Y/O DEFENSA</t>
    </r>
    <r>
      <rPr>
        <sz val="11"/>
        <rFont val="Arial"/>
        <family val="2"/>
      </rPr>
      <t xml:space="preserve">”.
NOTA: Para el presente proceso se entenderá como edificaciones públicas aquellas referentes a edificaciones de administración pública y/o edificaciones de seguridad y/o edificaciones de salud y/o edificaciones de justicia.
Las certificaciones deberán sumar en conjunto, un valor igual o superior al </t>
    </r>
    <r>
      <rPr>
        <b/>
        <sz val="11"/>
        <color rgb="FFFF0000"/>
        <rFont val="Arial"/>
        <family val="2"/>
      </rPr>
      <t>CIEN POR CIENTO (100%) del P.O.E</t>
    </r>
    <r>
      <rPr>
        <sz val="11"/>
        <rFont val="Arial"/>
        <family val="2"/>
      </rPr>
      <t xml:space="preserve">. del componente de </t>
    </r>
    <r>
      <rPr>
        <u/>
        <sz val="11"/>
        <rFont val="Arial"/>
        <family val="2"/>
      </rPr>
      <t>consultoría</t>
    </r>
    <r>
      <rPr>
        <sz val="11"/>
        <rFont val="Arial"/>
        <family val="2"/>
      </rPr>
      <t xml:space="preserve"> expresado en SMMLV para la Fase 1 de Planeamiento y Pre - Construcción, equivalente a </t>
    </r>
    <r>
      <rPr>
        <b/>
        <sz val="11"/>
        <color rgb="FFFF0000"/>
        <rFont val="Arial"/>
        <family val="2"/>
      </rPr>
      <t>OCHOCIENTOS SETENTA Y UN MILLONES SETECIENTOS CUATRO MIL SEISCIENTOS TREINTA Y SEIS PESOS M/CTE ($871.704.636.)</t>
    </r>
  </si>
  <si>
    <t>CUMPLE 10% DEL POE EN CPOC?</t>
  </si>
  <si>
    <t>EVALUACION TÉCNICA GENERAL</t>
  </si>
  <si>
    <t>N.A</t>
  </si>
  <si>
    <t>AJUSTE A LOS DISEÑOS ARQUITECTONICOS Y TECNICOS LOS ESTUDIOS DEFINITIVOS CONSTRUCCION Y DOTACION DEL CENTRO PENITENCIARIO DE MEDIANA SEGURIDAD EL BARNE EN COMBITA</t>
  </si>
  <si>
    <t>AJUSTES A LOS DISEÑOS ARQUITECTONICOS Y TECNICOS DEFINITIVOS PRESUPUESTO CON SUS RESPECTIVOS APUs Y LISTA DE PRECIOS DE MATERIALES RENDIMIENTOS Y MANO DE OBRA (…..) PARA LA CONSTRUCCION DE OBRA LAS OBRAS DE URBANISMO LA CONSTRUCCION DEL CENTRO PENITENCIARIO DE MEDIANA SEGURIDAD SAN ISIDRO REGIONAL OCCIDENTE EN EL MUNICIPIO DE POPAYAN.</t>
  </si>
  <si>
    <t>MINISTERIO DEL INTERIOR Y DE JUSTICIA</t>
  </si>
  <si>
    <t>ESE HOSPITAL UNIVERSITARIO DE SANTANDER</t>
  </si>
  <si>
    <t>ELABORACION DE LOS ESTUDIOS DE VULNERABILIDAD SISMICA ESTRUCTURAL Y REDISEÑO DEL REFUERZO DEL EDIFICIO EN EL CUAL FUNCIONA LA E.S.E HOSPITAL UNIVERSITARIO DE SANTANDER, ESTUDIOS PARA LA ACTUALIZACION DE LA EDIFICACION AL (……) CONSECUENCIA DE LA INTERVENCION RESULTANTE DE LOS ESTUDIOS DE CONSULTORIA</t>
  </si>
  <si>
    <t>MINISTERIO DE GOBIERNO - REPUBLICA DE PANAMA</t>
  </si>
  <si>
    <t>721214
721414
921017
951217
951227</t>
  </si>
  <si>
    <t>N.A.</t>
  </si>
  <si>
    <t>AJUSTE A DISEÑOS ARQUITECTONICOS ESTUDIOS TECNICOS (…..) QUE SE REQUIERAN PARA LA CONSTRUCCION DE OBRA, LAS OBRAS DE URBANISMO, LA CONSTRUCCION Y DOTACION DEL CENTRO PENITENCIARIO DE MEDIANA SEGURIDAD EN LA DORADA-CALDAS</t>
  </si>
  <si>
    <t>CONSTRUCCION DEL COMPLEJO PENITENCIARIO Y CARCELARIO DE CUCUTA QUE CONTIENE ESTABLECIMIENTO PENITENCIARIO DE MEDIANA SEGURIDAD ESTABLECIMIENTO CARCELARIO Y RECLUSION DE MUJERES EN CUCUTA - NORTE DE SANTANDER</t>
  </si>
  <si>
    <t>DISEÑO CONSTRUCCION Y EQUIPAMIENTO DEL NUEVO COMPLEJO PENITENCIARIO LA NUEVA JOYA</t>
  </si>
  <si>
    <t>75% POE EN SMMLV 2019</t>
  </si>
  <si>
    <t>50% POE EN SMMLV 2019</t>
  </si>
  <si>
    <t>CUMPLE EL % DEL POE DE ACUERDO AL NUMERO DE CONTRATOS?</t>
  </si>
  <si>
    <t>DIRECCION DE SANIDAD DE LA POLICIA</t>
  </si>
  <si>
    <t>CONSTRUCCION DEL ESTABLECIMIENTO DE SANIDAD POLICIAL DE SEGUNDO NIVEL CON INTERNACION QUE INCLUYE ELABORACION DE ESTUDIOS Y DISEÑOS TECNICOS LICENCIAS Y PERMISOS EN EL SUR DE BOGOTA POR EL SISTEMA LLAVE EN MANO A PRECIO GLOBAL FIJO</t>
  </si>
  <si>
    <t>ESTUDIOS TECNICOS DISEÑOS LICENCIAS PERMISOS Y CONSTRUCCION DE LA CLINICA DE SEGUNDO NIVEL SIN INTERNACION EN LA CIUDAD DE VILLAVICENCIO - META POR EL SISTEMA LLAVE EN MANO A PRECIO GLOBAL Y PRECIO FIJO</t>
  </si>
  <si>
    <t>DISEÑO Y CONSTRUCCION, TRAMITES, DOTACION Y EQUIPOS DE UN ESTABLECIMIENTO DE SANIDAD MILITAR CONJUNTO FAC-ARC DE
MEDIANA COMPLEJIDAD EN BOGOTÁ</t>
  </si>
  <si>
    <t>DIRECCION GENERAL DE SANIDAD MILITAR</t>
  </si>
  <si>
    <t>CONSTRUCCION DEL COMPLEJO PENITENCIARIO Y CARCELARIO QUE CONTIENE DOS (2) ESTABLECIMIENTOS CARCELARIOS Y UN (1) ESTABLECIMIENTO PENITENCIARIO DE ALTA SEGURIDAD EN BOGOTA D.C.</t>
  </si>
  <si>
    <t>CONSTRUCCION DEL COMPLEJO PENITENCIARIO Y CARCELARIO CON ESTABLECIMIENTO PENITENCIARIO DE MEDIANA Y ALTA SEGURIDAD PARA HOMRES Y ESTABLECIMIENTOS CARCELARIO Y RECLUSION DE MUJERES EN MEDELLIN (ANTIOQUIA)</t>
  </si>
  <si>
    <t>DIRECCION DE SANIDAD DE LA POLICIA NACIONAL</t>
  </si>
  <si>
    <t>ESTUDIOS TECNICOS, DISEÑOS, LICENCIAS, PERMISOS Y CONSTRUCCION DE LA CLINICA DE SEGUNDO NIVEL CON INTERNACION EN LA CIUDAD DE NEIVA</t>
  </si>
  <si>
    <t>FONDO ROTATORIO DE LA POLICIA</t>
  </si>
  <si>
    <t>CONTRATAR BAJO LA MODALIDAD DE PRECIOS UNITARIOS FIJOS SIN FORMULA DE REAJUSTE LAS ACTIVIDADES REQUERIDAS PARA ACOMETER LA SEGUNDA ETAPA DE CONSTRUCCIONES DE LA CLINICA REGIONAL DE OCCIDENTE EN LA CIUDAD DE CALI</t>
  </si>
  <si>
    <t>CONTRATAR LA CONSULTORÍA ESPECIALIZADA PARA LA ELABORACIÓN DE LOS ESTUDIOS Y DISEÑOS DEL CONTRO DE COMANDO Y CONTROL DEL DEPARTAMENTO DEL VALLE DEL CAUCA A NIVEL DE EMERGENCIAS Y ORDEN PÚBLICO</t>
  </si>
  <si>
    <t>GOBERNACION VALLE DEL CAUCA</t>
  </si>
  <si>
    <t xml:space="preserve">(MARVAL S.A. 75% - URBANIZADORA MARIN VALENCIA S.A. 20% - MELO Y ALVAREZ INGENIERIA S.A.S 5%- 0%- 0%) </t>
  </si>
  <si>
    <t xml:space="preserve">(VALERA FIHOLL &amp; CIA S.A.S 50% - ARQUITECTURA Y CONCRETO S.A.S 50% -  0%- 0%- 0%) </t>
  </si>
  <si>
    <t xml:space="preserve">(SAINC INGENIEROS S.A.S| 50% - CYG INGENIERIA Y CONSTRUCCIONES S.A.S 15% - PROYECTOS DE INGENIERIA S.A PROING S.A 15%-DISICO S.A. 15%-SEGURYTECNIA DE COLOMBIA S.A.S 5%) </t>
  </si>
  <si>
    <t xml:space="preserve">(CONSTRUCCIONES DANFEL S.A.S 50% - A CONSTRUIR S.A 50% -  0%- 0%- 0%) </t>
  </si>
  <si>
    <t xml:space="preserve">(CONSTRUCTORA CON-UNION LTDA 50% - MEYAN S.A. 20% - AMR CONSTRUCCIONES S.A.S 15%-CONSTRUCTORA AMCO LTDA 15%- 0%) </t>
  </si>
  <si>
    <t>CUMPLE</t>
  </si>
  <si>
    <t>*</t>
  </si>
  <si>
    <t>APORTA</t>
  </si>
  <si>
    <t>NO CUMPLE</t>
  </si>
  <si>
    <t/>
  </si>
  <si>
    <t>-</t>
  </si>
  <si>
    <t>MAYOR</t>
  </si>
  <si>
    <t>NO APORTA</t>
  </si>
  <si>
    <t xml:space="preserve">811015
</t>
  </si>
  <si>
    <t>811015
801016</t>
  </si>
  <si>
    <t>721214
721414</t>
  </si>
  <si>
    <t>721214
951217</t>
  </si>
  <si>
    <t>ESTRUCTURA PLURAL</t>
  </si>
  <si>
    <t>REALIZAR LOS DISEÑOS ARQUITECTONICOS Y LOS ESTUDIOS TÉCNICOS DE LOS COMPLEJOS CARCELARIOS PENITENCIARIOS DE NÁPOLES - MUNICIPIO DE PUERTO TRIUNFO - ANTIOQUIA Y MEDELLÍN - CORREGIMEINTO DE SAN CRISTOBAL - ANTIOQUIA</t>
  </si>
  <si>
    <t>ELABORACIÓN DEL DISEÑO ARQUITECTONICO, DEMAS DISEÑOS Y ESTUDIOS TÉCNICOS NECESARIOS PARA EL PROYECTO CONSTRUCCIÓN, ADECUACIÓN Y DOTACIÓN DE LA ESCUELA DE CADETES DE POLICÍA GENERAL SANTANDER EN TABIO - CUNDINAMARCA</t>
  </si>
  <si>
    <t>FUERZA AEREA COLOMBIANA</t>
  </si>
  <si>
    <t>31/11/2011</t>
  </si>
  <si>
    <t>EJECUTAR A PRECIO GLOBAL FIJO PARA EL MINISTERIO LOS ESTUDIOS, DISEÑO Y CONSTRUCCIÓN DE LA BASE AEREA EN LETICIA, AMAZONAS.</t>
  </si>
  <si>
    <t>INPEC</t>
  </si>
  <si>
    <t>ELABORACIÓN DE ESTUDIOS TECNICOS, DISEÑO ARQUITECTONICO DEFINITIVO, CONSTRUCCIÓN Y DOTACIÓN DE L ANUEVA CARCEL DE VALLEDUPAR POR EL SISTEMA DE PRECIO GLOBAL FIJO SIN FÓRMULA DE REAJUSTE</t>
  </si>
  <si>
    <t>CONCEJO SUPERIOR DE LA JUDICATURA</t>
  </si>
  <si>
    <t>REFORZAMIENTO ESTRUCTURAL Y OBRAS CIVILES DE AMPLIACIÓN, REMODELACIÓN Y ADECUACIÓN DEL EDIFICIO UBICADO EN EL CENTRO ADMINISTRATIVO NACIONAL (CAN) DE BOGOTÁ</t>
  </si>
  <si>
    <t>POLICIA NACIONAL</t>
  </si>
  <si>
    <t>CONSTRUCCIÓN Y DOTACIÓN FASE 2 COMANDO DE DEPARTAMENTO DE POLICIA ARCHIPIELAGOO DE SAN ANDRES, PROVIDENCIA Y SANTA CATALINA, A PRECIOS UNITARIOS FIJOS SIN FORMULA DE REAJUSTE</t>
  </si>
  <si>
    <t>CONTRATOS TERMINADOS DESPUÉ ANTES DE:</t>
  </si>
  <si>
    <t xml:space="preserve">
CONSTRUCTORA CON-UNION REGISTRADA EL 11/04/2018 APORTA SU EXPERIENCIA A TRAVÉS DE SU SOCIO EDIFICADORA URBEN ANTES RMR CONSTRUCCIONES.</t>
  </si>
  <si>
    <t>CONSTRUCCIÓN DEL ESTABLECIMIENTO PENITENCIARIO DE MEDIANA SEGURIDAD EN ACACIAS - META</t>
  </si>
  <si>
    <t>USPEC</t>
  </si>
  <si>
    <t>CONSTRUCCIÓN DE UN SECTOR DE MEDIANA SEGURIDAD Y OBRAS CONEXAS EN EL ESTABLECIMEINTO CARCELARIO Y PENITENCIARIO DE TULUÁ - VALLE DEL CAUCA</t>
  </si>
  <si>
    <t>EMPRESA DE DESARROLLO URBANO - EDU</t>
  </si>
  <si>
    <t>CONSTRUCCIÓN DEL CENTRO INTEGRAL DE SERVICIOS AMBULATORIOS PARA LA MUJER Y LA FAMILIA EN EL MUNICIPIO DE MEDELLIN</t>
  </si>
  <si>
    <t>MINISTERIO DE DEFENSA NACIONAL</t>
  </si>
  <si>
    <t xml:space="preserve">CONSTRUCCIÓN DE LA PRIMERA ETAPA EDIFICIO ADMINISTRATIVO JEFATURA DE DESARROLLO HUMANO (JEDEH), UBICADO EN EL CANTÓN CALDAS EN LA CIUDAD DE BOGOTÁ D.C. </t>
  </si>
  <si>
    <t>FISCALIA GENERAL DE LA NACIÓN</t>
  </si>
  <si>
    <t>EL CONTRATISTA SE OBLIGA CON LA FISCALÍA A REALIZAR BAJO LA MODALIDAD DE PRECIO GLOBAL CON FÓRMULA DE REAJUSTE Y PLAZO FIJO, LA CONSTRUCCIÓN DE LA AMPLIACIÓN DE LA SEDE DEL NIVEL CENTRAL DE LA FISCALIA GENERAL DE LA NACIÓN</t>
  </si>
  <si>
    <t>CONCEJERIA DE SANIDAD Y CONSUMO DE LA COMUNIDAD DE MADRID</t>
  </si>
  <si>
    <t>CONSTRUCCIÓN DEL HOSPITAL DEL TAJO EN LA LOCALIDAD DE ARANJUEZ, CONTRATADO POR LA CONCEJERÍA DE SANIDAD Y CONSUMO DE LA COMUNIDAD DE MADRID</t>
  </si>
  <si>
    <t>DEPARTAMENTO DEL ATLANTICO</t>
  </si>
  <si>
    <t xml:space="preserve">CONSTRUCCIÓN DEL CENTRO REGIONAL DE ATENCIÓN Y REPARACIÓN DE VICTIMAS EN EL MUNICIPIO DE SOLEDAD </t>
  </si>
  <si>
    <t>MINISTRO DEL INTERIOR DEL URUGUAI</t>
  </si>
  <si>
    <t>OBRAS DE CONSTRUCCIÓN DE LOS MODULOS 9 Y 10 DEL ESTABLECIMIENTO PENITENCIARIO COMPLEJO CARCELARIO SANTIAGO VASQUEZ</t>
  </si>
  <si>
    <t>SECRETARIA DE SALUD DE MEXICO</t>
  </si>
  <si>
    <t xml:space="preserve">CONSTRUCCIÓN DEL HOSPITAL REGIONAL DE ALTA ESPECILAIDAD DE IXTAPALUCA Y UNIDAD DE APOYO </t>
  </si>
  <si>
    <t>Presenta certificaciòn del contrato y Resolución de terminación unilateral donde consta que el contrato se encuentra terminado, acredintando la experiencia requerida en consultoria por la Entidad.</t>
  </si>
  <si>
    <r>
      <t xml:space="preserve">EL INTEGRANTE MARVAL S.A AL NO CUMPLIR CON LOS REQUISITOS PARA EL CONTRATO NO. 5 APORTADO DENTRO DEL PRESENTE PROCESO,  NO  CUMPLE CON LO ESTABLECIDO EN EL INCISO CUARTO DEL CAPITULO 5.3 "ESTRUCTURAS PLURALES" que cita:
</t>
    </r>
    <r>
      <rPr>
        <i/>
        <sz val="10"/>
        <color rgb="FFFF0000"/>
        <rFont val="Arial"/>
        <family val="2"/>
      </rPr>
      <t xml:space="preserve">"El integrante del consorcio o unión temporal que aporte el mayor porcentaje de experiencia respecto de los otros integrantes, deberá tener una participación IGUAL O SUPERIOR AL 50% en el consorcio o unión temporal". </t>
    </r>
    <r>
      <rPr>
        <sz val="10"/>
        <color rgb="FFFF0000"/>
        <rFont val="Arial"/>
        <family val="2"/>
      </rPr>
      <t>Por lo anterior el proponente deberá subsanar lo indicado por la Entidad, toda vez que si bien, cumple los requisitos habilitantes técnicos de experiencia con los cuatro primeros contratos aportados, su porcentaje de experiencia acreditada no concuerda con el porcentaje de participaciòn en la estructura plural.</t>
    </r>
  </si>
  <si>
    <t>CONSTRUCCIÓN DEL COMPLEJO PENITENCIARIO Y CARCELARIO QUE CONTIENE ESTABLECIMIENTO PENITENCIARIO DE MEDIANA Y MÍNIMA SEGURIDAD PARA HOMBRES Y RECLUSIÓN DE MUJERES, EN PUERTO TRIUNFO, ANTIOQUIA</t>
  </si>
  <si>
    <t xml:space="preserve">
CONSTRUCTORA CON-UNION REGISTRADA EL 11/04/2018 APORTA SU EXPERIENCIA A TRAVÉS DE SU SOCIO EDIFICADORA URBE ANTES RMR CONSTRUCCIONES.</t>
  </si>
  <si>
    <t xml:space="preserve">
CONSTRUCTORA CON-UNION REGISTRADA EL 11/04/2018 APORTA SU EXPERIENCIA A TRAVÉS DE SU SOCIO EDIFICADORA URBE ANTES RMR CONSTRUCCIONES. </t>
  </si>
  <si>
    <t xml:space="preserve">
CONSTRUCTORA CON-UNION REGISTRADA EL 11/04/2018 APORTA SU EXPERIENCIA A TRAVÉS DE SU SOCIO EDIFICADORA URBE ANTES RMR CONSTRUCCIONES.</t>
  </si>
  <si>
    <t>EXPERIENCIA EN CONSULTORIA SMMLV</t>
  </si>
  <si>
    <t>EXPERIENCIA EN OBRA SMMLV</t>
  </si>
  <si>
    <t>% EXPERIENCIA APORTADA</t>
  </si>
  <si>
    <t>% PARTICIPACIÓN</t>
  </si>
  <si>
    <t xml:space="preserve">TENIENDO EN CUENTA QUE LA SOCIEDAD MELO Y ALVAREZ INGENIERIA S.A.S  FUE CONSTITUIDA CON UNA ANTELACIÓN AL CIERRE DEL PROCESO MAYOR DE 3 AÑOS, Y QUE ÉSTA APORTA UN CONTRATO PARA ACREDITAR EXPERIENCIA A TRAVÉS DE UNO DE SUS SOCIOS - SOCIEDAD MELO Y ALVAREZ PROYECTISTAS Y CONSTRUCTORES ASOCIADOS LTDA; NO ES POSIBLE TENERLO EN CUENTA, NI DAR APLICACIÓN AL NUMERAL 2.5 DEL ARTICULO  2.2.1.1.1.5.2 DEL DECRETO 1082 de 2015, YA QUE TENIENDO MAS DE 3 AÑOS DE INSCRITA EN EL RUP, DEBERÁ APORTAR EXPERIENCIA A NOMBRE PROPIO Y NO A TRAVÈS DE SOCIOS Y/O ACCIONISTA. 
POR LO ANTERIOR Y AL NO TENER COMO VALIDO ÉSTE CONTRATO, EL INTEGRANTE MELO Y ALVAREZ INGENIERIA S.A.S NO APORTA EXPERIENCIA DENTRO DEL PRESENTE PROCESO Y NO CUMPLE CON LO DISPUESTO EN EL NUMERAL 5,3 DEL ANEXO DE CONDICIONES QUE SEÑALA:  TODOS LOS INTEGRANTES DE LA ESTRUCTURA PLURAL, DEBEN ACREDITAR EXPERIENCIA EN LOS TÉRMINOS EXIGIDOS PARA LA ACREDITACIÓN DE EXPERIENCIA DEL PROPONENTE.
ASÍ LAS COSAS, EL PROPONENTE CONSORCIO UM SAN ANGEL SE ENCUETRA INCURSO EN LA CAUSAL DE RECHAZO No. 1 QUE CITA: 1) Cuando el oferente no cumpla con alguno de los requisitos mínimos o las condiciones de los requisitos mínimos exigidos en el presente documento. 
</t>
  </si>
  <si>
    <t>ÈSTE CONTRATO NO SERÁ TENIDO EN CUENTA POR LA ENTIDAD, CONFORME LA MANIFESTACIÓN REALIZADA POR EL PROPONENTE. SIN EMBARGO SU PROPUESTA SE ENCUENTRA RECHAZADA POR EL CONTRATO APORTADO POR EL INTEGRANTE MELO Y ALVAREZ INGENIERIA S.A.S EN LA FASE I</t>
  </si>
  <si>
    <t>ESTE CONTRATO NO SERÁ TENIDO EN CUENTA POR LA ENTIDAD, CONFORME LA MANIFESTACIÓN REALIZADA POR EL PROPONENTE. SIN EMBARGO SU PROPUESTA SE ENCUENTRA RECHAZADA POR EL CONTRATO APORTADO POR EL INTEGRANTE MELO Y ALVAREZ INGENIERIA S.A.S EN LA FASE I</t>
  </si>
  <si>
    <t>SUBSANÓ APORTANDO COPIA DE LA TARJETA PROFESIONAL, CERTIFICADO DE LA JUNTA CENTRAL DE CONTADORES Y VIGENCIA Y COPIA DE LA CEDULA  DE GINA SALTAREN QUIEN ACTUA COMO CONTADORA</t>
  </si>
  <si>
    <t xml:space="preserve">POR ENCONTRASE RECHAZADA LA OFERTA AL NO CUMPLIR CON LOS REQUISITOS TECNICOS HABILITANTES, NO ES SUSCEPTIBLE DE  OTORGARSE PUNTAJE </t>
  </si>
  <si>
    <t xml:space="preserve">RECHAZADO </t>
  </si>
  <si>
    <t>RECHAZADO</t>
  </si>
  <si>
    <r>
      <t xml:space="preserve">APOYO A LA INDUSTRIA NACIONAL 
</t>
    </r>
    <r>
      <rPr>
        <b/>
        <sz val="11"/>
        <color rgb="FF0000FF"/>
        <rFont val="Arial"/>
        <family val="2"/>
      </rPr>
      <t>(10 PUNTOS)</t>
    </r>
  </si>
  <si>
    <r>
      <t xml:space="preserve">INCENTIVO PERSONAL CON DISCAPACIDAD 
</t>
    </r>
    <r>
      <rPr>
        <b/>
        <sz val="11"/>
        <color rgb="FF0000FF"/>
        <rFont val="Arial"/>
        <family val="2"/>
      </rPr>
      <t>(1 PUNTO)</t>
    </r>
  </si>
  <si>
    <r>
      <t xml:space="preserve">OFERTA ECONOMICA 
</t>
    </r>
    <r>
      <rPr>
        <b/>
        <sz val="11"/>
        <color rgb="FF0000FF"/>
        <rFont val="Arial"/>
        <family val="2"/>
      </rPr>
      <t>(70 PUNTOS)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</si>
</sst>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60">
    <numFmt numFmtId="8" formatCode="&quot;$&quot;#,##0.00;[Red]\-&quot;$&quot;#,##0.00"/>
    <numFmt numFmtId="41" formatCode="_-* #,##0_-;\-* #,##0_-;_-* &quot;-&quot;_-;_-@_-"/>
    <numFmt numFmtId="44" formatCode="_-&quot;$&quot;* #,##0.00_-;\-&quot;$&quot;* #,##0.00_-;_-&quot;$&quot;* &quot;-&quot;??_-;_-@_-"/>
    <numFmt numFmtId="43" formatCode="_-* #,##0.00_-;\-* #,##0.00_-;_-* &quot;-&quot;??_-;_-@_-"/>
    <numFmt numFmtId="164" formatCode="#,##0.00\ &quot;€&quot;;\-#,##0.00\ &quot;€&quot;"/>
    <numFmt numFmtId="165" formatCode="_-* #,##0\ _€_-;\-* #,##0\ _€_-;_-* &quot;-&quot;\ _€_-;_-@_-"/>
    <numFmt numFmtId="166" formatCode="_-* #,##0.00\ &quot;€&quot;_-;\-* #,##0.00\ &quot;€&quot;_-;_-* &quot;-&quot;??\ &quot;€&quot;_-;_-@_-"/>
    <numFmt numFmtId="167" formatCode="_-* #,##0.00\ _€_-;\-* #,##0.00\ _€_-;_-* &quot;-&quot;??\ _€_-;_-@_-"/>
    <numFmt numFmtId="168" formatCode="&quot;$&quot;\ #,##0_);\(&quot;$&quot;\ #,##0\)"/>
    <numFmt numFmtId="169" formatCode="&quot;$&quot;\ #,##0.00_);\(&quot;$&quot;\ #,##0.00\)"/>
    <numFmt numFmtId="170" formatCode="_(&quot;$&quot;\ * #,##0_);_(&quot;$&quot;\ * \(#,##0\);_(&quot;$&quot;\ * &quot;-&quot;_);_(@_)"/>
    <numFmt numFmtId="171" formatCode="_(* #,##0_);_(* \(#,##0\);_(* &quot;-&quot;_);_(@_)"/>
    <numFmt numFmtId="172" formatCode="_(&quot;$&quot;\ * #,##0.00_);_(&quot;$&quot;\ * \(#,##0.00\);_(&quot;$&quot;\ * &quot;-&quot;??_);_(@_)"/>
    <numFmt numFmtId="173" formatCode="_(* #,##0.00_);_(* \(#,##0.00\);_(* &quot;-&quot;??_);_(@_)"/>
    <numFmt numFmtId="174" formatCode="&quot;$&quot;#,##0"/>
    <numFmt numFmtId="175" formatCode="0.0%"/>
    <numFmt numFmtId="176" formatCode="#,##0.00_ ;\-#,##0.00\ "/>
    <numFmt numFmtId="177" formatCode="#,"/>
    <numFmt numFmtId="178" formatCode="&quot;$&quot;#.00"/>
    <numFmt numFmtId="179" formatCode="_-* #,##0.00\ [$€]_-;\-* #,##0.00\ [$€]_-;_-* &quot;-&quot;??\ [$€]_-;_-@_-"/>
    <numFmt numFmtId="180" formatCode="#,##0\ [$€];[Red]\-#,##0\ [$€]"/>
    <numFmt numFmtId="181" formatCode="#,##0.00[$€];[Red]\-#,##0.00[$€]"/>
    <numFmt numFmtId="182" formatCode="_-[$€-2]* #,##0.00_-;\-[$€-2]* #,##0.00_-;_-[$€-2]* &quot;-&quot;??_-"/>
    <numFmt numFmtId="183" formatCode="_ [$€-2]* #,##0.00_ ;_ [$€-2]* \-#,##0.00_ ;_ [$€-2]* &quot;-&quot;??_ "/>
    <numFmt numFmtId="184" formatCode="[$€]#,##0"/>
    <numFmt numFmtId="185" formatCode="#,##0.00\ ;&quot; (&quot;#,##0.00\);&quot; -&quot;#\ ;@\ "/>
    <numFmt numFmtId="186" formatCode="#.00"/>
    <numFmt numFmtId="187" formatCode="_ * #,##0_ ;_ * \-#,##0_ ;_ * &quot;-&quot;_ ;_ @_ "/>
    <numFmt numFmtId="188" formatCode="_-* #,##0\ _P_t_a_-;\-* #,##0\ _P_t_a_-;_-* &quot;-&quot;\ _P_t_a_-;_-@_-"/>
    <numFmt numFmtId="189" formatCode="_ * #,##0.00_ ;_ * \-#,##0.00_ ;_ * &quot;-&quot;??_ ;_ @_ "/>
    <numFmt numFmtId="190" formatCode="#,##0.00\ ;&quot; -&quot;#,##0.00\ ;&quot; -&quot;#\ ;@\ "/>
    <numFmt numFmtId="191" formatCode="&quot;$&quot;\ #,##0.00;[Red]&quot;$&quot;\ \-#,##0.00"/>
    <numFmt numFmtId="192" formatCode="0.000%"/>
    <numFmt numFmtId="193" formatCode="_-* #,##0.00\ _p_t_a_-;\-* #,##0.00\ _p_t_a_-;_-* &quot;-&quot;??\ _p_t_a_-;_-@_-"/>
    <numFmt numFmtId="194" formatCode="0.000000"/>
    <numFmt numFmtId="195" formatCode="&quot;$&quot;\ #,##0"/>
    <numFmt numFmtId="196" formatCode="#,##0.000"/>
    <numFmt numFmtId="197" formatCode="_(&quot;$&quot;* #,##0.00_);_(&quot;$&quot;* \(#,##0.00\);_(&quot;$&quot;* &quot;-&quot;??_);_(@_)"/>
    <numFmt numFmtId="198" formatCode="[$$-2C0A]#,##0"/>
    <numFmt numFmtId="199" formatCode="_ &quot;$&quot;\ * #,##0.00_ ;_ &quot;$&quot;\ * \-#,##0.00_ ;_ &quot;$&quot;\ * &quot;-&quot;??_ ;_ @_ "/>
    <numFmt numFmtId="200" formatCode="%#.00"/>
    <numFmt numFmtId="201" formatCode="_(* #,##0\ &quot;pta&quot;_);_(* \(#,##0\ &quot;pta&quot;\);_(* &quot;-&quot;??\ &quot;pta&quot;_);_(@_)"/>
    <numFmt numFmtId="202" formatCode="_(&quot;C$&quot;* #,##0.00_);_(&quot;C$&quot;* \(#,##0.00\);_(&quot;C$&quot;* &quot;-&quot;??_);_(@_)"/>
    <numFmt numFmtId="203" formatCode="&quot;$&quot;\ #,##0.00"/>
    <numFmt numFmtId="204" formatCode="0.0000"/>
    <numFmt numFmtId="205" formatCode="m\o\n\th\ d\,\ yyyy"/>
    <numFmt numFmtId="206" formatCode="_ [$€-2]\ * #,##0.00_ ;_ [$€-2]\ * \-#,##0.00_ ;_ [$€-2]\ * &quot;-&quot;??_ "/>
    <numFmt numFmtId="207" formatCode="_ [$€]\ * #,##0.00_ ;_ [$€]\ * \-#,##0.00_ ;_ [$€]\ * &quot;-&quot;??_ ;_ @_ "/>
    <numFmt numFmtId="208" formatCode="_([$€]* #,##0.00_);_([$€]* \(#,##0.00\);_([$€]* &quot;-&quot;??_);_(@_)"/>
    <numFmt numFmtId="209" formatCode="#."/>
    <numFmt numFmtId="210" formatCode="0.0"/>
    <numFmt numFmtId="211" formatCode="\$#,##0.00_);[Red]\(\$#,##0.00\)"/>
    <numFmt numFmtId="212" formatCode="_ &quot;$&quot;\ * #,##0.0_ ;_ &quot;$&quot;\ * \-#,##0.0_ ;_ &quot;$&quot;\ * &quot;-&quot;??_ ;_ @_ "/>
    <numFmt numFmtId="213" formatCode="0.000000000"/>
    <numFmt numFmtId="214" formatCode="#,##0.0000"/>
    <numFmt numFmtId="215" formatCode="###,###,##0.00000"/>
    <numFmt numFmtId="216" formatCode="_ &quot;$&quot;\ * #,##0_ ;_ &quot;$&quot;\ * \-#,##0_ ;_ &quot;$&quot;\ * &quot;-&quot;_ ;_ @_ "/>
    <numFmt numFmtId="217" formatCode="&quot;$&quot;\ #,##0;&quot;$&quot;\ \-#,##0"/>
    <numFmt numFmtId="218" formatCode="_ &quot;$&quot;\ * #,##0_ ;_ &quot;$&quot;\ * \-#,##0_ ;_ &quot;$&quot;\ * &quot;-&quot;??_ ;_ @_ "/>
    <numFmt numFmtId="219" formatCode="_-* #,##0.00\ &quot;Pts&quot;_-;\-* #,##0.00\ &quot;Pts&quot;_-;_-* &quot;-&quot;??\ &quot;Pts&quot;_-;_-@_-"/>
  </numFmts>
  <fonts count="9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2"/>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12"/>
      <color theme="1"/>
      <name val="Arial"/>
      <family val="2"/>
    </font>
    <font>
      <sz val="9"/>
      <color rgb="FFFF0000"/>
      <name val="Arial"/>
      <family val="2"/>
    </font>
    <font>
      <sz val="10"/>
      <color rgb="FFFF0000"/>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amily val="2"/>
    </font>
    <font>
      <sz val="9"/>
      <color theme="0"/>
      <name val="Arial"/>
      <family val="2"/>
    </font>
    <font>
      <b/>
      <sz val="9"/>
      <color theme="1"/>
      <name val="Arial"/>
      <family val="2"/>
    </font>
    <font>
      <b/>
      <sz val="10"/>
      <color theme="1"/>
      <name val="Arial"/>
      <family val="2"/>
    </font>
    <font>
      <sz val="10"/>
      <color rgb="FF0000FF"/>
      <name val="Arial"/>
      <family val="2"/>
    </font>
    <font>
      <sz val="10"/>
      <color rgb="FF000000"/>
      <name val="Arial"/>
      <family val="2"/>
    </font>
    <font>
      <sz val="11"/>
      <name val="Arial"/>
      <family val="2"/>
    </font>
    <font>
      <b/>
      <sz val="11"/>
      <color rgb="FFFF0000"/>
      <name val="Arial"/>
      <family val="2"/>
    </font>
    <font>
      <b/>
      <sz val="9"/>
      <color rgb="FF0000FF"/>
      <name val="Arial"/>
      <family val="2"/>
    </font>
    <font>
      <b/>
      <sz val="11"/>
      <color rgb="FF0000FF"/>
      <name val="Arial"/>
      <family val="2"/>
    </font>
    <font>
      <sz val="12"/>
      <color rgb="FFFF0000"/>
      <name val="Arial"/>
      <family val="2"/>
    </font>
    <font>
      <b/>
      <sz val="14"/>
      <name val="Arial"/>
      <family val="2"/>
    </font>
    <font>
      <b/>
      <sz val="16"/>
      <name val="Arial"/>
      <family val="2"/>
    </font>
    <font>
      <b/>
      <sz val="10"/>
      <color rgb="FF00B050"/>
      <name val="Arial"/>
      <family val="2"/>
    </font>
    <font>
      <b/>
      <u/>
      <sz val="9"/>
      <color rgb="FFFF0000"/>
      <name val="Arial"/>
      <family val="2"/>
    </font>
    <font>
      <b/>
      <sz val="10"/>
      <color theme="3" tint="0.39997558519241921"/>
      <name val="Arial"/>
      <family val="2"/>
    </font>
    <font>
      <b/>
      <u/>
      <sz val="9"/>
      <color theme="9" tint="-0.249977111117893"/>
      <name val="Arial"/>
      <family val="2"/>
    </font>
    <font>
      <sz val="10"/>
      <name val="Arial"/>
      <family val="2"/>
    </font>
    <font>
      <u/>
      <sz val="11"/>
      <name val="Arial"/>
      <family val="2"/>
    </font>
    <font>
      <b/>
      <sz val="12"/>
      <color rgb="FFFF0000"/>
      <name val="Arial"/>
      <family val="2"/>
    </font>
    <font>
      <sz val="16"/>
      <color rgb="FF000000"/>
      <name val="Arial"/>
      <family val="2"/>
    </font>
    <font>
      <sz val="11"/>
      <color rgb="FF0000FF"/>
      <name val="Arial"/>
      <family val="2"/>
    </font>
    <font>
      <b/>
      <sz val="14"/>
      <color rgb="FF0000FF"/>
      <name val="Arial"/>
      <family val="2"/>
    </font>
    <font>
      <i/>
      <sz val="10"/>
      <color rgb="FFFF0000"/>
      <name val="Arial"/>
      <family val="2"/>
    </font>
    <font>
      <b/>
      <sz val="14"/>
      <color rgb="FFFF0000"/>
      <name val="Arial"/>
      <family val="2"/>
    </font>
    <font>
      <b/>
      <sz val="10"/>
      <color rgb="FF0000FF"/>
      <name val="Arial"/>
      <family val="2"/>
    </font>
    <font>
      <b/>
      <u/>
      <sz val="10"/>
      <color rgb="FF0000FF"/>
      <name val="Arial"/>
      <family val="2"/>
    </font>
    <font>
      <b/>
      <sz val="10"/>
      <color theme="7" tint="-0.249977111117893"/>
      <name val="Arial"/>
      <family val="2"/>
    </font>
    <font>
      <b/>
      <u/>
      <sz val="11"/>
      <color rgb="FF0000FF"/>
      <name val="Arial"/>
      <family val="2"/>
    </font>
    <font>
      <b/>
      <sz val="11"/>
      <color theme="7" tint="-0.249977111117893"/>
      <name val="Arial"/>
      <family val="2"/>
    </font>
    <font>
      <b/>
      <sz val="12"/>
      <color rgb="FF0000FF"/>
      <name val="Arial"/>
      <family val="2"/>
    </font>
    <font>
      <sz val="11"/>
      <color rgb="FF006100"/>
      <name val="Calibri"/>
      <family val="2"/>
      <scheme val="minor"/>
    </font>
    <font>
      <sz val="11"/>
      <color rgb="FF9C0006"/>
      <name val="Calibri"/>
      <family val="2"/>
      <scheme val="minor"/>
    </font>
    <font>
      <sz val="11"/>
      <color rgb="FFFF0000"/>
      <name val="Arial"/>
      <family val="2"/>
    </font>
    <font>
      <b/>
      <sz val="11"/>
      <color theme="3"/>
      <name val="Arial"/>
      <family val="2"/>
    </font>
    <font>
      <sz val="10"/>
      <color theme="1"/>
      <name val="Arial"/>
      <family val="2"/>
    </font>
  </fonts>
  <fills count="7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9"/>
        <bgColor indexed="64"/>
      </patternFill>
    </fill>
    <fill>
      <patternFill patternType="solid">
        <fgColor indexed="42"/>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EBEFC7"/>
        <bgColor indexed="64"/>
      </patternFill>
    </fill>
    <fill>
      <patternFill patternType="solid">
        <fgColor theme="7" tint="0.79998168889431442"/>
        <bgColor indexed="64"/>
      </patternFill>
    </fill>
    <fill>
      <patternFill patternType="solid">
        <fgColor rgb="FFC6EFCE"/>
      </patternFill>
    </fill>
    <fill>
      <patternFill patternType="solid">
        <fgColor rgb="FFFFC7CE"/>
      </patternFill>
    </fill>
  </fills>
  <borders count="46">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auto="1"/>
      </left>
      <right/>
      <top style="thin">
        <color auto="1"/>
      </top>
      <bottom style="medium">
        <color auto="1"/>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style="thin">
        <color auto="1"/>
      </left>
      <right style="thin">
        <color auto="1"/>
      </right>
      <top/>
      <bottom/>
      <diagonal/>
    </border>
    <border>
      <left/>
      <right style="thin">
        <color auto="1"/>
      </right>
      <top/>
      <bottom style="thin">
        <color auto="1"/>
      </bottom>
      <diagonal/>
    </border>
    <border>
      <left style="medium">
        <color auto="1"/>
      </left>
      <right/>
      <top/>
      <bottom style="medium">
        <color auto="1"/>
      </bottom>
      <diagonal/>
    </border>
    <border>
      <left style="thin">
        <color auto="1"/>
      </left>
      <right style="medium">
        <color auto="1"/>
      </right>
      <top/>
      <bottom style="thin">
        <color auto="1"/>
      </bottom>
      <diagonal/>
    </border>
    <border>
      <left style="thin">
        <color auto="1"/>
      </left>
      <right/>
      <top/>
      <bottom style="medium">
        <color auto="1"/>
      </bottom>
      <diagonal/>
    </border>
  </borders>
  <cellStyleXfs count="1112">
    <xf numFmtId="0" fontId="0" fillId="0" borderId="0"/>
    <xf numFmtId="40" fontId="34" fillId="0" borderId="0">
      <alignment horizontal="center"/>
    </xf>
    <xf numFmtId="40" fontId="35" fillId="0" borderId="0">
      <alignment horizontal="center"/>
    </xf>
    <xf numFmtId="40" fontId="35"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xf numFmtId="0" fontId="6" fillId="8" borderId="0"/>
    <xf numFmtId="0" fontId="6" fillId="8" borderId="0"/>
    <xf numFmtId="0" fontId="6" fillId="8" borderId="0"/>
    <xf numFmtId="0" fontId="6" fillId="8" borderId="0"/>
    <xf numFmtId="0" fontId="6" fillId="8" borderId="0" applyNumberFormat="0" applyBorder="0" applyAlignment="0" applyProtection="0"/>
    <xf numFmtId="0" fontId="6" fillId="9" borderId="0"/>
    <xf numFmtId="0" fontId="6" fillId="9" borderId="0"/>
    <xf numFmtId="0" fontId="6" fillId="9" borderId="0"/>
    <xf numFmtId="0" fontId="6" fillId="9" borderId="0"/>
    <xf numFmtId="0" fontId="6" fillId="9" borderId="0"/>
    <xf numFmtId="0" fontId="6" fillId="9" borderId="0" applyNumberFormat="0" applyBorder="0" applyAlignment="0" applyProtection="0"/>
    <xf numFmtId="0" fontId="6" fillId="10" borderId="0"/>
    <xf numFmtId="0" fontId="6" fillId="10" borderId="0"/>
    <xf numFmtId="0" fontId="6" fillId="10" borderId="0"/>
    <xf numFmtId="0" fontId="6" fillId="10" borderId="0"/>
    <xf numFmtId="0" fontId="6" fillId="10" borderId="0"/>
    <xf numFmtId="0" fontId="6" fillId="1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2" borderId="0"/>
    <xf numFmtId="0" fontId="6" fillId="12" borderId="0"/>
    <xf numFmtId="0" fontId="6" fillId="12" borderId="0"/>
    <xf numFmtId="0" fontId="6" fillId="12" borderId="0"/>
    <xf numFmtId="0" fontId="6" fillId="12" borderId="0"/>
    <xf numFmtId="0" fontId="6" fillId="12" borderId="0" applyNumberFormat="0" applyBorder="0" applyAlignment="0" applyProtection="0"/>
    <xf numFmtId="0" fontId="6" fillId="13" borderId="0"/>
    <xf numFmtId="0" fontId="6" fillId="13" borderId="0"/>
    <xf numFmtId="0" fontId="6" fillId="13" borderId="0"/>
    <xf numFmtId="0" fontId="6" fillId="13" borderId="0"/>
    <xf numFmtId="0" fontId="6" fillId="13" borderId="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19" borderId="0"/>
    <xf numFmtId="0" fontId="6" fillId="19" borderId="0"/>
    <xf numFmtId="0" fontId="6" fillId="19" borderId="0"/>
    <xf numFmtId="0" fontId="6" fillId="19" borderId="0"/>
    <xf numFmtId="0" fontId="6" fillId="19" borderId="0"/>
    <xf numFmtId="0" fontId="6" fillId="19" borderId="0" applyNumberFormat="0" applyBorder="0" applyAlignment="0" applyProtection="0"/>
    <xf numFmtId="0" fontId="6" fillId="20" borderId="0"/>
    <xf numFmtId="0" fontId="6" fillId="20" borderId="0"/>
    <xf numFmtId="0" fontId="6" fillId="20" borderId="0"/>
    <xf numFmtId="0" fontId="6" fillId="20" borderId="0"/>
    <xf numFmtId="0" fontId="6" fillId="20" borderId="0"/>
    <xf numFmtId="0" fontId="6" fillId="2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21" borderId="0"/>
    <xf numFmtId="0" fontId="6" fillId="21" borderId="0"/>
    <xf numFmtId="0" fontId="6" fillId="21" borderId="0"/>
    <xf numFmtId="0" fontId="6" fillId="21" borderId="0"/>
    <xf numFmtId="0" fontId="6" fillId="21" borderId="0"/>
    <xf numFmtId="0" fontId="6" fillId="21"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7" fillId="26" borderId="0"/>
    <xf numFmtId="0" fontId="17" fillId="26" borderId="0"/>
    <xf numFmtId="0" fontId="17" fillId="26" borderId="0"/>
    <xf numFmtId="0" fontId="17" fillId="26" borderId="0"/>
    <xf numFmtId="0" fontId="17" fillId="26" borderId="0"/>
    <xf numFmtId="0" fontId="17" fillId="26" borderId="0" applyNumberFormat="0" applyBorder="0" applyAlignment="0" applyProtection="0"/>
    <xf numFmtId="0" fontId="17" fillId="19" borderId="0"/>
    <xf numFmtId="0" fontId="17" fillId="19" borderId="0"/>
    <xf numFmtId="0" fontId="17" fillId="19" borderId="0"/>
    <xf numFmtId="0" fontId="17" fillId="19" borderId="0"/>
    <xf numFmtId="0" fontId="17" fillId="19" borderId="0"/>
    <xf numFmtId="0" fontId="17" fillId="19" borderId="0" applyNumberFormat="0" applyBorder="0" applyAlignment="0" applyProtection="0"/>
    <xf numFmtId="0" fontId="17" fillId="20" borderId="0"/>
    <xf numFmtId="0" fontId="17" fillId="20" borderId="0"/>
    <xf numFmtId="0" fontId="17" fillId="20" borderId="0"/>
    <xf numFmtId="0" fontId="17" fillId="20" borderId="0"/>
    <xf numFmtId="0" fontId="17" fillId="20" borderId="0"/>
    <xf numFmtId="0" fontId="17" fillId="20"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17" fillId="29" borderId="0"/>
    <xf numFmtId="0" fontId="17" fillId="29" borderId="0"/>
    <xf numFmtId="0" fontId="17" fillId="29" borderId="0"/>
    <xf numFmtId="0" fontId="17" fillId="29" borderId="0"/>
    <xf numFmtId="0" fontId="17" fillId="29" borderId="0"/>
    <xf numFmtId="0" fontId="17" fillId="29" borderId="0" applyNumberFormat="0" applyBorder="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0" fontId="24" fillId="3" borderId="0" applyNumberFormat="0" applyBorder="0" applyAlignment="0" applyProtection="0"/>
    <xf numFmtId="0" fontId="13" fillId="0" borderId="1"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1" applyNumberFormat="0" applyFont="0" applyFill="0" applyAlignment="0" applyProtection="0">
      <alignment horizontal="left"/>
    </xf>
    <xf numFmtId="0" fontId="13" fillId="0" borderId="3" applyNumberFormat="0" applyFont="0" applyFill="0" applyAlignment="0" applyProtection="0">
      <alignment horizontal="center"/>
    </xf>
    <xf numFmtId="0" fontId="18" fillId="10" borderId="0"/>
    <xf numFmtId="0" fontId="18" fillId="10" borderId="0"/>
    <xf numFmtId="0" fontId="18" fillId="10" borderId="0"/>
    <xf numFmtId="0" fontId="18" fillId="10" borderId="0"/>
    <xf numFmtId="0" fontId="18" fillId="10" borderId="0"/>
    <xf numFmtId="0" fontId="18" fillId="10" borderId="0" applyNumberFormat="0" applyBorder="0" applyAlignment="0" applyProtection="0"/>
    <xf numFmtId="0" fontId="19" fillId="34" borderId="4" applyNumberFormat="0" applyAlignment="0" applyProtection="0"/>
    <xf numFmtId="0" fontId="19" fillId="34" borderId="4" applyNumberFormat="0" applyAlignment="0" applyProtection="0"/>
    <xf numFmtId="0" fontId="19" fillId="35" borderId="4"/>
    <xf numFmtId="0" fontId="19" fillId="35" borderId="4"/>
    <xf numFmtId="0" fontId="19" fillId="35" borderId="4"/>
    <xf numFmtId="0" fontId="19" fillId="35" borderId="4"/>
    <xf numFmtId="0" fontId="19" fillId="35" borderId="4"/>
    <xf numFmtId="0" fontId="19" fillId="35" borderId="4" applyNumberFormat="0" applyAlignment="0" applyProtection="0"/>
    <xf numFmtId="0" fontId="19" fillId="34" borderId="4" applyNumberFormat="0" applyAlignment="0" applyProtection="0"/>
    <xf numFmtId="0" fontId="20" fillId="37" borderId="5"/>
    <xf numFmtId="0" fontId="20" fillId="37" borderId="5"/>
    <xf numFmtId="0" fontId="20" fillId="37" borderId="5"/>
    <xf numFmtId="0" fontId="20" fillId="37" borderId="5"/>
    <xf numFmtId="0" fontId="20" fillId="37" borderId="5"/>
    <xf numFmtId="0" fontId="20" fillId="37" borderId="5" applyNumberFormat="0" applyAlignment="0" applyProtection="0"/>
    <xf numFmtId="0" fontId="21" fillId="0" borderId="6"/>
    <xf numFmtId="0" fontId="21" fillId="0" borderId="6"/>
    <xf numFmtId="0" fontId="21" fillId="0" borderId="6"/>
    <xf numFmtId="0" fontId="21" fillId="0" borderId="6"/>
    <xf numFmtId="0" fontId="21" fillId="0" borderId="6"/>
    <xf numFmtId="0" fontId="21" fillId="0" borderId="6" applyNumberFormat="0" applyFill="0" applyAlignment="0" applyProtection="0"/>
    <xf numFmtId="0" fontId="20" fillId="36" borderId="5" applyNumberFormat="0" applyAlignment="0" applyProtection="0"/>
    <xf numFmtId="4" fontId="36" fillId="0" borderId="0">
      <protection locked="0"/>
    </xf>
    <xf numFmtId="177" fontId="37" fillId="0" borderId="0">
      <protection locked="0"/>
    </xf>
    <xf numFmtId="3" fontId="38" fillId="0" borderId="0" applyFont="0" applyFill="0" applyBorder="0" applyAlignment="0" applyProtection="0"/>
    <xf numFmtId="178" fontId="36" fillId="0" borderId="0">
      <protection locked="0"/>
    </xf>
    <xf numFmtId="177" fontId="37" fillId="0" borderId="0">
      <protection locked="0"/>
    </xf>
    <xf numFmtId="177" fontId="37" fillId="0" borderId="0">
      <protection locked="0"/>
    </xf>
    <xf numFmtId="3" fontId="38" fillId="0" borderId="0" applyFont="0" applyFill="0" applyBorder="0" applyAlignment="0" applyProtection="0"/>
    <xf numFmtId="0" fontId="36" fillId="0" borderId="0">
      <protection locked="0"/>
    </xf>
    <xf numFmtId="0" fontId="39"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17" fillId="42" borderId="0" applyNumberFormat="0" applyBorder="0" applyAlignment="0" applyProtection="0"/>
    <xf numFmtId="0" fontId="17" fillId="43" borderId="0"/>
    <xf numFmtId="0" fontId="17" fillId="43" borderId="0"/>
    <xf numFmtId="0" fontId="17" fillId="43" borderId="0"/>
    <xf numFmtId="0" fontId="17" fillId="43" borderId="0"/>
    <xf numFmtId="0" fontId="17" fillId="43" borderId="0"/>
    <xf numFmtId="0" fontId="17"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17" fillId="46" borderId="0" applyNumberFormat="0" applyBorder="0" applyAlignment="0" applyProtection="0"/>
    <xf numFmtId="0" fontId="17" fillId="47" borderId="0"/>
    <xf numFmtId="0" fontId="17" fillId="47" borderId="0"/>
    <xf numFmtId="0" fontId="17" fillId="47" borderId="0"/>
    <xf numFmtId="0" fontId="17" fillId="47" borderId="0"/>
    <xf numFmtId="0" fontId="17" fillId="47" borderId="0"/>
    <xf numFmtId="0" fontId="17"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17" fillId="45" borderId="0" applyNumberFormat="0" applyBorder="0" applyAlignment="0" applyProtection="0"/>
    <xf numFmtId="0" fontId="17" fillId="49" borderId="0"/>
    <xf numFmtId="0" fontId="17" fillId="49" borderId="0"/>
    <xf numFmtId="0" fontId="17" fillId="49" borderId="0"/>
    <xf numFmtId="0" fontId="17" fillId="49" borderId="0"/>
    <xf numFmtId="0" fontId="17" fillId="49" borderId="0"/>
    <xf numFmtId="0" fontId="17" fillId="49"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17" fillId="45" borderId="0" applyNumberFormat="0" applyBorder="0" applyAlignment="0" applyProtection="0"/>
    <xf numFmtId="0" fontId="17" fillId="27" borderId="0"/>
    <xf numFmtId="0" fontId="17" fillId="27" borderId="0"/>
    <xf numFmtId="0" fontId="17" fillId="27" borderId="0"/>
    <xf numFmtId="0" fontId="17" fillId="27" borderId="0"/>
    <xf numFmtId="0" fontId="17" fillId="27" borderId="0"/>
    <xf numFmtId="0" fontId="17" fillId="27" borderId="0" applyNumberFormat="0" applyBorder="0" applyAlignment="0" applyProtection="0"/>
    <xf numFmtId="0" fontId="6" fillId="50" borderId="0" applyNumberFormat="0" applyBorder="0" applyAlignment="0" applyProtection="0"/>
    <xf numFmtId="0" fontId="6" fillId="41" borderId="0" applyNumberFormat="0" applyBorder="0" applyAlignment="0" applyProtection="0"/>
    <xf numFmtId="0" fontId="17" fillId="42" borderId="0" applyNumberFormat="0" applyBorder="0" applyAlignment="0" applyProtection="0"/>
    <xf numFmtId="0" fontId="17" fillId="28" borderId="0"/>
    <xf numFmtId="0" fontId="17" fillId="28" borderId="0"/>
    <xf numFmtId="0" fontId="17" fillId="28" borderId="0"/>
    <xf numFmtId="0" fontId="17" fillId="28" borderId="0"/>
    <xf numFmtId="0" fontId="17" fillId="28" borderId="0"/>
    <xf numFmtId="0" fontId="17" fillId="28"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17" fillId="51" borderId="0" applyNumberFormat="0" applyBorder="0" applyAlignment="0" applyProtection="0"/>
    <xf numFmtId="0" fontId="17" fillId="52" borderId="0"/>
    <xf numFmtId="0" fontId="17" fillId="52" borderId="0"/>
    <xf numFmtId="0" fontId="17" fillId="52" borderId="0"/>
    <xf numFmtId="0" fontId="17" fillId="52" borderId="0"/>
    <xf numFmtId="0" fontId="17" fillId="52" borderId="0"/>
    <xf numFmtId="0" fontId="17" fillId="52" borderId="0" applyNumberFormat="0" applyBorder="0" applyAlignment="0" applyProtection="0"/>
    <xf numFmtId="0" fontId="23" fillId="13" borderId="4"/>
    <xf numFmtId="0" fontId="23" fillId="13" borderId="4"/>
    <xf numFmtId="0" fontId="23" fillId="13" borderId="4"/>
    <xf numFmtId="0" fontId="23" fillId="13" borderId="4"/>
    <xf numFmtId="0" fontId="23" fillId="13" borderId="4"/>
    <xf numFmtId="0" fontId="23" fillId="13" borderId="4" applyNumberFormat="0" applyAlignment="0" applyProtection="0"/>
    <xf numFmtId="0" fontId="23" fillId="7" borderId="4" applyNumberFormat="0" applyAlignment="0" applyProtection="0"/>
    <xf numFmtId="173" fontId="7" fillId="0" borderId="0" applyFont="0" applyFill="0" applyBorder="0" applyAlignment="0" applyProtection="0"/>
    <xf numFmtId="179" fontId="7" fillId="0" borderId="0" applyFont="0" applyFill="0" applyBorder="0" applyAlignment="0" applyProtection="0"/>
    <xf numFmtId="180" fontId="7" fillId="0" borderId="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2" fontId="7" fillId="0" borderId="0" applyFont="0" applyFill="0" applyBorder="0" applyAlignment="0" applyProtection="0"/>
    <xf numFmtId="183"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84" fontId="7" fillId="0" borderId="0" applyFont="0" applyFill="0" applyBorder="0" applyAlignment="0" applyProtection="0"/>
    <xf numFmtId="0" fontId="7"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1" fontId="40" fillId="0" borderId="0" applyFont="0" applyFill="0" applyBorder="0" applyAlignment="0" applyProtection="0"/>
    <xf numFmtId="182" fontId="7" fillId="0" borderId="0" applyFont="0" applyFill="0" applyBorder="0" applyAlignment="0" applyProtection="0"/>
    <xf numFmtId="0" fontId="6" fillId="8" borderId="0"/>
    <xf numFmtId="0" fontId="6" fillId="9" borderId="0"/>
    <xf numFmtId="0" fontId="6" fillId="10" borderId="0"/>
    <xf numFmtId="0" fontId="6" fillId="11" borderId="0"/>
    <xf numFmtId="0" fontId="6" fillId="12" borderId="0"/>
    <xf numFmtId="0" fontId="6" fillId="13" borderId="0"/>
    <xf numFmtId="0" fontId="6" fillId="18" borderId="0"/>
    <xf numFmtId="0" fontId="6" fillId="19" borderId="0"/>
    <xf numFmtId="0" fontId="6" fillId="20" borderId="0"/>
    <xf numFmtId="0" fontId="6" fillId="11" borderId="0"/>
    <xf numFmtId="0" fontId="6" fillId="18" borderId="0"/>
    <xf numFmtId="0" fontId="6" fillId="21" borderId="0"/>
    <xf numFmtId="0" fontId="17" fillId="26" borderId="0"/>
    <xf numFmtId="0" fontId="17" fillId="19" borderId="0"/>
    <xf numFmtId="0" fontId="17" fillId="20" borderId="0"/>
    <xf numFmtId="0" fontId="17" fillId="27" borderId="0"/>
    <xf numFmtId="0" fontId="17" fillId="28" borderId="0"/>
    <xf numFmtId="0" fontId="17" fillId="29" borderId="0"/>
    <xf numFmtId="0" fontId="17" fillId="43" borderId="0"/>
    <xf numFmtId="0" fontId="17" fillId="47" borderId="0"/>
    <xf numFmtId="0" fontId="17" fillId="49" borderId="0"/>
    <xf numFmtId="0" fontId="17" fillId="27" borderId="0"/>
    <xf numFmtId="0" fontId="17" fillId="28" borderId="0"/>
    <xf numFmtId="0" fontId="17" fillId="52" borderId="0"/>
    <xf numFmtId="0" fontId="24" fillId="9" borderId="0"/>
    <xf numFmtId="0" fontId="19" fillId="35" borderId="4"/>
    <xf numFmtId="0" fontId="20" fillId="37" borderId="5"/>
    <xf numFmtId="185" fontId="7" fillId="0" borderId="0"/>
    <xf numFmtId="0" fontId="28" fillId="0" borderId="0"/>
    <xf numFmtId="0" fontId="18" fillId="10" borderId="0"/>
    <xf numFmtId="0" fontId="30" fillId="0" borderId="7"/>
    <xf numFmtId="0" fontId="31" fillId="0" borderId="8"/>
    <xf numFmtId="0" fontId="22" fillId="0" borderId="9"/>
    <xf numFmtId="0" fontId="22" fillId="0" borderId="0"/>
    <xf numFmtId="0" fontId="23" fillId="13" borderId="4"/>
    <xf numFmtId="0" fontId="21" fillId="0" borderId="6"/>
    <xf numFmtId="0" fontId="25" fillId="53" borderId="0"/>
    <xf numFmtId="0" fontId="7" fillId="0" borderId="0"/>
    <xf numFmtId="0" fontId="7" fillId="54" borderId="10"/>
    <xf numFmtId="0" fontId="26" fillId="35" borderId="11"/>
    <xf numFmtId="9" fontId="7" fillId="0" borderId="0"/>
    <xf numFmtId="0" fontId="29" fillId="0" borderId="0"/>
    <xf numFmtId="0" fontId="32" fillId="0" borderId="12"/>
    <xf numFmtId="0" fontId="27" fillId="0" borderId="0"/>
    <xf numFmtId="185" fontId="7" fillId="0" borderId="0"/>
    <xf numFmtId="0" fontId="28" fillId="0" borderId="0" applyNumberFormat="0" applyFill="0" applyBorder="0" applyAlignment="0" applyProtection="0"/>
    <xf numFmtId="0" fontId="41" fillId="0" borderId="0">
      <protection locked="0"/>
    </xf>
    <xf numFmtId="0" fontId="42" fillId="0" borderId="0">
      <alignment horizontal="centerContinuous"/>
    </xf>
    <xf numFmtId="186" fontId="36" fillId="0" borderId="0">
      <protection locked="0"/>
    </xf>
    <xf numFmtId="0" fontId="18" fillId="4" borderId="0" applyNumberFormat="0" applyBorder="0" applyAlignment="0" applyProtection="0"/>
    <xf numFmtId="0" fontId="30" fillId="0" borderId="7" applyNumberFormat="0" applyFill="0" applyAlignment="0" applyProtection="0"/>
    <xf numFmtId="0" fontId="43" fillId="0" borderId="0" applyNumberFormat="0" applyFill="0" applyBorder="0" applyAlignment="0" applyProtection="0"/>
    <xf numFmtId="0" fontId="31" fillId="0" borderId="8" applyNumberFormat="0" applyFill="0" applyAlignment="0" applyProtection="0"/>
    <xf numFmtId="0" fontId="44" fillId="0" borderId="0" applyNumberFormat="0" applyFill="0" applyBorder="0" applyAlignment="0" applyProtection="0"/>
    <xf numFmtId="0" fontId="22" fillId="0" borderId="9" applyNumberFormat="0" applyFill="0" applyAlignment="0" applyProtection="0"/>
    <xf numFmtId="0" fontId="22" fillId="0" borderId="0" applyNumberFormat="0" applyFill="0" applyBorder="0" applyAlignment="0" applyProtection="0"/>
    <xf numFmtId="0" fontId="41" fillId="0" borderId="0">
      <protection locked="0"/>
    </xf>
    <xf numFmtId="0" fontId="41" fillId="0" borderId="0">
      <protection locked="0"/>
    </xf>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24" fillId="9" borderId="0"/>
    <xf numFmtId="0" fontId="24" fillId="9" borderId="0"/>
    <xf numFmtId="0" fontId="24" fillId="9" borderId="0"/>
    <xf numFmtId="0" fontId="24" fillId="9" borderId="0"/>
    <xf numFmtId="0" fontId="24" fillId="9" borderId="0"/>
    <xf numFmtId="0" fontId="24" fillId="9" borderId="0" applyNumberFormat="0" applyBorder="0" applyAlignment="0" applyProtection="0"/>
    <xf numFmtId="0" fontId="23" fillId="7" borderId="4" applyNumberFormat="0" applyAlignment="0" applyProtection="0"/>
    <xf numFmtId="0" fontId="23" fillId="7" borderId="4" applyNumberFormat="0" applyAlignment="0" applyProtection="0"/>
    <xf numFmtId="0" fontId="21" fillId="0" borderId="6" applyNumberFormat="0" applyFill="0" applyAlignment="0" applyProtection="0"/>
    <xf numFmtId="173" fontId="7" fillId="0" borderId="0" applyFont="0" applyFill="0" applyBorder="0" applyAlignment="0" applyProtection="0"/>
    <xf numFmtId="171" fontId="7" fillId="0" borderId="0" applyFont="0" applyFill="0" applyBorder="0" applyAlignment="0" applyProtection="0"/>
    <xf numFmtId="164" fontId="7" fillId="0" borderId="0" applyFont="0" applyFill="0" applyBorder="0" applyAlignment="0" applyProtection="0"/>
    <xf numFmtId="187" fontId="7" fillId="0" borderId="0" applyFont="0" applyFill="0" applyBorder="0" applyAlignment="0" applyProtection="0"/>
    <xf numFmtId="165" fontId="7" fillId="0" borderId="0" applyFont="0" applyFill="0" applyBorder="0" applyAlignment="0" applyProtection="0"/>
    <xf numFmtId="188" fontId="51" fillId="0" borderId="0" applyFont="0" applyFill="0" applyBorder="0" applyAlignment="0" applyProtection="0"/>
    <xf numFmtId="175" fontId="6"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73" fontId="7" fillId="0" borderId="0" applyFont="0" applyFill="0" applyBorder="0" applyAlignment="0" applyProtection="0"/>
    <xf numFmtId="173" fontId="49" fillId="0" borderId="0" applyFont="0" applyFill="0" applyBorder="0" applyAlignment="0" applyProtection="0"/>
    <xf numFmtId="173" fontId="45" fillId="0" borderId="0" applyFont="0" applyFill="0" applyBorder="0" applyAlignment="0" applyProtection="0"/>
    <xf numFmtId="173" fontId="48" fillId="0" borderId="0" applyFont="0" applyFill="0" applyBorder="0" applyAlignment="0" applyProtection="0"/>
    <xf numFmtId="167" fontId="6" fillId="0" borderId="0" applyFont="0" applyFill="0" applyBorder="0" applyAlignment="0" applyProtection="0"/>
    <xf numFmtId="190" fontId="7" fillId="0" borderId="0"/>
    <xf numFmtId="167" fontId="51"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8" fontId="5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91" fontId="7" fillId="0" borderId="0" applyFont="0" applyFill="0" applyBorder="0" applyAlignment="0" applyProtection="0"/>
    <xf numFmtId="173" fontId="7" fillId="0" borderId="0" applyFont="0" applyFill="0" applyBorder="0" applyAlignment="0" applyProtection="0"/>
    <xf numFmtId="167" fontId="6" fillId="0" borderId="0" applyFont="0" applyFill="0" applyBorder="0" applyAlignment="0" applyProtection="0"/>
    <xf numFmtId="190" fontId="7" fillId="0" borderId="0"/>
    <xf numFmtId="0" fontId="6" fillId="0" borderId="0" applyFont="0" applyFill="0" applyBorder="0" applyAlignment="0" applyProtection="0"/>
    <xf numFmtId="0" fontId="51" fillId="0" borderId="0" applyFont="0" applyFill="0" applyBorder="0" applyAlignment="0" applyProtection="0"/>
    <xf numFmtId="169" fontId="7" fillId="0" borderId="0" applyFont="0" applyFill="0" applyBorder="0" applyAlignment="0" applyProtection="0"/>
    <xf numFmtId="192"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93" fontId="7" fillId="0" borderId="0" applyFont="0" applyFill="0" applyBorder="0" applyAlignment="0" applyProtection="0"/>
    <xf numFmtId="194" fontId="7" fillId="0" borderId="0" applyFont="0" applyFill="0" applyBorder="0" applyAlignment="0" applyProtection="0"/>
    <xf numFmtId="187"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0"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92" fontId="7" fillId="0" borderId="0" applyFont="0" applyFill="0" applyBorder="0" applyAlignment="0" applyProtection="0"/>
    <xf numFmtId="167" fontId="51" fillId="0" borderId="0" applyFont="0" applyFill="0" applyBorder="0" applyAlignment="0" applyProtection="0"/>
    <xf numFmtId="189" fontId="7" fillId="0" borderId="0" applyFont="0" applyFill="0" applyBorder="0" applyAlignment="0" applyProtection="0"/>
    <xf numFmtId="192" fontId="7" fillId="0" borderId="0" applyFont="0" applyFill="0" applyBorder="0" applyAlignment="0" applyProtection="0"/>
    <xf numFmtId="194" fontId="7" fillId="0" borderId="0" applyFont="0" applyFill="0" applyBorder="0" applyAlignment="0" applyProtection="0"/>
    <xf numFmtId="196" fontId="51"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2" fontId="6" fillId="0" borderId="0" applyFont="0" applyFill="0" applyBorder="0" applyAlignment="0" applyProtection="0"/>
    <xf numFmtId="197" fontId="7" fillId="0" borderId="0" applyFont="0" applyFill="0" applyBorder="0" applyAlignment="0" applyProtection="0"/>
    <xf numFmtId="0" fontId="6" fillId="0" borderId="0" applyFont="0" applyFill="0" applyBorder="0" applyAlignment="0" applyProtection="0"/>
    <xf numFmtId="198" fontId="7" fillId="0" borderId="0" applyFont="0" applyFill="0" applyBorder="0" applyAlignment="0" applyProtection="0"/>
    <xf numFmtId="172" fontId="7" fillId="0" borderId="0" applyFont="0" applyFill="0" applyBorder="0" applyAlignment="0" applyProtection="0"/>
    <xf numFmtId="165" fontId="7" fillId="0" borderId="0" applyFont="0" applyFill="0" applyBorder="0" applyAlignment="0" applyProtection="0"/>
    <xf numFmtId="172" fontId="7" fillId="0" borderId="0" applyFont="0" applyFill="0" applyBorder="0" applyAlignment="0" applyProtection="0"/>
    <xf numFmtId="199" fontId="7" fillId="0" borderId="0" applyFont="0" applyFill="0" applyBorder="0" applyAlignment="0" applyProtection="0"/>
    <xf numFmtId="202" fontId="49" fillId="0" borderId="0" applyFont="0" applyFill="0" applyBorder="0" applyAlignment="0" applyProtection="0"/>
    <xf numFmtId="172" fontId="51" fillId="0" borderId="0" applyFont="0" applyFill="0" applyBorder="0" applyAlignment="0" applyProtection="0"/>
    <xf numFmtId="202" fontId="7" fillId="0" borderId="0" applyFont="0" applyFill="0" applyBorder="0" applyAlignment="0" applyProtection="0"/>
    <xf numFmtId="0" fontId="25" fillId="53" borderId="0"/>
    <xf numFmtId="0" fontId="25" fillId="53" borderId="0"/>
    <xf numFmtId="0" fontId="25" fillId="53" borderId="0"/>
    <xf numFmtId="0" fontId="25" fillId="53" borderId="0"/>
    <xf numFmtId="0" fontId="25" fillId="53" borderId="0"/>
    <xf numFmtId="0" fontId="25" fillId="53" borderId="0" applyNumberFormat="0" applyBorder="0" applyAlignment="0" applyProtection="0"/>
    <xf numFmtId="0" fontId="9"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6" fillId="0" borderId="0"/>
    <xf numFmtId="0" fontId="7" fillId="0" borderId="0"/>
    <xf numFmtId="0" fontId="7" fillId="0" borderId="0"/>
    <xf numFmtId="0" fontId="7" fillId="0" borderId="0"/>
    <xf numFmtId="0" fontId="7" fillId="0" borderId="0"/>
    <xf numFmtId="0" fontId="7" fillId="0" borderId="0"/>
    <xf numFmtId="0" fontId="51" fillId="0" borderId="0"/>
    <xf numFmtId="0" fontId="51" fillId="0" borderId="0"/>
    <xf numFmtId="0" fontId="52" fillId="0" borderId="0"/>
    <xf numFmtId="0" fontId="52" fillId="0" borderId="0"/>
    <xf numFmtId="0" fontId="51" fillId="0" borderId="0"/>
    <xf numFmtId="0" fontId="7" fillId="54" borderId="10"/>
    <xf numFmtId="0" fontId="7" fillId="54" borderId="10"/>
    <xf numFmtId="0" fontId="7" fillId="54" borderId="10"/>
    <xf numFmtId="0" fontId="7" fillId="54" borderId="10"/>
    <xf numFmtId="0" fontId="7" fillId="54" borderId="10"/>
    <xf numFmtId="0" fontId="7" fillId="54" borderId="10" applyNumberFormat="0" applyAlignment="0" applyProtection="0"/>
    <xf numFmtId="0" fontId="7" fillId="55" borderId="10" applyNumberFormat="0" applyFont="0" applyAlignment="0" applyProtection="0"/>
    <xf numFmtId="0" fontId="7" fillId="55" borderId="10" applyNumberFormat="0" applyFont="0" applyAlignment="0" applyProtection="0"/>
    <xf numFmtId="0" fontId="7" fillId="55" borderId="10" applyNumberFormat="0" applyFont="0" applyAlignment="0" applyProtection="0"/>
    <xf numFmtId="0" fontId="26" fillId="34" borderId="11" applyNumberFormat="0" applyAlignment="0" applyProtection="0"/>
    <xf numFmtId="0" fontId="26" fillId="34" borderId="11" applyNumberFormat="0" applyAlignment="0" applyProtection="0"/>
    <xf numFmtId="200" fontId="36" fillId="0" borderId="0">
      <protection locked="0"/>
    </xf>
    <xf numFmtId="9" fontId="7" fillId="0" borderId="0" applyFont="0" applyFill="0" applyBorder="0" applyAlignment="0" applyProtection="0"/>
    <xf numFmtId="9" fontId="48" fillId="0" borderId="0" applyFont="0" applyFill="0" applyBorder="0" applyAlignment="0" applyProtection="0"/>
    <xf numFmtId="9" fontId="49"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4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5" fillId="0" borderId="0" applyFont="0" applyFill="0" applyBorder="0" applyAlignment="0" applyProtection="0"/>
    <xf numFmtId="9" fontId="7" fillId="0" borderId="0" applyFont="0" applyFill="0" applyBorder="0" applyAlignment="0" applyProtection="0"/>
    <xf numFmtId="0" fontId="13" fillId="0" borderId="13" applyNumberFormat="0" applyFont="0" applyAlignment="0">
      <alignment horizontal="left"/>
    </xf>
    <xf numFmtId="0" fontId="26" fillId="35" borderId="11"/>
    <xf numFmtId="0" fontId="26" fillId="35" borderId="11"/>
    <xf numFmtId="0" fontId="26" fillId="35" borderId="11"/>
    <xf numFmtId="0" fontId="26" fillId="35" borderId="11"/>
    <xf numFmtId="0" fontId="26" fillId="35" borderId="11"/>
    <xf numFmtId="0" fontId="26" fillId="35" borderId="11" applyNumberFormat="0" applyAlignment="0" applyProtection="0"/>
    <xf numFmtId="0" fontId="26" fillId="34" borderId="11" applyNumberFormat="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33" fillId="0" borderId="14" applyBorder="0">
      <alignment horizontal="center"/>
    </xf>
    <xf numFmtId="0" fontId="29" fillId="0" borderId="0" applyNumberFormat="0" applyFill="0" applyBorder="0" applyAlignment="0" applyProtection="0"/>
    <xf numFmtId="0" fontId="12" fillId="0" borderId="0">
      <alignment horizontal="left" vertical="top"/>
    </xf>
    <xf numFmtId="0" fontId="30" fillId="0" borderId="7"/>
    <xf numFmtId="0" fontId="30" fillId="0" borderId="7"/>
    <xf numFmtId="0" fontId="30" fillId="0" borderId="7"/>
    <xf numFmtId="0" fontId="30" fillId="0" borderId="7"/>
    <xf numFmtId="0" fontId="30" fillId="0" borderId="7"/>
    <xf numFmtId="0" fontId="30" fillId="0" borderId="7" applyNumberFormat="0" applyFill="0" applyAlignment="0" applyProtection="0"/>
    <xf numFmtId="0" fontId="7" fillId="0" borderId="0">
      <alignment horizontal="left" vertical="top"/>
    </xf>
    <xf numFmtId="0" fontId="31" fillId="0" borderId="8"/>
    <xf numFmtId="0" fontId="31" fillId="0" borderId="8"/>
    <xf numFmtId="0" fontId="31" fillId="0" borderId="8"/>
    <xf numFmtId="0" fontId="31" fillId="0" borderId="8"/>
    <xf numFmtId="0" fontId="31" fillId="0" borderId="8"/>
    <xf numFmtId="0" fontId="31" fillId="0" borderId="8" applyNumberFormat="0" applyFill="0" applyAlignment="0" applyProtection="0"/>
    <xf numFmtId="0" fontId="11" fillId="0" borderId="0">
      <alignment horizontal="left" vertical="top"/>
    </xf>
    <xf numFmtId="0" fontId="22" fillId="0" borderId="9"/>
    <xf numFmtId="0" fontId="22" fillId="0" borderId="9"/>
    <xf numFmtId="0" fontId="22" fillId="0" borderId="9"/>
    <xf numFmtId="0" fontId="22" fillId="0" borderId="9"/>
    <xf numFmtId="0" fontId="22" fillId="0" borderId="9"/>
    <xf numFmtId="0" fontId="22" fillId="0" borderId="9" applyNumberFormat="0" applyFill="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47" fillId="0" borderId="0" applyNumberFormat="0" applyFill="0" applyBorder="0" applyAlignment="0" applyProtection="0"/>
    <xf numFmtId="0" fontId="32" fillId="0" borderId="12"/>
    <xf numFmtId="0" fontId="32" fillId="0" borderId="12"/>
    <xf numFmtId="0" fontId="32" fillId="0" borderId="12"/>
    <xf numFmtId="0" fontId="32" fillId="0" borderId="12"/>
    <xf numFmtId="0" fontId="32" fillId="0" borderId="12"/>
    <xf numFmtId="0" fontId="32" fillId="0" borderId="12" applyNumberFormat="0" applyFill="0" applyAlignment="0" applyProtection="0"/>
    <xf numFmtId="0" fontId="32" fillId="0" borderId="12" applyNumberFormat="0" applyFill="0" applyAlignment="0" applyProtection="0"/>
    <xf numFmtId="0" fontId="33" fillId="0" borderId="0">
      <alignment horizontal="left" vertical="top"/>
    </xf>
    <xf numFmtId="201" fontId="7" fillId="0" borderId="0" applyFont="0" applyFill="0" applyBorder="0" applyAlignment="0" applyProtection="0"/>
    <xf numFmtId="0" fontId="27" fillId="0" borderId="0" applyNumberFormat="0" applyFill="0" applyBorder="0" applyAlignment="0" applyProtection="0"/>
    <xf numFmtId="0" fontId="7" fillId="0" borderId="0"/>
    <xf numFmtId="0" fontId="7" fillId="0" borderId="0"/>
    <xf numFmtId="189"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0" fontId="7" fillId="0" borderId="0" applyAlignment="0"/>
    <xf numFmtId="189" fontId="56" fillId="0" borderId="0" applyFont="0" applyFill="0" applyBorder="0" applyAlignment="0" applyProtection="0"/>
    <xf numFmtId="205" fontId="36" fillId="0" borderId="0">
      <protection locked="0"/>
    </xf>
    <xf numFmtId="0" fontId="36" fillId="0" borderId="0">
      <protection locked="0"/>
    </xf>
    <xf numFmtId="0" fontId="41" fillId="0" borderId="0">
      <protection locked="0"/>
    </xf>
    <xf numFmtId="0" fontId="41" fillId="0" borderId="0">
      <protection locked="0"/>
    </xf>
    <xf numFmtId="206" fontId="7" fillId="0" borderId="0" applyFont="0" applyFill="0" applyBorder="0" applyAlignment="0" applyProtection="0"/>
    <xf numFmtId="207" fontId="7" fillId="0" borderId="0" applyFont="0" applyFill="0" applyBorder="0" applyAlignment="0" applyProtection="0"/>
    <xf numFmtId="179" fontId="7" fillId="0" borderId="0" applyFont="0" applyFill="0" applyBorder="0" applyAlignment="0" applyProtection="0"/>
    <xf numFmtId="208" fontId="7" fillId="0" borderId="0" applyFont="0" applyFill="0" applyBorder="0" applyAlignment="0" applyProtection="0"/>
    <xf numFmtId="207" fontId="7" fillId="0" borderId="0" applyFont="0" applyFill="0" applyBorder="0" applyAlignment="0" applyProtection="0"/>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0" fontId="36" fillId="0" borderId="0">
      <protection locked="0"/>
    </xf>
    <xf numFmtId="186" fontId="36" fillId="0" borderId="0">
      <protection locked="0"/>
    </xf>
    <xf numFmtId="4" fontId="36" fillId="0" borderId="0">
      <protection locked="0"/>
    </xf>
    <xf numFmtId="209" fontId="41" fillId="0" borderId="0">
      <protection locked="0"/>
    </xf>
    <xf numFmtId="209" fontId="41" fillId="0" borderId="0">
      <protection locked="0"/>
    </xf>
    <xf numFmtId="0" fontId="57" fillId="0" borderId="0" applyNumberFormat="0" applyFill="0" applyBorder="0" applyAlignment="0" applyProtection="0">
      <alignment vertical="top"/>
      <protection locked="0"/>
    </xf>
    <xf numFmtId="0" fontId="5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3" fontId="5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8" fontId="7" fillId="0" borderId="0" applyFont="0" applyFill="0" applyProtection="0"/>
    <xf numFmtId="173" fontId="7" fillId="0" borderId="0" applyFont="0" applyFill="0" applyBorder="0" applyAlignment="0" applyProtection="0"/>
    <xf numFmtId="173" fontId="7" fillId="0" borderId="0" applyFont="0" applyFill="0" applyBorder="0" applyAlignment="0" applyProtection="0"/>
    <xf numFmtId="189" fontId="6" fillId="0" borderId="0" applyFont="0" applyFill="0" applyBorder="0" applyAlignment="0" applyProtection="0"/>
    <xf numFmtId="173" fontId="51" fillId="0" borderId="0" applyFont="0" applyFill="0" applyBorder="0" applyAlignment="0" applyProtection="0"/>
    <xf numFmtId="189"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73" fontId="7" fillId="0" borderId="0" applyFont="0" applyFill="0" applyBorder="0" applyAlignment="0" applyProtection="0"/>
    <xf numFmtId="173" fontId="51" fillId="0" borderId="0" applyFont="0" applyFill="0" applyBorder="0" applyAlignment="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89" fontId="7" fillId="0" borderId="0" applyFont="0" applyFill="0" applyBorder="0" applyAlignment="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91" fontId="7" fillId="0" borderId="0" applyFont="0" applyFill="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199" fontId="7" fillId="0" borderId="0" applyFont="0" applyFill="0" applyBorder="0" applyAlignment="0" applyProtection="0"/>
    <xf numFmtId="0" fontId="7" fillId="0" borderId="0" applyFont="0" applyFill="0" applyProtection="0"/>
    <xf numFmtId="189"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199" fontId="7" fillId="0" borderId="0" applyFont="0" applyFill="0" applyBorder="0" applyAlignment="0" applyProtection="0"/>
    <xf numFmtId="0" fontId="7" fillId="0" borderId="0" applyFont="0" applyFill="0" applyBorder="0" applyAlignment="0" applyProtection="0"/>
    <xf numFmtId="173" fontId="59" fillId="0" borderId="0" applyFont="0" applyFill="0" applyBorder="0" applyAlignment="0" applyProtection="0"/>
    <xf numFmtId="210" fontId="7" fillId="0" borderId="0" applyFont="0" applyFill="0" applyProtection="0"/>
    <xf numFmtId="210" fontId="7" fillId="0" borderId="0" applyFont="0" applyFill="0" applyProtection="0"/>
    <xf numFmtId="210" fontId="7" fillId="0" borderId="0" applyFont="0" applyFill="0" applyProtection="0"/>
    <xf numFmtId="210" fontId="7" fillId="0" borderId="0" applyFont="0" applyFill="0" applyProtection="0"/>
    <xf numFmtId="210" fontId="7" fillId="0" borderId="0" applyFont="0" applyFill="0" applyProtection="0"/>
    <xf numFmtId="211" fontId="7" fillId="0" borderId="0" applyFont="0" applyFill="0" applyProtection="0"/>
    <xf numFmtId="211" fontId="7" fillId="0" borderId="0" applyFont="0" applyFill="0" applyProtection="0"/>
    <xf numFmtId="211" fontId="7" fillId="0" borderId="0" applyFont="0" applyFill="0" applyProtection="0"/>
    <xf numFmtId="211" fontId="7" fillId="0" borderId="0" applyFont="0" applyFill="0" applyProtection="0"/>
    <xf numFmtId="212" fontId="7" fillId="0" borderId="0" applyFont="0" applyFill="0" applyBorder="0" applyAlignment="0" applyProtection="0"/>
    <xf numFmtId="173" fontId="6" fillId="0" borderId="0" applyFont="0" applyFill="0" applyBorder="0" applyAlignment="0" applyProtection="0"/>
    <xf numFmtId="173" fontId="59" fillId="0" borderId="0" applyFont="0" applyFill="0" applyBorder="0" applyAlignment="0" applyProtection="0"/>
    <xf numFmtId="199" fontId="7" fillId="0" borderId="0" applyFont="0" applyFill="0" applyBorder="0" applyAlignment="0" applyProtection="0"/>
    <xf numFmtId="196" fontId="7" fillId="0" borderId="0" applyFont="0" applyFill="0" applyProtection="0"/>
    <xf numFmtId="173" fontId="59" fillId="0" borderId="0" applyFont="0" applyFill="0" applyBorder="0" applyAlignment="0" applyProtection="0"/>
    <xf numFmtId="199" fontId="7" fillId="0" borderId="0" applyFont="0" applyFill="0" applyBorder="0" applyAlignment="0" applyProtection="0"/>
    <xf numFmtId="196" fontId="7" fillId="0" borderId="0" applyFont="0" applyFill="0" applyProtection="0"/>
    <xf numFmtId="173" fontId="59" fillId="0" borderId="0" applyFont="0" applyFill="0" applyBorder="0" applyAlignment="0" applyProtection="0"/>
    <xf numFmtId="196" fontId="7" fillId="0" borderId="0" applyFont="0" applyFill="0" applyProtection="0"/>
    <xf numFmtId="173" fontId="59" fillId="0" borderId="0" applyFont="0" applyFill="0" applyBorder="0" applyAlignment="0" applyProtection="0"/>
    <xf numFmtId="196" fontId="7" fillId="0" borderId="0" applyFont="0" applyFill="0" applyProtection="0"/>
    <xf numFmtId="213" fontId="7" fillId="0" borderId="0" applyFont="0" applyFill="0" applyBorder="0" applyAlignment="0" applyProtection="0"/>
    <xf numFmtId="189" fontId="7" fillId="0" borderId="0" applyFont="0" applyFill="0" applyBorder="0" applyAlignment="0" applyProtection="0"/>
    <xf numFmtId="196" fontId="7" fillId="0" borderId="0" applyFont="0" applyFill="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14" fontId="7" fillId="0" borderId="0" applyFont="0" applyFill="0" applyBorder="0" applyAlignment="0" applyProtection="0"/>
    <xf numFmtId="173" fontId="7" fillId="0" borderId="0" applyFont="0" applyFill="0" applyBorder="0" applyAlignment="0" applyProtection="0"/>
    <xf numFmtId="0" fontId="6" fillId="0" borderId="0" applyFont="0" applyFill="0" applyBorder="0" applyAlignment="0" applyProtection="0"/>
    <xf numFmtId="189" fontId="7" fillId="0" borderId="0" applyFont="0" applyFill="0" applyBorder="0" applyAlignment="0" applyProtection="0"/>
    <xf numFmtId="167" fontId="51"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189" fontId="7" fillId="0" borderId="0" applyFont="0" applyFill="0" applyBorder="0" applyAlignment="0" applyProtection="0"/>
    <xf numFmtId="214" fontId="7" fillId="0" borderId="0" applyFont="0" applyFill="0" applyBorder="0" applyAlignment="0" applyProtection="0"/>
    <xf numFmtId="189" fontId="7" fillId="0" borderId="0" applyFont="0" applyFill="0" applyBorder="0" applyAlignment="0" applyProtection="0"/>
    <xf numFmtId="189" fontId="51" fillId="0" borderId="0" applyFont="0" applyFill="0" applyBorder="0" applyAlignment="0" applyProtection="0"/>
    <xf numFmtId="214"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173" fontId="7" fillId="0" borderId="0" applyFont="0" applyFill="0" applyBorder="0" applyAlignment="0" applyProtection="0"/>
    <xf numFmtId="189" fontId="7" fillId="0" borderId="0" applyFont="0" applyFill="0" applyBorder="0" applyAlignment="0" applyProtection="0"/>
    <xf numFmtId="215" fontId="7" fillId="0" borderId="0" applyFont="0" applyFill="0" applyProtection="0"/>
    <xf numFmtId="215" fontId="7" fillId="0" borderId="0" applyFont="0" applyFill="0" applyProtection="0"/>
    <xf numFmtId="215" fontId="7" fillId="0" borderId="0" applyFont="0" applyFill="0" applyProtection="0"/>
    <xf numFmtId="215" fontId="7" fillId="0" borderId="0" applyFont="0" applyFill="0" applyProtection="0"/>
    <xf numFmtId="199" fontId="7" fillId="0" borderId="0" applyFont="0" applyFill="0" applyBorder="0" applyAlignment="0" applyProtection="0"/>
    <xf numFmtId="215" fontId="7" fillId="0" borderId="0" applyFont="0" applyFill="0" applyProtection="0"/>
    <xf numFmtId="8" fontId="7" fillId="0" borderId="0" applyFont="0" applyFill="0" applyProtection="0"/>
    <xf numFmtId="8" fontId="7" fillId="0" borderId="0" applyFont="0" applyFill="0" applyProtection="0"/>
    <xf numFmtId="8" fontId="7" fillId="0" borderId="0" applyFont="0" applyFill="0" applyProtection="0"/>
    <xf numFmtId="8" fontId="7" fillId="0" borderId="0" applyFont="0" applyFill="0" applyProtection="0"/>
    <xf numFmtId="8" fontId="7" fillId="0" borderId="0" applyFont="0" applyFill="0" applyProtection="0"/>
    <xf numFmtId="18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170" fontId="51"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170" fontId="7" fillId="0" borderId="0" applyFont="0" applyFill="0" applyBorder="0" applyAlignment="0" applyProtection="0"/>
    <xf numFmtId="216" fontId="7" fillId="0" borderId="0" applyFont="0" applyFill="0" applyBorder="0" applyAlignment="0" applyProtection="0"/>
    <xf numFmtId="216" fontId="51" fillId="0" borderId="0" applyFont="0" applyFill="0" applyBorder="0" applyAlignment="0" applyProtection="0"/>
    <xf numFmtId="204" fontId="7" fillId="0" borderId="0" applyFill="0" applyBorder="0" applyAlignment="0" applyProtection="0"/>
    <xf numFmtId="199"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217"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99"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99" fontId="7" fillId="0" borderId="0" applyFont="0" applyFill="0" applyBorder="0" applyAlignment="0" applyProtection="0"/>
    <xf numFmtId="217" fontId="7" fillId="0" borderId="0" applyFont="0" applyFill="0" applyBorder="0" applyAlignment="0" applyProtection="0"/>
    <xf numFmtId="199" fontId="7" fillId="0" borderId="0" applyFont="0" applyFill="0" applyBorder="0" applyAlignment="0" applyProtection="0"/>
    <xf numFmtId="207" fontId="7" fillId="0" borderId="0" applyFont="0" applyFill="0" applyBorder="0" applyAlignment="0" applyProtection="0"/>
    <xf numFmtId="218" fontId="7" fillId="0" borderId="0" applyFont="0" applyFill="0" applyBorder="0" applyAlignment="0" applyProtection="0"/>
    <xf numFmtId="217" fontId="7" fillId="0" borderId="0" applyFont="0" applyFill="0" applyBorder="0" applyAlignment="0" applyProtection="0"/>
    <xf numFmtId="21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20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99" fontId="7" fillId="0" borderId="0" applyFont="0" applyFill="0" applyBorder="0" applyAlignment="0" applyProtection="0"/>
    <xf numFmtId="216" fontId="7" fillId="0" borderId="0" applyFont="0" applyFill="0" applyBorder="0" applyAlignment="0" applyProtection="0"/>
    <xf numFmtId="199" fontId="7"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216" fontId="7" fillId="0" borderId="0" applyFont="0" applyFill="0" applyBorder="0" applyAlignment="0" applyProtection="0"/>
    <xf numFmtId="199" fontId="7" fillId="0" borderId="0" applyFont="0" applyFill="0" applyBorder="0" applyAlignment="0" applyProtection="0"/>
    <xf numFmtId="216" fontId="7"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2" fontId="7" fillId="0" borderId="0" applyFont="0" applyFill="0" applyProtection="0"/>
    <xf numFmtId="12" fontId="7" fillId="0" borderId="0" applyFont="0" applyFill="0" applyProtection="0"/>
    <xf numFmtId="12" fontId="7" fillId="0" borderId="0" applyFont="0" applyFill="0" applyProtection="0"/>
    <xf numFmtId="199" fontId="7" fillId="0" borderId="0" applyFont="0" applyFill="0" applyBorder="0" applyAlignment="0" applyProtection="0"/>
    <xf numFmtId="12" fontId="7" fillId="0" borderId="0" applyFont="0" applyFill="0" applyProtection="0"/>
    <xf numFmtId="166" fontId="51"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99" fontId="51"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72" fontId="51" fillId="0" borderId="0" applyFont="0" applyFill="0" applyBorder="0" applyAlignment="0" applyProtection="0"/>
    <xf numFmtId="172" fontId="51" fillId="0" borderId="0" applyFont="0" applyFill="0" applyBorder="0" applyAlignment="0" applyProtection="0"/>
    <xf numFmtId="172" fontId="7" fillId="0" borderId="0" applyFont="0" applyFill="0" applyBorder="0" applyAlignment="0" applyProtection="0"/>
    <xf numFmtId="199" fontId="7" fillId="0" borderId="0" applyFont="0" applyFill="0" applyBorder="0" applyAlignment="0" applyProtection="0"/>
    <xf numFmtId="41" fontId="14"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8" fontId="7" fillId="0" borderId="0" applyFont="0" applyFill="0" applyBorder="0" applyAlignment="0" applyProtection="0"/>
    <xf numFmtId="199" fontId="7" fillId="0" borderId="0" applyFont="0" applyFill="0" applyBorder="0" applyAlignment="0" applyProtection="0"/>
    <xf numFmtId="8" fontId="7" fillId="0" borderId="0" applyFont="0" applyFill="0" applyBorder="0" applyAlignment="0" applyProtection="0"/>
    <xf numFmtId="199" fontId="7" fillId="0" borderId="0" applyFont="0" applyFill="0" applyBorder="0" applyAlignment="0" applyProtection="0"/>
    <xf numFmtId="0"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203" fontId="7" fillId="0" borderId="0" applyFont="0" applyFill="0" applyBorder="0" applyAlignment="0" applyProtection="0"/>
    <xf numFmtId="199" fontId="7" fillId="0" borderId="0" applyFont="0" applyFill="0" applyBorder="0" applyAlignment="0" applyProtection="0"/>
    <xf numFmtId="166" fontId="51" fillId="0" borderId="0" applyFont="0" applyFill="0" applyBorder="0" applyAlignment="0" applyProtection="0"/>
    <xf numFmtId="219" fontId="7" fillId="0" borderId="0" applyFont="0" applyFill="0" applyBorder="0" applyAlignment="0" applyProtection="0"/>
    <xf numFmtId="0" fontId="7" fillId="0" borderId="0" applyFill="0" applyBorder="0" applyAlignment="0" applyProtection="0"/>
    <xf numFmtId="178" fontId="36" fillId="0" borderId="0">
      <protection locked="0"/>
    </xf>
    <xf numFmtId="0" fontId="7" fillId="0" borderId="0"/>
    <xf numFmtId="0" fontId="51" fillId="0" borderId="0"/>
    <xf numFmtId="0" fontId="7" fillId="0" borderId="0"/>
    <xf numFmtId="0" fontId="51" fillId="0" borderId="0"/>
    <xf numFmtId="0" fontId="51" fillId="0" borderId="0"/>
    <xf numFmtId="0" fontId="51" fillId="0" borderId="0"/>
    <xf numFmtId="0" fontId="51" fillId="0" borderId="0"/>
    <xf numFmtId="0" fontId="51" fillId="0" borderId="0"/>
    <xf numFmtId="0" fontId="51" fillId="0" borderId="0"/>
    <xf numFmtId="0" fontId="7" fillId="0" borderId="0"/>
    <xf numFmtId="0" fontId="51" fillId="0" borderId="0"/>
    <xf numFmtId="0" fontId="7" fillId="0" borderId="0"/>
    <xf numFmtId="0" fontId="5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1"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1" fillId="0" borderId="0"/>
    <xf numFmtId="0" fontId="7" fillId="0" borderId="0"/>
    <xf numFmtId="0" fontId="7" fillId="0" borderId="0"/>
    <xf numFmtId="0" fontId="51" fillId="0" borderId="0"/>
    <xf numFmtId="0" fontId="7" fillId="0" borderId="0"/>
    <xf numFmtId="0" fontId="7" fillId="0" borderId="0"/>
    <xf numFmtId="0" fontId="7" fillId="0" borderId="0"/>
    <xf numFmtId="0" fontId="7" fillId="0" borderId="0"/>
    <xf numFmtId="0" fontId="51" fillId="0" borderId="0"/>
    <xf numFmtId="0" fontId="7" fillId="0" borderId="0"/>
    <xf numFmtId="0" fontId="7"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1" fillId="0" borderId="0"/>
    <xf numFmtId="0" fontId="50" fillId="55" borderId="10" applyNumberFormat="0" applyFont="0" applyAlignment="0" applyProtection="0"/>
    <xf numFmtId="0" fontId="50" fillId="55" borderId="10" applyNumberFormat="0" applyFont="0" applyAlignment="0" applyProtection="0"/>
    <xf numFmtId="9" fontId="51"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51" fillId="0" borderId="0" applyFont="0" applyFill="0" applyBorder="0" applyAlignment="0" applyProtection="0"/>
    <xf numFmtId="13" fontId="7" fillId="0" borderId="0" applyFont="0" applyFill="0" applyProtection="0"/>
    <xf numFmtId="13" fontId="7" fillId="0" borderId="0" applyFont="0" applyFill="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0" fontId="5" fillId="0" borderId="0"/>
    <xf numFmtId="172" fontId="5" fillId="0" borderId="0" applyFont="0" applyFill="0" applyBorder="0" applyAlignment="0" applyProtection="0"/>
    <xf numFmtId="40" fontId="35" fillId="0" borderId="0">
      <alignment horizontal="center"/>
    </xf>
    <xf numFmtId="40" fontId="35"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8" fillId="4" borderId="0" applyNumberFormat="0" applyBorder="0" applyAlignment="0" applyProtection="0"/>
    <xf numFmtId="0" fontId="20" fillId="36" borderId="5" applyNumberFormat="0" applyAlignment="0" applyProtection="0"/>
    <xf numFmtId="0" fontId="17" fillId="30"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33" borderId="0" applyNumberFormat="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181" fontId="61" fillId="0" borderId="0" applyFont="0" applyFill="0" applyBorder="0" applyAlignment="0" applyProtection="0"/>
    <xf numFmtId="0" fontId="24" fillId="3" borderId="0" applyNumberFormat="0" applyBorder="0" applyAlignment="0" applyProtection="0"/>
    <xf numFmtId="188" fontId="4"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8" fontId="7" fillId="0" borderId="0" applyFont="0" applyFill="0" applyProtection="0"/>
    <xf numFmtId="0" fontId="4" fillId="0" borderId="0" applyFont="0" applyFill="0" applyBorder="0" applyAlignment="0" applyProtection="0"/>
    <xf numFmtId="169" fontId="7" fillId="0" borderId="0" applyFont="0" applyFill="0" applyBorder="0" applyAlignment="0" applyProtection="0"/>
    <xf numFmtId="167" fontId="4" fillId="0" borderId="0" applyFont="0" applyFill="0" applyBorder="0" applyAlignment="0" applyProtection="0"/>
    <xf numFmtId="43" fontId="7" fillId="0" borderId="0" applyFont="0" applyFill="0" applyBorder="0" applyAlignment="0" applyProtection="0"/>
    <xf numFmtId="189" fontId="4" fillId="0" borderId="0" applyFont="0" applyFill="0" applyBorder="0" applyAlignment="0" applyProtection="0"/>
    <xf numFmtId="167" fontId="4" fillId="0" borderId="0" applyFont="0" applyFill="0" applyBorder="0" applyAlignment="0" applyProtection="0"/>
    <xf numFmtId="196" fontId="4" fillId="0" borderId="0" applyFont="0" applyFill="0" applyBorder="0" applyAlignment="0" applyProtection="0"/>
    <xf numFmtId="202" fontId="7"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16" fontId="4"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7"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72" fontId="7" fillId="0" borderId="0" applyFont="0" applyFill="0" applyBorder="0" applyAlignment="0" applyProtection="0"/>
    <xf numFmtId="12" fontId="7" fillId="0" borderId="0" applyFont="0" applyFill="0" applyProtection="0"/>
    <xf numFmtId="166"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72" fontId="4" fillId="0" borderId="0" applyFont="0" applyFill="0" applyBorder="0" applyAlignment="0" applyProtection="0"/>
    <xf numFmtId="199" fontId="7" fillId="0" borderId="0" applyFont="0" applyFill="0" applyBorder="0" applyAlignment="0" applyProtection="0"/>
    <xf numFmtId="172" fontId="7" fillId="0" borderId="0" applyFont="0" applyFill="0" applyBorder="0" applyAlignment="0" applyProtection="0"/>
    <xf numFmtId="166" fontId="4" fillId="0" borderId="0" applyFont="0" applyFill="0" applyBorder="0" applyAlignment="0" applyProtection="0"/>
    <xf numFmtId="0" fontId="25" fillId="61"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3" fillId="0" borderId="22" applyBorder="0">
      <alignment horizontal="center"/>
    </xf>
    <xf numFmtId="0" fontId="29" fillId="0" borderId="0" applyNumberFormat="0" applyFill="0" applyBorder="0" applyAlignment="0" applyProtection="0"/>
    <xf numFmtId="173" fontId="3" fillId="0" borderId="0" applyFont="0" applyFill="0" applyBorder="0" applyAlignment="0" applyProtection="0"/>
    <xf numFmtId="166" fontId="7" fillId="0" borderId="0" applyFont="0" applyFill="0" applyBorder="0" applyAlignment="0" applyProtection="0"/>
    <xf numFmtId="0" fontId="2" fillId="0" borderId="0"/>
    <xf numFmtId="173" fontId="1" fillId="0" borderId="0" applyFont="0" applyFill="0" applyBorder="0" applyAlignment="0" applyProtection="0"/>
    <xf numFmtId="44" fontId="78" fillId="0" borderId="0" applyFont="0" applyFill="0" applyBorder="0" applyAlignment="0" applyProtection="0"/>
    <xf numFmtId="0" fontId="92" fillId="69" borderId="0" applyNumberFormat="0" applyBorder="0" applyAlignment="0" applyProtection="0"/>
    <xf numFmtId="0" fontId="93" fillId="70" borderId="0" applyNumberFormat="0" applyBorder="0" applyAlignment="0" applyProtection="0"/>
  </cellStyleXfs>
  <cellXfs count="338">
    <xf numFmtId="0" fontId="0" fillId="0" borderId="0" xfId="0"/>
    <xf numFmtId="0" fontId="11" fillId="0" borderId="0" xfId="0" applyFont="1" applyAlignment="1"/>
    <xf numFmtId="0" fontId="11" fillId="0" borderId="15" xfId="0" applyFont="1" applyBorder="1" applyAlignment="1">
      <alignment wrapText="1"/>
    </xf>
    <xf numFmtId="0" fontId="11" fillId="0" borderId="0" xfId="0" applyFont="1" applyAlignment="1">
      <alignment wrapText="1"/>
    </xf>
    <xf numFmtId="0" fontId="11" fillId="0" borderId="0" xfId="0" applyFont="1"/>
    <xf numFmtId="0" fontId="11" fillId="0" borderId="15" xfId="0" applyFont="1" applyBorder="1"/>
    <xf numFmtId="174" fontId="11" fillId="0" borderId="15" xfId="0" applyNumberFormat="1" applyFont="1" applyBorder="1"/>
    <xf numFmtId="49" fontId="10" fillId="0" borderId="0" xfId="0" applyNumberFormat="1" applyFont="1" applyFill="1" applyAlignment="1">
      <alignment horizontal="center" wrapText="1"/>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11" fillId="0" borderId="0" xfId="0" applyFont="1" applyFill="1" applyAlignment="1">
      <alignment horizontal="justify" vertical="center" wrapText="1"/>
    </xf>
    <xf numFmtId="0" fontId="11" fillId="0" borderId="15" xfId="0" applyFont="1" applyBorder="1" applyAlignment="1">
      <alignment vertical="center"/>
    </xf>
    <xf numFmtId="0" fontId="11" fillId="0" borderId="0" xfId="0" applyFont="1" applyFill="1" applyAlignment="1">
      <alignment horizontal="left" wrapText="1"/>
    </xf>
    <xf numFmtId="0" fontId="11" fillId="0" borderId="0" xfId="0" applyFont="1" applyBorder="1" applyAlignment="1">
      <alignment horizontal="center" wrapText="1"/>
    </xf>
    <xf numFmtId="0" fontId="10" fillId="0" borderId="0" xfId="0" applyFont="1" applyAlignment="1">
      <alignment horizontal="center" wrapText="1"/>
    </xf>
    <xf numFmtId="0" fontId="11" fillId="0" borderId="0" xfId="0" applyFont="1" applyAlignment="1">
      <alignment horizontal="center" wrapText="1"/>
    </xf>
    <xf numFmtId="0" fontId="11" fillId="0" borderId="0" xfId="0" applyFont="1" applyAlignment="1">
      <alignment horizontal="left" wrapText="1"/>
    </xf>
    <xf numFmtId="0" fontId="10" fillId="0" borderId="0" xfId="0" applyFont="1" applyAlignment="1">
      <alignment horizontal="right" wrapText="1"/>
    </xf>
    <xf numFmtId="0" fontId="11" fillId="0" borderId="0" xfId="0" applyFont="1" applyBorder="1" applyAlignment="1">
      <alignment horizontal="left" wrapText="1"/>
    </xf>
    <xf numFmtId="0" fontId="11" fillId="0" borderId="0" xfId="0" applyFont="1" applyAlignment="1">
      <alignment vertical="center" wrapText="1"/>
    </xf>
    <xf numFmtId="0" fontId="11" fillId="0" borderId="0" xfId="0" applyFont="1" applyAlignment="1">
      <alignment vertical="center"/>
    </xf>
    <xf numFmtId="0" fontId="10" fillId="0" borderId="0" xfId="0" applyFont="1" applyAlignment="1">
      <alignment horizontal="left"/>
    </xf>
    <xf numFmtId="0" fontId="10" fillId="0" borderId="0" xfId="0" applyFont="1" applyAlignment="1">
      <alignment horizontal="center"/>
    </xf>
    <xf numFmtId="0" fontId="10" fillId="0" borderId="0" xfId="0" applyFont="1" applyBorder="1" applyAlignment="1">
      <alignment horizontal="center" vertical="center" wrapText="1"/>
    </xf>
    <xf numFmtId="0" fontId="11" fillId="0" borderId="0" xfId="0" applyFont="1" applyFill="1" applyBorder="1" applyAlignment="1">
      <alignment horizontal="left" vertical="center" wrapText="1"/>
    </xf>
    <xf numFmtId="0" fontId="11" fillId="0" borderId="15" xfId="0" applyFont="1" applyBorder="1" applyAlignment="1"/>
    <xf numFmtId="0" fontId="11" fillId="0" borderId="0" xfId="0" applyFont="1" applyAlignment="1">
      <alignment horizontal="center"/>
    </xf>
    <xf numFmtId="0" fontId="7" fillId="0" borderId="0" xfId="0" applyFont="1"/>
    <xf numFmtId="0" fontId="14" fillId="60" borderId="15" xfId="0" applyFont="1" applyFill="1" applyBorder="1" applyAlignment="1">
      <alignment horizontal="center" vertical="center" wrapText="1"/>
    </xf>
    <xf numFmtId="9" fontId="14" fillId="60" borderId="15" xfId="443" applyFont="1" applyFill="1" applyBorder="1" applyAlignment="1">
      <alignment horizontal="center" vertical="center" wrapText="1"/>
    </xf>
    <xf numFmtId="0" fontId="15" fillId="59" borderId="0" xfId="0" applyFont="1" applyFill="1" applyAlignment="1">
      <alignment horizontal="center" vertical="center" wrapText="1"/>
    </xf>
    <xf numFmtId="0" fontId="15" fillId="0" borderId="0" xfId="0" applyFont="1" applyFill="1" applyAlignment="1">
      <alignment horizontal="center" vertical="center" wrapText="1"/>
    </xf>
    <xf numFmtId="0" fontId="15" fillId="0" borderId="14" xfId="0" applyFont="1" applyFill="1" applyBorder="1" applyAlignment="1">
      <alignment horizontal="center" vertical="center" wrapText="1"/>
    </xf>
    <xf numFmtId="0" fontId="16" fillId="57" borderId="15" xfId="0" applyFont="1" applyFill="1" applyBorder="1" applyAlignment="1">
      <alignment horizontal="center" vertical="center" wrapText="1"/>
    </xf>
    <xf numFmtId="0" fontId="15" fillId="0" borderId="20" xfId="0" applyFont="1" applyFill="1" applyBorder="1" applyAlignment="1">
      <alignment horizontal="center" vertical="center" wrapText="1"/>
    </xf>
    <xf numFmtId="9" fontId="15" fillId="59" borderId="20" xfId="443" applyFont="1" applyFill="1" applyBorder="1" applyAlignment="1">
      <alignment horizontal="center" vertical="center" wrapText="1"/>
    </xf>
    <xf numFmtId="0" fontId="16" fillId="0" borderId="15" xfId="0" applyFont="1" applyFill="1" applyBorder="1" applyAlignment="1">
      <alignment horizontal="center" vertical="center" wrapText="1"/>
    </xf>
    <xf numFmtId="9" fontId="15" fillId="0" borderId="17" xfId="443" applyFont="1" applyFill="1" applyBorder="1" applyAlignment="1">
      <alignment horizontal="center" vertical="center" wrapText="1"/>
    </xf>
    <xf numFmtId="0" fontId="53" fillId="0" borderId="15" xfId="0" applyFont="1" applyFill="1" applyBorder="1" applyAlignment="1">
      <alignment horizontal="center" vertical="center" wrapText="1"/>
    </xf>
    <xf numFmtId="9" fontId="15" fillId="0" borderId="15" xfId="443"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59" borderId="0" xfId="0" applyFont="1" applyFill="1" applyBorder="1" applyAlignment="1">
      <alignment horizontal="center" vertical="center" wrapText="1"/>
    </xf>
    <xf numFmtId="0" fontId="53" fillId="0" borderId="15" xfId="0" applyFont="1" applyBorder="1" applyAlignment="1">
      <alignment horizontal="center" vertical="center" wrapText="1"/>
    </xf>
    <xf numFmtId="9" fontId="15" fillId="0" borderId="0" xfId="443" applyFont="1" applyFill="1" applyAlignment="1">
      <alignment horizontal="center" vertical="center" wrapText="1"/>
    </xf>
    <xf numFmtId="0" fontId="15" fillId="59" borderId="15" xfId="0" applyFont="1" applyFill="1" applyBorder="1" applyAlignment="1">
      <alignment horizontal="center" vertical="center" wrapText="1"/>
    </xf>
    <xf numFmtId="0" fontId="8" fillId="0" borderId="15" xfId="326" applyFill="1" applyBorder="1" applyAlignment="1" applyProtection="1">
      <alignment horizontal="center" vertical="center" wrapText="1"/>
    </xf>
    <xf numFmtId="0" fontId="11" fillId="0" borderId="35" xfId="0" applyFont="1" applyBorder="1" applyAlignment="1">
      <alignment wrapText="1"/>
    </xf>
    <xf numFmtId="174" fontId="11" fillId="0" borderId="35" xfId="0" applyNumberFormat="1" applyFont="1" applyBorder="1"/>
    <xf numFmtId="0" fontId="11" fillId="0" borderId="0" xfId="0" applyFont="1" applyBorder="1" applyAlignment="1"/>
    <xf numFmtId="0" fontId="16" fillId="57" borderId="35" xfId="0" applyFont="1" applyFill="1" applyBorder="1" applyAlignment="1">
      <alignment horizontal="center" vertical="center" wrapText="1"/>
    </xf>
    <xf numFmtId="0" fontId="16" fillId="0" borderId="35" xfId="0" applyFont="1" applyFill="1" applyBorder="1" applyAlignment="1">
      <alignment horizontal="center" vertical="center" wrapText="1"/>
    </xf>
    <xf numFmtId="9" fontId="15" fillId="0" borderId="33" xfId="443" applyFont="1" applyFill="1" applyBorder="1" applyAlignment="1">
      <alignment horizontal="center" vertical="center" wrapText="1"/>
    </xf>
    <xf numFmtId="0" fontId="53" fillId="0" borderId="35" xfId="0" applyFont="1" applyFill="1" applyBorder="1" applyAlignment="1">
      <alignment horizontal="center" vertical="center" wrapText="1"/>
    </xf>
    <xf numFmtId="9" fontId="15" fillId="0" borderId="35" xfId="443" applyFont="1" applyFill="1" applyBorder="1" applyAlignment="1">
      <alignment horizontal="center" vertical="center" wrapText="1"/>
    </xf>
    <xf numFmtId="0" fontId="8" fillId="0" borderId="35" xfId="326" applyFill="1" applyBorder="1" applyAlignment="1" applyProtection="1">
      <alignment horizontal="center" vertical="center" wrapText="1"/>
    </xf>
    <xf numFmtId="0" fontId="11" fillId="0" borderId="35" xfId="0" applyFont="1" applyBorder="1" applyAlignment="1"/>
    <xf numFmtId="10" fontId="15" fillId="59" borderId="20" xfId="443" applyNumberFormat="1" applyFont="1" applyFill="1" applyBorder="1" applyAlignment="1">
      <alignment horizontal="center" vertical="center" wrapText="1"/>
    </xf>
    <xf numFmtId="2" fontId="10" fillId="0" borderId="0" xfId="0" applyNumberFormat="1" applyFont="1" applyFill="1" applyAlignment="1">
      <alignment horizontal="center" wrapText="1"/>
    </xf>
    <xf numFmtId="0" fontId="7" fillId="59" borderId="0" xfId="0" applyFont="1" applyFill="1" applyAlignment="1">
      <alignment vertical="center"/>
    </xf>
    <xf numFmtId="0" fontId="11" fillId="59" borderId="0" xfId="0" applyFont="1" applyFill="1" applyAlignment="1">
      <alignment horizontal="left" wrapText="1"/>
    </xf>
    <xf numFmtId="0" fontId="11" fillId="59" borderId="0" xfId="0" applyFont="1" applyFill="1" applyAlignment="1"/>
    <xf numFmtId="0" fontId="11" fillId="59" borderId="0" xfId="0" applyFont="1" applyFill="1" applyAlignment="1">
      <alignment wrapText="1"/>
    </xf>
    <xf numFmtId="0" fontId="11" fillId="59" borderId="0" xfId="0" applyFont="1" applyFill="1"/>
    <xf numFmtId="0" fontId="7" fillId="59" borderId="0" xfId="0" applyFont="1" applyFill="1" applyAlignment="1"/>
    <xf numFmtId="39" fontId="13" fillId="0" borderId="0" xfId="0" applyNumberFormat="1" applyFont="1" applyBorder="1" applyAlignment="1">
      <alignment horizontal="center" vertical="center" wrapText="1"/>
    </xf>
    <xf numFmtId="173" fontId="7" fillId="0" borderId="0" xfId="337" applyNumberFormat="1" applyFont="1" applyFill="1" applyBorder="1" applyAlignment="1">
      <alignment horizontal="center" vertical="center"/>
    </xf>
    <xf numFmtId="0" fontId="7" fillId="0" borderId="0" xfId="0" applyFont="1" applyAlignment="1">
      <alignment horizontal="center" wrapText="1"/>
    </xf>
    <xf numFmtId="39" fontId="7" fillId="0" borderId="0" xfId="0" applyNumberFormat="1" applyFont="1" applyAlignment="1">
      <alignment horizontal="center" wrapText="1"/>
    </xf>
    <xf numFmtId="0" fontId="7" fillId="0" borderId="0" xfId="0" applyFont="1" applyAlignment="1">
      <alignment wrapText="1"/>
    </xf>
    <xf numFmtId="0" fontId="13" fillId="0" borderId="0" xfId="0" applyFont="1" applyAlignment="1">
      <alignment horizontal="right" wrapText="1"/>
    </xf>
    <xf numFmtId="1" fontId="13" fillId="0" borderId="0" xfId="0" applyNumberFormat="1" applyFont="1" applyAlignment="1">
      <alignment horizontal="center" wrapText="1"/>
    </xf>
    <xf numFmtId="39" fontId="13" fillId="0" borderId="0" xfId="0" applyNumberFormat="1" applyFont="1" applyAlignment="1">
      <alignment horizontal="center" wrapText="1"/>
    </xf>
    <xf numFmtId="15" fontId="7" fillId="0" borderId="0" xfId="0" applyNumberFormat="1" applyFont="1" applyAlignment="1">
      <alignment horizontal="right" wrapText="1"/>
    </xf>
    <xf numFmtId="39" fontId="7" fillId="0" borderId="0" xfId="0" applyNumberFormat="1" applyFont="1" applyAlignment="1">
      <alignment wrapText="1"/>
    </xf>
    <xf numFmtId="0" fontId="13" fillId="0" borderId="0" xfId="0" applyFont="1" applyBorder="1" applyAlignment="1">
      <alignment horizontal="center" vertical="center" wrapText="1"/>
    </xf>
    <xf numFmtId="0" fontId="13" fillId="0" borderId="15" xfId="0" applyFont="1" applyBorder="1" applyAlignment="1">
      <alignment horizontal="center" vertical="center" wrapText="1"/>
    </xf>
    <xf numFmtId="0" fontId="7" fillId="0" borderId="0" xfId="0" applyFont="1" applyFill="1" applyBorder="1" applyAlignment="1">
      <alignment horizontal="left" vertical="center" wrapText="1"/>
    </xf>
    <xf numFmtId="0" fontId="7" fillId="59" borderId="34" xfId="0" applyFont="1" applyFill="1" applyBorder="1" applyAlignment="1">
      <alignment horizontal="center" vertical="center"/>
    </xf>
    <xf numFmtId="39" fontId="7" fillId="60" borderId="15" xfId="0" applyNumberFormat="1" applyFont="1" applyFill="1" applyBorder="1" applyAlignment="1">
      <alignment horizontal="center" vertical="center" wrapText="1"/>
    </xf>
    <xf numFmtId="0" fontId="55" fillId="59" borderId="15" xfId="0" applyFont="1" applyFill="1" applyBorder="1" applyAlignment="1">
      <alignment vertical="center" wrapText="1"/>
    </xf>
    <xf numFmtId="0" fontId="7" fillId="0" borderId="21" xfId="0" applyFont="1" applyFill="1" applyBorder="1" applyAlignment="1">
      <alignment horizontal="left" vertical="center" wrapText="1"/>
    </xf>
    <xf numFmtId="0" fontId="55" fillId="59" borderId="35" xfId="0" applyFont="1" applyFill="1" applyBorder="1" applyAlignment="1">
      <alignment vertical="center" wrapText="1"/>
    </xf>
    <xf numFmtId="0" fontId="7" fillId="0" borderId="15" xfId="0" applyFont="1" applyFill="1" applyBorder="1" applyAlignment="1">
      <alignment horizontal="left" vertical="center" wrapText="1"/>
    </xf>
    <xf numFmtId="15" fontId="13" fillId="0" borderId="0" xfId="0" applyNumberFormat="1" applyFont="1" applyAlignment="1">
      <alignment horizontal="right" wrapText="1"/>
    </xf>
    <xf numFmtId="0" fontId="7" fillId="0" borderId="0" xfId="0" applyFont="1" applyAlignment="1">
      <alignment horizontal="right"/>
    </xf>
    <xf numFmtId="2" fontId="7" fillId="0" borderId="0" xfId="0" applyNumberFormat="1" applyFont="1" applyFill="1" applyBorder="1" applyAlignment="1">
      <alignment horizontal="right" vertical="center"/>
    </xf>
    <xf numFmtId="175" fontId="7" fillId="0" borderId="0" xfId="443" applyNumberFormat="1" applyFont="1" applyFill="1" applyBorder="1" applyAlignment="1">
      <alignment horizontal="right" vertical="center"/>
    </xf>
    <xf numFmtId="173" fontId="7" fillId="0" borderId="0" xfId="337" applyFont="1" applyFill="1" applyBorder="1" applyAlignment="1">
      <alignment horizontal="center" vertical="center" wrapText="1"/>
    </xf>
    <xf numFmtId="0" fontId="15" fillId="59" borderId="14" xfId="0" applyFont="1" applyFill="1" applyBorder="1" applyAlignment="1">
      <alignment horizontal="center" vertical="center" wrapText="1"/>
    </xf>
    <xf numFmtId="0" fontId="16" fillId="59" borderId="35" xfId="0" applyFont="1" applyFill="1" applyBorder="1" applyAlignment="1">
      <alignment horizontal="center" vertical="center" wrapText="1"/>
    </xf>
    <xf numFmtId="0" fontId="16" fillId="59" borderId="15" xfId="0" applyFont="1" applyFill="1" applyBorder="1" applyAlignment="1">
      <alignment horizontal="center" vertical="center" wrapText="1"/>
    </xf>
    <xf numFmtId="0" fontId="11" fillId="0" borderId="36" xfId="524" applyFont="1" applyBorder="1" applyAlignment="1">
      <alignment vertical="center"/>
    </xf>
    <xf numFmtId="174" fontId="11" fillId="0" borderId="36" xfId="524" applyNumberFormat="1" applyFont="1" applyBorder="1" applyAlignment="1">
      <alignment vertical="center"/>
    </xf>
    <xf numFmtId="0" fontId="11" fillId="0" borderId="36" xfId="524" applyFont="1" applyFill="1" applyBorder="1" applyAlignment="1">
      <alignment horizontal="center" vertical="center" wrapText="1"/>
    </xf>
    <xf numFmtId="0" fontId="11" fillId="0" borderId="36" xfId="524" applyFont="1" applyBorder="1" applyAlignment="1">
      <alignment vertical="center" wrapText="1"/>
    </xf>
    <xf numFmtId="0" fontId="7" fillId="59" borderId="36" xfId="0" applyFont="1" applyFill="1" applyBorder="1" applyAlignment="1">
      <alignment horizontal="center" vertical="center" wrapText="1"/>
    </xf>
    <xf numFmtId="9" fontId="7" fillId="59" borderId="36" xfId="0" applyNumberFormat="1" applyFont="1" applyFill="1" applyBorder="1" applyAlignment="1">
      <alignment horizontal="center" vertical="center" wrapText="1"/>
    </xf>
    <xf numFmtId="15" fontId="7" fillId="59" borderId="36" xfId="0" applyNumberFormat="1" applyFont="1" applyFill="1" applyBorder="1" applyAlignment="1">
      <alignment horizontal="center" vertical="center" wrapText="1"/>
    </xf>
    <xf numFmtId="39" fontId="7" fillId="59" borderId="36" xfId="0" applyNumberFormat="1" applyFont="1" applyFill="1" applyBorder="1" applyAlignment="1">
      <alignment horizontal="center" vertical="center" wrapText="1"/>
    </xf>
    <xf numFmtId="0" fontId="7" fillId="0" borderId="36" xfId="0" applyFont="1" applyBorder="1" applyAlignment="1">
      <alignment horizontal="center" vertical="center" wrapText="1"/>
    </xf>
    <xf numFmtId="9" fontId="7" fillId="0" borderId="36" xfId="0" applyNumberFormat="1" applyFont="1" applyBorder="1" applyAlignment="1">
      <alignment horizontal="center" vertical="center" wrapText="1"/>
    </xf>
    <xf numFmtId="0" fontId="54" fillId="59" borderId="35" xfId="0" applyFont="1" applyFill="1" applyBorder="1" applyAlignment="1">
      <alignment vertical="center" wrapText="1"/>
    </xf>
    <xf numFmtId="0" fontId="66" fillId="59" borderId="36" xfId="0" applyFont="1" applyFill="1" applyBorder="1" applyAlignment="1">
      <alignment vertical="center" wrapText="1"/>
    </xf>
    <xf numFmtId="9" fontId="15" fillId="59" borderId="20" xfId="443" applyNumberFormat="1" applyFont="1" applyFill="1" applyBorder="1" applyAlignment="1">
      <alignment horizontal="center" vertical="center" wrapText="1"/>
    </xf>
    <xf numFmtId="0" fontId="71" fillId="57" borderId="15" xfId="0" applyFont="1" applyFill="1" applyBorder="1" applyAlignment="1">
      <alignment horizontal="center" vertical="center" wrapText="1"/>
    </xf>
    <xf numFmtId="0" fontId="71" fillId="59" borderId="15" xfId="0" applyFont="1" applyFill="1" applyBorder="1" applyAlignment="1">
      <alignment horizontal="center" vertical="center" wrapText="1"/>
    </xf>
    <xf numFmtId="9" fontId="71" fillId="59" borderId="20" xfId="443" applyNumberFormat="1" applyFont="1" applyFill="1" applyBorder="1" applyAlignment="1">
      <alignment horizontal="center" vertical="center" wrapText="1"/>
    </xf>
    <xf numFmtId="0" fontId="0" fillId="0" borderId="0" xfId="0" applyAlignment="1">
      <alignment horizontal="center" vertical="center"/>
    </xf>
    <xf numFmtId="0" fontId="13" fillId="0" borderId="36" xfId="0" applyFont="1" applyBorder="1" applyAlignment="1">
      <alignment horizontal="center" vertical="center" wrapText="1"/>
    </xf>
    <xf numFmtId="0" fontId="13" fillId="0" borderId="36" xfId="0" applyFont="1" applyBorder="1" applyAlignment="1">
      <alignment horizontal="center" vertical="center"/>
    </xf>
    <xf numFmtId="0" fontId="7" fillId="0" borderId="36" xfId="0" applyFont="1" applyBorder="1" applyAlignment="1">
      <alignment horizontal="center" vertical="center"/>
    </xf>
    <xf numFmtId="0" fontId="65" fillId="0" borderId="36" xfId="0" applyFont="1" applyBorder="1" applyAlignment="1">
      <alignment horizontal="center" vertical="center" wrapText="1"/>
    </xf>
    <xf numFmtId="0" fontId="55" fillId="0" borderId="36" xfId="0" applyFont="1" applyBorder="1" applyAlignment="1">
      <alignment horizontal="center" vertical="center"/>
    </xf>
    <xf numFmtId="0" fontId="55" fillId="0" borderId="36" xfId="0" applyFont="1" applyBorder="1" applyAlignment="1">
      <alignment horizontal="left" vertical="center" wrapText="1"/>
    </xf>
    <xf numFmtId="0" fontId="55" fillId="0" borderId="36" xfId="0" applyFont="1" applyBorder="1" applyAlignment="1">
      <alignment horizontal="center" vertical="center" wrapText="1"/>
    </xf>
    <xf numFmtId="0" fontId="7" fillId="66" borderId="36" xfId="0" applyFont="1" applyFill="1" applyBorder="1" applyAlignment="1">
      <alignment horizontal="center" vertical="center"/>
    </xf>
    <xf numFmtId="0" fontId="7" fillId="0" borderId="36" xfId="0" applyFont="1" applyFill="1" applyBorder="1" applyAlignment="1">
      <alignment horizontal="center" vertical="center"/>
    </xf>
    <xf numFmtId="0" fontId="11" fillId="0" borderId="0" xfId="0" applyFont="1" applyAlignment="1">
      <alignment horizontal="center"/>
    </xf>
    <xf numFmtId="0" fontId="11" fillId="0" borderId="0" xfId="0" applyFont="1" applyAlignment="1">
      <alignment horizontal="left" wrapText="1"/>
    </xf>
    <xf numFmtId="0" fontId="11" fillId="0" borderId="0" xfId="0" applyFont="1" applyAlignment="1">
      <alignment horizontal="center"/>
    </xf>
    <xf numFmtId="0" fontId="10" fillId="0" borderId="0" xfId="0" applyFont="1" applyAlignment="1">
      <alignment horizontal="center" wrapText="1"/>
    </xf>
    <xf numFmtId="39" fontId="13" fillId="0" borderId="0" xfId="0" applyNumberFormat="1" applyFont="1" applyBorder="1" applyAlignment="1">
      <alignment horizontal="right"/>
    </xf>
    <xf numFmtId="39" fontId="76" fillId="0" borderId="0" xfId="0" applyNumberFormat="1" applyFont="1" applyFill="1" applyBorder="1" applyAlignment="1">
      <alignment horizontal="center" vertical="center" wrapText="1"/>
    </xf>
    <xf numFmtId="0" fontId="60" fillId="0" borderId="0" xfId="0" applyFont="1" applyFill="1" applyBorder="1" applyAlignment="1">
      <alignment horizontal="center" vertical="center" wrapText="1"/>
    </xf>
    <xf numFmtId="0" fontId="74" fillId="0" borderId="0" xfId="0" applyFont="1" applyFill="1" applyBorder="1" applyAlignment="1">
      <alignment horizontal="left" vertical="center" wrapText="1"/>
    </xf>
    <xf numFmtId="39" fontId="10" fillId="56" borderId="36" xfId="0" applyNumberFormat="1" applyFont="1" applyFill="1" applyBorder="1" applyAlignment="1">
      <alignment horizontal="center" vertical="center" wrapText="1"/>
    </xf>
    <xf numFmtId="39" fontId="75" fillId="56" borderId="36" xfId="0" applyNumberFormat="1" applyFont="1" applyFill="1" applyBorder="1" applyAlignment="1">
      <alignment horizontal="center" vertical="center" wrapText="1"/>
    </xf>
    <xf numFmtId="0" fontId="64" fillId="65" borderId="31" xfId="0" applyFont="1" applyFill="1" applyBorder="1" applyAlignment="1">
      <alignment horizontal="center" vertical="center" wrapText="1"/>
    </xf>
    <xf numFmtId="0" fontId="7" fillId="59" borderId="0" xfId="0" applyFont="1" applyFill="1" applyAlignment="1">
      <alignment vertical="center" wrapText="1"/>
    </xf>
    <xf numFmtId="0" fontId="7" fillId="59" borderId="0" xfId="0" applyFont="1" applyFill="1" applyAlignment="1">
      <alignment wrapText="1"/>
    </xf>
    <xf numFmtId="0" fontId="7" fillId="0" borderId="0" xfId="0" applyFont="1" applyAlignment="1">
      <alignment vertical="center" wrapText="1"/>
    </xf>
    <xf numFmtId="0" fontId="69" fillId="0" borderId="0" xfId="0" applyFont="1" applyAlignment="1">
      <alignment horizontal="right"/>
    </xf>
    <xf numFmtId="39" fontId="68" fillId="0" borderId="0" xfId="0" applyNumberFormat="1" applyFont="1" applyAlignment="1">
      <alignment horizontal="center" wrapText="1"/>
    </xf>
    <xf numFmtId="14" fontId="75" fillId="56" borderId="36" xfId="0" applyNumberFormat="1" applyFont="1" applyFill="1" applyBorder="1" applyAlignment="1">
      <alignment horizontal="center" vertical="center" wrapText="1"/>
    </xf>
    <xf numFmtId="1" fontId="75" fillId="56" borderId="36" xfId="0" applyNumberFormat="1" applyFont="1" applyFill="1" applyBorder="1" applyAlignment="1">
      <alignment horizontal="center" vertical="center" wrapText="1"/>
    </xf>
    <xf numFmtId="0" fontId="63" fillId="65" borderId="31" xfId="0" applyFont="1" applyFill="1" applyBorder="1" applyAlignment="1">
      <alignment horizontal="center" vertical="center" wrapText="1"/>
    </xf>
    <xf numFmtId="14" fontId="77" fillId="56" borderId="36" xfId="0" applyNumberFormat="1" applyFont="1" applyFill="1" applyBorder="1" applyAlignment="1">
      <alignment horizontal="center" vertical="center" wrapText="1"/>
    </xf>
    <xf numFmtId="0" fontId="13" fillId="0" borderId="36" xfId="0" applyFont="1" applyFill="1" applyBorder="1" applyAlignment="1">
      <alignment horizontal="center" vertical="center"/>
    </xf>
    <xf numFmtId="0" fontId="55" fillId="0" borderId="36" xfId="0" applyFont="1" applyFill="1" applyBorder="1" applyAlignment="1">
      <alignment horizontal="center" vertical="center" wrapText="1"/>
    </xf>
    <xf numFmtId="0" fontId="71" fillId="0" borderId="36" xfId="0" applyFont="1" applyFill="1" applyBorder="1" applyAlignment="1">
      <alignment horizontal="center" vertical="center"/>
    </xf>
    <xf numFmtId="0" fontId="54" fillId="59" borderId="36" xfId="0" applyFont="1" applyFill="1" applyBorder="1" applyAlignment="1">
      <alignment vertical="center" wrapText="1"/>
    </xf>
    <xf numFmtId="2" fontId="10" fillId="0" borderId="0" xfId="0" applyNumberFormat="1" applyFont="1" applyFill="1" applyAlignment="1">
      <alignment horizontal="center" wrapText="1"/>
    </xf>
    <xf numFmtId="0" fontId="10" fillId="0" borderId="0" xfId="0" applyFont="1" applyAlignment="1">
      <alignment horizontal="center" wrapText="1"/>
    </xf>
    <xf numFmtId="44" fontId="10" fillId="56" borderId="36" xfId="1109" applyFont="1" applyFill="1" applyBorder="1" applyAlignment="1">
      <alignment horizontal="center" vertical="center" wrapText="1"/>
    </xf>
    <xf numFmtId="0" fontId="13" fillId="64" borderId="18" xfId="0" applyFont="1" applyFill="1" applyBorder="1" applyAlignment="1">
      <alignment horizontal="center" vertical="center" wrapText="1"/>
    </xf>
    <xf numFmtId="0" fontId="13" fillId="64" borderId="15" xfId="0" applyFont="1" applyFill="1" applyBorder="1" applyAlignment="1">
      <alignment horizontal="center" vertical="center" wrapText="1"/>
    </xf>
    <xf numFmtId="0" fontId="81" fillId="59" borderId="36" xfId="0" applyFont="1" applyFill="1" applyBorder="1" applyAlignment="1">
      <alignment horizontal="center" vertical="center" wrapText="1"/>
    </xf>
    <xf numFmtId="0" fontId="83" fillId="59" borderId="36" xfId="0" applyFont="1" applyFill="1" applyBorder="1" applyAlignment="1">
      <alignment horizontal="center" vertical="center" wrapText="1"/>
    </xf>
    <xf numFmtId="0" fontId="13" fillId="60" borderId="36" xfId="0" applyFont="1" applyFill="1" applyBorder="1" applyAlignment="1">
      <alignment horizontal="center" vertical="center" wrapText="1"/>
    </xf>
    <xf numFmtId="0" fontId="12" fillId="60" borderId="19" xfId="0" applyFont="1" applyFill="1" applyBorder="1" applyAlignment="1">
      <alignment horizontal="center" vertical="center" wrapText="1"/>
    </xf>
    <xf numFmtId="0" fontId="12" fillId="60" borderId="36" xfId="0" applyFont="1" applyFill="1" applyBorder="1" applyAlignment="1">
      <alignment horizontal="center" vertical="center" wrapText="1"/>
    </xf>
    <xf numFmtId="39" fontId="13" fillId="0" borderId="18" xfId="0" applyNumberFormat="1" applyFont="1" applyBorder="1" applyAlignment="1">
      <alignment horizontal="center" wrapText="1"/>
    </xf>
    <xf numFmtId="0" fontId="11" fillId="0" borderId="37" xfId="0" applyFont="1" applyBorder="1" applyAlignment="1">
      <alignment horizontal="center" wrapText="1"/>
    </xf>
    <xf numFmtId="0" fontId="7" fillId="0" borderId="37" xfId="0" applyFont="1" applyBorder="1" applyAlignment="1">
      <alignment horizontal="center" wrapText="1"/>
    </xf>
    <xf numFmtId="0" fontId="80" fillId="59" borderId="0" xfId="0" applyFont="1" applyFill="1" applyBorder="1" applyAlignment="1">
      <alignment vertical="center" wrapText="1"/>
    </xf>
    <xf numFmtId="0" fontId="62" fillId="0" borderId="0" xfId="0" applyFont="1" applyAlignment="1">
      <alignment horizontal="center" wrapText="1"/>
    </xf>
    <xf numFmtId="39" fontId="13" fillId="0" borderId="0" xfId="0" applyNumberFormat="1" applyFont="1" applyFill="1" applyBorder="1" applyAlignment="1">
      <alignment horizontal="center" vertical="center" wrapText="1"/>
    </xf>
    <xf numFmtId="0" fontId="13" fillId="0" borderId="0" xfId="0" applyFont="1" applyFill="1" applyBorder="1" applyAlignment="1">
      <alignment horizontal="center" vertical="center" wrapText="1"/>
    </xf>
    <xf numFmtId="0" fontId="13" fillId="63" borderId="15" xfId="0" applyFont="1" applyFill="1" applyBorder="1" applyAlignment="1">
      <alignment horizontal="center" vertical="center" wrapText="1"/>
    </xf>
    <xf numFmtId="0" fontId="13" fillId="63" borderId="18" xfId="0" applyFont="1" applyFill="1" applyBorder="1" applyAlignment="1">
      <alignment horizontal="center" vertical="center" wrapText="1"/>
    </xf>
    <xf numFmtId="15" fontId="13" fillId="63" borderId="15" xfId="0" applyNumberFormat="1" applyFont="1" applyFill="1" applyBorder="1" applyAlignment="1">
      <alignment horizontal="center" vertical="center" wrapText="1"/>
    </xf>
    <xf numFmtId="39" fontId="13" fillId="63" borderId="15" xfId="0" applyNumberFormat="1" applyFont="1" applyFill="1" applyBorder="1" applyAlignment="1">
      <alignment horizontal="center" vertical="center" wrapText="1"/>
    </xf>
    <xf numFmtId="39" fontId="13" fillId="63" borderId="23" xfId="0" applyNumberFormat="1" applyFont="1" applyFill="1" applyBorder="1" applyAlignment="1">
      <alignment horizontal="center" vertical="center" wrapText="1"/>
    </xf>
    <xf numFmtId="37" fontId="67" fillId="0" borderId="36" xfId="0" applyNumberFormat="1" applyFont="1" applyFill="1" applyBorder="1" applyAlignment="1">
      <alignment horizontal="center" vertical="center"/>
    </xf>
    <xf numFmtId="0" fontId="13" fillId="63" borderId="27" xfId="0" applyFont="1" applyFill="1" applyBorder="1" applyAlignment="1">
      <alignment horizontal="center" vertical="center" wrapText="1"/>
    </xf>
    <xf numFmtId="175" fontId="7" fillId="59" borderId="36" xfId="0" applyNumberFormat="1" applyFont="1" applyFill="1" applyBorder="1" applyAlignment="1">
      <alignment horizontal="center" vertical="center" wrapText="1"/>
    </xf>
    <xf numFmtId="0" fontId="66" fillId="59" borderId="19" xfId="0" applyFont="1" applyFill="1" applyBorder="1" applyAlignment="1">
      <alignment vertical="center" wrapText="1"/>
    </xf>
    <xf numFmtId="44" fontId="7" fillId="59" borderId="36" xfId="1109" applyFont="1" applyFill="1" applyBorder="1" applyAlignment="1">
      <alignment horizontal="center" vertical="center" wrapText="1"/>
    </xf>
    <xf numFmtId="0" fontId="11" fillId="0" borderId="0" xfId="0" applyFont="1" applyBorder="1" applyAlignment="1">
      <alignment vertical="center"/>
    </xf>
    <xf numFmtId="0" fontId="11" fillId="0" borderId="0" xfId="524" applyFont="1" applyBorder="1" applyAlignment="1">
      <alignment vertical="center" wrapText="1"/>
    </xf>
    <xf numFmtId="174" fontId="11" fillId="0" borderId="0" xfId="524" applyNumberFormat="1" applyFont="1" applyBorder="1" applyAlignment="1">
      <alignment vertical="center"/>
    </xf>
    <xf numFmtId="0" fontId="11" fillId="0" borderId="0" xfId="0" applyFont="1" applyBorder="1" applyAlignment="1">
      <alignment wrapText="1"/>
    </xf>
    <xf numFmtId="0" fontId="11" fillId="0" borderId="0" xfId="0" applyFont="1" applyBorder="1"/>
    <xf numFmtId="0" fontId="11" fillId="0" borderId="0" xfId="524" applyFont="1" applyBorder="1" applyAlignment="1">
      <alignment vertical="center"/>
    </xf>
    <xf numFmtId="0" fontId="7" fillId="0" borderId="0" xfId="0" applyFont="1" applyBorder="1" applyAlignment="1">
      <alignment horizontal="center" wrapText="1"/>
    </xf>
    <xf numFmtId="0" fontId="11" fillId="0" borderId="0" xfId="0" applyFont="1" applyBorder="1" applyAlignment="1">
      <alignment horizontal="center"/>
    </xf>
    <xf numFmtId="174" fontId="11" fillId="0" borderId="0" xfId="0" applyNumberFormat="1" applyFont="1" applyBorder="1"/>
    <xf numFmtId="0" fontId="67" fillId="59" borderId="36" xfId="0" applyFont="1" applyFill="1" applyBorder="1" applyAlignment="1">
      <alignment horizontal="center" vertical="center" wrapText="1"/>
    </xf>
    <xf numFmtId="0" fontId="7" fillId="0" borderId="36" xfId="524" applyFont="1" applyFill="1" applyBorder="1" applyAlignment="1">
      <alignment horizontal="center" vertical="center" wrapText="1"/>
    </xf>
    <xf numFmtId="0" fontId="67" fillId="0" borderId="36" xfId="524" applyFont="1" applyFill="1" applyBorder="1" applyAlignment="1">
      <alignment horizontal="center" vertical="center" wrapText="1"/>
    </xf>
    <xf numFmtId="0" fontId="67" fillId="0" borderId="36" xfId="0" applyFont="1" applyBorder="1" applyAlignment="1">
      <alignment horizontal="center" vertical="center" wrapText="1"/>
    </xf>
    <xf numFmtId="10" fontId="7" fillId="59" borderId="36" xfId="0" applyNumberFormat="1" applyFont="1" applyFill="1" applyBorder="1" applyAlignment="1">
      <alignment horizontal="center" vertical="center" wrapText="1"/>
    </xf>
    <xf numFmtId="9" fontId="7" fillId="0" borderId="36" xfId="524" applyNumberFormat="1" applyFont="1" applyFill="1" applyBorder="1" applyAlignment="1">
      <alignment horizontal="center" vertical="center" wrapText="1"/>
    </xf>
    <xf numFmtId="0" fontId="12" fillId="59" borderId="16" xfId="0" applyFont="1" applyFill="1" applyBorder="1" applyAlignment="1">
      <alignment horizontal="center" vertical="center" wrapText="1"/>
    </xf>
    <xf numFmtId="176" fontId="11" fillId="0" borderId="0" xfId="0" applyNumberFormat="1" applyFont="1"/>
    <xf numFmtId="176" fontId="55" fillId="0" borderId="0" xfId="0" applyNumberFormat="1" applyFont="1" applyAlignment="1">
      <alignment horizontal="center" wrapText="1"/>
    </xf>
    <xf numFmtId="0" fontId="7" fillId="59" borderId="36" xfId="0" applyFont="1" applyFill="1" applyBorder="1" applyAlignment="1">
      <alignment vertical="center"/>
    </xf>
    <xf numFmtId="0" fontId="54" fillId="59" borderId="27" xfId="0" applyFont="1" applyFill="1" applyBorder="1" applyAlignment="1">
      <alignment vertical="center" wrapText="1"/>
    </xf>
    <xf numFmtId="0" fontId="55" fillId="59" borderId="27" xfId="0" applyFont="1" applyFill="1" applyBorder="1" applyAlignment="1">
      <alignment vertical="center" wrapText="1"/>
    </xf>
    <xf numFmtId="0" fontId="7" fillId="0" borderId="27" xfId="0" applyFont="1" applyFill="1" applyBorder="1" applyAlignment="1">
      <alignment horizontal="left" vertical="center" wrapText="1"/>
    </xf>
    <xf numFmtId="0" fontId="55" fillId="0" borderId="27" xfId="0" applyFont="1" applyFill="1" applyBorder="1" applyAlignment="1">
      <alignment horizontal="left" vertical="center" wrapText="1"/>
    </xf>
    <xf numFmtId="0" fontId="11" fillId="0" borderId="33" xfId="524" applyFont="1" applyBorder="1" applyAlignment="1">
      <alignment vertical="center" wrapText="1"/>
    </xf>
    <xf numFmtId="0" fontId="10" fillId="0" borderId="0" xfId="0" applyFont="1" applyBorder="1" applyAlignment="1">
      <alignment horizontal="left"/>
    </xf>
    <xf numFmtId="0" fontId="10" fillId="0" borderId="0" xfId="0" applyFont="1" applyBorder="1" applyAlignment="1">
      <alignment horizontal="center"/>
    </xf>
    <xf numFmtId="39" fontId="87" fillId="63" borderId="0" xfId="0" applyNumberFormat="1" applyFont="1" applyFill="1" applyAlignment="1">
      <alignment horizontal="center" vertical="center" wrapText="1"/>
    </xf>
    <xf numFmtId="39" fontId="88" fillId="68" borderId="14" xfId="0" applyNumberFormat="1" applyFont="1" applyFill="1" applyBorder="1" applyAlignment="1">
      <alignment horizontal="center" vertical="center" wrapText="1"/>
    </xf>
    <xf numFmtId="0" fontId="13" fillId="60" borderId="24" xfId="0" applyFont="1" applyFill="1" applyBorder="1" applyAlignment="1">
      <alignment wrapText="1"/>
    </xf>
    <xf numFmtId="0" fontId="13" fillId="60" borderId="24" xfId="0" applyFont="1" applyFill="1" applyBorder="1" applyAlignment="1">
      <alignment vertical="center" wrapText="1"/>
    </xf>
    <xf numFmtId="39" fontId="89" fillId="63" borderId="0" xfId="0" applyNumberFormat="1" applyFont="1" applyFill="1" applyAlignment="1">
      <alignment horizontal="center" vertical="center" wrapText="1"/>
    </xf>
    <xf numFmtId="39" fontId="90" fillId="68" borderId="14" xfId="0" applyNumberFormat="1" applyFont="1" applyFill="1" applyBorder="1" applyAlignment="1">
      <alignment horizontal="center" vertical="center" wrapText="1"/>
    </xf>
    <xf numFmtId="0" fontId="91" fillId="62" borderId="36" xfId="0" applyFont="1" applyFill="1" applyBorder="1" applyAlignment="1">
      <alignment horizontal="center" vertical="center"/>
    </xf>
    <xf numFmtId="2" fontId="10" fillId="0" borderId="0" xfId="0" applyNumberFormat="1" applyFont="1" applyFill="1" applyAlignment="1">
      <alignment horizontal="center" vertical="center" wrapText="1"/>
    </xf>
    <xf numFmtId="2" fontId="10" fillId="0" borderId="0" xfId="0" applyNumberFormat="1" applyFont="1" applyFill="1" applyAlignment="1">
      <alignment horizontal="center" wrapText="1"/>
    </xf>
    <xf numFmtId="49" fontId="70" fillId="58" borderId="0" xfId="0" applyNumberFormat="1" applyFont="1" applyFill="1" applyAlignment="1">
      <alignment horizontal="center" vertical="center" wrapText="1"/>
    </xf>
    <xf numFmtId="0" fontId="67" fillId="62" borderId="0" xfId="0" applyFont="1" applyFill="1" applyAlignment="1">
      <alignment horizontal="left" vertical="center" wrapText="1"/>
    </xf>
    <xf numFmtId="0" fontId="7" fillId="59" borderId="0" xfId="0" applyFont="1" applyFill="1" applyAlignment="1">
      <alignment horizontal="left" wrapText="1"/>
    </xf>
    <xf numFmtId="0" fontId="7" fillId="0" borderId="0" xfId="0" applyFont="1" applyAlignment="1">
      <alignment horizontal="left" vertical="center" wrapText="1"/>
    </xf>
    <xf numFmtId="0" fontId="15" fillId="62" borderId="0" xfId="0" applyFont="1" applyFill="1" applyAlignment="1">
      <alignment horizontal="left" vertical="center" wrapText="1"/>
    </xf>
    <xf numFmtId="44" fontId="7" fillId="59" borderId="0" xfId="1109" applyFont="1" applyFill="1" applyAlignment="1">
      <alignment vertical="center" wrapText="1"/>
    </xf>
    <xf numFmtId="44" fontId="7" fillId="0" borderId="0" xfId="0" applyNumberFormat="1" applyFont="1" applyAlignment="1"/>
    <xf numFmtId="44" fontId="11" fillId="0" borderId="0" xfId="0" applyNumberFormat="1" applyFont="1" applyAlignment="1"/>
    <xf numFmtId="44" fontId="11" fillId="0" borderId="0" xfId="0" applyNumberFormat="1" applyFont="1"/>
    <xf numFmtId="15" fontId="7" fillId="0" borderId="36" xfId="0" applyNumberFormat="1" applyFont="1" applyFill="1" applyBorder="1" applyAlignment="1">
      <alignment horizontal="center" vertical="center" wrapText="1"/>
    </xf>
    <xf numFmtId="0" fontId="13" fillId="63" borderId="0" xfId="0" applyFont="1" applyFill="1" applyBorder="1" applyAlignment="1">
      <alignment horizontal="center" vertical="center" wrapText="1"/>
    </xf>
    <xf numFmtId="0" fontId="54" fillId="59" borderId="21" xfId="0" applyFont="1" applyFill="1" applyBorder="1" applyAlignment="1">
      <alignment vertical="center" wrapText="1"/>
    </xf>
    <xf numFmtId="0" fontId="55" fillId="59" borderId="21" xfId="0" applyFont="1" applyFill="1" applyBorder="1" applyAlignment="1">
      <alignment vertical="center" wrapText="1"/>
    </xf>
    <xf numFmtId="0" fontId="55" fillId="0" borderId="21" xfId="0" applyFont="1" applyFill="1" applyBorder="1" applyAlignment="1">
      <alignment horizontal="left" vertical="center" wrapText="1"/>
    </xf>
    <xf numFmtId="0" fontId="12" fillId="59" borderId="0" xfId="0" applyFont="1" applyFill="1" applyBorder="1" applyAlignment="1">
      <alignment horizontal="center" vertical="center" wrapText="1"/>
    </xf>
    <xf numFmtId="0" fontId="68" fillId="59" borderId="0" xfId="0" applyFont="1" applyFill="1" applyBorder="1" applyAlignment="1">
      <alignment horizontal="center" vertical="center" wrapText="1"/>
    </xf>
    <xf numFmtId="0" fontId="55" fillId="0" borderId="0" xfId="0" applyFont="1" applyBorder="1" applyAlignment="1">
      <alignment horizontal="center" wrapText="1"/>
    </xf>
    <xf numFmtId="0" fontId="85" fillId="59" borderId="0" xfId="0" applyFont="1" applyFill="1" applyBorder="1" applyAlignment="1">
      <alignment horizontal="center" vertical="center" wrapText="1"/>
    </xf>
    <xf numFmtId="0" fontId="54" fillId="59" borderId="0" xfId="0" applyFont="1" applyFill="1" applyBorder="1" applyAlignment="1">
      <alignment vertical="center" wrapText="1"/>
    </xf>
    <xf numFmtId="0" fontId="55" fillId="59" borderId="0" xfId="0" applyFont="1" applyFill="1" applyBorder="1" applyAlignment="1">
      <alignment vertical="center" wrapText="1"/>
    </xf>
    <xf numFmtId="0" fontId="55" fillId="0" borderId="0" xfId="0" applyFont="1" applyFill="1" applyBorder="1" applyAlignment="1">
      <alignment horizontal="left" vertical="center" wrapText="1"/>
    </xf>
    <xf numFmtId="0" fontId="7" fillId="59" borderId="19" xfId="0" applyFont="1" applyFill="1" applyBorder="1" applyAlignment="1">
      <alignment horizontal="center" vertical="center"/>
    </xf>
    <xf numFmtId="15" fontId="7" fillId="59" borderId="19" xfId="0" applyNumberFormat="1" applyFont="1" applyFill="1" applyBorder="1" applyAlignment="1">
      <alignment horizontal="center" vertical="center" wrapText="1"/>
    </xf>
    <xf numFmtId="0" fontId="7" fillId="59" borderId="36" xfId="0" applyFont="1" applyFill="1" applyBorder="1" applyAlignment="1">
      <alignment horizontal="center" vertical="center"/>
    </xf>
    <xf numFmtId="0" fontId="7" fillId="59" borderId="36" xfId="0" applyFont="1" applyFill="1" applyBorder="1" applyAlignment="1">
      <alignment horizontal="center" vertical="center" wrapText="1"/>
    </xf>
    <xf numFmtId="0" fontId="67" fillId="0" borderId="19" xfId="0" applyFont="1" applyBorder="1" applyAlignment="1">
      <alignment horizontal="center" vertical="center" wrapText="1"/>
    </xf>
    <xf numFmtId="9" fontId="7" fillId="0" borderId="19" xfId="524" applyNumberFormat="1" applyFont="1" applyFill="1" applyBorder="1" applyAlignment="1">
      <alignment horizontal="center" vertical="center" wrapText="1"/>
    </xf>
    <xf numFmtId="0" fontId="12" fillId="59" borderId="38" xfId="0" applyFont="1" applyFill="1" applyBorder="1" applyAlignment="1">
      <alignment horizontal="center" wrapText="1"/>
    </xf>
    <xf numFmtId="0" fontId="80" fillId="59" borderId="26" xfId="0" applyFont="1" applyFill="1" applyBorder="1" applyAlignment="1">
      <alignment horizontal="center" vertical="center" wrapText="1"/>
    </xf>
    <xf numFmtId="0" fontId="13" fillId="63" borderId="27" xfId="0" applyFont="1" applyFill="1" applyBorder="1" applyAlignment="1">
      <alignment horizontal="center" vertical="center" wrapText="1"/>
    </xf>
    <xf numFmtId="39" fontId="67" fillId="59" borderId="27" xfId="0" applyNumberFormat="1" applyFont="1" applyFill="1" applyBorder="1" applyAlignment="1">
      <alignment horizontal="center" vertical="center" wrapText="1"/>
    </xf>
    <xf numFmtId="39" fontId="67" fillId="59" borderId="30" xfId="0" applyNumberFormat="1" applyFont="1" applyFill="1" applyBorder="1" applyAlignment="1">
      <alignment horizontal="center" vertical="center" wrapText="1"/>
    </xf>
    <xf numFmtId="39" fontId="67" fillId="59" borderId="40" xfId="0" applyNumberFormat="1" applyFont="1" applyFill="1" applyBorder="1" applyAlignment="1">
      <alignment horizontal="center" vertical="center" wrapText="1"/>
    </xf>
    <xf numFmtId="0" fontId="92" fillId="69" borderId="36" xfId="1110" applyBorder="1" applyAlignment="1">
      <alignment horizontal="center" vertical="center"/>
    </xf>
    <xf numFmtId="0" fontId="7" fillId="0" borderId="36" xfId="0" applyFont="1" applyFill="1" applyBorder="1" applyAlignment="1">
      <alignment horizontal="center" vertical="center" wrapText="1"/>
    </xf>
    <xf numFmtId="39" fontId="94" fillId="59" borderId="27" xfId="0" applyNumberFormat="1" applyFont="1" applyFill="1" applyBorder="1" applyAlignment="1">
      <alignment horizontal="center" vertical="center" wrapText="1"/>
    </xf>
    <xf numFmtId="174" fontId="7" fillId="0" borderId="0" xfId="0" applyNumberFormat="1" applyFont="1" applyAlignment="1">
      <alignment horizontal="center" wrapText="1"/>
    </xf>
    <xf numFmtId="0" fontId="93" fillId="70" borderId="36" xfId="1111" applyBorder="1" applyAlignment="1">
      <alignment horizontal="center" vertical="center"/>
    </xf>
    <xf numFmtId="174" fontId="7" fillId="0" borderId="0" xfId="0" applyNumberFormat="1" applyFont="1" applyAlignment="1">
      <alignment wrapText="1"/>
    </xf>
    <xf numFmtId="9" fontId="7" fillId="0" borderId="36" xfId="0" applyNumberFormat="1" applyFont="1" applyFill="1" applyBorder="1" applyAlignment="1">
      <alignment horizontal="center" vertical="center" wrapText="1"/>
    </xf>
    <xf numFmtId="44" fontId="54" fillId="59" borderId="27" xfId="0" applyNumberFormat="1" applyFont="1" applyFill="1" applyBorder="1" applyAlignment="1">
      <alignment vertical="center" wrapText="1"/>
    </xf>
    <xf numFmtId="0" fontId="7" fillId="59" borderId="40" xfId="0" applyFont="1" applyFill="1" applyBorder="1" applyAlignment="1">
      <alignment vertical="center" wrapText="1"/>
    </xf>
    <xf numFmtId="39" fontId="67" fillId="59" borderId="27" xfId="0" applyNumberFormat="1" applyFont="1" applyFill="1" applyBorder="1" applyAlignment="1">
      <alignment vertical="center" wrapText="1"/>
    </xf>
    <xf numFmtId="0" fontId="67" fillId="62" borderId="0" xfId="0" applyFont="1" applyFill="1" applyAlignment="1">
      <alignment vertical="center" wrapText="1"/>
    </xf>
    <xf numFmtId="0" fontId="7" fillId="59" borderId="18" xfId="0" applyFont="1" applyFill="1" applyBorder="1" applyAlignment="1">
      <alignment horizontal="center" vertical="center" wrapText="1"/>
    </xf>
    <xf numFmtId="0" fontId="7" fillId="59" borderId="19" xfId="0" applyFont="1" applyFill="1" applyBorder="1" applyAlignment="1">
      <alignment horizontal="center" vertical="center" wrapText="1"/>
    </xf>
    <xf numFmtId="0" fontId="7" fillId="59" borderId="36" xfId="0" applyFont="1" applyFill="1" applyBorder="1" applyAlignment="1">
      <alignment horizontal="center" vertical="center" wrapText="1"/>
    </xf>
    <xf numFmtId="0" fontId="7" fillId="59" borderId="36" xfId="0" applyFont="1" applyFill="1" applyBorder="1" applyAlignment="1">
      <alignment horizontal="center" vertical="center"/>
    </xf>
    <xf numFmtId="0" fontId="13" fillId="60" borderId="43" xfId="0" applyFont="1" applyFill="1" applyBorder="1" applyAlignment="1">
      <alignment wrapText="1"/>
    </xf>
    <xf numFmtId="0" fontId="12" fillId="59" borderId="44" xfId="0" applyFont="1" applyFill="1" applyBorder="1" applyAlignment="1">
      <alignment horizontal="center" vertical="center" wrapText="1"/>
    </xf>
    <xf numFmtId="37" fontId="95" fillId="0" borderId="36" xfId="0" applyNumberFormat="1" applyFont="1" applyFill="1" applyBorder="1" applyAlignment="1">
      <alignment horizontal="center" vertical="center"/>
    </xf>
    <xf numFmtId="37" fontId="91" fillId="62" borderId="36" xfId="0" applyNumberFormat="1" applyFont="1" applyFill="1" applyBorder="1" applyAlignment="1">
      <alignment horizontal="center" vertical="center"/>
    </xf>
    <xf numFmtId="2" fontId="7" fillId="0" borderId="36" xfId="0" applyNumberFormat="1" applyFont="1" applyFill="1" applyBorder="1" applyAlignment="1">
      <alignment horizontal="center" vertical="center" wrapText="1"/>
    </xf>
    <xf numFmtId="175" fontId="7" fillId="0" borderId="36" xfId="443" applyNumberFormat="1" applyFont="1" applyFill="1" applyBorder="1" applyAlignment="1">
      <alignment horizontal="center" vertical="center"/>
    </xf>
    <xf numFmtId="0" fontId="7" fillId="0" borderId="36" xfId="0" applyFont="1" applyBorder="1" applyAlignment="1">
      <alignment horizontal="center" wrapText="1"/>
    </xf>
    <xf numFmtId="176" fontId="7" fillId="0" borderId="36" xfId="0" applyNumberFormat="1" applyFont="1" applyBorder="1" applyAlignment="1">
      <alignment horizontal="center" wrapText="1"/>
    </xf>
    <xf numFmtId="39" fontId="7" fillId="0" borderId="36" xfId="0" applyNumberFormat="1" applyFont="1" applyBorder="1" applyAlignment="1">
      <alignment horizontal="center" wrapText="1"/>
    </xf>
    <xf numFmtId="176" fontId="7" fillId="0" borderId="0" xfId="0" applyNumberFormat="1" applyFont="1" applyAlignment="1">
      <alignment horizontal="center" wrapText="1"/>
    </xf>
    <xf numFmtId="10" fontId="13" fillId="0" borderId="36" xfId="443" applyNumberFormat="1" applyFont="1" applyFill="1" applyBorder="1" applyAlignment="1">
      <alignment horizontal="center" vertical="center" wrapText="1"/>
    </xf>
    <xf numFmtId="0" fontId="13" fillId="64" borderId="36" xfId="0" applyFont="1" applyFill="1" applyBorder="1" applyAlignment="1">
      <alignment horizontal="center" vertical="center" wrapText="1"/>
    </xf>
    <xf numFmtId="0" fontId="13" fillId="0" borderId="0" xfId="0" applyFont="1" applyBorder="1" applyAlignment="1">
      <alignment horizontal="center" vertical="top" wrapText="1"/>
    </xf>
    <xf numFmtId="176" fontId="13" fillId="0" borderId="0" xfId="0" applyNumberFormat="1" applyFont="1" applyBorder="1" applyAlignment="1">
      <alignment horizontal="center" vertical="top" wrapText="1"/>
    </xf>
    <xf numFmtId="9" fontId="13" fillId="0" borderId="0" xfId="0" applyNumberFormat="1" applyFont="1" applyBorder="1" applyAlignment="1">
      <alignment horizontal="center" vertical="top" wrapText="1"/>
    </xf>
    <xf numFmtId="2" fontId="7" fillId="0" borderId="36" xfId="0" applyNumberFormat="1" applyFont="1" applyFill="1" applyBorder="1" applyAlignment="1">
      <alignment horizontal="right" vertical="center"/>
    </xf>
    <xf numFmtId="176" fontId="7" fillId="0" borderId="36" xfId="0" applyNumberFormat="1" applyFont="1" applyBorder="1" applyAlignment="1">
      <alignment horizontal="center" vertical="center" wrapText="1"/>
    </xf>
    <xf numFmtId="39" fontId="7" fillId="0" borderId="36" xfId="0" applyNumberFormat="1" applyFont="1" applyBorder="1" applyAlignment="1">
      <alignment horizontal="center" vertical="center" wrapText="1"/>
    </xf>
    <xf numFmtId="176" fontId="11" fillId="0" borderId="36" xfId="0" applyNumberFormat="1" applyFont="1" applyBorder="1" applyAlignment="1">
      <alignment horizontal="center" vertical="center"/>
    </xf>
    <xf numFmtId="2" fontId="7" fillId="0" borderId="36" xfId="0" applyNumberFormat="1" applyFont="1" applyFill="1" applyBorder="1" applyAlignment="1">
      <alignment horizontal="center" vertical="center"/>
    </xf>
    <xf numFmtId="0" fontId="7" fillId="59" borderId="36" xfId="0" applyFont="1" applyFill="1" applyBorder="1" applyAlignment="1">
      <alignment horizontal="center" vertical="center"/>
    </xf>
    <xf numFmtId="0" fontId="7" fillId="59" borderId="36" xfId="0" applyFont="1" applyFill="1" applyBorder="1" applyAlignment="1">
      <alignment horizontal="center" vertical="center" wrapText="1"/>
    </xf>
    <xf numFmtId="2" fontId="12" fillId="0" borderId="0" xfId="0" applyNumberFormat="1" applyFont="1" applyFill="1" applyAlignment="1">
      <alignment horizontal="center" vertical="center" wrapText="1"/>
    </xf>
    <xf numFmtId="0" fontId="66" fillId="59" borderId="18" xfId="0" applyFont="1" applyFill="1" applyBorder="1" applyAlignment="1">
      <alignment horizontal="center" vertical="center" wrapText="1"/>
    </xf>
    <xf numFmtId="0" fontId="66" fillId="59" borderId="19" xfId="0" applyFont="1" applyFill="1" applyBorder="1" applyAlignment="1">
      <alignment horizontal="center" vertical="center" wrapText="1"/>
    </xf>
    <xf numFmtId="0" fontId="7" fillId="59" borderId="18" xfId="0" applyFont="1" applyFill="1" applyBorder="1" applyAlignment="1">
      <alignment horizontal="center" vertical="center"/>
    </xf>
    <xf numFmtId="0" fontId="7" fillId="59" borderId="19" xfId="0" applyFont="1" applyFill="1" applyBorder="1" applyAlignment="1">
      <alignment horizontal="center" vertical="center"/>
    </xf>
    <xf numFmtId="0" fontId="7" fillId="59" borderId="18" xfId="0" applyFont="1" applyFill="1" applyBorder="1" applyAlignment="1">
      <alignment horizontal="center" vertical="center" wrapText="1"/>
    </xf>
    <xf numFmtId="0" fontId="7" fillId="59" borderId="19" xfId="0" applyFont="1" applyFill="1" applyBorder="1" applyAlignment="1">
      <alignment horizontal="center" vertical="center" wrapText="1"/>
    </xf>
    <xf numFmtId="0" fontId="7" fillId="0" borderId="0" xfId="0" applyFont="1" applyAlignment="1">
      <alignment horizontal="center" vertical="center" wrapText="1"/>
    </xf>
    <xf numFmtId="39" fontId="14" fillId="63" borderId="24" xfId="0" applyNumberFormat="1" applyFont="1" applyFill="1" applyBorder="1" applyAlignment="1">
      <alignment horizontal="center" vertical="center"/>
    </xf>
    <xf numFmtId="39" fontId="14" fillId="63" borderId="25" xfId="0" applyNumberFormat="1" applyFont="1" applyFill="1" applyBorder="1" applyAlignment="1">
      <alignment horizontal="center" vertical="center"/>
    </xf>
    <xf numFmtId="0" fontId="13" fillId="0" borderId="0" xfId="0" applyFont="1" applyAlignment="1">
      <alignment horizontal="center" vertical="center" wrapText="1"/>
    </xf>
    <xf numFmtId="2" fontId="10" fillId="0" borderId="0" xfId="0" applyNumberFormat="1" applyFont="1" applyFill="1" applyAlignment="1">
      <alignment horizontal="center" vertical="center" wrapText="1"/>
    </xf>
    <xf numFmtId="49" fontId="70" fillId="58" borderId="0" xfId="0" applyNumberFormat="1" applyFont="1" applyFill="1" applyAlignment="1">
      <alignment horizontal="center" vertical="center" wrapText="1"/>
    </xf>
    <xf numFmtId="0" fontId="67" fillId="62" borderId="0" xfId="0" applyFont="1" applyFill="1" applyAlignment="1">
      <alignment horizontal="center" vertical="center" wrapText="1"/>
    </xf>
    <xf numFmtId="0" fontId="7" fillId="59" borderId="0" xfId="0" applyFont="1" applyFill="1" applyAlignment="1">
      <alignment horizontal="left" wrapText="1"/>
    </xf>
    <xf numFmtId="0" fontId="7" fillId="0" borderId="0" xfId="0" applyFont="1" applyAlignment="1">
      <alignment horizontal="left" vertical="center" wrapText="1"/>
    </xf>
    <xf numFmtId="0" fontId="10" fillId="0" borderId="0" xfId="0" applyFont="1" applyAlignment="1">
      <alignment horizontal="center" wrapText="1"/>
    </xf>
    <xf numFmtId="0" fontId="13" fillId="59" borderId="0" xfId="0" applyFont="1" applyFill="1" applyAlignment="1">
      <alignment horizontal="center" vertical="center" wrapText="1"/>
    </xf>
    <xf numFmtId="2" fontId="10" fillId="0" borderId="0" xfId="0" applyNumberFormat="1" applyFont="1" applyFill="1" applyAlignment="1">
      <alignment horizontal="center" wrapText="1"/>
    </xf>
    <xf numFmtId="2" fontId="10" fillId="0" borderId="0" xfId="0" applyNumberFormat="1" applyFont="1" applyAlignment="1">
      <alignment horizontal="center" wrapText="1"/>
    </xf>
    <xf numFmtId="0" fontId="7" fillId="0" borderId="30"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55" fillId="0" borderId="31" xfId="0" applyFont="1" applyBorder="1" applyAlignment="1">
      <alignment horizontal="center" wrapText="1"/>
    </xf>
    <xf numFmtId="0" fontId="55" fillId="0" borderId="32" xfId="0" applyFont="1" applyBorder="1" applyAlignment="1">
      <alignment horizontal="center" wrapText="1"/>
    </xf>
    <xf numFmtId="0" fontId="55" fillId="0" borderId="39" xfId="0" applyFont="1" applyBorder="1" applyAlignment="1">
      <alignment horizontal="center" wrapText="1"/>
    </xf>
    <xf numFmtId="39" fontId="72" fillId="67" borderId="24" xfId="0" applyNumberFormat="1" applyFont="1" applyFill="1" applyBorder="1" applyAlignment="1">
      <alignment horizontal="center" vertical="center"/>
    </xf>
    <xf numFmtId="39" fontId="72" fillId="67" borderId="25" xfId="0" applyNumberFormat="1" applyFont="1" applyFill="1" applyBorder="1" applyAlignment="1">
      <alignment horizontal="center" vertical="center"/>
    </xf>
    <xf numFmtId="39" fontId="86" fillId="63" borderId="20" xfId="0" applyNumberFormat="1" applyFont="1" applyFill="1" applyBorder="1" applyAlignment="1">
      <alignment horizontal="center" vertical="center" wrapText="1"/>
    </xf>
    <xf numFmtId="39" fontId="86" fillId="63" borderId="33" xfId="0" applyNumberFormat="1" applyFont="1" applyFill="1" applyBorder="1" applyAlignment="1">
      <alignment horizontal="center" vertical="center" wrapText="1"/>
    </xf>
    <xf numFmtId="39" fontId="88" fillId="68" borderId="36" xfId="0" applyNumberFormat="1" applyFont="1" applyFill="1" applyBorder="1" applyAlignment="1">
      <alignment horizontal="center" wrapText="1"/>
    </xf>
    <xf numFmtId="0" fontId="7" fillId="59" borderId="41" xfId="0" applyFont="1" applyFill="1" applyBorder="1" applyAlignment="1">
      <alignment horizontal="center" vertical="center" wrapText="1"/>
    </xf>
    <xf numFmtId="0" fontId="7" fillId="59" borderId="36" xfId="0" applyFont="1" applyFill="1" applyBorder="1" applyAlignment="1">
      <alignment horizontal="center" vertical="center" wrapText="1"/>
    </xf>
    <xf numFmtId="0" fontId="66" fillId="59" borderId="36" xfId="0" applyFont="1" applyFill="1" applyBorder="1" applyAlignment="1">
      <alignment horizontal="center" vertical="center" wrapText="1"/>
    </xf>
    <xf numFmtId="0" fontId="11" fillId="59" borderId="30" xfId="0" applyFont="1" applyFill="1" applyBorder="1" applyAlignment="1">
      <alignment horizontal="center" vertical="center" wrapText="1"/>
    </xf>
    <xf numFmtId="0" fontId="11" fillId="59" borderId="21" xfId="0" applyFont="1" applyFill="1" applyBorder="1" applyAlignment="1">
      <alignment horizontal="center" vertical="center" wrapText="1"/>
    </xf>
    <xf numFmtId="0" fontId="11" fillId="59" borderId="40" xfId="0" applyFont="1" applyFill="1" applyBorder="1" applyAlignment="1">
      <alignment horizontal="center" vertical="center" wrapText="1"/>
    </xf>
    <xf numFmtId="0" fontId="7" fillId="59" borderId="41" xfId="0" applyFont="1" applyFill="1" applyBorder="1" applyAlignment="1">
      <alignment horizontal="center" vertical="center"/>
    </xf>
    <xf numFmtId="0" fontId="66" fillId="59" borderId="41" xfId="0" applyFont="1" applyFill="1" applyBorder="1" applyAlignment="1">
      <alignment horizontal="center" vertical="center" wrapText="1"/>
    </xf>
    <xf numFmtId="0" fontId="7" fillId="59" borderId="36" xfId="0" applyFont="1" applyFill="1" applyBorder="1" applyAlignment="1">
      <alignment horizontal="center" vertical="center"/>
    </xf>
    <xf numFmtId="39" fontId="70" fillId="63" borderId="36" xfId="0" applyNumberFormat="1" applyFont="1" applyFill="1" applyBorder="1" applyAlignment="1">
      <alignment horizontal="center" vertical="center" wrapText="1"/>
    </xf>
    <xf numFmtId="39" fontId="90" fillId="68" borderId="36" xfId="0" applyNumberFormat="1" applyFont="1" applyFill="1" applyBorder="1" applyAlignment="1">
      <alignment horizontal="center" wrapText="1"/>
    </xf>
    <xf numFmtId="0" fontId="67" fillId="62" borderId="0" xfId="0" applyFont="1" applyFill="1" applyAlignment="1">
      <alignment horizontal="left" vertical="center" wrapText="1"/>
    </xf>
    <xf numFmtId="0" fontId="15" fillId="62" borderId="0" xfId="0" applyFont="1" applyFill="1" applyAlignment="1">
      <alignment horizontal="left" vertical="center" wrapText="1"/>
    </xf>
    <xf numFmtId="39" fontId="86" fillId="63" borderId="37" xfId="0" applyNumberFormat="1" applyFont="1" applyFill="1" applyBorder="1" applyAlignment="1">
      <alignment horizontal="center" vertical="center" wrapText="1"/>
    </xf>
    <xf numFmtId="39" fontId="86" fillId="63" borderId="42" xfId="0" applyNumberFormat="1" applyFont="1" applyFill="1" applyBorder="1" applyAlignment="1">
      <alignment horizontal="center" vertical="center" wrapText="1"/>
    </xf>
    <xf numFmtId="0" fontId="82" fillId="63" borderId="28" xfId="0" applyFont="1" applyFill="1" applyBorder="1" applyAlignment="1">
      <alignment horizontal="center" wrapText="1"/>
    </xf>
    <xf numFmtId="0" fontId="82" fillId="63" borderId="29" xfId="0" applyFont="1" applyFill="1" applyBorder="1" applyAlignment="1">
      <alignment horizontal="center" wrapText="1"/>
    </xf>
    <xf numFmtId="0" fontId="13" fillId="64" borderId="27" xfId="0" applyFont="1" applyFill="1" applyBorder="1" applyAlignment="1">
      <alignment horizontal="center" vertical="center" wrapText="1"/>
    </xf>
    <xf numFmtId="0" fontId="13" fillId="64" borderId="20" xfId="0" applyFont="1" applyFill="1" applyBorder="1" applyAlignment="1">
      <alignment horizontal="center" vertical="center" wrapText="1"/>
    </xf>
    <xf numFmtId="0" fontId="13" fillId="64" borderId="33" xfId="0" applyFont="1" applyFill="1" applyBorder="1" applyAlignment="1">
      <alignment horizontal="center" vertical="center" wrapText="1"/>
    </xf>
    <xf numFmtId="0" fontId="13" fillId="0" borderId="27"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33" xfId="0" applyFont="1" applyBorder="1" applyAlignment="1">
      <alignment horizontal="center" vertical="center" wrapText="1"/>
    </xf>
    <xf numFmtId="49" fontId="10" fillId="58" borderId="0" xfId="0" applyNumberFormat="1" applyFont="1" applyFill="1" applyAlignment="1">
      <alignment horizontal="center" vertical="center" wrapText="1"/>
    </xf>
    <xf numFmtId="0" fontId="72" fillId="64" borderId="36" xfId="0" applyFont="1" applyFill="1" applyBorder="1" applyAlignment="1">
      <alignment horizontal="center" vertical="center"/>
    </xf>
    <xf numFmtId="0" fontId="73" fillId="0" borderId="0" xfId="0" applyFont="1" applyAlignment="1">
      <alignment horizontal="center" vertical="center"/>
    </xf>
    <xf numFmtId="2" fontId="73" fillId="0" borderId="0" xfId="0" applyNumberFormat="1" applyFont="1" applyAlignment="1">
      <alignment horizontal="center" vertical="center" wrapText="1"/>
    </xf>
    <xf numFmtId="0" fontId="11" fillId="59" borderId="36" xfId="524" applyFont="1" applyFill="1" applyBorder="1" applyAlignment="1">
      <alignment horizontal="center" vertical="center" wrapText="1"/>
    </xf>
    <xf numFmtId="0" fontId="66" fillId="59" borderId="36" xfId="0" applyFont="1" applyFill="1" applyBorder="1" applyAlignment="1">
      <alignment horizontal="left" vertical="center" wrapText="1"/>
    </xf>
    <xf numFmtId="39" fontId="7" fillId="59" borderId="15" xfId="0" applyNumberFormat="1" applyFont="1" applyFill="1" applyBorder="1" applyAlignment="1">
      <alignment horizontal="center" vertical="center" wrapText="1"/>
    </xf>
    <xf numFmtId="0" fontId="96" fillId="59" borderId="36" xfId="0" applyFont="1" applyFill="1" applyBorder="1" applyAlignment="1">
      <alignment horizontal="center" vertical="center" wrapText="1"/>
    </xf>
    <xf numFmtId="0" fontId="67" fillId="59" borderId="36" xfId="524" applyFont="1" applyFill="1" applyBorder="1" applyAlignment="1">
      <alignment horizontal="center" vertical="center" wrapText="1"/>
    </xf>
    <xf numFmtId="44" fontId="59" fillId="59" borderId="27" xfId="0" applyNumberFormat="1" applyFont="1" applyFill="1" applyBorder="1" applyAlignment="1">
      <alignment vertical="center" wrapText="1"/>
    </xf>
    <xf numFmtId="49" fontId="59" fillId="59" borderId="27" xfId="0" applyNumberFormat="1" applyFont="1" applyFill="1" applyBorder="1" applyAlignment="1">
      <alignment horizontal="justify" vertical="center"/>
    </xf>
  </cellXfs>
  <cellStyles count="1112">
    <cellStyle name="2" xfId="1"/>
    <cellStyle name="2 1" xfId="2"/>
    <cellStyle name="2 1 2" xfId="950"/>
    <cellStyle name="2 2" xfId="3"/>
    <cellStyle name="2 2 2" xfId="951"/>
    <cellStyle name="20% - Accent1" xfId="4"/>
    <cellStyle name="20% - Accent2" xfId="5"/>
    <cellStyle name="20% - Accent3" xfId="6"/>
    <cellStyle name="20% - Accent4" xfId="7"/>
    <cellStyle name="20% - Accent5" xfId="8"/>
    <cellStyle name="20% - Accent6" xfId="9"/>
    <cellStyle name="20% - Énfasis1 1" xfId="10"/>
    <cellStyle name="20% - Énfasis1 2" xfId="11"/>
    <cellStyle name="20% - Énfasis1 3" xfId="12"/>
    <cellStyle name="20% - Énfasis1 4" xfId="13"/>
    <cellStyle name="20% - Énfasis1 5" xfId="14"/>
    <cellStyle name="20% - Énfasis1 6" xfId="15"/>
    <cellStyle name="20% - Énfasis1 7" xfId="952"/>
    <cellStyle name="20% - Énfasis2 1" xfId="16"/>
    <cellStyle name="20% - Énfasis2 2" xfId="17"/>
    <cellStyle name="20% - Énfasis2 3" xfId="18"/>
    <cellStyle name="20% - Énfasis2 4" xfId="19"/>
    <cellStyle name="20% - Énfasis2 5" xfId="20"/>
    <cellStyle name="20% - Énfasis2 6" xfId="21"/>
    <cellStyle name="20% - Énfasis2 7" xfId="953"/>
    <cellStyle name="20% - Énfasis3 1" xfId="22"/>
    <cellStyle name="20% - Énfasis3 2" xfId="23"/>
    <cellStyle name="20% - Énfasis3 3" xfId="24"/>
    <cellStyle name="20% - Énfasis3 4" xfId="25"/>
    <cellStyle name="20% - Énfasis3 5" xfId="26"/>
    <cellStyle name="20% - Énfasis3 6" xfId="27"/>
    <cellStyle name="20% - Énfasis3 7" xfId="954"/>
    <cellStyle name="20% - Énfasis4 1" xfId="28"/>
    <cellStyle name="20% - Énfasis4 2" xfId="29"/>
    <cellStyle name="20% - Énfasis4 3" xfId="30"/>
    <cellStyle name="20% - Énfasis4 4" xfId="31"/>
    <cellStyle name="20% - Énfasis4 5" xfId="32"/>
    <cellStyle name="20% - Énfasis4 6" xfId="33"/>
    <cellStyle name="20% - Énfasis4 7" xfId="955"/>
    <cellStyle name="20% - Énfasis5 1" xfId="34"/>
    <cellStyle name="20% - Énfasis5 2" xfId="35"/>
    <cellStyle name="20% - Énfasis5 3" xfId="36"/>
    <cellStyle name="20% - Énfasis5 4" xfId="37"/>
    <cellStyle name="20% - Énfasis5 5" xfId="38"/>
    <cellStyle name="20% - Énfasis5 6" xfId="39"/>
    <cellStyle name="20% - Énfasis5 7" xfId="956"/>
    <cellStyle name="20% - Énfasis6 1" xfId="40"/>
    <cellStyle name="20% - Énfasis6 2" xfId="41"/>
    <cellStyle name="20% - Énfasis6 3" xfId="42"/>
    <cellStyle name="20% - Énfasis6 4" xfId="43"/>
    <cellStyle name="20% - Énfasis6 5" xfId="44"/>
    <cellStyle name="20% - Énfasis6 6" xfId="45"/>
    <cellStyle name="20% - Énfasis6 7" xfId="957"/>
    <cellStyle name="40% - Accent1" xfId="46"/>
    <cellStyle name="40% - Accent2" xfId="47"/>
    <cellStyle name="40% - Accent3" xfId="48"/>
    <cellStyle name="40% - Accent4" xfId="49"/>
    <cellStyle name="40% - Accent5" xfId="50"/>
    <cellStyle name="40% - Accent6" xfId="51"/>
    <cellStyle name="40% - Énfasis1 1" xfId="52"/>
    <cellStyle name="40% - Énfasis1 2" xfId="53"/>
    <cellStyle name="40% - Énfasis1 3" xfId="54"/>
    <cellStyle name="40% - Énfasis1 4" xfId="55"/>
    <cellStyle name="40% - Énfasis1 5" xfId="56"/>
    <cellStyle name="40% - Énfasis1 6" xfId="57"/>
    <cellStyle name="40% - Énfasis1 7" xfId="958"/>
    <cellStyle name="40% - Énfasis2 1" xfId="58"/>
    <cellStyle name="40% - Énfasis2 2" xfId="59"/>
    <cellStyle name="40% - Énfasis2 3" xfId="60"/>
    <cellStyle name="40% - Énfasis2 4" xfId="61"/>
    <cellStyle name="40% - Énfasis2 5" xfId="62"/>
    <cellStyle name="40% - Énfasis2 6" xfId="63"/>
    <cellStyle name="40% - Énfasis2 7" xfId="959"/>
    <cellStyle name="40% - Énfasis3 1" xfId="64"/>
    <cellStyle name="40% - Énfasis3 2" xfId="65"/>
    <cellStyle name="40% - Énfasis3 3" xfId="66"/>
    <cellStyle name="40% - Énfasis3 4" xfId="67"/>
    <cellStyle name="40% - Énfasis3 5" xfId="68"/>
    <cellStyle name="40% - Énfasis3 6" xfId="69"/>
    <cellStyle name="40% - Énfasis3 7" xfId="960"/>
    <cellStyle name="40% - Énfasis4 1" xfId="70"/>
    <cellStyle name="40% - Énfasis4 2" xfId="71"/>
    <cellStyle name="40% - Énfasis4 3" xfId="72"/>
    <cellStyle name="40% - Énfasis4 4" xfId="73"/>
    <cellStyle name="40% - Énfasis4 5" xfId="74"/>
    <cellStyle name="40% - Énfasis4 6" xfId="75"/>
    <cellStyle name="40% - Énfasis4 7" xfId="961"/>
    <cellStyle name="40% - Énfasis5 1" xfId="76"/>
    <cellStyle name="40% - Énfasis5 2" xfId="77"/>
    <cellStyle name="40% - Énfasis5 3" xfId="78"/>
    <cellStyle name="40% - Énfasis5 4" xfId="79"/>
    <cellStyle name="40% - Énfasis5 5" xfId="80"/>
    <cellStyle name="40% - Énfasis5 6" xfId="81"/>
    <cellStyle name="40% - Énfasis5 7" xfId="962"/>
    <cellStyle name="40% - Énfasis6 1" xfId="82"/>
    <cellStyle name="40% - Énfasis6 2" xfId="83"/>
    <cellStyle name="40% - Énfasis6 3" xfId="84"/>
    <cellStyle name="40% - Énfasis6 4" xfId="85"/>
    <cellStyle name="40% - Énfasis6 5" xfId="86"/>
    <cellStyle name="40% - Énfasis6 6" xfId="87"/>
    <cellStyle name="40% - Énfasis6 7" xfId="963"/>
    <cellStyle name="60% - Accent1" xfId="88"/>
    <cellStyle name="60% - Accent2" xfId="89"/>
    <cellStyle name="60% - Accent3" xfId="90"/>
    <cellStyle name="60% - Accent4" xfId="91"/>
    <cellStyle name="60% - Accent5" xfId="92"/>
    <cellStyle name="60% - Accent6" xfId="93"/>
    <cellStyle name="60% - Énfasis1 1" xfId="94"/>
    <cellStyle name="60% - Énfasis1 2" xfId="95"/>
    <cellStyle name="60% - Énfasis1 3" xfId="96"/>
    <cellStyle name="60% - Énfasis1 4" xfId="97"/>
    <cellStyle name="60% - Énfasis1 5" xfId="98"/>
    <cellStyle name="60% - Énfasis1 6" xfId="99"/>
    <cellStyle name="60% - Énfasis1 7" xfId="964"/>
    <cellStyle name="60% - Énfasis2 1" xfId="100"/>
    <cellStyle name="60% - Énfasis2 2" xfId="101"/>
    <cellStyle name="60% - Énfasis2 3" xfId="102"/>
    <cellStyle name="60% - Énfasis2 4" xfId="103"/>
    <cellStyle name="60% - Énfasis2 5" xfId="104"/>
    <cellStyle name="60% - Énfasis2 6" xfId="105"/>
    <cellStyle name="60% - Énfasis2 7" xfId="965"/>
    <cellStyle name="60% - Énfasis3 1" xfId="106"/>
    <cellStyle name="60% - Énfasis3 2" xfId="107"/>
    <cellStyle name="60% - Énfasis3 3" xfId="108"/>
    <cellStyle name="60% - Énfasis3 4" xfId="109"/>
    <cellStyle name="60% - Énfasis3 5" xfId="110"/>
    <cellStyle name="60% - Énfasis3 6" xfId="111"/>
    <cellStyle name="60% - Énfasis3 7" xfId="966"/>
    <cellStyle name="60% - Énfasis4 1" xfId="112"/>
    <cellStyle name="60% - Énfasis4 2" xfId="113"/>
    <cellStyle name="60% - Énfasis4 3" xfId="114"/>
    <cellStyle name="60% - Énfasis4 4" xfId="115"/>
    <cellStyle name="60% - Énfasis4 5" xfId="116"/>
    <cellStyle name="60% - Énfasis4 6" xfId="117"/>
    <cellStyle name="60% - Énfasis4 7" xfId="967"/>
    <cellStyle name="60% - Énfasis5 1" xfId="118"/>
    <cellStyle name="60% - Énfasis5 2" xfId="119"/>
    <cellStyle name="60% - Énfasis5 3" xfId="120"/>
    <cellStyle name="60% - Énfasis5 4" xfId="121"/>
    <cellStyle name="60% - Énfasis5 5" xfId="122"/>
    <cellStyle name="60% - Énfasis5 6" xfId="123"/>
    <cellStyle name="60% - Énfasis5 7" xfId="968"/>
    <cellStyle name="60% - Énfasis6 1" xfId="124"/>
    <cellStyle name="60% - Énfasis6 2" xfId="125"/>
    <cellStyle name="60% - Énfasis6 3" xfId="126"/>
    <cellStyle name="60% - Énfasis6 4" xfId="127"/>
    <cellStyle name="60% - Énfasis6 5" xfId="128"/>
    <cellStyle name="60% - Énfasis6 6" xfId="129"/>
    <cellStyle name="60% - Énfasis6 7" xfId="969"/>
    <cellStyle name="Accent1" xfId="130"/>
    <cellStyle name="Accent2" xfId="131"/>
    <cellStyle name="Accent3" xfId="132"/>
    <cellStyle name="Accent4" xfId="133"/>
    <cellStyle name="Accent5" xfId="134"/>
    <cellStyle name="Accent6" xfId="135"/>
    <cellStyle name="Bad" xfId="136"/>
    <cellStyle name="BORDES TEXTO" xfId="137"/>
    <cellStyle name="BORDES TEXTO INF." xfId="138"/>
    <cellStyle name="BORDES TEXTO INF. 2" xfId="139"/>
    <cellStyle name="BORDES TEXTO_GP-251 - Presupuesto Estrada V09 - danilo" xfId="140"/>
    <cellStyle name="BORDES TITULOS" xfId="141"/>
    <cellStyle name="Buena" xfId="1110" builtinId="26"/>
    <cellStyle name="Buena 1" xfId="142"/>
    <cellStyle name="Buena 2" xfId="143"/>
    <cellStyle name="Buena 3" xfId="144"/>
    <cellStyle name="Buena 4" xfId="145"/>
    <cellStyle name="Buena 5" xfId="146"/>
    <cellStyle name="Buena 6" xfId="147"/>
    <cellStyle name="Buena 7" xfId="970"/>
    <cellStyle name="Calculation" xfId="148"/>
    <cellStyle name="Calculation 2" xfId="149"/>
    <cellStyle name="Cálculo 1" xfId="150"/>
    <cellStyle name="Cálculo 2" xfId="151"/>
    <cellStyle name="Cálculo 3" xfId="152"/>
    <cellStyle name="Cálculo 4" xfId="153"/>
    <cellStyle name="Cálculo 5" xfId="154"/>
    <cellStyle name="Cálculo 6" xfId="155"/>
    <cellStyle name="Cálculo 7" xfId="156"/>
    <cellStyle name="Celda de comprobación 1" xfId="157"/>
    <cellStyle name="Celda de comprobación 2" xfId="158"/>
    <cellStyle name="Celda de comprobación 3" xfId="159"/>
    <cellStyle name="Celda de comprobación 4" xfId="160"/>
    <cellStyle name="Celda de comprobación 5" xfId="161"/>
    <cellStyle name="Celda de comprobación 6" xfId="162"/>
    <cellStyle name="Celda de comprobación 7" xfId="971"/>
    <cellStyle name="Celda vinculada 1" xfId="163"/>
    <cellStyle name="Celda vinculada 2" xfId="164"/>
    <cellStyle name="Celda vinculada 3" xfId="165"/>
    <cellStyle name="Celda vinculada 4" xfId="166"/>
    <cellStyle name="Celda vinculada 5" xfId="167"/>
    <cellStyle name="Celda vinculada 6" xfId="168"/>
    <cellStyle name="Check Cell" xfId="169"/>
    <cellStyle name="Comma" xfId="170"/>
    <cellStyle name="Comma [0]" xfId="171"/>
    <cellStyle name="Comma_FORMATO 09 - PRESUPUESTO" xfId="529"/>
    <cellStyle name="Comma0" xfId="172"/>
    <cellStyle name="Currency" xfId="173"/>
    <cellStyle name="Currency [0]" xfId="174"/>
    <cellStyle name="Currency_Libro2" xfId="175"/>
    <cellStyle name="Currency0" xfId="176"/>
    <cellStyle name="Date" xfId="177"/>
    <cellStyle name="Date 2" xfId="530"/>
    <cellStyle name="Dia" xfId="531"/>
    <cellStyle name="Ecuación" xfId="178"/>
    <cellStyle name="Encabez1" xfId="532"/>
    <cellStyle name="Encabez2" xfId="533"/>
    <cellStyle name="Encabezado 4 1" xfId="179"/>
    <cellStyle name="Encabezado 4 2" xfId="180"/>
    <cellStyle name="Encabezado 4 3" xfId="181"/>
    <cellStyle name="Encabezado 4 4" xfId="182"/>
    <cellStyle name="Encabezado 4 5" xfId="183"/>
    <cellStyle name="Encabezado 4 6" xfId="184"/>
    <cellStyle name="Énfasis 1" xfId="185"/>
    <cellStyle name="Énfasis 2" xfId="186"/>
    <cellStyle name="Énfasis 3" xfId="187"/>
    <cellStyle name="Énfasis1 - 20%" xfId="188"/>
    <cellStyle name="Énfasis1 - 40%" xfId="189"/>
    <cellStyle name="Énfasis1 - 60%" xfId="190"/>
    <cellStyle name="Énfasis1 1" xfId="191"/>
    <cellStyle name="Énfasis1 2" xfId="192"/>
    <cellStyle name="Énfasis1 3" xfId="193"/>
    <cellStyle name="Énfasis1 4" xfId="194"/>
    <cellStyle name="Énfasis1 5" xfId="195"/>
    <cellStyle name="Énfasis1 6" xfId="196"/>
    <cellStyle name="Énfasis1 7" xfId="972"/>
    <cellStyle name="Énfasis2 - 20%" xfId="197"/>
    <cellStyle name="Énfasis2 - 40%" xfId="198"/>
    <cellStyle name="Énfasis2 - 60%" xfId="199"/>
    <cellStyle name="Énfasis2 1" xfId="200"/>
    <cellStyle name="Énfasis2 2" xfId="201"/>
    <cellStyle name="Énfasis2 3" xfId="202"/>
    <cellStyle name="Énfasis2 4" xfId="203"/>
    <cellStyle name="Énfasis2 5" xfId="204"/>
    <cellStyle name="Énfasis2 6" xfId="205"/>
    <cellStyle name="Énfasis2 7" xfId="973"/>
    <cellStyle name="Énfasis3 - 20%" xfId="206"/>
    <cellStyle name="Énfasis3 - 40%" xfId="207"/>
    <cellStyle name="Énfasis3 - 60%" xfId="208"/>
    <cellStyle name="Énfasis3 1" xfId="209"/>
    <cellStyle name="Énfasis3 2" xfId="210"/>
    <cellStyle name="Énfasis3 3" xfId="211"/>
    <cellStyle name="Énfasis3 4" xfId="212"/>
    <cellStyle name="Énfasis3 5" xfId="213"/>
    <cellStyle name="Énfasis3 6" xfId="214"/>
    <cellStyle name="Énfasis3 7" xfId="974"/>
    <cellStyle name="Énfasis4 - 20%" xfId="215"/>
    <cellStyle name="Énfasis4 - 40%" xfId="216"/>
    <cellStyle name="Énfasis4 - 60%" xfId="217"/>
    <cellStyle name="Énfasis4 1" xfId="218"/>
    <cellStyle name="Énfasis4 2" xfId="219"/>
    <cellStyle name="Énfasis4 3" xfId="220"/>
    <cellStyle name="Énfasis4 4" xfId="221"/>
    <cellStyle name="Énfasis4 5" xfId="222"/>
    <cellStyle name="Énfasis4 6" xfId="223"/>
    <cellStyle name="Énfasis4 7" xfId="975"/>
    <cellStyle name="Énfasis5 - 20%" xfId="224"/>
    <cellStyle name="Énfasis5 - 40%" xfId="225"/>
    <cellStyle name="Énfasis5 - 60%" xfId="226"/>
    <cellStyle name="Énfasis5 1" xfId="227"/>
    <cellStyle name="Énfasis5 2" xfId="228"/>
    <cellStyle name="Énfasis5 3" xfId="229"/>
    <cellStyle name="Énfasis5 4" xfId="230"/>
    <cellStyle name="Énfasis5 5" xfId="231"/>
    <cellStyle name="Énfasis5 6" xfId="232"/>
    <cellStyle name="Énfasis5 7" xfId="976"/>
    <cellStyle name="Énfasis6 - 20%" xfId="233"/>
    <cellStyle name="Énfasis6 - 40%" xfId="234"/>
    <cellStyle name="Énfasis6 - 60%" xfId="235"/>
    <cellStyle name="Énfasis6 1" xfId="236"/>
    <cellStyle name="Énfasis6 2" xfId="237"/>
    <cellStyle name="Énfasis6 3" xfId="238"/>
    <cellStyle name="Énfasis6 4" xfId="239"/>
    <cellStyle name="Énfasis6 5" xfId="240"/>
    <cellStyle name="Énfasis6 6" xfId="241"/>
    <cellStyle name="Énfasis6 7" xfId="977"/>
    <cellStyle name="Entrada 1" xfId="242"/>
    <cellStyle name="Entrada 2" xfId="243"/>
    <cellStyle name="Entrada 3" xfId="244"/>
    <cellStyle name="Entrada 4" xfId="245"/>
    <cellStyle name="Entrada 5" xfId="246"/>
    <cellStyle name="Entrada 6" xfId="247"/>
    <cellStyle name="Entrada 7" xfId="248"/>
    <cellStyle name="Estilo 1" xfId="249"/>
    <cellStyle name="Euro" xfId="250"/>
    <cellStyle name="Euro 1" xfId="251"/>
    <cellStyle name="Euro 10" xfId="252"/>
    <cellStyle name="Euro 10 2" xfId="978"/>
    <cellStyle name="Euro 11" xfId="253"/>
    <cellStyle name="Euro 11 2" xfId="979"/>
    <cellStyle name="Euro 12" xfId="254"/>
    <cellStyle name="Euro 12 2" xfId="980"/>
    <cellStyle name="Euro 13" xfId="255"/>
    <cellStyle name="Euro 14" xfId="256"/>
    <cellStyle name="Euro 15" xfId="534"/>
    <cellStyle name="Euro 2" xfId="257"/>
    <cellStyle name="Euro 2 2" xfId="258"/>
    <cellStyle name="Euro 2 3" xfId="535"/>
    <cellStyle name="Euro 2_Especificaciones hidraulicas agosto 2008" xfId="259"/>
    <cellStyle name="Euro 3" xfId="260"/>
    <cellStyle name="Euro 3 2" xfId="536"/>
    <cellStyle name="Euro 4" xfId="261"/>
    <cellStyle name="Euro 4 2" xfId="537"/>
    <cellStyle name="Euro 4 3" xfId="981"/>
    <cellStyle name="Euro 5" xfId="262"/>
    <cellStyle name="Euro 5 2" xfId="538"/>
    <cellStyle name="Euro 5 3" xfId="982"/>
    <cellStyle name="Euro 6" xfId="263"/>
    <cellStyle name="Euro 6 2" xfId="983"/>
    <cellStyle name="Euro 7" xfId="264"/>
    <cellStyle name="Euro 7 2" xfId="984"/>
    <cellStyle name="Euro 8" xfId="265"/>
    <cellStyle name="Euro 8 2" xfId="985"/>
    <cellStyle name="Euro 9" xfId="266"/>
    <cellStyle name="Euro 9 2" xfId="986"/>
    <cellStyle name="Euro_Especificaciones hidraulicas agosto 2008" xfId="267"/>
    <cellStyle name="Excel Built-in 20% - Accent1" xfId="268"/>
    <cellStyle name="Excel Built-in 20% - Accent2" xfId="269"/>
    <cellStyle name="Excel Built-in 20% - Accent3" xfId="270"/>
    <cellStyle name="Excel Built-in 20% - Accent4" xfId="271"/>
    <cellStyle name="Excel Built-in 20% - Accent5" xfId="272"/>
    <cellStyle name="Excel Built-in 20% - Accent6" xfId="273"/>
    <cellStyle name="Excel Built-in 40% - Accent1" xfId="274"/>
    <cellStyle name="Excel Built-in 40% - Accent2" xfId="275"/>
    <cellStyle name="Excel Built-in 40% - Accent3" xfId="276"/>
    <cellStyle name="Excel Built-in 40% - Accent4" xfId="277"/>
    <cellStyle name="Excel Built-in 40% - Accent5" xfId="278"/>
    <cellStyle name="Excel Built-in 40% - Accent6" xfId="279"/>
    <cellStyle name="Excel Built-in 60% - Accent1" xfId="280"/>
    <cellStyle name="Excel Built-in 60% - Accent2" xfId="281"/>
    <cellStyle name="Excel Built-in 60% - Accent3" xfId="282"/>
    <cellStyle name="Excel Built-in 60% - Accent4" xfId="283"/>
    <cellStyle name="Excel Built-in 60% - Accent5" xfId="284"/>
    <cellStyle name="Excel Built-in 60% - Accent6" xfId="285"/>
    <cellStyle name="Excel Built-in Accent1" xfId="286"/>
    <cellStyle name="Excel Built-in Accent2" xfId="287"/>
    <cellStyle name="Excel Built-in Accent3" xfId="288"/>
    <cellStyle name="Excel Built-in Accent4" xfId="289"/>
    <cellStyle name="Excel Built-in Accent5" xfId="290"/>
    <cellStyle name="Excel Built-in Accent6" xfId="291"/>
    <cellStyle name="Excel Built-in Bad" xfId="292"/>
    <cellStyle name="Excel Built-in Calculation" xfId="293"/>
    <cellStyle name="Excel Built-in Check Cell" xfId="294"/>
    <cellStyle name="Excel Built-in Comma" xfId="295"/>
    <cellStyle name="Excel Built-in Explanatory Text" xfId="296"/>
    <cellStyle name="Excel Built-in Good" xfId="297"/>
    <cellStyle name="Excel Built-in Heading 1" xfId="298"/>
    <cellStyle name="Excel Built-in Heading 2" xfId="299"/>
    <cellStyle name="Excel Built-in Heading 3" xfId="300"/>
    <cellStyle name="Excel Built-in Heading 4" xfId="301"/>
    <cellStyle name="Excel Built-in Input" xfId="302"/>
    <cellStyle name="Excel Built-in Linked Cell" xfId="303"/>
    <cellStyle name="Excel Built-in Neutral" xfId="304"/>
    <cellStyle name="Excel Built-in Normal" xfId="305"/>
    <cellStyle name="Excel Built-in Note" xfId="306"/>
    <cellStyle name="Excel Built-in Output" xfId="307"/>
    <cellStyle name="Excel Built-in Percent" xfId="308"/>
    <cellStyle name="Excel Built-in Title" xfId="309"/>
    <cellStyle name="Excel Built-in Total" xfId="310"/>
    <cellStyle name="Excel Built-in Warning Text" xfId="311"/>
    <cellStyle name="Excel_BuiltIn_Comma 1" xfId="312"/>
    <cellStyle name="Explanatory Text" xfId="313"/>
    <cellStyle name="F2" xfId="314"/>
    <cellStyle name="F2 2" xfId="539"/>
    <cellStyle name="F3" xfId="540"/>
    <cellStyle name="F4" xfId="541"/>
    <cellStyle name="F5" xfId="542"/>
    <cellStyle name="F6" xfId="543"/>
    <cellStyle name="F7" xfId="544"/>
    <cellStyle name="F8" xfId="545"/>
    <cellStyle name="FIGURA" xfId="315"/>
    <cellStyle name="Fijo" xfId="546"/>
    <cellStyle name="Financiero" xfId="547"/>
    <cellStyle name="Fixed" xfId="316"/>
    <cellStyle name="Good" xfId="317"/>
    <cellStyle name="Heading 1" xfId="318"/>
    <cellStyle name="Heading 1 2" xfId="319"/>
    <cellStyle name="Heading 2" xfId="320"/>
    <cellStyle name="Heading 2 2" xfId="321"/>
    <cellStyle name="Heading 3" xfId="322"/>
    <cellStyle name="Heading 4" xfId="323"/>
    <cellStyle name="Heading1" xfId="324"/>
    <cellStyle name="Heading1 2" xfId="548"/>
    <cellStyle name="Heading2" xfId="325"/>
    <cellStyle name="Heading2 2" xfId="549"/>
    <cellStyle name="Hipervínculo" xfId="326" builtinId="8"/>
    <cellStyle name="Hipervínculo 2" xfId="327"/>
    <cellStyle name="Hipervínculo 2 2" xfId="550"/>
    <cellStyle name="Hipervínculo 3" xfId="551"/>
    <cellStyle name="Hipervínculo 4" xfId="552"/>
    <cellStyle name="Incorrecto" xfId="1111" builtinId="27"/>
    <cellStyle name="Incorrecto 1" xfId="328"/>
    <cellStyle name="Incorrecto 2" xfId="329"/>
    <cellStyle name="Incorrecto 3" xfId="330"/>
    <cellStyle name="Incorrecto 4" xfId="331"/>
    <cellStyle name="Incorrecto 5" xfId="332"/>
    <cellStyle name="Incorrecto 6" xfId="333"/>
    <cellStyle name="Incorrecto 7" xfId="987"/>
    <cellStyle name="Input" xfId="334"/>
    <cellStyle name="Input 2" xfId="335"/>
    <cellStyle name="Linked Cell" xfId="336"/>
    <cellStyle name="Millares" xfId="337" builtinId="3"/>
    <cellStyle name="Millares [0] 2" xfId="338"/>
    <cellStyle name="Millares [0] 2 2" xfId="339"/>
    <cellStyle name="Millares [0] 3" xfId="340"/>
    <cellStyle name="Millares [0] 4" xfId="341"/>
    <cellStyle name="Millares 10" xfId="342"/>
    <cellStyle name="Millares 10 2" xfId="343"/>
    <cellStyle name="Millares 10 2 2" xfId="553"/>
    <cellStyle name="Millares 10 3" xfId="554"/>
    <cellStyle name="Millares 10 4" xfId="555"/>
    <cellStyle name="Millares 10 5" xfId="556"/>
    <cellStyle name="Millares 10 6" xfId="557"/>
    <cellStyle name="Millares 10 7" xfId="988"/>
    <cellStyle name="Millares 11" xfId="344"/>
    <cellStyle name="Millares 11 2" xfId="558"/>
    <cellStyle name="Millares 11 3" xfId="559"/>
    <cellStyle name="Millares 12" xfId="345"/>
    <cellStyle name="Millares 12 2" xfId="560"/>
    <cellStyle name="Millares 13" xfId="346"/>
    <cellStyle name="Millares 14" xfId="347"/>
    <cellStyle name="Millares 14 2" xfId="348"/>
    <cellStyle name="Millares 14 2 2" xfId="989"/>
    <cellStyle name="Millares 14 2 2 2" xfId="1105"/>
    <cellStyle name="Millares 14 2 3 2" xfId="1108"/>
    <cellStyle name="Millares 14 3" xfId="561"/>
    <cellStyle name="Millares 15" xfId="349"/>
    <cellStyle name="Millares 15 2" xfId="562"/>
    <cellStyle name="Millares 15 2 2" xfId="523"/>
    <cellStyle name="Millares 15 3" xfId="990"/>
    <cellStyle name="Millares 16" xfId="350"/>
    <cellStyle name="Millares 16 2" xfId="563"/>
    <cellStyle name="Millares 16 3" xfId="991"/>
    <cellStyle name="Millares 17" xfId="564"/>
    <cellStyle name="Millares 18" xfId="565"/>
    <cellStyle name="Millares 18 2" xfId="566"/>
    <cellStyle name="Millares 18 2 2" xfId="992"/>
    <cellStyle name="Millares 19" xfId="567"/>
    <cellStyle name="Millares 2" xfId="351"/>
    <cellStyle name="Millares 2 1" xfId="352"/>
    <cellStyle name="Millares 2 10" xfId="568"/>
    <cellStyle name="Millares 2 10 2" xfId="569"/>
    <cellStyle name="Millares 2 10 3" xfId="570"/>
    <cellStyle name="Millares 2 10 4" xfId="571"/>
    <cellStyle name="Millares 2 10 5" xfId="572"/>
    <cellStyle name="Millares 2 11" xfId="573"/>
    <cellStyle name="Millares 2 12" xfId="574"/>
    <cellStyle name="Millares 2 13" xfId="575"/>
    <cellStyle name="Millares 2 14" xfId="576"/>
    <cellStyle name="Millares 2 15" xfId="577"/>
    <cellStyle name="Millares 2 15 2" xfId="993"/>
    <cellStyle name="Millares 2 2" xfId="353"/>
    <cellStyle name="Millares 2 2 2" xfId="578"/>
    <cellStyle name="Millares 2 2 2 2" xfId="579"/>
    <cellStyle name="Millares 2 2 2 2 2" xfId="580"/>
    <cellStyle name="Millares 2 2 2 2 2 2" xfId="581"/>
    <cellStyle name="Millares 2 2 2 2 2 3" xfId="582"/>
    <cellStyle name="Millares 2 2 2 2 3" xfId="583"/>
    <cellStyle name="Millares 2 2 2 3" xfId="584"/>
    <cellStyle name="Millares 2 2 2 4" xfId="585"/>
    <cellStyle name="Millares 2 2 2 5" xfId="586"/>
    <cellStyle name="Millares 2 2 2 6" xfId="587"/>
    <cellStyle name="Millares 2 2 3" xfId="588"/>
    <cellStyle name="Millares 2 2 4" xfId="589"/>
    <cellStyle name="Millares 2 2 5" xfId="590"/>
    <cellStyle name="Millares 2 2 5 2" xfId="591"/>
    <cellStyle name="Millares 2 2 5 3" xfId="592"/>
    <cellStyle name="Millares 2 2 6" xfId="593"/>
    <cellStyle name="Millares 2 2 7" xfId="594"/>
    <cellStyle name="Millares 2 2 7 2" xfId="995"/>
    <cellStyle name="Millares 2 2 72" xfId="354"/>
    <cellStyle name="Millares 2 2 8" xfId="994"/>
    <cellStyle name="Millares 2 3" xfId="355"/>
    <cellStyle name="Millares 2 3 2" xfId="595"/>
    <cellStyle name="Millares 2 3 2 2" xfId="596"/>
    <cellStyle name="Millares 2 3 2 3" xfId="597"/>
    <cellStyle name="Millares 2 3 2 4" xfId="598"/>
    <cellStyle name="Millares 2 3 2 5" xfId="599"/>
    <cellStyle name="Millares 2 3 3" xfId="600"/>
    <cellStyle name="Millares 2 3 4" xfId="601"/>
    <cellStyle name="Millares 2 3 5" xfId="602"/>
    <cellStyle name="Millares 2 3 6" xfId="603"/>
    <cellStyle name="Millares 2 3 7" xfId="604"/>
    <cellStyle name="Millares 2 4" xfId="356"/>
    <cellStyle name="Millares 2 4 2" xfId="605"/>
    <cellStyle name="Millares 2 4 3" xfId="606"/>
    <cellStyle name="Millares 2 4 4" xfId="607"/>
    <cellStyle name="Millares 2 4 5" xfId="608"/>
    <cellStyle name="Millares 2 4 6" xfId="609"/>
    <cellStyle name="Millares 2 4 7" xfId="996"/>
    <cellStyle name="Millares 2 5" xfId="357"/>
    <cellStyle name="Millares 2 5 2" xfId="610"/>
    <cellStyle name="Millares 2 5 2 2" xfId="611"/>
    <cellStyle name="Millares 2 5 3" xfId="612"/>
    <cellStyle name="Millares 2 5 4" xfId="613"/>
    <cellStyle name="Millares 2 5 5" xfId="614"/>
    <cellStyle name="Millares 2 5 6" xfId="615"/>
    <cellStyle name="Millares 2 6" xfId="358"/>
    <cellStyle name="Millares 2 6 2" xfId="616"/>
    <cellStyle name="Millares 2 6 3" xfId="617"/>
    <cellStyle name="Millares 2 6 4" xfId="618"/>
    <cellStyle name="Millares 2 6 5" xfId="619"/>
    <cellStyle name="Millares 2 6 6" xfId="620"/>
    <cellStyle name="Millares 2 7" xfId="359"/>
    <cellStyle name="Millares 2 7 2" xfId="621"/>
    <cellStyle name="Millares 2 7 3" xfId="622"/>
    <cellStyle name="Millares 2 7 4" xfId="623"/>
    <cellStyle name="Millares 2 7 5" xfId="624"/>
    <cellStyle name="Millares 2 7 6" xfId="625"/>
    <cellStyle name="Millares 2 8" xfId="360"/>
    <cellStyle name="Millares 2 8 2" xfId="626"/>
    <cellStyle name="Millares 2 9" xfId="361"/>
    <cellStyle name="Millares 2 9 2" xfId="627"/>
    <cellStyle name="Millares 2 9 3" xfId="628"/>
    <cellStyle name="Millares 2 9 4" xfId="997"/>
    <cellStyle name="Millares 2_A. Priorizacion La Cruz incluye adicional" xfId="629"/>
    <cellStyle name="Millares 20" xfId="630"/>
    <cellStyle name="Millares 21" xfId="631"/>
    <cellStyle name="Millares 21 2" xfId="632"/>
    <cellStyle name="Millares 21 3" xfId="633"/>
    <cellStyle name="Millares 22" xfId="634"/>
    <cellStyle name="Millares 22 2" xfId="635"/>
    <cellStyle name="Millares 23" xfId="636"/>
    <cellStyle name="Millares 23 2" xfId="637"/>
    <cellStyle name="Millares 24" xfId="638"/>
    <cellStyle name="Millares 24 2" xfId="639"/>
    <cellStyle name="Millares 25" xfId="640"/>
    <cellStyle name="Millares 25 2" xfId="641"/>
    <cellStyle name="Millares 26" xfId="642"/>
    <cellStyle name="Millares 26 2" xfId="643"/>
    <cellStyle name="Millares 27" xfId="644"/>
    <cellStyle name="Millares 28" xfId="645"/>
    <cellStyle name="Millares 29" xfId="646"/>
    <cellStyle name="Millares 3" xfId="362"/>
    <cellStyle name="Millares 3 1" xfId="363"/>
    <cellStyle name="Millares 3 10" xfId="647"/>
    <cellStyle name="Millares 3 2" xfId="364"/>
    <cellStyle name="Millares 3 2 2" xfId="365"/>
    <cellStyle name="Millares 3 2 2 2" xfId="648"/>
    <cellStyle name="Millares 3 2 2 3" xfId="649"/>
    <cellStyle name="Millares 3 2 2 4" xfId="650"/>
    <cellStyle name="Millares 3 2 2 5" xfId="651"/>
    <cellStyle name="Millares 3 2 2 6" xfId="652"/>
    <cellStyle name="Millares 3 2 2 7" xfId="653"/>
    <cellStyle name="Millares 3 2 2 8" xfId="998"/>
    <cellStyle name="Millares 3 2 3" xfId="654"/>
    <cellStyle name="Millares 3 2 3 2" xfId="655"/>
    <cellStyle name="Millares 3 2 4" xfId="656"/>
    <cellStyle name="Millares 3 2 5" xfId="657"/>
    <cellStyle name="Millares 3 2 6" xfId="658"/>
    <cellStyle name="Millares 3 2 7" xfId="659"/>
    <cellStyle name="Millares 3 2 8" xfId="660"/>
    <cellStyle name="Millares 3 2 9" xfId="661"/>
    <cellStyle name="Millares 3 3" xfId="366"/>
    <cellStyle name="Millares 3 3 10" xfId="999"/>
    <cellStyle name="Millares 3 3 2" xfId="662"/>
    <cellStyle name="Millares 3 3 2 2" xfId="663"/>
    <cellStyle name="Millares 3 3 2 3" xfId="664"/>
    <cellStyle name="Millares 3 3 2 4" xfId="665"/>
    <cellStyle name="Millares 3 3 2 5" xfId="666"/>
    <cellStyle name="Millares 3 3 3" xfId="667"/>
    <cellStyle name="Millares 3 3 4" xfId="668"/>
    <cellStyle name="Millares 3 3 5" xfId="669"/>
    <cellStyle name="Millares 3 3 6" xfId="670"/>
    <cellStyle name="Millares 3 3 7" xfId="671"/>
    <cellStyle name="Millares 3 3 8" xfId="672"/>
    <cellStyle name="Millares 3 3 9" xfId="673"/>
    <cellStyle name="Millares 3 4" xfId="367"/>
    <cellStyle name="Millares 3 4 2" xfId="674"/>
    <cellStyle name="Millares 3 4 3" xfId="675"/>
    <cellStyle name="Millares 3 4 4" xfId="676"/>
    <cellStyle name="Millares 3 5" xfId="368"/>
    <cellStyle name="Millares 3 5 2" xfId="677"/>
    <cellStyle name="Millares 3 5 3" xfId="678"/>
    <cellStyle name="Millares 3 5 4" xfId="679"/>
    <cellStyle name="Millares 3 6" xfId="369"/>
    <cellStyle name="Millares 3 6 2" xfId="680"/>
    <cellStyle name="Millares 3 6 3" xfId="681"/>
    <cellStyle name="Millares 3 7" xfId="370"/>
    <cellStyle name="Millares 3 7 2" xfId="682"/>
    <cellStyle name="Millares 3 7 3" xfId="683"/>
    <cellStyle name="Millares 3 8" xfId="684"/>
    <cellStyle name="Millares 3 9" xfId="685"/>
    <cellStyle name="Millares 3_GP - honorarios" xfId="371"/>
    <cellStyle name="Millares 30" xfId="686"/>
    <cellStyle name="Millares 31" xfId="687"/>
    <cellStyle name="Millares 32" xfId="688"/>
    <cellStyle name="Millares 33" xfId="689"/>
    <cellStyle name="Millares 34" xfId="690"/>
    <cellStyle name="Millares 35" xfId="691"/>
    <cellStyle name="Millares 36" xfId="692"/>
    <cellStyle name="Millares 37" xfId="693"/>
    <cellStyle name="Millares 38" xfId="694"/>
    <cellStyle name="Millares 39" xfId="695"/>
    <cellStyle name="Millares 4" xfId="372"/>
    <cellStyle name="Millares 4 2" xfId="373"/>
    <cellStyle name="Millares 4 2 2" xfId="696"/>
    <cellStyle name="Millares 4 3" xfId="697"/>
    <cellStyle name="Millares 4 3 2" xfId="698"/>
    <cellStyle name="Millares 4 4" xfId="699"/>
    <cellStyle name="Millares 4 5" xfId="700"/>
    <cellStyle name="Millares 4 6" xfId="701"/>
    <cellStyle name="Millares 4 7" xfId="702"/>
    <cellStyle name="Millares 4 8" xfId="703"/>
    <cellStyle name="Millares 40" xfId="704"/>
    <cellStyle name="Millares 41" xfId="705"/>
    <cellStyle name="Millares 41 2" xfId="1000"/>
    <cellStyle name="Millares 42" xfId="525"/>
    <cellStyle name="Millares 43" xfId="1001"/>
    <cellStyle name="Millares 5" xfId="374"/>
    <cellStyle name="Millares 5 2" xfId="375"/>
    <cellStyle name="Millares 5 2 2" xfId="376"/>
    <cellStyle name="Millares 5 3" xfId="377"/>
    <cellStyle name="Millares 5 3 2" xfId="706"/>
    <cellStyle name="Millares 5 4" xfId="378"/>
    <cellStyle name="Millares 5 4 2" xfId="379"/>
    <cellStyle name="Millares 5 4 3" xfId="707"/>
    <cellStyle name="Millares 5 5" xfId="380"/>
    <cellStyle name="Millares 5 5 2" xfId="708"/>
    <cellStyle name="Millares 5 6" xfId="709"/>
    <cellStyle name="Millares 5 7" xfId="710"/>
    <cellStyle name="Millares 5 8" xfId="711"/>
    <cellStyle name="Millares 5 8 2" xfId="1002"/>
    <cellStyle name="Millares 5 9" xfId="712"/>
    <cellStyle name="Millares 5_GP- 277 - Presupuesto Camara Comercio V20" xfId="381"/>
    <cellStyle name="Millares 6" xfId="382"/>
    <cellStyle name="Millares 6 2" xfId="713"/>
    <cellStyle name="Millares 6 3" xfId="714"/>
    <cellStyle name="Millares 6 4" xfId="715"/>
    <cellStyle name="Millares 6 5" xfId="716"/>
    <cellStyle name="Millares 6 6" xfId="717"/>
    <cellStyle name="Millares 6 7" xfId="718"/>
    <cellStyle name="Millares 6 8" xfId="719"/>
    <cellStyle name="Millares 7" xfId="383"/>
    <cellStyle name="Millares 7 2" xfId="384"/>
    <cellStyle name="Millares 7 2 2" xfId="720"/>
    <cellStyle name="Millares 7 3" xfId="721"/>
    <cellStyle name="Millares 7 4" xfId="722"/>
    <cellStyle name="Millares 7 5" xfId="723"/>
    <cellStyle name="Millares 7 6" xfId="724"/>
    <cellStyle name="Millares 7 7" xfId="725"/>
    <cellStyle name="Millares 7 8" xfId="1003"/>
    <cellStyle name="Millares 8" xfId="385"/>
    <cellStyle name="Millares 8 2" xfId="726"/>
    <cellStyle name="Millares 8 3" xfId="727"/>
    <cellStyle name="Millares 8 4" xfId="728"/>
    <cellStyle name="Millares 8 5" xfId="729"/>
    <cellStyle name="Millares 8 6" xfId="730"/>
    <cellStyle name="Millares 8 7" xfId="731"/>
    <cellStyle name="Millares 9" xfId="386"/>
    <cellStyle name="Millares 9 2" xfId="387"/>
    <cellStyle name="Millares 9 2 2" xfId="732"/>
    <cellStyle name="Millares 9 2 3" xfId="1004"/>
    <cellStyle name="Millares 9 3" xfId="733"/>
    <cellStyle name="Millares 9 4" xfId="734"/>
    <cellStyle name="Millares 9 5" xfId="735"/>
    <cellStyle name="Millares 9 6" xfId="736"/>
    <cellStyle name="Moneda" xfId="1109" builtinId="4"/>
    <cellStyle name="Moneda [0] 2" xfId="737"/>
    <cellStyle name="Moneda [0] 2 2" xfId="738"/>
    <cellStyle name="Moneda [0] 2 3" xfId="739"/>
    <cellStyle name="Moneda [0] 2 3 2" xfId="1007"/>
    <cellStyle name="Moneda [0] 2 3 3" xfId="1006"/>
    <cellStyle name="Moneda [0] 3" xfId="740"/>
    <cellStyle name="Moneda [0] 3 2" xfId="741"/>
    <cellStyle name="Moneda [0] 3 3" xfId="742"/>
    <cellStyle name="Moneda [0] 3 3 2" xfId="1009"/>
    <cellStyle name="Moneda [0] 3 3 3" xfId="1008"/>
    <cellStyle name="Moneda [0] 4" xfId="743"/>
    <cellStyle name="Moneda [0] 4 2" xfId="744"/>
    <cellStyle name="Moneda [0] 4 2 2" xfId="1010"/>
    <cellStyle name="Moneda 10" xfId="745"/>
    <cellStyle name="Moneda 11" xfId="746"/>
    <cellStyle name="Moneda 12" xfId="747"/>
    <cellStyle name="Moneda 13" xfId="748"/>
    <cellStyle name="Moneda 14" xfId="749"/>
    <cellStyle name="Moneda 15" xfId="750"/>
    <cellStyle name="Moneda 16" xfId="751"/>
    <cellStyle name="Moneda 17" xfId="752"/>
    <cellStyle name="Moneda 17 2" xfId="753"/>
    <cellStyle name="Moneda 18" xfId="754"/>
    <cellStyle name="Moneda 18 2" xfId="755"/>
    <cellStyle name="Moneda 19" xfId="756"/>
    <cellStyle name="Moneda 19 2" xfId="757"/>
    <cellStyle name="Moneda 2" xfId="388"/>
    <cellStyle name="Moneda 2 10" xfId="758"/>
    <cellStyle name="Moneda 2 11" xfId="759"/>
    <cellStyle name="Moneda 2 11 2" xfId="1011"/>
    <cellStyle name="Moneda 2 12" xfId="760"/>
    <cellStyle name="Moneda 2 12 2" xfId="1012"/>
    <cellStyle name="Moneda 2 13" xfId="1013"/>
    <cellStyle name="Moneda 2 2" xfId="389"/>
    <cellStyle name="Moneda 2 2 2" xfId="761"/>
    <cellStyle name="Moneda 2 2 2 2" xfId="762"/>
    <cellStyle name="Moneda 2 2 3" xfId="763"/>
    <cellStyle name="Moneda 2 2 4" xfId="764"/>
    <cellStyle name="Moneda 2 2 5" xfId="765"/>
    <cellStyle name="Moneda 2 2 6" xfId="766"/>
    <cellStyle name="Moneda 2 3" xfId="767"/>
    <cellStyle name="Moneda 2 3 2" xfId="768"/>
    <cellStyle name="Moneda 2 3 3" xfId="769"/>
    <cellStyle name="Moneda 2 4" xfId="770"/>
    <cellStyle name="Moneda 2 4 2" xfId="771"/>
    <cellStyle name="Moneda 2 5" xfId="772"/>
    <cellStyle name="Moneda 2 6" xfId="773"/>
    <cellStyle name="Moneda 2 7" xfId="774"/>
    <cellStyle name="Moneda 2 8" xfId="775"/>
    <cellStyle name="Moneda 2 9" xfId="776"/>
    <cellStyle name="Moneda 2_Especificaciones hidraulicas agosto 2008" xfId="390"/>
    <cellStyle name="Moneda 20" xfId="777"/>
    <cellStyle name="Moneda 20 2" xfId="778"/>
    <cellStyle name="Moneda 21" xfId="779"/>
    <cellStyle name="Moneda 21 2" xfId="780"/>
    <cellStyle name="Moneda 22" xfId="781"/>
    <cellStyle name="Moneda 23" xfId="782"/>
    <cellStyle name="Moneda 24" xfId="783"/>
    <cellStyle name="Moneda 25" xfId="784"/>
    <cellStyle name="Moneda 26" xfId="785"/>
    <cellStyle name="Moneda 27" xfId="786"/>
    <cellStyle name="Moneda 28" xfId="787"/>
    <cellStyle name="Moneda 28 2" xfId="1015"/>
    <cellStyle name="Moneda 28 3" xfId="1014"/>
    <cellStyle name="Moneda 29" xfId="788"/>
    <cellStyle name="Moneda 29 2" xfId="1017"/>
    <cellStyle name="Moneda 29 3" xfId="1016"/>
    <cellStyle name="Moneda 3" xfId="391"/>
    <cellStyle name="Moneda 3 10" xfId="789"/>
    <cellStyle name="Moneda 3 10 2" xfId="1020"/>
    <cellStyle name="Moneda 3 10 3" xfId="1019"/>
    <cellStyle name="Moneda 3 11" xfId="790"/>
    <cellStyle name="Moneda 3 11 2" xfId="1021"/>
    <cellStyle name="Moneda 3 12" xfId="1022"/>
    <cellStyle name="Moneda 3 13" xfId="1018"/>
    <cellStyle name="Moneda 3 2" xfId="392"/>
    <cellStyle name="Moneda 3 2 2" xfId="791"/>
    <cellStyle name="Moneda 3 2 3" xfId="792"/>
    <cellStyle name="Moneda 3 2 4" xfId="793"/>
    <cellStyle name="Moneda 3 3" xfId="794"/>
    <cellStyle name="Moneda 3 4" xfId="795"/>
    <cellStyle name="Moneda 3 5" xfId="796"/>
    <cellStyle name="Moneda 3 6" xfId="797"/>
    <cellStyle name="Moneda 3 7" xfId="798"/>
    <cellStyle name="Moneda 3 8" xfId="799"/>
    <cellStyle name="Moneda 3 8 2" xfId="1024"/>
    <cellStyle name="Moneda 3 8 3" xfId="1023"/>
    <cellStyle name="Moneda 3 9" xfId="800"/>
    <cellStyle name="Moneda 3 9 2" xfId="801"/>
    <cellStyle name="Moneda 3 9 2 2" xfId="1027"/>
    <cellStyle name="Moneda 3 9 2 3" xfId="1026"/>
    <cellStyle name="Moneda 3 9 3" xfId="802"/>
    <cellStyle name="Moneda 3 9 3 2" xfId="1029"/>
    <cellStyle name="Moneda 3 9 3 3" xfId="1028"/>
    <cellStyle name="Moneda 3 9 4" xfId="1030"/>
    <cellStyle name="Moneda 3 9 5" xfId="1025"/>
    <cellStyle name="Moneda 3_GP-245 - EURO V23 - copia" xfId="393"/>
    <cellStyle name="Moneda 30" xfId="803"/>
    <cellStyle name="Moneda 30 2" xfId="1032"/>
    <cellStyle name="Moneda 30 3" xfId="1031"/>
    <cellStyle name="Moneda 31" xfId="804"/>
    <cellStyle name="Moneda 31 2" xfId="1034"/>
    <cellStyle name="Moneda 31 3" xfId="1033"/>
    <cellStyle name="Moneda 32" xfId="805"/>
    <cellStyle name="Moneda 32 2" xfId="1036"/>
    <cellStyle name="Moneda 32 3" xfId="1035"/>
    <cellStyle name="Moneda 33" xfId="806"/>
    <cellStyle name="Moneda 33 2" xfId="1038"/>
    <cellStyle name="Moneda 33 3" xfId="1037"/>
    <cellStyle name="Moneda 34" xfId="807"/>
    <cellStyle name="Moneda 34 2" xfId="1040"/>
    <cellStyle name="Moneda 34 3" xfId="1039"/>
    <cellStyle name="Moneda 35" xfId="808"/>
    <cellStyle name="Moneda 35 2" xfId="1042"/>
    <cellStyle name="Moneda 35 3" xfId="1041"/>
    <cellStyle name="Moneda 36" xfId="809"/>
    <cellStyle name="Moneda 36 2" xfId="1044"/>
    <cellStyle name="Moneda 36 3" xfId="1043"/>
    <cellStyle name="Moneda 37" xfId="810"/>
    <cellStyle name="Moneda 37 2" xfId="1046"/>
    <cellStyle name="Moneda 37 3" xfId="1045"/>
    <cellStyle name="Moneda 38" xfId="811"/>
    <cellStyle name="Moneda 38 2" xfId="1047"/>
    <cellStyle name="Moneda 39" xfId="812"/>
    <cellStyle name="Moneda 39 2" xfId="1048"/>
    <cellStyle name="Moneda 4" xfId="394"/>
    <cellStyle name="Moneda 4 2" xfId="395"/>
    <cellStyle name="Moneda 4 2 2" xfId="813"/>
    <cellStyle name="Moneda 4 3" xfId="396"/>
    <cellStyle name="Moneda 4 3 2" xfId="1050"/>
    <cellStyle name="Moneda 4 4" xfId="814"/>
    <cellStyle name="Moneda 4 5" xfId="815"/>
    <cellStyle name="Moneda 4 6" xfId="816"/>
    <cellStyle name="Moneda 4 7" xfId="817"/>
    <cellStyle name="Moneda 4 8" xfId="818"/>
    <cellStyle name="Moneda 4 8 2" xfId="1051"/>
    <cellStyle name="Moneda 4 9" xfId="1049"/>
    <cellStyle name="Moneda 40" xfId="819"/>
    <cellStyle name="Moneda 40 2" xfId="1052"/>
    <cellStyle name="Moneda 41" xfId="820"/>
    <cellStyle name="Moneda 41 2" xfId="1053"/>
    <cellStyle name="Moneda 42" xfId="821"/>
    <cellStyle name="Moneda 42 2" xfId="1054"/>
    <cellStyle name="Moneda 43" xfId="822"/>
    <cellStyle name="Moneda 43 2" xfId="1055"/>
    <cellStyle name="Moneda 44" xfId="823"/>
    <cellStyle name="Moneda 45" xfId="824"/>
    <cellStyle name="Moneda 46" xfId="825"/>
    <cellStyle name="Moneda 46 2" xfId="1057"/>
    <cellStyle name="Moneda 46 3" xfId="1056"/>
    <cellStyle name="Moneda 47" xfId="826"/>
    <cellStyle name="Moneda 47 2" xfId="1059"/>
    <cellStyle name="Moneda 47 3" xfId="1058"/>
    <cellStyle name="Moneda 48" xfId="827"/>
    <cellStyle name="Moneda 48 2" xfId="1060"/>
    <cellStyle name="Moneda 49" xfId="949"/>
    <cellStyle name="Moneda 49 2" xfId="1061"/>
    <cellStyle name="Moneda 5" xfId="397"/>
    <cellStyle name="Moneda 5 2" xfId="828"/>
    <cellStyle name="Moneda 5 3" xfId="829"/>
    <cellStyle name="Moneda 50" xfId="1005"/>
    <cellStyle name="Moneda 6" xfId="398"/>
    <cellStyle name="Moneda 6 2" xfId="399"/>
    <cellStyle name="Moneda 6 2 2" xfId="830"/>
    <cellStyle name="Moneda 6 2 3" xfId="1063"/>
    <cellStyle name="Moneda 6 3" xfId="831"/>
    <cellStyle name="Moneda 6 3 2" xfId="1106"/>
    <cellStyle name="Moneda 6 4" xfId="832"/>
    <cellStyle name="Moneda 6 5" xfId="833"/>
    <cellStyle name="Moneda 6 6" xfId="834"/>
    <cellStyle name="Moneda 6 7" xfId="835"/>
    <cellStyle name="Moneda 6 8" xfId="836"/>
    <cellStyle name="Moneda 6 9" xfId="1062"/>
    <cellStyle name="Moneda 7" xfId="400"/>
    <cellStyle name="Moneda 7 2" xfId="837"/>
    <cellStyle name="Moneda 7 3" xfId="838"/>
    <cellStyle name="Moneda 7 4" xfId="839"/>
    <cellStyle name="Moneda 7 5" xfId="840"/>
    <cellStyle name="Moneda 7 6" xfId="841"/>
    <cellStyle name="Moneda 7 7" xfId="1064"/>
    <cellStyle name="Moneda 8" xfId="842"/>
    <cellStyle name="Moneda 8 2" xfId="843"/>
    <cellStyle name="Moneda 8 3" xfId="1065"/>
    <cellStyle name="Moneda 9" xfId="844"/>
    <cellStyle name="Monetario" xfId="845"/>
    <cellStyle name="Neutral 1" xfId="401"/>
    <cellStyle name="Neutral 2" xfId="402"/>
    <cellStyle name="Neutral 3" xfId="403"/>
    <cellStyle name="Neutral 4" xfId="404"/>
    <cellStyle name="Neutral 5" xfId="405"/>
    <cellStyle name="Neutral 6" xfId="406"/>
    <cellStyle name="Neutral 7" xfId="1066"/>
    <cellStyle name="Normal" xfId="0" builtinId="0"/>
    <cellStyle name="Normal 10" xfId="524"/>
    <cellStyle name="Normal 10 2" xfId="846"/>
    <cellStyle name="Normal 11" xfId="847"/>
    <cellStyle name="Normal 11 2" xfId="848"/>
    <cellStyle name="Normal 11 3" xfId="849"/>
    <cellStyle name="Normal 11 3 2" xfId="850"/>
    <cellStyle name="Normal 11 3 2 2" xfId="851"/>
    <cellStyle name="Normal 11 3 2 2 2" xfId="1070"/>
    <cellStyle name="Normal 11 3 2 3" xfId="852"/>
    <cellStyle name="Normal 11 3 2 3 2" xfId="1071"/>
    <cellStyle name="Normal 11 3 2 4" xfId="1069"/>
    <cellStyle name="Normal 11 3 2_FONADE 15" xfId="1072"/>
    <cellStyle name="Normal 11 3 3" xfId="853"/>
    <cellStyle name="Normal 11 3 3 2" xfId="1073"/>
    <cellStyle name="Normal 11 3 4" xfId="854"/>
    <cellStyle name="Normal 11 3 4 2" xfId="1074"/>
    <cellStyle name="Normal 11 3 5" xfId="1068"/>
    <cellStyle name="Normal 11 3_FONADE 15" xfId="1075"/>
    <cellStyle name="Normal 11 4" xfId="1067"/>
    <cellStyle name="Normal 11_FONADE 15" xfId="1076"/>
    <cellStyle name="Normal 12" xfId="855"/>
    <cellStyle name="Normal 13" xfId="856"/>
    <cellStyle name="Normal 13 2" xfId="857"/>
    <cellStyle name="Normal 13 3" xfId="1077"/>
    <cellStyle name="Normal 13_FONADE 15" xfId="1078"/>
    <cellStyle name="Normal 14" xfId="858"/>
    <cellStyle name="Normal 14 2" xfId="1079"/>
    <cellStyle name="Normal 15" xfId="859"/>
    <cellStyle name="Normal 16" xfId="948"/>
    <cellStyle name="Normal 17" xfId="860"/>
    <cellStyle name="Normal 18" xfId="1107"/>
    <cellStyle name="Normal 2" xfId="407"/>
    <cellStyle name="Normal 2 10" xfId="408"/>
    <cellStyle name="Normal 2 11" xfId="409"/>
    <cellStyle name="Normal 2 2" xfId="410"/>
    <cellStyle name="Normal 2 2 2" xfId="411"/>
    <cellStyle name="Normal 2 2 2 2" xfId="526"/>
    <cellStyle name="Normal 2 2 2 2 2" xfId="861"/>
    <cellStyle name="Normal 2 2 2 2 3" xfId="862"/>
    <cellStyle name="Normal 2 2 2 2 4" xfId="863"/>
    <cellStyle name="Normal 2 2 2 2 5" xfId="864"/>
    <cellStyle name="Normal 2 2 2 2 6" xfId="865"/>
    <cellStyle name="Normal 2 2 2 3" xfId="866"/>
    <cellStyle name="Normal 2 2 2 3 2" xfId="867"/>
    <cellStyle name="Normal 2 2 2 3 3" xfId="1080"/>
    <cellStyle name="Normal 2 2 2 4" xfId="868"/>
    <cellStyle name="Normal 2 2 2 5" xfId="869"/>
    <cellStyle name="Normal 2 2 2 6" xfId="870"/>
    <cellStyle name="Normal 2 2 2 7" xfId="871"/>
    <cellStyle name="Normal 2 2 2 8" xfId="872"/>
    <cellStyle name="Normal 2 2 3" xfId="873"/>
    <cellStyle name="Normal 2 2 3 2" xfId="874"/>
    <cellStyle name="Normal 2 2 3 3" xfId="875"/>
    <cellStyle name="Normal 2 2 3 4" xfId="876"/>
    <cellStyle name="Normal 2 2 3 5" xfId="877"/>
    <cellStyle name="Normal 2 2 4" xfId="878"/>
    <cellStyle name="Normal 2 2 5" xfId="879"/>
    <cellStyle name="Normal 2 2 6" xfId="880"/>
    <cellStyle name="Normal 2 2 7" xfId="881"/>
    <cellStyle name="Normal 2 2_FONADE 15" xfId="1081"/>
    <cellStyle name="Normal 2 3" xfId="412"/>
    <cellStyle name="Normal 2 3 2" xfId="413"/>
    <cellStyle name="Normal 2 3 3" xfId="882"/>
    <cellStyle name="Normal 2 3 4" xfId="883"/>
    <cellStyle name="Normal 2 3 5" xfId="884"/>
    <cellStyle name="Normal 2 3 6" xfId="885"/>
    <cellStyle name="Normal 2 3 7" xfId="886"/>
    <cellStyle name="Normal 2 4" xfId="414"/>
    <cellStyle name="Normal 2 4 2" xfId="887"/>
    <cellStyle name="Normal 2 4 3" xfId="888"/>
    <cellStyle name="Normal 2 4 4" xfId="889"/>
    <cellStyle name="Normal 2 4 5" xfId="890"/>
    <cellStyle name="Normal 2 5" xfId="415"/>
    <cellStyle name="Normal 2 6" xfId="416"/>
    <cellStyle name="Normal 2 6 2" xfId="891"/>
    <cellStyle name="Normal 2 6 3" xfId="892"/>
    <cellStyle name="Normal 2 6 4" xfId="893"/>
    <cellStyle name="Normal 2 7" xfId="417"/>
    <cellStyle name="Normal 2 8" xfId="418"/>
    <cellStyle name="Normal 2 8 2" xfId="894"/>
    <cellStyle name="Normal 2 8 3" xfId="895"/>
    <cellStyle name="Normal 2 9" xfId="419"/>
    <cellStyle name="Normal 2_Cantidades de obra UCC Ibague" xfId="420"/>
    <cellStyle name="Normal 3" xfId="421"/>
    <cellStyle name="Normal 3 2" xfId="422"/>
    <cellStyle name="Normal 3 2 2" xfId="423"/>
    <cellStyle name="Normal 3 2 3" xfId="521"/>
    <cellStyle name="Normal 3 2 4" xfId="896"/>
    <cellStyle name="Normal 3 2 5" xfId="897"/>
    <cellStyle name="Normal 3 3" xfId="424"/>
    <cellStyle name="Normal 3 4" xfId="522"/>
    <cellStyle name="Normal 3 4 2" xfId="898"/>
    <cellStyle name="Normal 3 4 3" xfId="899"/>
    <cellStyle name="Normal 3 4 3 2" xfId="1082"/>
    <cellStyle name="Normal 3 4_FONADE 15" xfId="1083"/>
    <cellStyle name="Normal 3 5" xfId="900"/>
    <cellStyle name="Normal 3 6" xfId="901"/>
    <cellStyle name="Normal 3 7" xfId="902"/>
    <cellStyle name="Normal 3 7 2" xfId="1084"/>
    <cellStyle name="Normal 3_GP-251 - Presupuesto Estrada V12" xfId="425"/>
    <cellStyle name="Normal 4" xfId="426"/>
    <cellStyle name="Normal 4 2" xfId="903"/>
    <cellStyle name="Normal 4 3" xfId="904"/>
    <cellStyle name="Normal 4 4" xfId="905"/>
    <cellStyle name="Normal 4 5" xfId="906"/>
    <cellStyle name="Normal 4 6" xfId="907"/>
    <cellStyle name="Normal 4 6 2" xfId="1086"/>
    <cellStyle name="Normal 4 7" xfId="908"/>
    <cellStyle name="Normal 4 8" xfId="909"/>
    <cellStyle name="Normal 4 9" xfId="1085"/>
    <cellStyle name="Normal 41" xfId="528"/>
    <cellStyle name="Normal 5" xfId="427"/>
    <cellStyle name="Normal 5 2" xfId="910"/>
    <cellStyle name="Normal 5 3" xfId="911"/>
    <cellStyle name="Normal 5 4" xfId="912"/>
    <cellStyle name="Normal 5 5" xfId="913"/>
    <cellStyle name="Normal 5 6" xfId="1087"/>
    <cellStyle name="Normal 6" xfId="428"/>
    <cellStyle name="Normal 6 2" xfId="429"/>
    <cellStyle name="Normal 6 2 2" xfId="914"/>
    <cellStyle name="Normal 6 3" xfId="915"/>
    <cellStyle name="Normal 7" xfId="430"/>
    <cellStyle name="Normal 7 2" xfId="916"/>
    <cellStyle name="Normal 7 3" xfId="917"/>
    <cellStyle name="Normal 7 4" xfId="918"/>
    <cellStyle name="Normal 7 5" xfId="919"/>
    <cellStyle name="Normal 7 6" xfId="1088"/>
    <cellStyle name="Normal 8" xfId="920"/>
    <cellStyle name="Normal 9" xfId="921"/>
    <cellStyle name="Normal 9 2" xfId="922"/>
    <cellStyle name="Normal 9 2 2" xfId="1089"/>
    <cellStyle name="Notas 1" xfId="431"/>
    <cellStyle name="Notas 2" xfId="432"/>
    <cellStyle name="Notas 2 2" xfId="923"/>
    <cellStyle name="Notas 2 3" xfId="924"/>
    <cellStyle name="Notas 3" xfId="433"/>
    <cellStyle name="Notas 4" xfId="434"/>
    <cellStyle name="Notas 5" xfId="435"/>
    <cellStyle name="Notas 6" xfId="436"/>
    <cellStyle name="Notas 7" xfId="437"/>
    <cellStyle name="Note" xfId="438"/>
    <cellStyle name="Note 2" xfId="439"/>
    <cellStyle name="Output" xfId="440"/>
    <cellStyle name="Output 2" xfId="441"/>
    <cellStyle name="Percent" xfId="442"/>
    <cellStyle name="Porcentaje" xfId="443" builtinId="5"/>
    <cellStyle name="Porcentaje 2" xfId="925"/>
    <cellStyle name="Porcentaje 2 2" xfId="527"/>
    <cellStyle name="Porcentaje 2 3" xfId="926"/>
    <cellStyle name="Porcentaje 2 3 2" xfId="1091"/>
    <cellStyle name="Porcentaje 2 4" xfId="1090"/>
    <cellStyle name="Porcentaje 3" xfId="1092"/>
    <cellStyle name="Porcentual 10" xfId="444"/>
    <cellStyle name="Porcentual 10 2" xfId="927"/>
    <cellStyle name="Porcentual 11" xfId="445"/>
    <cellStyle name="Porcentual 11 2" xfId="1093"/>
    <cellStyle name="Porcentual 2" xfId="446"/>
    <cellStyle name="Porcentual 2 2" xfId="447"/>
    <cellStyle name="Porcentual 2 2 2" xfId="448"/>
    <cellStyle name="Porcentual 2 2 2 2" xfId="928"/>
    <cellStyle name="Porcentual 2 2 2 3" xfId="929"/>
    <cellStyle name="Porcentual 2 2 2 3 2" xfId="1095"/>
    <cellStyle name="Porcentual 2 2 3" xfId="930"/>
    <cellStyle name="Porcentual 2 2 4" xfId="931"/>
    <cellStyle name="Porcentual 2 2 5" xfId="932"/>
    <cellStyle name="Porcentual 2 2 6" xfId="933"/>
    <cellStyle name="Porcentual 2 2 7" xfId="1094"/>
    <cellStyle name="Porcentual 2 3" xfId="449"/>
    <cellStyle name="Porcentual 2 3 2" xfId="934"/>
    <cellStyle name="Porcentual 2 4" xfId="935"/>
    <cellStyle name="Porcentual 2 4 2" xfId="936"/>
    <cellStyle name="Porcentual 2 5" xfId="937"/>
    <cellStyle name="Porcentual 2 6" xfId="938"/>
    <cellStyle name="Porcentual 2 6 2" xfId="939"/>
    <cellStyle name="Porcentual 2 7" xfId="940"/>
    <cellStyle name="Porcentual 2 8" xfId="941"/>
    <cellStyle name="Porcentual 3" xfId="450"/>
    <cellStyle name="Porcentual 3 2" xfId="451"/>
    <cellStyle name="Porcentual 3 3" xfId="452"/>
    <cellStyle name="Porcentual 4" xfId="453"/>
    <cellStyle name="Porcentual 4 2" xfId="454"/>
    <cellStyle name="Porcentual 4 3" xfId="1096"/>
    <cellStyle name="Porcentual 5" xfId="455"/>
    <cellStyle name="Porcentual 5 2" xfId="942"/>
    <cellStyle name="Porcentual 5 2 2" xfId="1098"/>
    <cellStyle name="Porcentual 5 3" xfId="943"/>
    <cellStyle name="Porcentual 5 4" xfId="1097"/>
    <cellStyle name="Porcentual 6" xfId="456"/>
    <cellStyle name="Porcentual 7" xfId="457"/>
    <cellStyle name="Porcentual 8" xfId="458"/>
    <cellStyle name="Porcentual 8 2" xfId="944"/>
    <cellStyle name="Porcentual 9" xfId="459"/>
    <cellStyle name="Porcentual 9 2" xfId="460"/>
    <cellStyle name="Porcentual 9 2 2" xfId="945"/>
    <cellStyle name="Porcentual 9 2 2 2" xfId="1100"/>
    <cellStyle name="Porcentual 9 2 3" xfId="946"/>
    <cellStyle name="Porcentual 9 2 3 2" xfId="1101"/>
    <cellStyle name="Porcentual 9 2 4" xfId="1099"/>
    <cellStyle name="Porcentual 9 3" xfId="947"/>
    <cellStyle name="Porcentual 9 3 2" xfId="1102"/>
    <cellStyle name="RR" xfId="461"/>
    <cellStyle name="Salida 1" xfId="462"/>
    <cellStyle name="Salida 2" xfId="463"/>
    <cellStyle name="Salida 3" xfId="464"/>
    <cellStyle name="Salida 4" xfId="465"/>
    <cellStyle name="Salida 5" xfId="466"/>
    <cellStyle name="Salida 6" xfId="467"/>
    <cellStyle name="Salida 7" xfId="468"/>
    <cellStyle name="Texto de advertencia 1" xfId="469"/>
    <cellStyle name="Texto de advertencia 2" xfId="470"/>
    <cellStyle name="Texto de advertencia 3" xfId="471"/>
    <cellStyle name="Texto de advertencia 4" xfId="472"/>
    <cellStyle name="Texto de advertencia 5" xfId="473"/>
    <cellStyle name="Texto de advertencia 6" xfId="474"/>
    <cellStyle name="Texto explicativo 1" xfId="475"/>
    <cellStyle name="Texto explicativo 2" xfId="476"/>
    <cellStyle name="Texto explicativo 3" xfId="477"/>
    <cellStyle name="Texto explicativo 4" xfId="478"/>
    <cellStyle name="Texto explicativo 5" xfId="479"/>
    <cellStyle name="Texto explicativo 6" xfId="480"/>
    <cellStyle name="Tit. tabla" xfId="481"/>
    <cellStyle name="Tit. tabla 2" xfId="1103"/>
    <cellStyle name="Title" xfId="482"/>
    <cellStyle name="TITULO 1" xfId="483"/>
    <cellStyle name="Título 1 1" xfId="484"/>
    <cellStyle name="Título 1 2" xfId="485"/>
    <cellStyle name="Título 1 3" xfId="486"/>
    <cellStyle name="Título 1 4" xfId="487"/>
    <cellStyle name="Título 1 5" xfId="488"/>
    <cellStyle name="Título 1 6" xfId="489"/>
    <cellStyle name="Título 10" xfId="1104"/>
    <cellStyle name="TITULO 2" xfId="490"/>
    <cellStyle name="Título 2 1" xfId="491"/>
    <cellStyle name="Título 2 2" xfId="492"/>
    <cellStyle name="Título 2 3" xfId="493"/>
    <cellStyle name="Título 2 4" xfId="494"/>
    <cellStyle name="Título 2 5" xfId="495"/>
    <cellStyle name="Título 2 6" xfId="496"/>
    <cellStyle name="TITULO 3" xfId="497"/>
    <cellStyle name="Título 3 1" xfId="498"/>
    <cellStyle name="Título 3 2" xfId="499"/>
    <cellStyle name="Título 3 3" xfId="500"/>
    <cellStyle name="Título 3 4" xfId="501"/>
    <cellStyle name="Título 3 5" xfId="502"/>
    <cellStyle name="Título 3 6" xfId="503"/>
    <cellStyle name="Título 4" xfId="504"/>
    <cellStyle name="Título 5" xfId="505"/>
    <cellStyle name="Título 6" xfId="506"/>
    <cellStyle name="Título 7" xfId="507"/>
    <cellStyle name="Título 8" xfId="508"/>
    <cellStyle name="Título 9" xfId="509"/>
    <cellStyle name="Título de hoja" xfId="510"/>
    <cellStyle name="Total 1" xfId="511"/>
    <cellStyle name="Total 2" xfId="512"/>
    <cellStyle name="Total 3" xfId="513"/>
    <cellStyle name="Total 4" xfId="514"/>
    <cellStyle name="Total 5" xfId="515"/>
    <cellStyle name="Total 6" xfId="516"/>
    <cellStyle name="Total 7" xfId="517"/>
    <cellStyle name="Viñeta" xfId="518"/>
    <cellStyle name="Währung" xfId="519"/>
    <cellStyle name="Warning Text" xfId="520"/>
  </cellStyles>
  <dxfs count="266">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006100"/>
      </font>
      <fill>
        <patternFill>
          <bgColor rgb="FFC6EFCE"/>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6100"/>
      </font>
      <fill>
        <patternFill>
          <bgColor rgb="FFC6EF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ont>
        <condense val="0"/>
        <extend val="0"/>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39994506668294322"/>
        </patternFill>
      </fill>
    </dxf>
    <dxf>
      <font>
        <condense val="0"/>
        <extend val="0"/>
        <color rgb="FF9C0006"/>
      </font>
      <fill>
        <patternFill>
          <bgColor rgb="FFFFC7CE"/>
        </patternFill>
      </fill>
    </dxf>
    <dxf>
      <font>
        <color rgb="FF006100"/>
      </font>
      <fill>
        <patternFill>
          <bgColor rgb="FFC6EF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ont>
        <condense val="0"/>
        <extend val="0"/>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ont>
        <color rgb="FF006100"/>
      </font>
      <fill>
        <patternFill>
          <bgColor rgb="FFC6EFCE"/>
        </patternFill>
      </fill>
    </dxf>
    <dxf>
      <font>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colors>
    <mruColors>
      <color rgb="FF0000FF"/>
      <color rgb="FFEBEFC7"/>
      <color rgb="FFCCFFFF"/>
      <color rgb="FF99FFCC"/>
      <color rgb="FFFFCCFF"/>
      <color rgb="FF00FF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ustomXml" Target="../customXml/item4.xml"/><Relationship Id="rId10" Type="http://schemas.openxmlformats.org/officeDocument/2006/relationships/externalLink" Target="externalLinks/externalLink5.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1537607</xdr:colOff>
      <xdr:row>5</xdr:row>
      <xdr:rowOff>1834489</xdr:rowOff>
    </xdr:from>
    <xdr:to>
      <xdr:col>6</xdr:col>
      <xdr:colOff>3165516</xdr:colOff>
      <xdr:row>7</xdr:row>
      <xdr:rowOff>144755</xdr:rowOff>
    </xdr:to>
    <xdr:pic>
      <xdr:nvPicPr>
        <xdr:cNvPr id="2" name="Imagen 1">
          <a:extLst>
            <a:ext uri="{FF2B5EF4-FFF2-40B4-BE49-F238E27FC236}">
              <a16:creationId xmlns="" xmlns:a16="http://schemas.microsoft.com/office/drawing/2014/main" id="{67768A16-1454-415A-A73B-5947391A2688}"/>
            </a:ext>
          </a:extLst>
        </xdr:cNvPr>
        <xdr:cNvPicPr>
          <a:picLocks noChangeAspect="1"/>
        </xdr:cNvPicPr>
      </xdr:nvPicPr>
      <xdr:blipFill rotWithShape="1">
        <a:blip xmlns:r="http://schemas.openxmlformats.org/officeDocument/2006/relationships" r:embed="rId1"/>
        <a:srcRect l="16787" t="34393" r="44113" b="44569"/>
        <a:stretch/>
      </xdr:blipFill>
      <xdr:spPr>
        <a:xfrm>
          <a:off x="3234789" y="3739489"/>
          <a:ext cx="6752854" cy="199903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623453</xdr:colOff>
      <xdr:row>6</xdr:row>
      <xdr:rowOff>0</xdr:rowOff>
    </xdr:from>
    <xdr:to>
      <xdr:col>6</xdr:col>
      <xdr:colOff>450271</xdr:colOff>
      <xdr:row>9</xdr:row>
      <xdr:rowOff>129999</xdr:rowOff>
    </xdr:to>
    <xdr:pic>
      <xdr:nvPicPr>
        <xdr:cNvPr id="3" name="Imagen 2">
          <a:extLst>
            <a:ext uri="{FF2B5EF4-FFF2-40B4-BE49-F238E27FC236}">
              <a16:creationId xmlns="" xmlns:a16="http://schemas.microsoft.com/office/drawing/2014/main" id="{4FA537D3-38F2-49D0-AF3B-ABCCA3D44229}"/>
            </a:ext>
          </a:extLst>
        </xdr:cNvPr>
        <xdr:cNvPicPr>
          <a:picLocks noChangeAspect="1"/>
        </xdr:cNvPicPr>
      </xdr:nvPicPr>
      <xdr:blipFill rotWithShape="1">
        <a:blip xmlns:r="http://schemas.openxmlformats.org/officeDocument/2006/relationships" r:embed="rId1"/>
        <a:srcRect l="16773" t="37173" r="42759" b="25417"/>
        <a:stretch/>
      </xdr:blipFill>
      <xdr:spPr>
        <a:xfrm>
          <a:off x="1021771" y="2857500"/>
          <a:ext cx="6147955" cy="319531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174625</xdr:colOff>
      <xdr:row>0</xdr:row>
      <xdr:rowOff>79374</xdr:rowOff>
    </xdr:from>
    <xdr:to>
      <xdr:col>2</xdr:col>
      <xdr:colOff>2211161</xdr:colOff>
      <xdr:row>2</xdr:row>
      <xdr:rowOff>15875</xdr:rowOff>
    </xdr:to>
    <xdr:pic>
      <xdr:nvPicPr>
        <xdr:cNvPr id="2" name="Imagen 1">
          <a:extLst>
            <a:ext uri="{FF2B5EF4-FFF2-40B4-BE49-F238E27FC236}">
              <a16:creationId xmlns="" xmlns:a16="http://schemas.microsoft.com/office/drawing/2014/main" id="{E523C089-04D8-44EA-9310-C0C22AF1EF1B}"/>
            </a:ext>
          </a:extLst>
        </xdr:cNvPr>
        <xdr:cNvPicPr>
          <a:picLocks noChangeAspect="1"/>
        </xdr:cNvPicPr>
      </xdr:nvPicPr>
      <xdr:blipFill>
        <a:blip xmlns:r="http://schemas.openxmlformats.org/officeDocument/2006/relationships" r:embed="rId1"/>
        <a:stretch>
          <a:fillRect/>
        </a:stretch>
      </xdr:blipFill>
      <xdr:spPr>
        <a:xfrm>
          <a:off x="174625" y="79374"/>
          <a:ext cx="3127375" cy="9842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Users\PaulaARodriguezD\Downloads\EVALUACI&#8225;N\Co"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Users\PaulaARodriguezD\Downloads\CronogramasSubastaInvers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PaulaARodriguezD\Downloads\MANOBR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rbermude\Configuraci&#243;n%20local\Archivos%20temporales%20de%20Internet\Content.Outlook\YG5UEJV7\rbermude\Oficina\1-LP%20-%20LICITACION%20PUBLICA\LP%20023-2011\APERTURA%20DE%20SOBRES%20LP%20023-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prodrig1\AppData\Local\Microsoft\Windows\Temporary%20Internet%20Files\Content.Outlook\K1FBE9U0\PROPUESTA%20ECONOMICA%20CAL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T26"/>
  <sheetViews>
    <sheetView tabSelected="1" view="pageBreakPreview" zoomScale="90" zoomScaleNormal="85" zoomScaleSheetLayoutView="90" workbookViewId="0">
      <selection sqref="A1:T1"/>
    </sheetView>
  </sheetViews>
  <sheetFormatPr baseColWidth="10" defaultColWidth="10.85546875" defaultRowHeight="15"/>
  <cols>
    <col min="1" max="1" width="5.85546875" style="32" customWidth="1"/>
    <col min="2" max="2" width="30.42578125" style="32" customWidth="1"/>
    <col min="3" max="3" width="23.140625" style="32" customWidth="1"/>
    <col min="4" max="4" width="43.5703125" style="32" customWidth="1"/>
    <col min="5" max="5" width="19.42578125" style="32" customWidth="1"/>
    <col min="6" max="6" width="12.42578125" style="44" customWidth="1"/>
    <col min="7" max="7" width="19.42578125" style="32" customWidth="1"/>
    <col min="8" max="8" width="15" style="44" customWidth="1"/>
    <col min="9" max="9" width="19.42578125" style="32" customWidth="1"/>
    <col min="10" max="10" width="13" style="44" customWidth="1"/>
    <col min="11" max="11" width="19.42578125" style="32" customWidth="1"/>
    <col min="12" max="12" width="8" style="44" customWidth="1"/>
    <col min="13" max="13" width="19.42578125" style="32" customWidth="1"/>
    <col min="14" max="14" width="7.85546875" style="44" customWidth="1"/>
    <col min="15" max="17" width="19.42578125" style="32" hidden="1" customWidth="1"/>
    <col min="18" max="18" width="36" style="32" hidden="1" customWidth="1"/>
    <col min="19" max="19" width="19.42578125" style="32" hidden="1" customWidth="1"/>
    <col min="20" max="20" width="27.140625" style="31" hidden="1" customWidth="1"/>
    <col min="21" max="242" width="11" style="32" customWidth="1"/>
    <col min="243" max="16384" width="10.85546875" style="32"/>
  </cols>
  <sheetData>
    <row r="1" spans="1:20" ht="134.25" customHeight="1">
      <c r="A1" s="274" t="s">
        <v>54</v>
      </c>
      <c r="B1" s="274"/>
      <c r="C1" s="274"/>
      <c r="D1" s="274"/>
      <c r="E1" s="274"/>
      <c r="F1" s="274"/>
      <c r="G1" s="274"/>
      <c r="H1" s="274"/>
      <c r="I1" s="274"/>
      <c r="J1" s="274"/>
      <c r="K1" s="274"/>
      <c r="L1" s="274"/>
      <c r="M1" s="274"/>
      <c r="N1" s="274"/>
      <c r="O1" s="274"/>
      <c r="P1" s="274"/>
      <c r="Q1" s="274"/>
      <c r="R1" s="274"/>
      <c r="S1" s="274"/>
      <c r="T1" s="274"/>
    </row>
    <row r="4" spans="1:20" ht="31.5">
      <c r="A4" s="29" t="s">
        <v>10</v>
      </c>
      <c r="B4" s="29" t="s">
        <v>31</v>
      </c>
      <c r="C4" s="29" t="s">
        <v>13</v>
      </c>
      <c r="D4" s="29" t="s">
        <v>144</v>
      </c>
      <c r="E4" s="29" t="s">
        <v>0</v>
      </c>
      <c r="F4" s="30" t="s">
        <v>20</v>
      </c>
      <c r="G4" s="29" t="s">
        <v>1</v>
      </c>
      <c r="H4" s="30" t="s">
        <v>21</v>
      </c>
      <c r="I4" s="29" t="s">
        <v>16</v>
      </c>
      <c r="J4" s="30" t="s">
        <v>22</v>
      </c>
      <c r="K4" s="29" t="s">
        <v>17</v>
      </c>
      <c r="L4" s="30" t="s">
        <v>23</v>
      </c>
      <c r="M4" s="29" t="s">
        <v>18</v>
      </c>
      <c r="N4" s="30" t="s">
        <v>24</v>
      </c>
      <c r="O4" s="29" t="s">
        <v>5</v>
      </c>
      <c r="P4" s="29" t="s">
        <v>19</v>
      </c>
      <c r="Q4" s="29" t="s">
        <v>4</v>
      </c>
      <c r="R4" s="29" t="s">
        <v>2</v>
      </c>
      <c r="S4" s="29" t="s">
        <v>3</v>
      </c>
      <c r="T4" s="29" t="s">
        <v>32</v>
      </c>
    </row>
    <row r="5" spans="1:20" s="42" customFormat="1" ht="53.25" customHeight="1">
      <c r="A5" s="89">
        <v>1</v>
      </c>
      <c r="B5" s="34" t="s">
        <v>59</v>
      </c>
      <c r="C5" s="91" t="s">
        <v>70</v>
      </c>
      <c r="D5" s="35" t="s">
        <v>127</v>
      </c>
      <c r="E5" s="34" t="s">
        <v>64</v>
      </c>
      <c r="F5" s="104">
        <v>0.75</v>
      </c>
      <c r="G5" s="34" t="s">
        <v>65</v>
      </c>
      <c r="H5" s="104">
        <v>0.2</v>
      </c>
      <c r="I5" s="37" t="s">
        <v>66</v>
      </c>
      <c r="J5" s="104">
        <v>0.05</v>
      </c>
      <c r="K5" s="51"/>
      <c r="L5" s="52"/>
      <c r="M5" s="53"/>
      <c r="N5" s="54"/>
      <c r="O5" s="51"/>
      <c r="P5" s="51"/>
      <c r="Q5" s="51"/>
      <c r="R5" s="55"/>
      <c r="S5" s="51"/>
      <c r="T5" s="45"/>
    </row>
    <row r="6" spans="1:20" s="42" customFormat="1" ht="45">
      <c r="A6" s="33">
        <v>2</v>
      </c>
      <c r="B6" s="91" t="s">
        <v>60</v>
      </c>
      <c r="C6" s="91" t="s">
        <v>69</v>
      </c>
      <c r="D6" s="35" t="s">
        <v>128</v>
      </c>
      <c r="E6" s="91" t="s">
        <v>67</v>
      </c>
      <c r="F6" s="104">
        <v>0.5</v>
      </c>
      <c r="G6" s="34" t="s">
        <v>68</v>
      </c>
      <c r="H6" s="104">
        <v>0.5</v>
      </c>
      <c r="I6" s="37"/>
      <c r="J6" s="104"/>
      <c r="K6" s="43"/>
      <c r="L6" s="38"/>
      <c r="M6" s="39"/>
      <c r="N6" s="40"/>
      <c r="O6" s="37"/>
      <c r="P6" s="37"/>
      <c r="Q6" s="34"/>
      <c r="R6" s="46"/>
      <c r="S6" s="51"/>
      <c r="T6" s="45"/>
    </row>
    <row r="7" spans="1:20" ht="90">
      <c r="A7" s="33">
        <v>3</v>
      </c>
      <c r="B7" s="90" t="s">
        <v>61</v>
      </c>
      <c r="C7" s="50" t="s">
        <v>71</v>
      </c>
      <c r="D7" s="35" t="s">
        <v>129</v>
      </c>
      <c r="E7" s="90" t="s">
        <v>72</v>
      </c>
      <c r="F7" s="104">
        <v>0.5</v>
      </c>
      <c r="G7" s="90" t="s">
        <v>73</v>
      </c>
      <c r="H7" s="104">
        <v>0.15</v>
      </c>
      <c r="I7" s="37" t="s">
        <v>74</v>
      </c>
      <c r="J7" s="104">
        <v>0.15</v>
      </c>
      <c r="K7" s="43" t="s">
        <v>75</v>
      </c>
      <c r="L7" s="38">
        <v>0.15</v>
      </c>
      <c r="M7" s="39" t="s">
        <v>76</v>
      </c>
      <c r="N7" s="40">
        <v>0.05</v>
      </c>
      <c r="O7" s="37"/>
      <c r="P7" s="37"/>
      <c r="Q7" s="37"/>
      <c r="R7" s="46"/>
      <c r="S7" s="51"/>
      <c r="T7" s="45"/>
    </row>
    <row r="8" spans="1:20" ht="45">
      <c r="A8" s="89">
        <v>4</v>
      </c>
      <c r="B8" s="34" t="s">
        <v>62</v>
      </c>
      <c r="C8" s="91" t="s">
        <v>77</v>
      </c>
      <c r="D8" s="35" t="s">
        <v>130</v>
      </c>
      <c r="E8" s="34" t="s">
        <v>78</v>
      </c>
      <c r="F8" s="104">
        <v>0.5</v>
      </c>
      <c r="G8" s="34" t="s">
        <v>79</v>
      </c>
      <c r="H8" s="104">
        <v>0.5</v>
      </c>
      <c r="I8" s="37"/>
      <c r="J8" s="104"/>
      <c r="K8" s="43"/>
      <c r="L8" s="38"/>
      <c r="M8" s="39"/>
      <c r="N8" s="40"/>
      <c r="O8" s="37"/>
      <c r="P8" s="37"/>
      <c r="Q8" s="37"/>
      <c r="R8" s="46"/>
      <c r="S8" s="37"/>
      <c r="T8" s="45"/>
    </row>
    <row r="9" spans="1:20" s="42" customFormat="1" ht="72.75" customHeight="1">
      <c r="A9" s="33">
        <v>5</v>
      </c>
      <c r="B9" s="34" t="s">
        <v>63</v>
      </c>
      <c r="C9" s="91" t="s">
        <v>80</v>
      </c>
      <c r="D9" s="35" t="s">
        <v>131</v>
      </c>
      <c r="E9" s="34" t="s">
        <v>81</v>
      </c>
      <c r="F9" s="104">
        <v>0.5</v>
      </c>
      <c r="G9" s="34" t="s">
        <v>82</v>
      </c>
      <c r="H9" s="104">
        <v>0.2</v>
      </c>
      <c r="I9" s="34" t="s">
        <v>83</v>
      </c>
      <c r="J9" s="104">
        <v>0.15</v>
      </c>
      <c r="K9" s="37" t="s">
        <v>84</v>
      </c>
      <c r="L9" s="38">
        <v>0.15</v>
      </c>
      <c r="M9" s="39"/>
      <c r="N9" s="40"/>
      <c r="O9" s="37"/>
      <c r="P9" s="41"/>
      <c r="Q9" s="37"/>
      <c r="R9" s="46"/>
      <c r="S9" s="37"/>
      <c r="T9" s="45"/>
    </row>
    <row r="10" spans="1:20">
      <c r="A10" s="33"/>
      <c r="B10" s="90"/>
      <c r="C10" s="50"/>
      <c r="D10" s="35"/>
      <c r="E10" s="90"/>
      <c r="F10" s="104"/>
      <c r="G10" s="90"/>
      <c r="H10" s="104"/>
      <c r="I10" s="34"/>
      <c r="J10" s="104"/>
      <c r="K10" s="37"/>
      <c r="L10" s="38"/>
      <c r="M10" s="39"/>
      <c r="N10" s="40"/>
      <c r="O10" s="37"/>
      <c r="P10" s="41"/>
      <c r="Q10" s="37"/>
      <c r="R10" s="46"/>
      <c r="S10" s="37"/>
    </row>
    <row r="11" spans="1:20">
      <c r="A11" s="89">
        <v>7</v>
      </c>
      <c r="B11" s="91"/>
      <c r="C11" s="91"/>
      <c r="D11" s="35"/>
      <c r="E11" s="91"/>
      <c r="F11" s="104"/>
      <c r="G11" s="34"/>
      <c r="H11" s="104"/>
      <c r="I11" s="34"/>
      <c r="J11" s="104"/>
      <c r="K11" s="37"/>
      <c r="L11" s="38"/>
      <c r="M11" s="39"/>
      <c r="N11" s="40"/>
      <c r="O11" s="37"/>
      <c r="P11" s="41"/>
      <c r="Q11" s="37"/>
      <c r="R11" s="46"/>
      <c r="S11" s="37"/>
    </row>
    <row r="12" spans="1:20">
      <c r="A12" s="33">
        <v>8</v>
      </c>
      <c r="B12" s="34"/>
      <c r="C12" s="91"/>
      <c r="D12" s="35"/>
      <c r="E12" s="34"/>
      <c r="F12" s="104"/>
      <c r="G12" s="91"/>
      <c r="H12" s="104"/>
      <c r="I12" s="34"/>
      <c r="J12" s="104"/>
      <c r="K12" s="37"/>
      <c r="L12" s="38"/>
      <c r="M12" s="39"/>
      <c r="N12" s="40"/>
      <c r="O12" s="37"/>
      <c r="P12" s="41"/>
      <c r="Q12" s="37"/>
      <c r="R12" s="46"/>
      <c r="S12" s="37"/>
    </row>
    <row r="13" spans="1:20">
      <c r="A13" s="33">
        <v>9</v>
      </c>
      <c r="B13" s="34"/>
      <c r="C13" s="91"/>
      <c r="D13" s="35"/>
      <c r="E13" s="34"/>
      <c r="F13" s="104"/>
      <c r="G13" s="34"/>
      <c r="H13" s="104"/>
      <c r="I13" s="34"/>
      <c r="J13" s="104"/>
      <c r="K13" s="37"/>
      <c r="L13" s="38"/>
      <c r="M13" s="39"/>
      <c r="N13" s="40"/>
      <c r="O13" s="37"/>
      <c r="P13" s="41"/>
      <c r="Q13" s="37"/>
      <c r="R13" s="46"/>
      <c r="S13" s="37"/>
    </row>
    <row r="14" spans="1:20">
      <c r="A14" s="89">
        <v>10</v>
      </c>
      <c r="B14" s="34"/>
      <c r="C14" s="91"/>
      <c r="D14" s="35"/>
      <c r="E14" s="34"/>
      <c r="F14" s="104"/>
      <c r="G14" s="34"/>
      <c r="H14" s="104"/>
      <c r="I14" s="34"/>
      <c r="J14" s="104"/>
      <c r="K14" s="37"/>
      <c r="L14" s="38"/>
      <c r="M14" s="39"/>
      <c r="N14" s="40"/>
      <c r="O14" s="37"/>
      <c r="P14" s="41"/>
      <c r="Q14" s="37"/>
      <c r="R14" s="46"/>
      <c r="S14" s="37"/>
    </row>
    <row r="15" spans="1:20">
      <c r="A15" s="33">
        <v>11</v>
      </c>
      <c r="B15" s="34"/>
      <c r="C15" s="91"/>
      <c r="D15" s="35"/>
      <c r="E15" s="34"/>
      <c r="F15" s="104"/>
      <c r="G15" s="34"/>
      <c r="H15" s="104"/>
      <c r="I15" s="34"/>
      <c r="J15" s="104"/>
      <c r="K15" s="37"/>
      <c r="L15" s="38"/>
      <c r="M15" s="39"/>
      <c r="N15" s="40"/>
      <c r="O15" s="37"/>
      <c r="P15" s="41"/>
      <c r="Q15" s="37"/>
      <c r="R15" s="46"/>
      <c r="S15" s="37"/>
    </row>
    <row r="16" spans="1:20">
      <c r="A16" s="33">
        <v>12</v>
      </c>
      <c r="B16" s="34"/>
      <c r="C16" s="91"/>
      <c r="D16" s="35"/>
      <c r="E16" s="34"/>
      <c r="F16" s="104"/>
      <c r="G16" s="34"/>
      <c r="H16" s="104"/>
      <c r="I16" s="34"/>
      <c r="J16" s="104"/>
      <c r="K16" s="37"/>
      <c r="L16" s="38"/>
      <c r="M16" s="39"/>
      <c r="N16" s="40"/>
      <c r="O16" s="37"/>
      <c r="P16" s="41"/>
      <c r="Q16" s="37"/>
      <c r="R16" s="46"/>
      <c r="S16" s="37"/>
    </row>
    <row r="17" spans="1:19">
      <c r="A17" s="89">
        <v>13</v>
      </c>
      <c r="B17" s="34"/>
      <c r="C17" s="34"/>
      <c r="D17" s="35"/>
      <c r="E17" s="34"/>
      <c r="F17" s="104"/>
      <c r="G17" s="34"/>
      <c r="H17" s="104"/>
      <c r="I17" s="34"/>
      <c r="J17" s="104"/>
      <c r="K17" s="37"/>
      <c r="L17" s="38"/>
      <c r="M17" s="39"/>
      <c r="N17" s="40"/>
      <c r="O17" s="37"/>
      <c r="P17" s="41"/>
      <c r="Q17" s="37"/>
      <c r="R17" s="46"/>
      <c r="S17" s="37"/>
    </row>
    <row r="18" spans="1:19">
      <c r="A18" s="33">
        <v>14</v>
      </c>
      <c r="B18" s="34"/>
      <c r="C18" s="91"/>
      <c r="D18" s="35"/>
      <c r="E18" s="34"/>
      <c r="F18" s="104"/>
      <c r="G18" s="34"/>
      <c r="H18" s="104"/>
      <c r="I18" s="34"/>
      <c r="J18" s="104"/>
      <c r="K18" s="37"/>
      <c r="L18" s="38"/>
      <c r="M18" s="39"/>
      <c r="N18" s="40"/>
      <c r="O18" s="37"/>
      <c r="P18" s="41"/>
      <c r="Q18" s="37"/>
      <c r="R18" s="46"/>
      <c r="S18" s="37"/>
    </row>
    <row r="19" spans="1:19">
      <c r="A19" s="33">
        <v>15</v>
      </c>
      <c r="B19" s="34"/>
      <c r="C19" s="91"/>
      <c r="D19" s="35"/>
      <c r="E19" s="34"/>
      <c r="F19" s="104"/>
      <c r="G19" s="34"/>
      <c r="H19" s="104"/>
      <c r="I19" s="34"/>
      <c r="J19" s="104"/>
      <c r="K19" s="37"/>
      <c r="L19" s="38"/>
      <c r="M19" s="39"/>
      <c r="N19" s="40"/>
      <c r="O19" s="37"/>
      <c r="P19" s="41"/>
      <c r="Q19" s="37"/>
      <c r="R19" s="46"/>
      <c r="S19" s="37"/>
    </row>
    <row r="20" spans="1:19">
      <c r="A20" s="89">
        <v>16</v>
      </c>
      <c r="B20" s="34"/>
      <c r="C20" s="91"/>
      <c r="D20" s="35"/>
      <c r="E20" s="34"/>
      <c r="F20" s="104"/>
      <c r="G20" s="91"/>
      <c r="H20" s="104"/>
      <c r="I20" s="34"/>
      <c r="J20" s="104"/>
      <c r="K20" s="37"/>
      <c r="L20" s="38"/>
      <c r="M20" s="39"/>
      <c r="N20" s="40"/>
      <c r="O20" s="37"/>
      <c r="P20" s="41"/>
      <c r="Q20" s="37"/>
      <c r="R20" s="46"/>
      <c r="S20" s="37"/>
    </row>
    <row r="21" spans="1:19">
      <c r="A21" s="33">
        <v>17</v>
      </c>
      <c r="B21" s="105"/>
      <c r="C21" s="106"/>
      <c r="D21" s="35"/>
      <c r="E21" s="105"/>
      <c r="F21" s="107"/>
      <c r="G21" s="105"/>
      <c r="H21" s="107"/>
      <c r="I21" s="34"/>
      <c r="J21" s="104"/>
      <c r="K21" s="37"/>
      <c r="L21" s="38"/>
      <c r="M21" s="39"/>
      <c r="N21" s="40"/>
      <c r="O21" s="37"/>
      <c r="P21" s="41"/>
      <c r="Q21" s="37"/>
      <c r="R21" s="46"/>
      <c r="S21" s="37"/>
    </row>
    <row r="22" spans="1:19">
      <c r="A22" s="33">
        <v>18</v>
      </c>
      <c r="B22" s="105"/>
      <c r="C22" s="106"/>
      <c r="D22" s="35"/>
      <c r="E22" s="106"/>
      <c r="F22" s="107"/>
      <c r="G22" s="105"/>
      <c r="H22" s="107"/>
      <c r="I22" s="34"/>
      <c r="J22" s="104"/>
      <c r="K22" s="37"/>
      <c r="L22" s="38"/>
      <c r="M22" s="39"/>
      <c r="N22" s="40"/>
      <c r="O22" s="37"/>
      <c r="P22" s="41"/>
      <c r="Q22" s="37"/>
      <c r="R22" s="46"/>
      <c r="S22" s="37"/>
    </row>
    <row r="23" spans="1:19">
      <c r="A23" s="89">
        <v>19</v>
      </c>
      <c r="B23" s="90"/>
      <c r="C23" s="50"/>
      <c r="D23" s="35"/>
      <c r="E23" s="50"/>
      <c r="F23" s="57"/>
      <c r="G23" s="50"/>
      <c r="H23" s="57"/>
      <c r="I23" s="34"/>
      <c r="J23" s="57"/>
      <c r="K23" s="37"/>
      <c r="L23" s="38"/>
      <c r="M23" s="39"/>
      <c r="N23" s="40"/>
      <c r="O23" s="37"/>
      <c r="P23" s="41"/>
      <c r="Q23" s="37"/>
      <c r="R23" s="46"/>
      <c r="S23" s="37"/>
    </row>
    <row r="24" spans="1:19">
      <c r="A24" s="33">
        <v>20</v>
      </c>
      <c r="B24" s="91"/>
      <c r="C24" s="91"/>
      <c r="D24" s="35"/>
      <c r="E24" s="91"/>
      <c r="F24" s="57"/>
      <c r="G24" s="34"/>
      <c r="H24" s="57"/>
      <c r="I24" s="34"/>
      <c r="J24" s="57"/>
      <c r="K24" s="37"/>
      <c r="L24" s="38"/>
      <c r="M24" s="39"/>
      <c r="N24" s="40"/>
      <c r="O24" s="37"/>
      <c r="P24" s="41"/>
      <c r="Q24" s="37"/>
      <c r="R24" s="46"/>
      <c r="S24" s="37"/>
    </row>
    <row r="25" spans="1:19">
      <c r="A25" s="33">
        <v>21</v>
      </c>
      <c r="B25" s="34"/>
      <c r="C25" s="91"/>
      <c r="D25" s="35"/>
      <c r="E25" s="34"/>
      <c r="F25" s="57"/>
      <c r="G25" s="34"/>
      <c r="H25" s="36"/>
      <c r="I25" s="34"/>
      <c r="J25" s="57"/>
      <c r="K25" s="37"/>
      <c r="L25" s="38"/>
      <c r="M25" s="39"/>
      <c r="N25" s="40"/>
      <c r="O25" s="37"/>
      <c r="P25" s="41"/>
      <c r="Q25" s="37"/>
      <c r="R25" s="46"/>
      <c r="S25" s="37"/>
    </row>
    <row r="26" spans="1:19">
      <c r="A26" s="89">
        <v>22</v>
      </c>
      <c r="B26" s="34"/>
      <c r="C26" s="91"/>
      <c r="D26" s="35"/>
      <c r="E26" s="34"/>
      <c r="F26" s="57"/>
      <c r="G26" s="34"/>
      <c r="H26" s="36"/>
      <c r="I26" s="34"/>
      <c r="J26" s="57"/>
      <c r="K26" s="37"/>
      <c r="L26" s="38"/>
      <c r="M26" s="39"/>
      <c r="N26" s="40"/>
      <c r="O26" s="37"/>
      <c r="P26" s="41"/>
      <c r="Q26" s="37"/>
      <c r="R26" s="46"/>
      <c r="S26" s="37"/>
    </row>
  </sheetData>
  <mergeCells count="1">
    <mergeCell ref="A1:T1"/>
  </mergeCells>
  <phoneticPr fontId="0" type="noConversion"/>
  <pageMargins left="0.39370078740157483" right="0.39370078740157483" top="0.39370078740157483" bottom="0.39370078740157483" header="0.19685039370078741" footer="0.19685039370078741"/>
  <pageSetup scale="35" orientation="landscape" r:id="rId1"/>
  <headerFooter alignWithMargins="0">
    <oddHeader>&amp;C&amp;"Verdana,Normal"&amp;8&amp;P de &amp;N</oddHeader>
    <oddFooter>&amp;L&amp;"Verdana,Normal"&amp;8Ing. Paula Rodriguez&amp;C&amp;F&amp;R&amp;A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I77"/>
  <sheetViews>
    <sheetView showGridLines="0" showWhiteSpace="0" view="pageBreakPreview" topLeftCell="A61" zoomScale="80" zoomScaleNormal="90" zoomScaleSheetLayoutView="80" zoomScalePageLayoutView="70" workbookViewId="0">
      <selection activeCell="L68" sqref="L68"/>
    </sheetView>
  </sheetViews>
  <sheetFormatPr baseColWidth="10" defaultColWidth="11" defaultRowHeight="12"/>
  <cols>
    <col min="1" max="1" width="5.85546875" style="4" customWidth="1"/>
    <col min="2" max="2" width="19.42578125" style="4" customWidth="1"/>
    <col min="3" max="3" width="18.7109375" style="4" customWidth="1"/>
    <col min="4" max="4" width="12.5703125" style="4" customWidth="1"/>
    <col min="5" max="5" width="17.140625" style="4" customWidth="1"/>
    <col min="6" max="6" width="8.42578125" style="4" customWidth="1"/>
    <col min="7" max="7" width="48.5703125" style="4" customWidth="1"/>
    <col min="8" max="8" width="14.7109375" style="4" customWidth="1"/>
    <col min="9" max="9" width="16.140625" style="4" customWidth="1"/>
    <col min="10" max="10" width="23.140625" style="4" customWidth="1"/>
    <col min="11" max="11" width="16.7109375" style="4" customWidth="1"/>
    <col min="12" max="12" width="91.85546875" style="4" customWidth="1"/>
    <col min="13" max="13" width="11.28515625" style="4" customWidth="1"/>
    <col min="14" max="14" width="7.28515625" style="4" customWidth="1"/>
    <col min="15" max="15" width="2.42578125" style="4" customWidth="1"/>
    <col min="16" max="16" width="2.42578125" style="1" customWidth="1"/>
    <col min="17" max="17" width="6.42578125" style="1" customWidth="1"/>
    <col min="18" max="21" width="5.7109375" style="1" customWidth="1"/>
    <col min="22" max="22" width="11" style="1" customWidth="1"/>
    <col min="23" max="23" width="5.85546875" style="4" customWidth="1"/>
    <col min="24" max="24" width="14.7109375" style="4" customWidth="1"/>
    <col min="25" max="25" width="11" style="4" customWidth="1"/>
    <col min="26" max="16384" width="11" style="4"/>
  </cols>
  <sheetData>
    <row r="1" spans="1:35" ht="102" customHeight="1">
      <c r="A1" s="285" t="s">
        <v>54</v>
      </c>
      <c r="B1" s="285"/>
      <c r="C1" s="285"/>
      <c r="D1" s="285"/>
      <c r="E1" s="285"/>
      <c r="F1" s="285"/>
      <c r="G1" s="285"/>
      <c r="H1" s="285"/>
      <c r="I1" s="285"/>
      <c r="J1" s="285"/>
      <c r="K1" s="285"/>
      <c r="L1" s="285"/>
      <c r="M1" s="202"/>
      <c r="N1" s="58"/>
      <c r="O1" s="58"/>
      <c r="W1" s="2" t="s">
        <v>30</v>
      </c>
      <c r="X1" s="2" t="s">
        <v>14</v>
      </c>
      <c r="Y1" s="3"/>
      <c r="AE1" s="3"/>
      <c r="AF1" s="3"/>
      <c r="AG1" s="3"/>
      <c r="AH1" s="3"/>
      <c r="AI1" s="3"/>
    </row>
    <row r="2" spans="1:35" ht="5.25" customHeight="1">
      <c r="A2" s="292"/>
      <c r="B2" s="292"/>
      <c r="C2" s="292"/>
      <c r="D2" s="292"/>
      <c r="E2" s="292"/>
      <c r="F2" s="292"/>
      <c r="G2" s="292"/>
      <c r="H2" s="292"/>
      <c r="I2" s="292"/>
      <c r="J2" s="292"/>
      <c r="K2" s="292"/>
      <c r="L2" s="292"/>
      <c r="M2" s="203"/>
      <c r="N2" s="58"/>
      <c r="O2" s="58"/>
      <c r="W2" s="5">
        <v>1999</v>
      </c>
      <c r="X2" s="6">
        <v>236460</v>
      </c>
      <c r="Y2" s="3"/>
      <c r="AE2" s="3"/>
      <c r="AF2" s="3"/>
      <c r="AG2" s="3"/>
      <c r="AH2" s="3"/>
      <c r="AI2" s="3"/>
    </row>
    <row r="3" spans="1:35" ht="21" customHeight="1">
      <c r="A3" s="286" t="s">
        <v>48</v>
      </c>
      <c r="B3" s="286"/>
      <c r="C3" s="286"/>
      <c r="D3" s="286"/>
      <c r="E3" s="286"/>
      <c r="F3" s="286"/>
      <c r="G3" s="286"/>
      <c r="H3" s="286"/>
      <c r="I3" s="286"/>
      <c r="J3" s="286"/>
      <c r="K3" s="286"/>
      <c r="L3" s="286"/>
      <c r="M3" s="204"/>
      <c r="N3" s="7"/>
      <c r="O3" s="7"/>
      <c r="W3" s="5">
        <v>2000</v>
      </c>
      <c r="X3" s="6">
        <v>260100</v>
      </c>
      <c r="Y3" s="3"/>
      <c r="AE3" s="3"/>
      <c r="AF3" s="3"/>
      <c r="AG3" s="3"/>
      <c r="AH3" s="3"/>
      <c r="AI3" s="3"/>
    </row>
    <row r="4" spans="1:35" ht="4.5" customHeight="1">
      <c r="A4" s="8"/>
      <c r="B4" s="7"/>
      <c r="C4" s="7"/>
      <c r="D4" s="7"/>
      <c r="E4" s="7"/>
      <c r="F4" s="7"/>
      <c r="G4" s="7"/>
      <c r="H4" s="9"/>
      <c r="I4" s="7"/>
      <c r="J4" s="10"/>
      <c r="K4" s="10"/>
      <c r="L4" s="10"/>
      <c r="M4" s="7"/>
      <c r="N4" s="7"/>
      <c r="O4" s="7"/>
      <c r="W4" s="5">
        <v>2001</v>
      </c>
      <c r="X4" s="6">
        <v>286000</v>
      </c>
      <c r="Y4" s="3"/>
      <c r="AE4" s="3"/>
      <c r="AF4" s="3"/>
      <c r="AG4" s="3"/>
      <c r="AH4" s="3"/>
      <c r="AI4" s="3"/>
    </row>
    <row r="5" spans="1:35" ht="17.25" customHeight="1">
      <c r="A5" s="247"/>
      <c r="B5" s="247"/>
      <c r="C5" s="247"/>
      <c r="D5" s="247"/>
      <c r="E5" s="247"/>
      <c r="F5" s="247"/>
      <c r="G5" s="247"/>
      <c r="H5" s="247"/>
      <c r="I5" s="247"/>
      <c r="J5" s="247"/>
      <c r="K5" s="247"/>
      <c r="L5" s="247"/>
      <c r="M5" s="205"/>
      <c r="N5" s="11"/>
      <c r="O5" s="11"/>
      <c r="W5" s="5">
        <v>2002</v>
      </c>
      <c r="X5" s="6">
        <v>309000</v>
      </c>
      <c r="Y5" s="3"/>
      <c r="AE5" s="3"/>
      <c r="AF5" s="3"/>
      <c r="AG5" s="3"/>
      <c r="AH5" s="3"/>
      <c r="AI5" s="3"/>
    </row>
    <row r="6" spans="1:35" ht="144.75" customHeight="1">
      <c r="A6" s="287" t="s">
        <v>96</v>
      </c>
      <c r="B6" s="287"/>
      <c r="C6" s="287"/>
      <c r="D6" s="287"/>
      <c r="E6" s="287"/>
      <c r="F6" s="287"/>
      <c r="G6" s="287"/>
      <c r="H6" s="287"/>
      <c r="I6" s="287"/>
      <c r="J6" s="287"/>
      <c r="K6" s="287"/>
      <c r="L6" s="287"/>
      <c r="M6" s="205"/>
      <c r="N6" s="13"/>
      <c r="O6" s="13"/>
      <c r="W6" s="5">
        <v>2003</v>
      </c>
      <c r="X6" s="6">
        <v>332000</v>
      </c>
      <c r="Y6" s="3"/>
      <c r="AE6" s="3"/>
      <c r="AF6" s="3"/>
      <c r="AG6" s="3"/>
      <c r="AH6" s="3"/>
      <c r="AI6" s="3"/>
    </row>
    <row r="7" spans="1:35" s="63" customFormat="1" ht="73.5" customHeight="1">
      <c r="A7" s="291" t="s">
        <v>47</v>
      </c>
      <c r="B7" s="291"/>
      <c r="C7" s="129" t="s">
        <v>53</v>
      </c>
      <c r="D7" s="129"/>
      <c r="E7" s="129"/>
      <c r="F7" s="129"/>
      <c r="G7" s="129"/>
      <c r="H7" s="129"/>
      <c r="I7" s="129"/>
      <c r="J7" s="129"/>
      <c r="K7" s="129"/>
      <c r="L7" s="129"/>
      <c r="M7" s="209"/>
      <c r="N7" s="60"/>
      <c r="O7" s="60"/>
      <c r="P7" s="61"/>
      <c r="Q7" s="61"/>
      <c r="R7" s="61"/>
      <c r="S7" s="61"/>
      <c r="T7" s="61"/>
      <c r="U7" s="61"/>
      <c r="V7" s="61"/>
      <c r="W7" s="5">
        <v>2004</v>
      </c>
      <c r="X7" s="6">
        <v>358000</v>
      </c>
      <c r="Y7" s="62"/>
      <c r="AE7" s="62"/>
      <c r="AF7" s="62"/>
      <c r="AG7" s="62"/>
      <c r="AH7" s="62"/>
      <c r="AI7" s="62"/>
    </row>
    <row r="8" spans="1:35" s="63" customFormat="1" ht="27" customHeight="1">
      <c r="A8" s="288"/>
      <c r="B8" s="288"/>
      <c r="C8" s="288"/>
      <c r="D8" s="288"/>
      <c r="E8" s="288"/>
      <c r="F8" s="288"/>
      <c r="G8" s="288"/>
      <c r="H8" s="288"/>
      <c r="I8" s="288"/>
      <c r="J8" s="288"/>
      <c r="K8" s="288"/>
      <c r="L8" s="288"/>
      <c r="M8" s="206"/>
      <c r="N8" s="60"/>
      <c r="O8" s="60"/>
      <c r="P8" s="61"/>
      <c r="Q8" s="61"/>
      <c r="R8" s="61"/>
      <c r="S8" s="61"/>
      <c r="T8" s="61"/>
      <c r="U8" s="61"/>
      <c r="V8" s="61"/>
      <c r="W8" s="5">
        <v>2005</v>
      </c>
      <c r="X8" s="6">
        <v>381500</v>
      </c>
      <c r="Y8" s="62"/>
      <c r="AE8" s="62"/>
      <c r="AF8" s="62"/>
      <c r="AG8" s="62"/>
      <c r="AH8" s="62"/>
      <c r="AI8" s="62"/>
    </row>
    <row r="9" spans="1:35" s="63" customFormat="1" ht="18" customHeight="1">
      <c r="A9" s="64"/>
      <c r="B9" s="59"/>
      <c r="C9" s="59"/>
      <c r="D9" s="59"/>
      <c r="E9" s="59"/>
      <c r="F9" s="59"/>
      <c r="G9" s="59"/>
      <c r="H9" s="59"/>
      <c r="I9" s="59"/>
      <c r="J9" s="59"/>
      <c r="K9" s="59"/>
      <c r="L9" s="59"/>
      <c r="M9" s="59"/>
      <c r="N9" s="60"/>
      <c r="O9" s="60"/>
      <c r="P9" s="61"/>
      <c r="Q9" s="61"/>
      <c r="R9" s="61"/>
      <c r="S9" s="61"/>
      <c r="T9" s="61"/>
      <c r="U9" s="61"/>
      <c r="V9" s="61"/>
      <c r="W9" s="5">
        <v>2006</v>
      </c>
      <c r="X9" s="6">
        <v>408000</v>
      </c>
      <c r="Y9" s="62"/>
      <c r="AE9" s="62"/>
      <c r="AF9" s="62"/>
      <c r="AG9" s="62"/>
      <c r="AH9" s="62"/>
      <c r="AI9" s="62"/>
    </row>
    <row r="10" spans="1:35" ht="11.25" customHeight="1" thickBot="1">
      <c r="A10" s="289"/>
      <c r="B10" s="289"/>
      <c r="C10" s="289"/>
      <c r="D10" s="289"/>
      <c r="E10" s="289"/>
      <c r="F10" s="289"/>
      <c r="G10" s="289"/>
      <c r="H10" s="289"/>
      <c r="I10" s="289"/>
      <c r="J10" s="289"/>
      <c r="K10" s="289"/>
      <c r="L10" s="289"/>
      <c r="M10" s="207"/>
      <c r="N10" s="1"/>
      <c r="O10" s="1"/>
      <c r="W10" s="5">
        <v>2007</v>
      </c>
      <c r="X10" s="6">
        <v>433700</v>
      </c>
      <c r="Y10" s="3"/>
      <c r="AE10" s="3"/>
      <c r="AF10" s="3"/>
      <c r="AG10" s="3"/>
      <c r="AH10" s="3"/>
    </row>
    <row r="11" spans="1:35" ht="51.75" customHeight="1">
      <c r="A11" s="8"/>
      <c r="B11" s="136" t="s">
        <v>44</v>
      </c>
      <c r="C11" s="136" t="s">
        <v>46</v>
      </c>
      <c r="D11" s="136" t="s">
        <v>45</v>
      </c>
      <c r="E11" s="136" t="s">
        <v>52</v>
      </c>
      <c r="H11" s="128" t="s">
        <v>49</v>
      </c>
      <c r="I11" s="136" t="s">
        <v>50</v>
      </c>
      <c r="J11" s="136" t="s">
        <v>51</v>
      </c>
      <c r="K11" s="65"/>
      <c r="L11" s="210"/>
      <c r="M11" s="211"/>
      <c r="N11" s="1"/>
      <c r="O11" s="1"/>
      <c r="V11" s="5">
        <v>1989</v>
      </c>
      <c r="W11" s="2">
        <v>2008</v>
      </c>
      <c r="X11" s="6">
        <v>461500</v>
      </c>
      <c r="AD11" s="3"/>
      <c r="AE11" s="3"/>
      <c r="AF11" s="3"/>
      <c r="AG11" s="3"/>
    </row>
    <row r="12" spans="1:35" ht="21" customHeight="1">
      <c r="A12" s="8"/>
      <c r="B12" s="126">
        <v>828116</v>
      </c>
      <c r="C12" s="126">
        <v>871704636</v>
      </c>
      <c r="D12" s="127">
        <f>C12/B12</f>
        <v>1052.6359060807906</v>
      </c>
      <c r="E12" s="127">
        <v>1052.6359060807906</v>
      </c>
      <c r="H12" s="134">
        <v>43801</v>
      </c>
      <c r="I12" s="135">
        <v>20</v>
      </c>
      <c r="J12" s="137">
        <v>36496</v>
      </c>
      <c r="K12" s="66"/>
      <c r="L12" s="28"/>
      <c r="M12" s="212"/>
      <c r="O12" s="1"/>
      <c r="V12" s="12">
        <v>1990</v>
      </c>
      <c r="W12" s="2"/>
      <c r="X12" s="6"/>
      <c r="AD12" s="3"/>
      <c r="AE12" s="3"/>
      <c r="AF12" s="3"/>
      <c r="AG12" s="3"/>
      <c r="AH12" s="3"/>
    </row>
    <row r="13" spans="1:35" ht="18" customHeight="1">
      <c r="A13" s="3"/>
      <c r="B13" s="15"/>
      <c r="C13" s="293"/>
      <c r="D13" s="293"/>
      <c r="E13" s="290"/>
      <c r="F13" s="290"/>
      <c r="G13" s="19"/>
      <c r="H13" s="18"/>
      <c r="I13" s="15"/>
      <c r="J13" s="15"/>
      <c r="K13" s="72"/>
      <c r="L13" s="72"/>
      <c r="M13" s="67"/>
      <c r="N13" s="16"/>
      <c r="O13" s="17"/>
      <c r="W13" s="47"/>
      <c r="X13" s="48"/>
      <c r="Y13" s="3"/>
      <c r="AE13" s="3"/>
      <c r="AF13" s="3"/>
      <c r="AG13" s="3"/>
      <c r="AH13" s="3"/>
      <c r="AI13" s="3"/>
    </row>
    <row r="14" spans="1:35" ht="12.75">
      <c r="A14" s="69"/>
      <c r="B14" s="70" t="s">
        <v>34</v>
      </c>
      <c r="C14" s="70"/>
      <c r="D14" s="70"/>
      <c r="E14" s="71">
        <v>1</v>
      </c>
      <c r="F14" s="284" t="s">
        <v>59</v>
      </c>
      <c r="G14" s="284"/>
      <c r="H14" s="284"/>
      <c r="I14" s="284"/>
      <c r="J14" s="284"/>
      <c r="K14" s="72"/>
      <c r="L14" s="72"/>
      <c r="M14" s="67"/>
      <c r="N14" s="67"/>
      <c r="O14" s="15"/>
      <c r="W14" s="2">
        <v>2009</v>
      </c>
      <c r="X14" s="6">
        <v>496900</v>
      </c>
      <c r="Y14" s="3"/>
      <c r="AE14" s="3"/>
      <c r="AF14" s="3"/>
      <c r="AG14" s="3"/>
      <c r="AH14" s="3"/>
      <c r="AI14" s="3"/>
    </row>
    <row r="15" spans="1:35" ht="12.75" customHeight="1">
      <c r="A15" s="69"/>
      <c r="B15" s="70"/>
      <c r="C15" s="70"/>
      <c r="D15" s="70"/>
      <c r="E15" s="70"/>
      <c r="F15" s="281" t="s">
        <v>127</v>
      </c>
      <c r="G15" s="281"/>
      <c r="H15" s="281"/>
      <c r="I15" s="281"/>
      <c r="J15" s="281"/>
      <c r="K15" s="281"/>
      <c r="L15" s="281"/>
      <c r="M15" s="67"/>
      <c r="N15" s="67"/>
      <c r="O15" s="15"/>
      <c r="W15" s="95">
        <v>2010</v>
      </c>
      <c r="X15" s="93">
        <v>515000</v>
      </c>
      <c r="Y15" s="3"/>
      <c r="AE15" s="3"/>
      <c r="AF15" s="3"/>
      <c r="AG15" s="3"/>
      <c r="AH15" s="3"/>
      <c r="AI15" s="3"/>
    </row>
    <row r="16" spans="1:35" ht="12.75">
      <c r="A16" s="69"/>
      <c r="B16" s="70"/>
      <c r="C16" s="70"/>
      <c r="D16" s="70"/>
      <c r="E16" s="70"/>
      <c r="F16" s="281"/>
      <c r="G16" s="281"/>
      <c r="H16" s="281"/>
      <c r="I16" s="281"/>
      <c r="J16" s="281"/>
      <c r="K16" s="281"/>
      <c r="L16" s="281"/>
      <c r="M16" s="67"/>
      <c r="N16" s="69"/>
      <c r="O16" s="16"/>
      <c r="Q16" s="22" t="s">
        <v>27</v>
      </c>
      <c r="R16" s="23"/>
      <c r="S16" s="23"/>
      <c r="T16" s="23"/>
      <c r="U16" s="23"/>
      <c r="W16" s="95">
        <v>2011</v>
      </c>
      <c r="X16" s="93">
        <v>535600</v>
      </c>
      <c r="Y16" s="3"/>
      <c r="AE16" s="3"/>
      <c r="AF16" s="3"/>
      <c r="AG16" s="3"/>
      <c r="AH16" s="3"/>
      <c r="AI16" s="3"/>
    </row>
    <row r="17" spans="1:35" s="21" customFormat="1" ht="6" customHeight="1">
      <c r="A17" s="69"/>
      <c r="B17" s="69"/>
      <c r="C17" s="69"/>
      <c r="D17" s="69"/>
      <c r="E17" s="69"/>
      <c r="F17" s="69"/>
      <c r="G17" s="69"/>
      <c r="H17" s="73"/>
      <c r="I17" s="67"/>
      <c r="J17" s="68"/>
      <c r="K17" s="74"/>
      <c r="L17" s="74"/>
      <c r="M17" s="69"/>
      <c r="N17" s="75"/>
      <c r="O17" s="16"/>
      <c r="P17" s="1"/>
      <c r="Q17" s="12" t="e">
        <v>#REF!</v>
      </c>
      <c r="R17" s="12" t="e">
        <v>#REF!</v>
      </c>
      <c r="S17" s="12" t="e">
        <v>#REF!</v>
      </c>
      <c r="T17" s="12" t="e">
        <v>#REF!</v>
      </c>
      <c r="U17" s="12" t="e">
        <v>#REF!</v>
      </c>
      <c r="V17" s="1"/>
      <c r="W17" s="95"/>
      <c r="X17" s="93"/>
      <c r="Y17" s="20"/>
      <c r="AE17" s="20"/>
      <c r="AF17" s="20"/>
      <c r="AG17" s="20"/>
      <c r="AH17" s="20"/>
      <c r="AI17" s="20"/>
    </row>
    <row r="18" spans="1:35" ht="126" customHeight="1">
      <c r="A18" s="159" t="s">
        <v>26</v>
      </c>
      <c r="B18" s="159" t="s">
        <v>9</v>
      </c>
      <c r="C18" s="160" t="s">
        <v>39</v>
      </c>
      <c r="D18" s="160" t="s">
        <v>43</v>
      </c>
      <c r="E18" s="160" t="s">
        <v>25</v>
      </c>
      <c r="F18" s="160" t="s">
        <v>28</v>
      </c>
      <c r="G18" s="160" t="s">
        <v>6</v>
      </c>
      <c r="H18" s="161" t="s">
        <v>7</v>
      </c>
      <c r="I18" s="159" t="s">
        <v>8</v>
      </c>
      <c r="J18" s="162" t="s">
        <v>29</v>
      </c>
      <c r="K18" s="162" t="s">
        <v>14</v>
      </c>
      <c r="L18" s="233" t="s">
        <v>12</v>
      </c>
      <c r="M18" s="77"/>
      <c r="N18" s="16"/>
      <c r="O18" s="1"/>
      <c r="P18" s="26" t="e">
        <v>#REF!</v>
      </c>
      <c r="Q18" s="26" t="e">
        <v>#REF!</v>
      </c>
      <c r="R18" s="26" t="e">
        <v>#REF!</v>
      </c>
      <c r="S18" s="26" t="e">
        <v>#REF!</v>
      </c>
      <c r="T18" s="26" t="e">
        <v>#REF!</v>
      </c>
      <c r="U18" s="21"/>
      <c r="V18" s="95">
        <v>2012</v>
      </c>
      <c r="W18" s="93">
        <v>566700</v>
      </c>
      <c r="X18" s="3"/>
      <c r="AD18" s="3"/>
      <c r="AE18" s="3"/>
      <c r="AF18" s="3"/>
      <c r="AG18" s="3"/>
      <c r="AH18" s="3"/>
    </row>
    <row r="19" spans="1:35" ht="57" customHeight="1">
      <c r="A19" s="277">
        <v>1</v>
      </c>
      <c r="B19" s="279" t="s">
        <v>102</v>
      </c>
      <c r="C19" s="96">
        <v>4</v>
      </c>
      <c r="D19" s="96">
        <v>811015</v>
      </c>
      <c r="E19" s="96" t="s">
        <v>64</v>
      </c>
      <c r="F19" s="166">
        <v>5.0000000000000001E-3</v>
      </c>
      <c r="G19" s="275" t="s">
        <v>100</v>
      </c>
      <c r="H19" s="213">
        <v>37484</v>
      </c>
      <c r="I19" s="96" t="s">
        <v>99</v>
      </c>
      <c r="J19" s="168">
        <v>318868452</v>
      </c>
      <c r="K19" s="79">
        <f>(J19*F19)/$X$5</f>
        <v>5.1596836893203886</v>
      </c>
      <c r="L19" s="246"/>
      <c r="M19" s="81" t="e">
        <v>#REF!</v>
      </c>
      <c r="N19" s="3"/>
      <c r="O19" s="1"/>
      <c r="P19" s="26" t="e">
        <v>#REF!</v>
      </c>
      <c r="Q19" s="26" t="e">
        <v>#REF!</v>
      </c>
      <c r="R19" s="26" t="e">
        <v>#REF!</v>
      </c>
      <c r="S19" s="26" t="e">
        <v>#REF!</v>
      </c>
      <c r="T19" s="26" t="e">
        <v>#REF!</v>
      </c>
      <c r="V19" s="95">
        <v>2013</v>
      </c>
      <c r="W19" s="93">
        <v>589500</v>
      </c>
      <c r="X19" s="3"/>
      <c r="AD19" s="3"/>
      <c r="AE19" s="3"/>
      <c r="AF19" s="3"/>
      <c r="AG19" s="3"/>
      <c r="AH19" s="3"/>
    </row>
    <row r="20" spans="1:35" ht="63.75" customHeight="1">
      <c r="A20" s="278"/>
      <c r="B20" s="280"/>
      <c r="C20" s="96">
        <v>3</v>
      </c>
      <c r="D20" s="96">
        <v>811015</v>
      </c>
      <c r="E20" s="96" t="s">
        <v>65</v>
      </c>
      <c r="F20" s="97">
        <v>0.37</v>
      </c>
      <c r="G20" s="276"/>
      <c r="H20" s="98">
        <v>37484</v>
      </c>
      <c r="I20" s="96" t="s">
        <v>99</v>
      </c>
      <c r="J20" s="168">
        <v>318868452</v>
      </c>
      <c r="K20" s="79">
        <f>(J20*F20)/$X$5</f>
        <v>381.8165930097087</v>
      </c>
      <c r="L20" s="246"/>
      <c r="M20" s="81" t="e">
        <v>#REF!</v>
      </c>
      <c r="N20" s="24"/>
      <c r="O20" s="21"/>
      <c r="P20" s="26" t="e">
        <v>#REF!</v>
      </c>
      <c r="Q20" s="26" t="e">
        <v>#REF!</v>
      </c>
      <c r="R20" s="26" t="e">
        <v>#REF!</v>
      </c>
      <c r="S20" s="26" t="e">
        <v>#REF!</v>
      </c>
      <c r="T20" s="26" t="e">
        <v>#REF!</v>
      </c>
      <c r="V20" s="95">
        <v>2014</v>
      </c>
      <c r="W20" s="93">
        <v>616000</v>
      </c>
      <c r="X20" s="3"/>
      <c r="AD20" s="3"/>
      <c r="AE20" s="3"/>
      <c r="AF20" s="3"/>
      <c r="AG20" s="3"/>
      <c r="AH20" s="3"/>
    </row>
    <row r="21" spans="1:35" ht="63" customHeight="1">
      <c r="A21" s="277">
        <v>2</v>
      </c>
      <c r="B21" s="279" t="s">
        <v>102</v>
      </c>
      <c r="C21" s="94">
        <v>1</v>
      </c>
      <c r="D21" s="96">
        <v>811015</v>
      </c>
      <c r="E21" s="96" t="s">
        <v>64</v>
      </c>
      <c r="F21" s="97">
        <v>0.3</v>
      </c>
      <c r="G21" s="275" t="s">
        <v>101</v>
      </c>
      <c r="H21" s="98">
        <v>37330</v>
      </c>
      <c r="I21" s="96" t="s">
        <v>99</v>
      </c>
      <c r="J21" s="168">
        <v>234512580</v>
      </c>
      <c r="K21" s="79">
        <f>(J21*F21)/$X$5</f>
        <v>227.68211650485438</v>
      </c>
      <c r="L21" s="246"/>
      <c r="M21" s="81" t="e">
        <v>#REF!</v>
      </c>
      <c r="N21" s="25"/>
      <c r="O21" s="1"/>
      <c r="P21" s="26" t="e">
        <v>#REF!</v>
      </c>
      <c r="Q21" s="26" t="e">
        <v>#REF!</v>
      </c>
      <c r="R21" s="26" t="e">
        <v>#REF!</v>
      </c>
      <c r="S21" s="26" t="e">
        <v>#REF!</v>
      </c>
      <c r="T21" s="26" t="e">
        <v>#REF!</v>
      </c>
      <c r="V21" s="95">
        <v>2015</v>
      </c>
      <c r="W21" s="93">
        <v>644350</v>
      </c>
      <c r="X21" s="3"/>
      <c r="AD21" s="3"/>
      <c r="AE21" s="3"/>
      <c r="AF21" s="3"/>
      <c r="AG21" s="3"/>
      <c r="AH21" s="3"/>
    </row>
    <row r="22" spans="1:35" ht="63" customHeight="1">
      <c r="A22" s="278"/>
      <c r="B22" s="280"/>
      <c r="C22" s="96">
        <v>1</v>
      </c>
      <c r="D22" s="96">
        <v>811015</v>
      </c>
      <c r="E22" s="96" t="s">
        <v>65</v>
      </c>
      <c r="F22" s="97">
        <v>0.3</v>
      </c>
      <c r="G22" s="276"/>
      <c r="H22" s="98">
        <v>37330</v>
      </c>
      <c r="I22" s="96" t="s">
        <v>99</v>
      </c>
      <c r="J22" s="168">
        <v>234512580</v>
      </c>
      <c r="K22" s="79">
        <f>(J22*F22)/$X$5</f>
        <v>227.68211650485438</v>
      </c>
      <c r="L22" s="246"/>
      <c r="M22" s="81" t="e">
        <v>#REF!</v>
      </c>
      <c r="N22" s="25"/>
      <c r="O22" s="1"/>
      <c r="P22" s="56"/>
      <c r="Q22" s="56"/>
      <c r="R22" s="56"/>
      <c r="S22" s="56"/>
      <c r="T22" s="56"/>
      <c r="V22" s="92">
        <v>2016</v>
      </c>
      <c r="W22" s="93">
        <v>689454</v>
      </c>
      <c r="X22" s="3"/>
      <c r="AD22" s="3"/>
      <c r="AE22" s="3"/>
      <c r="AF22" s="3"/>
      <c r="AG22" s="3"/>
      <c r="AH22" s="3"/>
    </row>
    <row r="23" spans="1:35" ht="409.5" customHeight="1">
      <c r="A23" s="78">
        <v>3</v>
      </c>
      <c r="B23" s="273" t="s">
        <v>103</v>
      </c>
      <c r="C23" s="331">
        <v>2</v>
      </c>
      <c r="D23" s="273">
        <v>811015</v>
      </c>
      <c r="E23" s="273" t="s">
        <v>66</v>
      </c>
      <c r="F23" s="97">
        <v>0.5</v>
      </c>
      <c r="G23" s="332" t="s">
        <v>104</v>
      </c>
      <c r="H23" s="98">
        <v>39370</v>
      </c>
      <c r="I23" s="273" t="s">
        <v>99</v>
      </c>
      <c r="J23" s="168">
        <v>345120000</v>
      </c>
      <c r="K23" s="333"/>
      <c r="L23" s="246" t="s">
        <v>185</v>
      </c>
      <c r="M23" s="81" t="e">
        <v>#REF!</v>
      </c>
      <c r="N23" s="25"/>
      <c r="O23" s="1"/>
      <c r="P23" s="26" t="e">
        <v>#REF!</v>
      </c>
      <c r="Q23" s="26" t="e">
        <v>#REF!</v>
      </c>
      <c r="R23" s="26" t="e">
        <v>#REF!</v>
      </c>
      <c r="S23" s="26" t="e">
        <v>#REF!</v>
      </c>
      <c r="T23" s="26" t="e">
        <v>#REF!</v>
      </c>
      <c r="V23" s="95">
        <v>2017</v>
      </c>
      <c r="W23" s="93">
        <v>737717</v>
      </c>
      <c r="X23" s="3"/>
      <c r="AD23" s="3"/>
      <c r="AE23" s="3"/>
      <c r="AF23" s="3"/>
      <c r="AG23" s="3"/>
      <c r="AH23" s="3"/>
    </row>
    <row r="24" spans="1:35" ht="18" customHeight="1" thickBot="1">
      <c r="A24" s="69"/>
      <c r="B24" s="69"/>
      <c r="C24" s="69"/>
      <c r="D24" s="69"/>
      <c r="E24" s="28"/>
      <c r="F24" s="69"/>
      <c r="G24" s="69"/>
      <c r="H24" s="84"/>
      <c r="I24" s="67"/>
      <c r="J24" s="152" t="s">
        <v>11</v>
      </c>
      <c r="K24" s="133">
        <f>SUM(K19:K23)</f>
        <v>842.34050970873773</v>
      </c>
      <c r="L24" s="231" t="str">
        <f>IF(K24&gt;=$D$12,"SI CUMPLE 1 VEZ EL POE","NO CUMPLE 1 VEZ EL POE")</f>
        <v>NO CUMPLE 1 VEZ EL POE</v>
      </c>
      <c r="M24" s="67"/>
      <c r="N24" s="25"/>
      <c r="O24" s="1"/>
      <c r="U24" s="27"/>
      <c r="V24" s="4">
        <v>2018</v>
      </c>
      <c r="W24" s="93">
        <v>781242</v>
      </c>
      <c r="X24" s="16"/>
      <c r="AD24" s="16"/>
      <c r="AE24" s="16"/>
      <c r="AF24" s="16"/>
      <c r="AG24" s="16"/>
      <c r="AH24" s="16"/>
    </row>
    <row r="25" spans="1:35" ht="29.25" customHeight="1" thickBot="1">
      <c r="A25" s="67"/>
      <c r="B25" s="67"/>
      <c r="C25" s="67"/>
      <c r="D25" s="67"/>
      <c r="E25" s="67"/>
      <c r="F25" s="67"/>
      <c r="G25" s="67"/>
      <c r="H25" s="73"/>
      <c r="I25" s="85"/>
      <c r="J25" s="282" t="s">
        <v>95</v>
      </c>
      <c r="K25" s="283"/>
      <c r="L25" s="232" t="str">
        <f>IF(L24="SI CUMPLE 1 VEZ EL POE","HABILITADO","NO HABILITADO")</f>
        <v>NO HABILITADO</v>
      </c>
      <c r="M25" s="67"/>
      <c r="N25" s="16"/>
      <c r="O25" s="1"/>
      <c r="U25" s="27"/>
      <c r="V25" s="4"/>
      <c r="X25" s="16"/>
      <c r="AD25" s="16"/>
      <c r="AE25" s="16"/>
      <c r="AF25" s="16"/>
      <c r="AG25" s="16"/>
      <c r="AH25" s="16"/>
    </row>
    <row r="26" spans="1:35" ht="24.75" customHeight="1">
      <c r="A26" s="67"/>
      <c r="B26" s="67"/>
      <c r="C26" s="67"/>
      <c r="D26" s="67"/>
      <c r="E26" s="67"/>
      <c r="F26" s="67"/>
      <c r="G26" s="67"/>
      <c r="H26" s="73"/>
      <c r="I26" s="85"/>
      <c r="J26" s="122"/>
      <c r="K26" s="123"/>
      <c r="L26" s="124"/>
      <c r="M26" s="67"/>
      <c r="N26" s="16"/>
      <c r="O26" s="1"/>
      <c r="U26" s="118"/>
      <c r="V26" s="4"/>
      <c r="X26" s="16"/>
      <c r="AD26" s="16"/>
      <c r="AE26" s="16"/>
      <c r="AF26" s="16"/>
      <c r="AG26" s="16"/>
      <c r="AH26" s="16"/>
    </row>
    <row r="27" spans="1:35" ht="12.75">
      <c r="L27" s="120"/>
      <c r="M27" s="67"/>
      <c r="N27" s="16"/>
      <c r="O27" s="27"/>
      <c r="P27" s="27"/>
      <c r="Q27" s="27"/>
      <c r="R27" s="27"/>
      <c r="S27" s="27"/>
      <c r="T27" s="27"/>
      <c r="U27" s="27"/>
      <c r="V27" s="4"/>
      <c r="X27" s="16"/>
      <c r="AD27" s="16"/>
      <c r="AE27" s="16"/>
      <c r="AF27" s="16"/>
      <c r="AG27" s="16"/>
      <c r="AH27" s="16"/>
    </row>
    <row r="28" spans="1:35" ht="12.75">
      <c r="A28" s="69"/>
      <c r="B28" s="70" t="s">
        <v>34</v>
      </c>
      <c r="C28" s="70"/>
      <c r="D28" s="70"/>
      <c r="E28" s="71">
        <v>2</v>
      </c>
      <c r="F28" s="284" t="s">
        <v>60</v>
      </c>
      <c r="G28" s="284"/>
      <c r="H28" s="284"/>
      <c r="I28" s="284"/>
      <c r="J28" s="284"/>
      <c r="K28" s="72"/>
      <c r="L28" s="72"/>
      <c r="M28" s="67"/>
      <c r="N28" s="16"/>
      <c r="O28" s="27"/>
      <c r="P28" s="27"/>
      <c r="Q28" s="27"/>
      <c r="R28" s="27"/>
      <c r="S28" s="27"/>
      <c r="T28" s="27"/>
      <c r="U28" s="27"/>
      <c r="V28" s="4"/>
      <c r="X28" s="16"/>
      <c r="AD28" s="16"/>
      <c r="AE28" s="16"/>
      <c r="AF28" s="16"/>
      <c r="AG28" s="16"/>
      <c r="AH28" s="16"/>
    </row>
    <row r="29" spans="1:35" ht="12.75">
      <c r="A29" s="69"/>
      <c r="B29" s="70"/>
      <c r="C29" s="70"/>
      <c r="D29" s="70"/>
      <c r="E29" s="70"/>
      <c r="F29" s="281" t="s">
        <v>128</v>
      </c>
      <c r="G29" s="281"/>
      <c r="H29" s="281"/>
      <c r="I29" s="281"/>
      <c r="J29" s="281"/>
      <c r="K29" s="72"/>
      <c r="L29" s="72"/>
      <c r="M29" s="67"/>
      <c r="N29" s="16"/>
      <c r="O29" s="27"/>
      <c r="P29" s="27"/>
      <c r="Q29" s="27"/>
      <c r="R29" s="27"/>
      <c r="S29" s="27"/>
      <c r="T29" s="27"/>
      <c r="U29" s="27"/>
      <c r="V29" s="4"/>
      <c r="X29" s="16"/>
      <c r="AD29" s="16"/>
      <c r="AE29" s="16"/>
      <c r="AF29" s="16"/>
      <c r="AG29" s="16"/>
      <c r="AH29" s="16"/>
    </row>
    <row r="30" spans="1:35" ht="12.75">
      <c r="A30" s="69"/>
      <c r="B30" s="70"/>
      <c r="C30" s="70"/>
      <c r="D30" s="70"/>
      <c r="E30" s="70"/>
      <c r="F30" s="281"/>
      <c r="G30" s="281"/>
      <c r="H30" s="281"/>
      <c r="I30" s="281"/>
      <c r="J30" s="281"/>
      <c r="K30" s="72"/>
      <c r="L30" s="72"/>
      <c r="M30" s="67"/>
      <c r="N30" s="16"/>
      <c r="O30" s="27"/>
      <c r="P30" s="27"/>
      <c r="Q30" s="27"/>
      <c r="R30" s="27"/>
      <c r="S30" s="27"/>
      <c r="T30" s="27"/>
      <c r="U30" s="27"/>
      <c r="V30" s="4"/>
      <c r="X30" s="3"/>
      <c r="AD30" s="3"/>
      <c r="AE30" s="3"/>
      <c r="AF30" s="3"/>
      <c r="AG30" s="3"/>
      <c r="AH30" s="3"/>
    </row>
    <row r="31" spans="1:35" ht="126" customHeight="1">
      <c r="A31" s="159" t="s">
        <v>26</v>
      </c>
      <c r="B31" s="159" t="s">
        <v>9</v>
      </c>
      <c r="C31" s="160" t="s">
        <v>39</v>
      </c>
      <c r="D31" s="160" t="s">
        <v>43</v>
      </c>
      <c r="E31" s="160" t="s">
        <v>25</v>
      </c>
      <c r="F31" s="160" t="s">
        <v>28</v>
      </c>
      <c r="G31" s="160" t="s">
        <v>6</v>
      </c>
      <c r="H31" s="161" t="s">
        <v>7</v>
      </c>
      <c r="I31" s="159" t="s">
        <v>8</v>
      </c>
      <c r="J31" s="162" t="s">
        <v>29</v>
      </c>
      <c r="K31" s="162" t="s">
        <v>14</v>
      </c>
      <c r="L31" s="233" t="s">
        <v>12</v>
      </c>
      <c r="M31" s="77"/>
      <c r="N31" s="14"/>
      <c r="O31" s="49"/>
      <c r="P31" s="49"/>
      <c r="Q31" s="49"/>
      <c r="R31" s="49"/>
      <c r="S31" s="49"/>
      <c r="T31" s="49"/>
      <c r="U31" s="169"/>
      <c r="V31" s="170"/>
      <c r="W31" s="171"/>
      <c r="X31" s="172"/>
      <c r="Y31" s="173"/>
      <c r="Z31" s="173"/>
      <c r="AD31" s="3"/>
      <c r="AE31" s="3"/>
      <c r="AF31" s="3"/>
      <c r="AG31" s="3"/>
      <c r="AH31" s="3"/>
    </row>
    <row r="32" spans="1:35" ht="80.25" customHeight="1">
      <c r="A32" s="277">
        <v>1</v>
      </c>
      <c r="B32" s="279" t="s">
        <v>114</v>
      </c>
      <c r="C32" s="178">
        <v>54</v>
      </c>
      <c r="D32" s="96" t="s">
        <v>140</v>
      </c>
      <c r="E32" s="96" t="s">
        <v>67</v>
      </c>
      <c r="F32" s="97">
        <v>0.28999999999999998</v>
      </c>
      <c r="G32" s="275" t="s">
        <v>115</v>
      </c>
      <c r="H32" s="98">
        <v>41936</v>
      </c>
      <c r="I32" s="96" t="s">
        <v>107</v>
      </c>
      <c r="J32" s="168">
        <v>549279720</v>
      </c>
      <c r="K32" s="79">
        <f>(J32*F32)/$W$20</f>
        <v>258.58947857142851</v>
      </c>
      <c r="L32" s="235" t="s">
        <v>175</v>
      </c>
      <c r="M32" s="77"/>
      <c r="N32" s="172"/>
      <c r="O32" s="49"/>
      <c r="P32" s="49"/>
      <c r="Q32" s="49"/>
      <c r="R32" s="49"/>
      <c r="S32" s="49"/>
      <c r="T32" s="49"/>
      <c r="U32" s="49"/>
      <c r="V32" s="170"/>
      <c r="W32" s="171"/>
      <c r="X32" s="172"/>
      <c r="Y32" s="173"/>
      <c r="Z32" s="173"/>
      <c r="AD32" s="3"/>
      <c r="AE32" s="3"/>
      <c r="AF32" s="3"/>
      <c r="AG32" s="3"/>
      <c r="AH32" s="3"/>
    </row>
    <row r="33" spans="1:34" ht="26.25" customHeight="1">
      <c r="A33" s="278"/>
      <c r="B33" s="280"/>
      <c r="C33" s="96">
        <v>113</v>
      </c>
      <c r="D33" s="96" t="s">
        <v>141</v>
      </c>
      <c r="E33" s="96" t="s">
        <v>68</v>
      </c>
      <c r="F33" s="97">
        <v>0.51</v>
      </c>
      <c r="G33" s="276"/>
      <c r="H33" s="98">
        <v>41936</v>
      </c>
      <c r="I33" s="96" t="s">
        <v>107</v>
      </c>
      <c r="J33" s="168">
        <v>549279720</v>
      </c>
      <c r="K33" s="79">
        <f>(J33*F33)/$W$20</f>
        <v>454.76080714285712</v>
      </c>
      <c r="L33" s="236"/>
      <c r="M33" s="77"/>
      <c r="N33" s="24"/>
      <c r="O33" s="169"/>
      <c r="P33" s="49"/>
      <c r="Q33" s="49"/>
      <c r="R33" s="49"/>
      <c r="S33" s="49"/>
      <c r="T33" s="49"/>
      <c r="U33" s="49"/>
      <c r="V33" s="170"/>
      <c r="W33" s="171"/>
      <c r="X33" s="172"/>
      <c r="Y33" s="173"/>
      <c r="Z33" s="173"/>
      <c r="AD33" s="3"/>
      <c r="AE33" s="3"/>
      <c r="AF33" s="3"/>
      <c r="AG33" s="3"/>
      <c r="AH33" s="3"/>
    </row>
    <row r="34" spans="1:34" ht="57" customHeight="1">
      <c r="A34" s="277">
        <v>2</v>
      </c>
      <c r="B34" s="279" t="s">
        <v>114</v>
      </c>
      <c r="C34" s="94">
        <v>61</v>
      </c>
      <c r="D34" s="96">
        <v>811015</v>
      </c>
      <c r="E34" s="96" t="s">
        <v>67</v>
      </c>
      <c r="F34" s="97">
        <v>0.4</v>
      </c>
      <c r="G34" s="275" t="s">
        <v>116</v>
      </c>
      <c r="H34" s="98">
        <v>41968</v>
      </c>
      <c r="I34" s="96" t="s">
        <v>107</v>
      </c>
      <c r="J34" s="168">
        <v>355818400</v>
      </c>
      <c r="K34" s="79">
        <f>(J34*F34)/$W$20</f>
        <v>231.0509090909091</v>
      </c>
      <c r="L34" s="235" t="s">
        <v>175</v>
      </c>
      <c r="M34" s="77"/>
      <c r="N34" s="25"/>
      <c r="O34" s="49"/>
      <c r="P34" s="49"/>
      <c r="Q34" s="49"/>
      <c r="R34" s="49"/>
      <c r="S34" s="49"/>
      <c r="T34" s="49"/>
      <c r="U34" s="49"/>
      <c r="V34" s="170"/>
      <c r="W34" s="171"/>
      <c r="X34" s="172"/>
      <c r="Y34" s="173"/>
      <c r="Z34" s="173"/>
      <c r="AD34" s="3"/>
      <c r="AE34" s="3"/>
      <c r="AF34" s="3"/>
      <c r="AG34" s="3"/>
      <c r="AH34" s="3"/>
    </row>
    <row r="35" spans="1:34" ht="36" customHeight="1">
      <c r="A35" s="278"/>
      <c r="B35" s="280"/>
      <c r="C35" s="96">
        <v>112</v>
      </c>
      <c r="D35" s="96">
        <v>811015</v>
      </c>
      <c r="E35" s="96" t="s">
        <v>68</v>
      </c>
      <c r="F35" s="97">
        <v>0.4</v>
      </c>
      <c r="G35" s="276"/>
      <c r="H35" s="98">
        <v>41968</v>
      </c>
      <c r="I35" s="96" t="s">
        <v>107</v>
      </c>
      <c r="J35" s="168">
        <v>355818400</v>
      </c>
      <c r="K35" s="79">
        <f>(J35*F35)/$W$20</f>
        <v>231.0509090909091</v>
      </c>
      <c r="L35" s="236"/>
      <c r="M35" s="77"/>
      <c r="N35" s="25"/>
      <c r="O35" s="49"/>
      <c r="P35" s="49"/>
      <c r="Q35" s="49"/>
      <c r="R35" s="49"/>
      <c r="S35" s="49"/>
      <c r="T35" s="49"/>
      <c r="U35" s="49"/>
      <c r="V35" s="174"/>
      <c r="W35" s="171"/>
      <c r="X35" s="172"/>
      <c r="Y35" s="173"/>
      <c r="Z35" s="173"/>
      <c r="AD35" s="3"/>
      <c r="AE35" s="3"/>
      <c r="AF35" s="3"/>
      <c r="AG35" s="3"/>
      <c r="AH35" s="3"/>
    </row>
    <row r="36" spans="1:34" ht="32.25" customHeight="1">
      <c r="A36" s="277">
        <v>3</v>
      </c>
      <c r="B36" s="279" t="s">
        <v>118</v>
      </c>
      <c r="C36" s="94">
        <v>63</v>
      </c>
      <c r="D36" s="96">
        <v>811015</v>
      </c>
      <c r="E36" s="96" t="s">
        <v>67</v>
      </c>
      <c r="F36" s="166">
        <v>0.46500000000000002</v>
      </c>
      <c r="G36" s="275" t="s">
        <v>117</v>
      </c>
      <c r="H36" s="98">
        <v>43220</v>
      </c>
      <c r="I36" s="96" t="s">
        <v>107</v>
      </c>
      <c r="J36" s="168">
        <v>1814784677</v>
      </c>
      <c r="K36" s="79">
        <f>(J36*F36)/$W$24</f>
        <v>1080.1709007004233</v>
      </c>
      <c r="L36" s="235"/>
      <c r="M36" s="77"/>
      <c r="N36" s="25"/>
      <c r="O36" s="49"/>
      <c r="P36" s="49"/>
      <c r="Q36" s="49"/>
      <c r="R36" s="49"/>
      <c r="S36" s="49"/>
      <c r="T36" s="49"/>
      <c r="U36" s="49"/>
      <c r="V36" s="170"/>
      <c r="W36" s="171"/>
      <c r="X36" s="172"/>
      <c r="Y36" s="173"/>
      <c r="Z36" s="173"/>
      <c r="AD36" s="3"/>
      <c r="AE36" s="3"/>
      <c r="AF36" s="3"/>
      <c r="AG36" s="3"/>
      <c r="AH36" s="3"/>
    </row>
    <row r="37" spans="1:34" ht="32.25" customHeight="1">
      <c r="A37" s="278"/>
      <c r="B37" s="280"/>
      <c r="C37" s="94">
        <v>103</v>
      </c>
      <c r="D37" s="94">
        <v>811015</v>
      </c>
      <c r="E37" s="96" t="s">
        <v>68</v>
      </c>
      <c r="F37" s="166">
        <v>0.46500000000000002</v>
      </c>
      <c r="G37" s="276"/>
      <c r="H37" s="98">
        <v>43220</v>
      </c>
      <c r="I37" s="96" t="s">
        <v>107</v>
      </c>
      <c r="J37" s="168">
        <v>1814784677</v>
      </c>
      <c r="K37" s="79">
        <f>(J37*F37)/$W$24</f>
        <v>1080.1709007004233</v>
      </c>
      <c r="L37" s="236"/>
      <c r="M37" s="77"/>
      <c r="N37" s="25"/>
      <c r="O37" s="49"/>
      <c r="P37" s="49"/>
      <c r="Q37" s="49"/>
      <c r="R37" s="49"/>
      <c r="S37" s="49"/>
      <c r="T37" s="49"/>
      <c r="U37" s="49"/>
      <c r="V37" s="174"/>
      <c r="W37" s="171"/>
      <c r="X37" s="172"/>
      <c r="Y37" s="173"/>
      <c r="Z37" s="173"/>
      <c r="AD37" s="3"/>
      <c r="AE37" s="3"/>
      <c r="AF37" s="3"/>
      <c r="AG37" s="3"/>
      <c r="AH37" s="3"/>
    </row>
    <row r="38" spans="1:34" ht="18" customHeight="1" thickBot="1">
      <c r="A38" s="69"/>
      <c r="B38" s="69"/>
      <c r="C38" s="69"/>
      <c r="D38" s="69"/>
      <c r="E38" s="28"/>
      <c r="F38" s="69"/>
      <c r="G38" s="69"/>
      <c r="H38" s="84"/>
      <c r="I38" s="67"/>
      <c r="J38" s="152" t="s">
        <v>11</v>
      </c>
      <c r="K38" s="133">
        <f>SUM(K32:K37)</f>
        <v>3335.7939052969505</v>
      </c>
      <c r="L38" s="231" t="str">
        <f>IF(K38&gt;=$D$12,"SI CUMPLE 1 VEZ EL POE","NO CUMPLE 1 VEZ EL POE")</f>
        <v>SI CUMPLE 1 VEZ EL POE</v>
      </c>
      <c r="M38" s="175"/>
      <c r="N38" s="25"/>
      <c r="O38" s="49"/>
      <c r="P38" s="49"/>
      <c r="Q38" s="49"/>
      <c r="R38" s="49"/>
      <c r="S38" s="49"/>
      <c r="T38" s="49"/>
      <c r="U38" s="176"/>
      <c r="V38" s="173"/>
      <c r="W38" s="173"/>
      <c r="X38" s="14"/>
      <c r="Y38" s="173"/>
      <c r="Z38" s="173"/>
      <c r="AD38" s="16"/>
      <c r="AE38" s="16"/>
      <c r="AF38" s="16"/>
      <c r="AG38" s="16"/>
      <c r="AH38" s="16"/>
    </row>
    <row r="39" spans="1:34" ht="29.25" customHeight="1" thickBot="1">
      <c r="A39" s="67"/>
      <c r="B39" s="67"/>
      <c r="C39" s="67"/>
      <c r="D39" s="67"/>
      <c r="E39" s="67">
        <f>46.5+46.5</f>
        <v>93</v>
      </c>
      <c r="F39" s="67"/>
      <c r="G39" s="67"/>
      <c r="H39" s="73"/>
      <c r="I39" s="85"/>
      <c r="J39" s="282" t="s">
        <v>95</v>
      </c>
      <c r="K39" s="283"/>
      <c r="L39" s="232" t="str">
        <f>IF(L38="SI CUMPLE 1 VEZ EL POE","HABILITADO","NO HABILITADO")</f>
        <v>HABILITADO</v>
      </c>
      <c r="M39" s="67"/>
      <c r="N39" s="16"/>
      <c r="O39" s="1"/>
      <c r="U39" s="120"/>
      <c r="V39" s="4"/>
      <c r="X39" s="16"/>
      <c r="AD39" s="16"/>
      <c r="AE39" s="16"/>
      <c r="AF39" s="16"/>
      <c r="AG39" s="16"/>
      <c r="AH39" s="16"/>
    </row>
    <row r="40" spans="1:34" ht="12.75">
      <c r="A40" s="69"/>
      <c r="B40" s="69"/>
      <c r="C40" s="69"/>
      <c r="D40" s="69"/>
      <c r="E40" s="69"/>
      <c r="F40" s="69"/>
      <c r="G40" s="69"/>
      <c r="H40" s="73"/>
      <c r="I40" s="67"/>
      <c r="J40" s="68"/>
      <c r="K40" s="74"/>
      <c r="L40" s="68"/>
      <c r="M40" s="28"/>
      <c r="N40" s="16"/>
      <c r="O40" s="27"/>
      <c r="P40" s="27"/>
      <c r="Q40" s="27"/>
      <c r="R40" s="27"/>
      <c r="S40" s="27"/>
      <c r="T40" s="27"/>
      <c r="V40" s="4"/>
      <c r="X40" s="3"/>
      <c r="AD40" s="3"/>
      <c r="AE40" s="3"/>
      <c r="AF40" s="3"/>
      <c r="AG40" s="3"/>
      <c r="AH40" s="3"/>
    </row>
    <row r="41" spans="1:34">
      <c r="L41" s="120"/>
      <c r="O41" s="1"/>
      <c r="V41" s="4"/>
    </row>
    <row r="42" spans="1:34" ht="12.75">
      <c r="A42" s="69"/>
      <c r="B42" s="70" t="s">
        <v>34</v>
      </c>
      <c r="C42" s="70"/>
      <c r="D42" s="70"/>
      <c r="E42" s="71">
        <v>3</v>
      </c>
      <c r="F42" s="284" t="s">
        <v>61</v>
      </c>
      <c r="G42" s="284"/>
      <c r="H42" s="284"/>
      <c r="I42" s="284"/>
      <c r="J42" s="284"/>
      <c r="K42" s="72"/>
      <c r="L42" s="72"/>
      <c r="O42" s="1"/>
      <c r="V42" s="4"/>
    </row>
    <row r="43" spans="1:34" ht="12.75">
      <c r="A43" s="69"/>
      <c r="B43" s="70"/>
      <c r="C43" s="70"/>
      <c r="D43" s="70"/>
      <c r="E43" s="70"/>
      <c r="F43" s="281" t="s">
        <v>129</v>
      </c>
      <c r="G43" s="281"/>
      <c r="H43" s="281"/>
      <c r="I43" s="281"/>
      <c r="J43" s="281"/>
      <c r="K43" s="72"/>
      <c r="L43" s="72"/>
      <c r="O43" s="1"/>
      <c r="V43" s="4"/>
    </row>
    <row r="44" spans="1:34" ht="12.75">
      <c r="A44" s="69"/>
      <c r="B44" s="70"/>
      <c r="C44" s="70"/>
      <c r="D44" s="70"/>
      <c r="E44" s="70"/>
      <c r="F44" s="281"/>
      <c r="G44" s="281"/>
      <c r="H44" s="281"/>
      <c r="I44" s="281"/>
      <c r="J44" s="281"/>
      <c r="K44" s="72"/>
      <c r="L44" s="72"/>
      <c r="O44" s="1"/>
      <c r="V44" s="4"/>
    </row>
    <row r="45" spans="1:34" ht="12.75">
      <c r="A45" s="69"/>
      <c r="B45" s="69"/>
      <c r="C45" s="69"/>
      <c r="D45" s="69"/>
      <c r="E45" s="69"/>
      <c r="F45" s="69"/>
      <c r="G45" s="69"/>
      <c r="H45" s="73"/>
      <c r="I45" s="67"/>
      <c r="J45" s="68"/>
      <c r="K45" s="74"/>
      <c r="L45" s="68"/>
      <c r="O45" s="1"/>
      <c r="V45" s="4"/>
    </row>
    <row r="46" spans="1:34" ht="126" customHeight="1">
      <c r="A46" s="159" t="s">
        <v>26</v>
      </c>
      <c r="B46" s="159" t="s">
        <v>9</v>
      </c>
      <c r="C46" s="160" t="s">
        <v>39</v>
      </c>
      <c r="D46" s="160" t="s">
        <v>43</v>
      </c>
      <c r="E46" s="160" t="s">
        <v>25</v>
      </c>
      <c r="F46" s="160" t="s">
        <v>28</v>
      </c>
      <c r="G46" s="160" t="s">
        <v>6</v>
      </c>
      <c r="H46" s="161" t="s">
        <v>7</v>
      </c>
      <c r="I46" s="159" t="s">
        <v>8</v>
      </c>
      <c r="J46" s="162" t="s">
        <v>29</v>
      </c>
      <c r="K46" s="162" t="s">
        <v>14</v>
      </c>
      <c r="L46" s="233" t="s">
        <v>12</v>
      </c>
      <c r="M46" s="77"/>
      <c r="N46" s="14"/>
      <c r="O46" s="49"/>
      <c r="P46" s="49"/>
      <c r="Q46" s="49"/>
      <c r="R46" s="49"/>
      <c r="S46" s="49"/>
      <c r="T46" s="49"/>
      <c r="U46" s="169"/>
      <c r="V46" s="170"/>
      <c r="W46" s="171"/>
      <c r="X46" s="172"/>
      <c r="Y46" s="173"/>
      <c r="Z46" s="173"/>
      <c r="AD46" s="3"/>
      <c r="AE46" s="3"/>
      <c r="AF46" s="3"/>
      <c r="AG46" s="3"/>
      <c r="AH46" s="3"/>
    </row>
    <row r="47" spans="1:34" ht="78" customHeight="1">
      <c r="A47" s="78">
        <v>1</v>
      </c>
      <c r="B47" s="96" t="s">
        <v>126</v>
      </c>
      <c r="C47" s="96">
        <v>43</v>
      </c>
      <c r="D47" s="96">
        <v>811015</v>
      </c>
      <c r="E47" s="96" t="s">
        <v>76</v>
      </c>
      <c r="F47" s="97">
        <v>1</v>
      </c>
      <c r="G47" s="103" t="s">
        <v>125</v>
      </c>
      <c r="H47" s="98">
        <v>43318</v>
      </c>
      <c r="I47" s="96" t="s">
        <v>107</v>
      </c>
      <c r="J47" s="168">
        <v>1349959500</v>
      </c>
      <c r="K47" s="79">
        <v>1727.9658543703488</v>
      </c>
      <c r="L47" s="234"/>
      <c r="M47" s="77"/>
      <c r="N47" s="172"/>
      <c r="O47" s="49"/>
      <c r="P47" s="49"/>
      <c r="Q47" s="49"/>
      <c r="R47" s="49"/>
      <c r="S47" s="49"/>
      <c r="T47" s="49"/>
      <c r="U47" s="49"/>
      <c r="V47" s="170"/>
      <c r="W47" s="171"/>
      <c r="X47" s="172"/>
      <c r="Y47" s="173"/>
      <c r="Z47" s="173"/>
      <c r="AD47" s="3"/>
      <c r="AE47" s="3"/>
      <c r="AF47" s="3"/>
      <c r="AG47" s="3"/>
      <c r="AH47" s="3"/>
    </row>
    <row r="48" spans="1:34" ht="18" customHeight="1" thickBot="1">
      <c r="A48" s="69"/>
      <c r="B48" s="69"/>
      <c r="C48" s="69"/>
      <c r="D48" s="69"/>
      <c r="E48" s="28"/>
      <c r="F48" s="69"/>
      <c r="G48" s="69"/>
      <c r="H48" s="84"/>
      <c r="I48" s="67"/>
      <c r="J48" s="152" t="s">
        <v>11</v>
      </c>
      <c r="K48" s="133">
        <f>K47</f>
        <v>1727.9658543703488</v>
      </c>
      <c r="L48" s="231" t="str">
        <f>IF(K48&gt;=$D$12,"SI CUMPLE 1 VEZ EL POE","NO CUMPLE 1 VEZ EL POE")</f>
        <v>SI CUMPLE 1 VEZ EL POE</v>
      </c>
      <c r="M48" s="175"/>
      <c r="N48" s="25"/>
      <c r="O48" s="49"/>
      <c r="P48" s="49"/>
      <c r="Q48" s="49"/>
      <c r="R48" s="49"/>
      <c r="S48" s="49"/>
      <c r="T48" s="49"/>
      <c r="U48" s="176"/>
      <c r="V48" s="173"/>
      <c r="W48" s="173"/>
      <c r="X48" s="14"/>
      <c r="Y48" s="173"/>
      <c r="Z48" s="173"/>
      <c r="AD48" s="16"/>
      <c r="AE48" s="16"/>
      <c r="AF48" s="16"/>
      <c r="AG48" s="16"/>
      <c r="AH48" s="16"/>
    </row>
    <row r="49" spans="1:34" ht="29.25" customHeight="1" thickBot="1">
      <c r="A49" s="67"/>
      <c r="B49" s="67"/>
      <c r="C49" s="67"/>
      <c r="D49" s="67"/>
      <c r="E49" s="67"/>
      <c r="F49" s="67"/>
      <c r="G49" s="67"/>
      <c r="H49" s="73"/>
      <c r="I49" s="85"/>
      <c r="J49" s="282" t="s">
        <v>95</v>
      </c>
      <c r="K49" s="283"/>
      <c r="L49" s="232" t="str">
        <f>IF(L48="SI CUMPLE 1 VEZ EL POE","HABILITADO","NO HABILITADO")</f>
        <v>HABILITADO</v>
      </c>
      <c r="M49" s="67"/>
      <c r="N49" s="16"/>
      <c r="O49" s="1"/>
      <c r="U49" s="176"/>
      <c r="V49" s="173"/>
      <c r="W49" s="173"/>
      <c r="X49" s="14"/>
      <c r="Y49" s="173"/>
      <c r="AD49" s="16"/>
      <c r="AE49" s="16"/>
      <c r="AF49" s="16"/>
      <c r="AG49" s="16"/>
      <c r="AH49" s="16"/>
    </row>
    <row r="50" spans="1:34">
      <c r="L50" s="120"/>
      <c r="O50" s="1"/>
      <c r="U50" s="49"/>
      <c r="V50" s="173"/>
      <c r="W50" s="177"/>
      <c r="X50" s="173"/>
      <c r="Y50" s="173"/>
    </row>
    <row r="51" spans="1:34">
      <c r="L51" s="120"/>
      <c r="O51" s="1"/>
      <c r="U51" s="49"/>
      <c r="V51" s="173"/>
      <c r="W51" s="177"/>
      <c r="X51" s="173"/>
      <c r="Y51" s="173"/>
    </row>
    <row r="52" spans="1:34">
      <c r="L52" s="120"/>
      <c r="O52" s="1"/>
      <c r="U52" s="49"/>
      <c r="V52" s="173"/>
      <c r="W52" s="177"/>
      <c r="X52" s="173"/>
      <c r="Y52" s="173"/>
    </row>
    <row r="53" spans="1:34" ht="12.75" customHeight="1">
      <c r="A53" s="69"/>
      <c r="B53" s="70" t="s">
        <v>34</v>
      </c>
      <c r="C53" s="70"/>
      <c r="D53" s="70"/>
      <c r="E53" s="71">
        <v>4</v>
      </c>
      <c r="F53" s="284" t="s">
        <v>62</v>
      </c>
      <c r="G53" s="284"/>
      <c r="H53" s="284"/>
      <c r="I53" s="284"/>
      <c r="J53" s="284"/>
      <c r="K53" s="72"/>
      <c r="L53" s="72"/>
      <c r="O53" s="1"/>
      <c r="U53" s="49"/>
      <c r="V53" s="173"/>
      <c r="W53" s="177"/>
      <c r="X53" s="173"/>
      <c r="Y53" s="173"/>
    </row>
    <row r="54" spans="1:34" ht="12.75" customHeight="1">
      <c r="A54" s="69"/>
      <c r="B54" s="70"/>
      <c r="C54" s="70"/>
      <c r="D54" s="70"/>
      <c r="E54" s="70"/>
      <c r="F54" s="281" t="s">
        <v>130</v>
      </c>
      <c r="G54" s="281"/>
      <c r="H54" s="281"/>
      <c r="I54" s="281"/>
      <c r="J54" s="281"/>
      <c r="K54" s="72"/>
      <c r="L54" s="72"/>
      <c r="O54" s="1"/>
      <c r="U54" s="49"/>
      <c r="V54" s="173"/>
      <c r="W54" s="177"/>
      <c r="X54" s="173"/>
      <c r="Y54" s="173"/>
    </row>
    <row r="55" spans="1:34" ht="12.75">
      <c r="A55" s="69"/>
      <c r="B55" s="70"/>
      <c r="C55" s="70"/>
      <c r="D55" s="70"/>
      <c r="E55" s="70"/>
      <c r="F55" s="281"/>
      <c r="G55" s="281"/>
      <c r="H55" s="281"/>
      <c r="I55" s="281"/>
      <c r="J55" s="281"/>
      <c r="K55" s="72"/>
      <c r="L55" s="72"/>
      <c r="O55" s="1"/>
      <c r="U55" s="49"/>
      <c r="V55" s="173"/>
      <c r="W55" s="177"/>
      <c r="X55" s="173"/>
      <c r="Y55" s="173"/>
    </row>
    <row r="56" spans="1:34" ht="126" customHeight="1">
      <c r="A56" s="159" t="s">
        <v>26</v>
      </c>
      <c r="B56" s="159" t="s">
        <v>9</v>
      </c>
      <c r="C56" s="160" t="s">
        <v>39</v>
      </c>
      <c r="D56" s="160" t="s">
        <v>43</v>
      </c>
      <c r="E56" s="160" t="s">
        <v>25</v>
      </c>
      <c r="F56" s="160" t="s">
        <v>28</v>
      </c>
      <c r="G56" s="160" t="s">
        <v>6</v>
      </c>
      <c r="H56" s="161" t="s">
        <v>7</v>
      </c>
      <c r="I56" s="159" t="s">
        <v>8</v>
      </c>
      <c r="J56" s="162" t="s">
        <v>29</v>
      </c>
      <c r="K56" s="162" t="s">
        <v>14</v>
      </c>
      <c r="L56" s="233" t="s">
        <v>12</v>
      </c>
      <c r="M56" s="77"/>
      <c r="N56" s="14"/>
      <c r="O56" s="49"/>
      <c r="P56" s="49"/>
      <c r="Q56" s="49"/>
      <c r="R56" s="49"/>
      <c r="S56" s="49"/>
      <c r="T56" s="49"/>
      <c r="U56" s="169"/>
      <c r="V56" s="170"/>
      <c r="W56" s="171"/>
      <c r="X56" s="172"/>
      <c r="Y56" s="173"/>
      <c r="Z56" s="173"/>
      <c r="AD56" s="3"/>
      <c r="AE56" s="3"/>
      <c r="AF56" s="3"/>
      <c r="AG56" s="3"/>
      <c r="AH56" s="3"/>
    </row>
    <row r="57" spans="1:34" ht="198.75" customHeight="1">
      <c r="A57" s="78">
        <v>1</v>
      </c>
      <c r="B57" s="96" t="s">
        <v>167</v>
      </c>
      <c r="C57" s="96">
        <v>56</v>
      </c>
      <c r="D57" s="96">
        <v>811015</v>
      </c>
      <c r="E57" s="96" t="s">
        <v>78</v>
      </c>
      <c r="F57" s="166">
        <v>0.4</v>
      </c>
      <c r="G57" s="103" t="s">
        <v>168</v>
      </c>
      <c r="H57" s="98">
        <v>39232</v>
      </c>
      <c r="I57" s="96"/>
      <c r="J57" s="168">
        <v>3201702704.5100002</v>
      </c>
      <c r="K57" s="79">
        <f>(J57*F57)/X10</f>
        <v>2952.9192570993778</v>
      </c>
      <c r="L57" s="239"/>
      <c r="M57" s="77"/>
      <c r="N57" s="172"/>
      <c r="O57" s="49"/>
      <c r="P57" s="49"/>
      <c r="Q57" s="49"/>
      <c r="R57" s="49"/>
      <c r="S57" s="49"/>
      <c r="T57" s="49"/>
      <c r="U57" s="49"/>
      <c r="V57" s="170"/>
      <c r="W57" s="171"/>
      <c r="X57" s="172"/>
      <c r="Y57" s="173"/>
      <c r="Z57" s="173"/>
      <c r="AD57" s="3"/>
      <c r="AE57" s="3"/>
      <c r="AF57" s="3"/>
      <c r="AG57" s="3"/>
      <c r="AH57" s="3"/>
    </row>
    <row r="58" spans="1:34" ht="18" customHeight="1" thickBot="1">
      <c r="A58" s="69"/>
      <c r="B58" s="69"/>
      <c r="C58" s="69"/>
      <c r="D58" s="69"/>
      <c r="E58" s="28"/>
      <c r="F58" s="69"/>
      <c r="G58" s="69"/>
      <c r="H58" s="84"/>
      <c r="I58" s="67"/>
      <c r="J58" s="152" t="s">
        <v>11</v>
      </c>
      <c r="K58" s="133">
        <f>K57</f>
        <v>2952.9192570993778</v>
      </c>
      <c r="L58" s="231" t="str">
        <f>IF(K58&gt;=$D$12,"SI CUMPLE 1 VEZ EL POE","NO CUMPLE 1 VEZ EL POE")</f>
        <v>SI CUMPLE 1 VEZ EL POE</v>
      </c>
      <c r="M58" s="175"/>
      <c r="N58" s="25"/>
      <c r="O58" s="49"/>
      <c r="P58" s="49"/>
      <c r="Q58" s="49"/>
      <c r="R58" s="49"/>
      <c r="S58" s="49"/>
      <c r="T58" s="49"/>
      <c r="U58" s="176"/>
      <c r="V58" s="173"/>
      <c r="W58" s="173"/>
      <c r="X58" s="14"/>
      <c r="Y58" s="173"/>
      <c r="Z58" s="173"/>
      <c r="AD58" s="16"/>
      <c r="AE58" s="16"/>
      <c r="AF58" s="16"/>
      <c r="AG58" s="16"/>
      <c r="AH58" s="16"/>
    </row>
    <row r="59" spans="1:34" ht="29.25" customHeight="1" thickBot="1">
      <c r="A59" s="67"/>
      <c r="B59" s="67"/>
      <c r="C59" s="67"/>
      <c r="D59" s="67"/>
      <c r="E59" s="67"/>
      <c r="F59" s="67"/>
      <c r="G59" s="67"/>
      <c r="H59" s="73"/>
      <c r="I59" s="85"/>
      <c r="J59" s="282" t="s">
        <v>95</v>
      </c>
      <c r="K59" s="283"/>
      <c r="L59" s="232" t="str">
        <f>IF(L58="SI CUMPLE 1 VEZ EL POE","HABILITADO","NO HABILITADO")</f>
        <v>HABILITADO</v>
      </c>
      <c r="M59" s="67"/>
      <c r="N59" s="16"/>
      <c r="O59" s="1"/>
      <c r="U59" s="176"/>
      <c r="V59" s="173"/>
      <c r="W59" s="173"/>
      <c r="X59" s="14"/>
      <c r="Y59" s="173"/>
      <c r="AD59" s="16"/>
      <c r="AE59" s="16"/>
      <c r="AF59" s="16"/>
      <c r="AG59" s="16"/>
      <c r="AH59" s="16"/>
    </row>
    <row r="60" spans="1:34" ht="12.75">
      <c r="A60" s="69"/>
      <c r="B60" s="69"/>
      <c r="C60" s="69"/>
      <c r="D60" s="69"/>
      <c r="E60" s="69"/>
      <c r="F60" s="69"/>
      <c r="G60" s="69"/>
      <c r="H60" s="73"/>
      <c r="I60" s="67"/>
      <c r="J60" s="68"/>
      <c r="K60" s="74"/>
      <c r="L60" s="68"/>
      <c r="O60" s="1"/>
      <c r="U60" s="49"/>
      <c r="V60" s="172"/>
      <c r="W60" s="177"/>
      <c r="X60" s="173"/>
      <c r="Y60" s="173"/>
    </row>
    <row r="61" spans="1:34" ht="12.75">
      <c r="L61" s="120"/>
      <c r="M61" s="67"/>
      <c r="N61" s="16"/>
      <c r="O61" s="120"/>
      <c r="P61" s="120"/>
      <c r="Q61" s="120"/>
      <c r="R61" s="120"/>
      <c r="S61" s="120"/>
      <c r="T61" s="120"/>
      <c r="U61" s="176"/>
      <c r="V61" s="173"/>
      <c r="W61" s="173"/>
      <c r="X61" s="14"/>
      <c r="Y61" s="173"/>
      <c r="AD61" s="16"/>
      <c r="AE61" s="16"/>
      <c r="AF61" s="16"/>
      <c r="AG61" s="16"/>
      <c r="AH61" s="16"/>
    </row>
    <row r="62" spans="1:34" ht="12.75">
      <c r="A62" s="69"/>
      <c r="B62" s="70" t="s">
        <v>34</v>
      </c>
      <c r="C62" s="70"/>
      <c r="D62" s="70"/>
      <c r="E62" s="71">
        <v>5</v>
      </c>
      <c r="F62" s="284" t="s">
        <v>63</v>
      </c>
      <c r="G62" s="284"/>
      <c r="H62" s="284"/>
      <c r="I62" s="284"/>
      <c r="J62" s="284"/>
      <c r="K62" s="72"/>
      <c r="L62" s="72"/>
      <c r="M62" s="67"/>
      <c r="N62" s="16"/>
      <c r="O62" s="120"/>
      <c r="P62" s="120"/>
      <c r="Q62" s="120"/>
      <c r="R62" s="120"/>
      <c r="S62" s="120"/>
      <c r="T62" s="120"/>
      <c r="U62" s="176"/>
      <c r="V62" s="173"/>
      <c r="W62" s="173"/>
      <c r="X62" s="14"/>
      <c r="Y62" s="173"/>
      <c r="AD62" s="16"/>
      <c r="AE62" s="16"/>
      <c r="AF62" s="16"/>
      <c r="AG62" s="16"/>
      <c r="AH62" s="16"/>
    </row>
    <row r="63" spans="1:34" ht="12.75">
      <c r="A63" s="69"/>
      <c r="B63" s="70"/>
      <c r="C63" s="70"/>
      <c r="D63" s="70"/>
      <c r="E63" s="70"/>
      <c r="F63" s="281" t="s">
        <v>131</v>
      </c>
      <c r="G63" s="281"/>
      <c r="H63" s="281"/>
      <c r="I63" s="281"/>
      <c r="J63" s="281"/>
      <c r="K63" s="72"/>
      <c r="L63" s="72"/>
      <c r="M63" s="67"/>
      <c r="N63" s="16"/>
      <c r="O63" s="120"/>
      <c r="P63" s="120"/>
      <c r="Q63" s="120"/>
      <c r="R63" s="120"/>
      <c r="S63" s="120"/>
      <c r="T63" s="120"/>
      <c r="U63" s="176"/>
      <c r="V63" s="173"/>
      <c r="W63" s="173"/>
      <c r="X63" s="14"/>
      <c r="Y63" s="173"/>
      <c r="AD63" s="16"/>
      <c r="AE63" s="16"/>
      <c r="AF63" s="16"/>
      <c r="AG63" s="16"/>
      <c r="AH63" s="16"/>
    </row>
    <row r="64" spans="1:34" ht="12.75">
      <c r="A64" s="69"/>
      <c r="B64" s="70"/>
      <c r="C64" s="70"/>
      <c r="D64" s="70"/>
      <c r="E64" s="70"/>
      <c r="F64" s="281"/>
      <c r="G64" s="281"/>
      <c r="H64" s="281"/>
      <c r="I64" s="281"/>
      <c r="J64" s="281"/>
      <c r="K64" s="72"/>
      <c r="L64" s="72"/>
      <c r="M64" s="67"/>
      <c r="N64" s="16"/>
      <c r="O64" s="120"/>
      <c r="P64" s="120"/>
      <c r="Q64" s="120"/>
      <c r="R64" s="120"/>
      <c r="S64" s="120"/>
      <c r="T64" s="120"/>
      <c r="U64" s="176"/>
      <c r="V64" s="173"/>
      <c r="W64" s="173"/>
      <c r="X64" s="172"/>
      <c r="Y64" s="173"/>
      <c r="AD64" s="3"/>
      <c r="AE64" s="3"/>
      <c r="AF64" s="3"/>
      <c r="AG64" s="3"/>
      <c r="AH64" s="3"/>
    </row>
    <row r="65" spans="1:34" ht="12.75">
      <c r="A65" s="69"/>
      <c r="B65" s="69"/>
      <c r="C65" s="69"/>
      <c r="D65" s="69"/>
      <c r="E65" s="69"/>
      <c r="F65" s="69"/>
      <c r="G65" s="69"/>
      <c r="H65" s="73"/>
      <c r="I65" s="67"/>
      <c r="J65" s="68"/>
      <c r="K65" s="74"/>
      <c r="L65" s="68"/>
      <c r="M65" s="28"/>
      <c r="N65" s="16"/>
      <c r="O65" s="120"/>
      <c r="P65" s="120"/>
      <c r="Q65" s="120"/>
      <c r="R65" s="120"/>
      <c r="S65" s="120"/>
      <c r="T65" s="120"/>
      <c r="U65" s="49"/>
      <c r="V65" s="173"/>
      <c r="W65" s="173"/>
      <c r="X65" s="172"/>
      <c r="Y65" s="173"/>
      <c r="AD65" s="3"/>
      <c r="AE65" s="3"/>
      <c r="AF65" s="3"/>
      <c r="AG65" s="3"/>
      <c r="AH65" s="3"/>
    </row>
    <row r="66" spans="1:34" ht="126" customHeight="1">
      <c r="A66" s="159" t="s">
        <v>26</v>
      </c>
      <c r="B66" s="159" t="s">
        <v>9</v>
      </c>
      <c r="C66" s="160" t="s">
        <v>39</v>
      </c>
      <c r="D66" s="160" t="s">
        <v>43</v>
      </c>
      <c r="E66" s="160" t="s">
        <v>25</v>
      </c>
      <c r="F66" s="160" t="s">
        <v>28</v>
      </c>
      <c r="G66" s="160" t="s">
        <v>6</v>
      </c>
      <c r="H66" s="161" t="s">
        <v>7</v>
      </c>
      <c r="I66" s="159" t="s">
        <v>8</v>
      </c>
      <c r="J66" s="162" t="s">
        <v>29</v>
      </c>
      <c r="K66" s="162" t="s">
        <v>14</v>
      </c>
      <c r="L66" s="233" t="s">
        <v>12</v>
      </c>
      <c r="M66" s="77"/>
      <c r="N66" s="14"/>
      <c r="O66" s="49"/>
      <c r="P66" s="49"/>
      <c r="Q66" s="49"/>
      <c r="R66" s="49"/>
      <c r="S66" s="49"/>
      <c r="T66" s="49"/>
      <c r="U66" s="169"/>
      <c r="V66" s="170"/>
      <c r="W66" s="171"/>
      <c r="X66" s="172"/>
      <c r="Y66" s="173"/>
      <c r="Z66" s="173"/>
      <c r="AD66" s="3"/>
      <c r="AE66" s="3"/>
      <c r="AF66" s="3"/>
      <c r="AG66" s="3"/>
      <c r="AH66" s="3"/>
    </row>
    <row r="67" spans="1:34" ht="40.9" customHeight="1">
      <c r="A67" s="277">
        <v>1</v>
      </c>
      <c r="B67" s="279" t="s">
        <v>42</v>
      </c>
      <c r="C67" s="178">
        <v>3</v>
      </c>
      <c r="D67" s="96">
        <v>721214</v>
      </c>
      <c r="E67" s="96" t="s">
        <v>84</v>
      </c>
      <c r="F67" s="97">
        <v>0.13</v>
      </c>
      <c r="G67" s="275" t="s">
        <v>145</v>
      </c>
      <c r="H67" s="98">
        <v>38753</v>
      </c>
      <c r="I67" s="96" t="s">
        <v>107</v>
      </c>
      <c r="J67" s="99">
        <v>1640945145.5999999</v>
      </c>
      <c r="K67" s="79">
        <f>(J67*F67)/$X$9</f>
        <v>522.85016894117643</v>
      </c>
      <c r="L67" s="234"/>
      <c r="M67" s="77"/>
      <c r="N67" s="172"/>
      <c r="O67" s="49"/>
      <c r="P67" s="49"/>
      <c r="Q67" s="49"/>
      <c r="R67" s="49"/>
      <c r="S67" s="49"/>
      <c r="T67" s="49"/>
      <c r="U67" s="49"/>
      <c r="V67" s="170"/>
      <c r="W67" s="171"/>
      <c r="X67" s="172"/>
      <c r="Y67" s="173"/>
      <c r="Z67" s="173"/>
      <c r="AD67" s="3"/>
      <c r="AE67" s="3"/>
      <c r="AF67" s="3"/>
      <c r="AG67" s="3"/>
      <c r="AH67" s="3"/>
    </row>
    <row r="68" spans="1:34" ht="114.75" customHeight="1">
      <c r="A68" s="278"/>
      <c r="B68" s="280"/>
      <c r="C68" s="178">
        <v>43</v>
      </c>
      <c r="D68" s="96">
        <v>721214</v>
      </c>
      <c r="E68" s="238" t="s">
        <v>81</v>
      </c>
      <c r="F68" s="243">
        <v>0.8</v>
      </c>
      <c r="G68" s="276"/>
      <c r="H68" s="98">
        <v>38753</v>
      </c>
      <c r="I68" s="96" t="s">
        <v>107</v>
      </c>
      <c r="J68" s="99">
        <v>1640945145.5999999</v>
      </c>
      <c r="K68" s="79">
        <f>(J68*F68)/$X$9</f>
        <v>3217.5395011764708</v>
      </c>
      <c r="L68" s="239" t="s">
        <v>178</v>
      </c>
      <c r="M68" s="77"/>
      <c r="N68" s="24"/>
      <c r="O68" s="169"/>
      <c r="P68" s="49"/>
      <c r="Q68" s="49"/>
      <c r="R68" s="49"/>
      <c r="S68" s="49"/>
      <c r="T68" s="49"/>
      <c r="U68" s="49"/>
      <c r="V68" s="170"/>
      <c r="W68" s="171"/>
      <c r="X68" s="172"/>
      <c r="Y68" s="173"/>
      <c r="Z68" s="173"/>
      <c r="AD68" s="3"/>
      <c r="AE68" s="3"/>
      <c r="AF68" s="3"/>
      <c r="AG68" s="3"/>
      <c r="AH68" s="3"/>
    </row>
    <row r="69" spans="1:34" ht="43.5" customHeight="1">
      <c r="A69" s="277">
        <v>2</v>
      </c>
      <c r="B69" s="279" t="s">
        <v>42</v>
      </c>
      <c r="C69" s="180">
        <v>8</v>
      </c>
      <c r="D69" s="96">
        <v>721214</v>
      </c>
      <c r="E69" s="96" t="s">
        <v>84</v>
      </c>
      <c r="F69" s="97">
        <v>0.2</v>
      </c>
      <c r="G69" s="275" t="s">
        <v>146</v>
      </c>
      <c r="H69" s="98">
        <v>39416</v>
      </c>
      <c r="I69" s="96" t="s">
        <v>107</v>
      </c>
      <c r="J69" s="99">
        <v>6078005600</v>
      </c>
      <c r="K69" s="79">
        <f>(J69*F69)/$X$10</f>
        <v>2802.8617016370763</v>
      </c>
      <c r="L69" s="234"/>
      <c r="M69" s="77"/>
      <c r="N69" s="25"/>
      <c r="O69" s="49"/>
      <c r="P69" s="49"/>
      <c r="Q69" s="49"/>
      <c r="R69" s="49"/>
      <c r="S69" s="49"/>
      <c r="T69" s="49"/>
      <c r="U69" s="49"/>
      <c r="V69" s="170"/>
      <c r="W69" s="171"/>
      <c r="X69" s="172"/>
      <c r="Y69" s="173"/>
      <c r="Z69" s="173"/>
      <c r="AD69" s="3"/>
      <c r="AE69" s="3"/>
      <c r="AF69" s="3"/>
      <c r="AG69" s="3"/>
      <c r="AH69" s="3"/>
    </row>
    <row r="70" spans="1:34" ht="128.25" customHeight="1">
      <c r="A70" s="278"/>
      <c r="B70" s="280"/>
      <c r="C70" s="178">
        <v>44</v>
      </c>
      <c r="D70" s="96">
        <v>721214</v>
      </c>
      <c r="E70" s="238" t="s">
        <v>81</v>
      </c>
      <c r="F70" s="243">
        <v>0.8</v>
      </c>
      <c r="G70" s="276"/>
      <c r="H70" s="98">
        <v>39416</v>
      </c>
      <c r="I70" s="96" t="s">
        <v>107</v>
      </c>
      <c r="J70" s="99">
        <v>6078005600</v>
      </c>
      <c r="K70" s="79">
        <f>(J70*F70)/$X$10</f>
        <v>11211.446806548305</v>
      </c>
      <c r="L70" s="239" t="s">
        <v>178</v>
      </c>
      <c r="M70" s="77"/>
      <c r="N70" s="25"/>
      <c r="O70" s="49"/>
      <c r="P70" s="49"/>
      <c r="Q70" s="49"/>
      <c r="R70" s="49"/>
      <c r="S70" s="49"/>
      <c r="T70" s="49"/>
      <c r="U70" s="49"/>
      <c r="V70" s="174"/>
      <c r="W70" s="171"/>
      <c r="X70" s="172"/>
      <c r="Y70" s="173"/>
      <c r="Z70" s="173"/>
      <c r="AD70" s="3"/>
      <c r="AE70" s="3"/>
      <c r="AF70" s="3"/>
      <c r="AG70" s="3"/>
      <c r="AH70" s="3"/>
    </row>
    <row r="71" spans="1:34" ht="18" customHeight="1" thickBot="1">
      <c r="A71" s="69"/>
      <c r="B71" s="69"/>
      <c r="C71" s="69"/>
      <c r="D71" s="69"/>
      <c r="E71" s="28"/>
      <c r="F71" s="69"/>
      <c r="G71" s="69"/>
      <c r="H71" s="84"/>
      <c r="I71" s="67"/>
      <c r="J71" s="152" t="s">
        <v>11</v>
      </c>
      <c r="K71" s="133">
        <f>SUM(K67:K70)</f>
        <v>17754.698178303028</v>
      </c>
      <c r="L71" s="231" t="str">
        <f>IF(K71&gt;=$D$12,"SI CUMPLE 1 VEZ EL POE","NO CUMPLE 1 VEZ EL POE")</f>
        <v>SI CUMPLE 1 VEZ EL POE</v>
      </c>
      <c r="M71" s="175"/>
      <c r="N71" s="25"/>
      <c r="O71" s="49"/>
      <c r="P71" s="49"/>
      <c r="Q71" s="49"/>
      <c r="R71" s="49"/>
      <c r="S71" s="49"/>
      <c r="T71" s="49"/>
      <c r="U71" s="176"/>
      <c r="V71" s="173"/>
      <c r="W71" s="173"/>
      <c r="X71" s="14"/>
      <c r="Y71" s="173"/>
      <c r="Z71" s="173"/>
      <c r="AD71" s="16"/>
      <c r="AE71" s="16"/>
      <c r="AF71" s="16"/>
      <c r="AG71" s="16"/>
      <c r="AH71" s="16"/>
    </row>
    <row r="72" spans="1:34" ht="29.25" customHeight="1" thickBot="1">
      <c r="A72" s="67"/>
      <c r="B72" s="67"/>
      <c r="C72" s="67"/>
      <c r="D72" s="67"/>
      <c r="E72" s="67"/>
      <c r="F72" s="67"/>
      <c r="G72" s="240"/>
      <c r="H72" s="73"/>
      <c r="I72" s="85"/>
      <c r="J72" s="282" t="s">
        <v>95</v>
      </c>
      <c r="K72" s="283"/>
      <c r="L72" s="232" t="str">
        <f>IF(L71="SI CUMPLE 1 VEZ EL POE","HABILITADO","NO HABILITADO")</f>
        <v>HABILITADO</v>
      </c>
      <c r="M72" s="67"/>
      <c r="N72" s="16"/>
      <c r="O72" s="1"/>
      <c r="U72" s="176"/>
      <c r="V72" s="173"/>
      <c r="W72" s="173"/>
      <c r="X72" s="14"/>
      <c r="Y72" s="173"/>
      <c r="AD72" s="16"/>
      <c r="AE72" s="16"/>
      <c r="AF72" s="16"/>
      <c r="AG72" s="16"/>
      <c r="AH72" s="16"/>
    </row>
    <row r="73" spans="1:34">
      <c r="O73" s="1"/>
      <c r="U73" s="49"/>
      <c r="V73" s="173"/>
      <c r="W73" s="173"/>
      <c r="X73" s="173"/>
      <c r="Y73" s="173"/>
    </row>
    <row r="74" spans="1:34">
      <c r="O74" s="1"/>
      <c r="V74" s="4"/>
    </row>
    <row r="75" spans="1:34">
      <c r="O75" s="1"/>
      <c r="V75" s="4"/>
    </row>
    <row r="76" spans="1:34" ht="12.75" customHeight="1"/>
    <row r="77" spans="1:34" ht="12.75" customHeight="1"/>
  </sheetData>
  <mergeCells count="45">
    <mergeCell ref="A1:L1"/>
    <mergeCell ref="A3:L3"/>
    <mergeCell ref="A6:L6"/>
    <mergeCell ref="A19:A20"/>
    <mergeCell ref="A21:A22"/>
    <mergeCell ref="A8:L8"/>
    <mergeCell ref="A10:L10"/>
    <mergeCell ref="F14:J14"/>
    <mergeCell ref="E13:F13"/>
    <mergeCell ref="A7:B7"/>
    <mergeCell ref="A2:L2"/>
    <mergeCell ref="C13:D13"/>
    <mergeCell ref="F15:L16"/>
    <mergeCell ref="J72:K72"/>
    <mergeCell ref="G21:G22"/>
    <mergeCell ref="B19:B20"/>
    <mergeCell ref="B21:B22"/>
    <mergeCell ref="J39:K39"/>
    <mergeCell ref="F43:J44"/>
    <mergeCell ref="F42:J42"/>
    <mergeCell ref="J25:K25"/>
    <mergeCell ref="G19:G20"/>
    <mergeCell ref="G32:G33"/>
    <mergeCell ref="F53:J53"/>
    <mergeCell ref="F54:J55"/>
    <mergeCell ref="F62:J62"/>
    <mergeCell ref="F63:J64"/>
    <mergeCell ref="J49:K49"/>
    <mergeCell ref="F28:J28"/>
    <mergeCell ref="G67:G68"/>
    <mergeCell ref="A69:A70"/>
    <mergeCell ref="G69:G70"/>
    <mergeCell ref="B69:B70"/>
    <mergeCell ref="F29:J30"/>
    <mergeCell ref="J59:K59"/>
    <mergeCell ref="B34:B35"/>
    <mergeCell ref="G34:G35"/>
    <mergeCell ref="G36:G37"/>
    <mergeCell ref="B36:B37"/>
    <mergeCell ref="B32:B33"/>
    <mergeCell ref="A32:A33"/>
    <mergeCell ref="A34:A35"/>
    <mergeCell ref="A36:A37"/>
    <mergeCell ref="A67:A68"/>
    <mergeCell ref="B67:B68"/>
  </mergeCells>
  <phoneticPr fontId="0" type="noConversion"/>
  <conditionalFormatting sqref="K9:L9">
    <cfRule type="containsText" dxfId="261" priority="383" operator="containsText" text="FUERA DE TIEMPO">
      <formula>NOT(ISERROR(SEARCH("FUERA DE TIEMPO",K9)))</formula>
    </cfRule>
  </conditionalFormatting>
  <conditionalFormatting sqref="H23">
    <cfRule type="cellIs" dxfId="260" priority="4633" operator="greaterThanOrEqual">
      <formula>#REF!</formula>
    </cfRule>
  </conditionalFormatting>
  <conditionalFormatting sqref="H21">
    <cfRule type="cellIs" dxfId="259" priority="313" operator="greaterThanOrEqual">
      <formula>#REF!</formula>
    </cfRule>
  </conditionalFormatting>
  <conditionalFormatting sqref="L26">
    <cfRule type="cellIs" dxfId="258" priority="311" operator="equal">
      <formula>"CUMPLE UN CONTRATO MAYOR AL POE"</formula>
    </cfRule>
    <cfRule type="cellIs" dxfId="257" priority="312" operator="equal">
      <formula>"NO CUMPLE UN CONTRATO MAYOR AL POE"</formula>
    </cfRule>
  </conditionalFormatting>
  <conditionalFormatting sqref="K24">
    <cfRule type="cellIs" dxfId="256" priority="309" operator="lessThan">
      <formula>$E$12</formula>
    </cfRule>
    <cfRule type="cellIs" dxfId="255" priority="310" operator="greaterThan">
      <formula>$E$12</formula>
    </cfRule>
  </conditionalFormatting>
  <conditionalFormatting sqref="L71">
    <cfRule type="cellIs" dxfId="254" priority="305" operator="equal">
      <formula>"CUMPLE 1 VEZ EL POE"</formula>
    </cfRule>
    <cfRule type="cellIs" dxfId="253" priority="306" operator="equal">
      <formula>"NO CUMPLE 1 VEZ EL POE"</formula>
    </cfRule>
  </conditionalFormatting>
  <conditionalFormatting sqref="L72">
    <cfRule type="cellIs" dxfId="252" priority="119" operator="equal">
      <formula>"NO HABILITADO"</formula>
    </cfRule>
    <cfRule type="cellIs" dxfId="251" priority="120" operator="equal">
      <formula>"HABILITADO"</formula>
    </cfRule>
    <cfRule type="cellIs" dxfId="250" priority="302" operator="equal">
      <formula>"NO CUMPLE UN CONTRATO MAYOR AL POE"</formula>
    </cfRule>
    <cfRule type="cellIs" dxfId="249" priority="303" operator="equal">
      <formula>"CUMPLE UN CONTRATO MAYOR AL POE"</formula>
    </cfRule>
  </conditionalFormatting>
  <conditionalFormatting sqref="L19:L23">
    <cfRule type="cellIs" dxfId="248" priority="207" operator="equal">
      <formula>"NO"</formula>
    </cfRule>
    <cfRule type="cellIs" dxfId="247" priority="208" operator="equal">
      <formula>"SI"</formula>
    </cfRule>
  </conditionalFormatting>
  <conditionalFormatting sqref="K19:K23">
    <cfRule type="cellIs" dxfId="246" priority="121" operator="greaterThanOrEqual">
      <formula>$C$12</formula>
    </cfRule>
  </conditionalFormatting>
  <conditionalFormatting sqref="H22">
    <cfRule type="cellIs" dxfId="245" priority="117" operator="greaterThanOrEqual">
      <formula>#REF!</formula>
    </cfRule>
  </conditionalFormatting>
  <conditionalFormatting sqref="H36:H37">
    <cfRule type="cellIs" dxfId="244" priority="116" operator="greaterThanOrEqual">
      <formula>#REF!</formula>
    </cfRule>
  </conditionalFormatting>
  <conditionalFormatting sqref="K38">
    <cfRule type="cellIs" dxfId="243" priority="112" operator="lessThan">
      <formula>$E$12</formula>
    </cfRule>
    <cfRule type="cellIs" dxfId="242" priority="113" operator="greaterThan">
      <formula>$E$12</formula>
    </cfRule>
  </conditionalFormatting>
  <conditionalFormatting sqref="H32:H33">
    <cfRule type="cellIs" dxfId="241" priority="107" operator="greaterThanOrEqual">
      <formula>#REF!</formula>
    </cfRule>
  </conditionalFormatting>
  <conditionalFormatting sqref="L32 L34 L36">
    <cfRule type="cellIs" dxfId="240" priority="105" operator="equal">
      <formula>"NO"</formula>
    </cfRule>
    <cfRule type="cellIs" dxfId="239" priority="106" operator="equal">
      <formula>"SI"</formula>
    </cfRule>
  </conditionalFormatting>
  <conditionalFormatting sqref="K32:K37">
    <cfRule type="cellIs" dxfId="238" priority="104" operator="greaterThanOrEqual">
      <formula>$C$12</formula>
    </cfRule>
  </conditionalFormatting>
  <conditionalFormatting sqref="K48">
    <cfRule type="cellIs" dxfId="237" priority="95" operator="lessThan">
      <formula>$E$12</formula>
    </cfRule>
    <cfRule type="cellIs" dxfId="236" priority="96" operator="greaterThan">
      <formula>$E$12</formula>
    </cfRule>
  </conditionalFormatting>
  <conditionalFormatting sqref="H47">
    <cfRule type="cellIs" dxfId="235" priority="90" operator="greaterThanOrEqual">
      <formula>#REF!</formula>
    </cfRule>
  </conditionalFormatting>
  <conditionalFormatting sqref="L47">
    <cfRule type="cellIs" dxfId="234" priority="88" operator="equal">
      <formula>"NO"</formula>
    </cfRule>
    <cfRule type="cellIs" dxfId="233" priority="89" operator="equal">
      <formula>"SI"</formula>
    </cfRule>
  </conditionalFormatting>
  <conditionalFormatting sqref="K47">
    <cfRule type="cellIs" dxfId="232" priority="87" operator="greaterThanOrEqual">
      <formula>$C$12</formula>
    </cfRule>
  </conditionalFormatting>
  <conditionalFormatting sqref="K58">
    <cfRule type="cellIs" dxfId="231" priority="78" operator="lessThan">
      <formula>$E$12</formula>
    </cfRule>
    <cfRule type="cellIs" dxfId="230" priority="79" operator="greaterThan">
      <formula>$E$12</formula>
    </cfRule>
  </conditionalFormatting>
  <conditionalFormatting sqref="H57">
    <cfRule type="cellIs" dxfId="229" priority="73" operator="greaterThanOrEqual">
      <formula>#REF!</formula>
    </cfRule>
  </conditionalFormatting>
  <conditionalFormatting sqref="L57">
    <cfRule type="cellIs" dxfId="228" priority="71" operator="equal">
      <formula>"NO"</formula>
    </cfRule>
    <cfRule type="cellIs" dxfId="227" priority="72" operator="equal">
      <formula>"SI"</formula>
    </cfRule>
  </conditionalFormatting>
  <conditionalFormatting sqref="K57">
    <cfRule type="cellIs" dxfId="226" priority="70" operator="greaterThanOrEqual">
      <formula>$C$12</formula>
    </cfRule>
  </conditionalFormatting>
  <conditionalFormatting sqref="K71">
    <cfRule type="cellIs" dxfId="225" priority="61" operator="lessThan">
      <formula>$E$12</formula>
    </cfRule>
    <cfRule type="cellIs" dxfId="224" priority="62" operator="greaterThan">
      <formula>$E$12</formula>
    </cfRule>
  </conditionalFormatting>
  <conditionalFormatting sqref="L67 L69:L70">
    <cfRule type="cellIs" dxfId="223" priority="54" operator="equal">
      <formula>"NO"</formula>
    </cfRule>
    <cfRule type="cellIs" dxfId="222" priority="55" operator="equal">
      <formula>"SI"</formula>
    </cfRule>
  </conditionalFormatting>
  <conditionalFormatting sqref="K67:K70">
    <cfRule type="cellIs" dxfId="221" priority="53" operator="greaterThanOrEqual">
      <formula>$C$12</formula>
    </cfRule>
  </conditionalFormatting>
  <conditionalFormatting sqref="H19">
    <cfRule type="cellIs" dxfId="220" priority="48" operator="greaterThanOrEqual">
      <formula>#REF!</formula>
    </cfRule>
  </conditionalFormatting>
  <conditionalFormatting sqref="H20">
    <cfRule type="cellIs" dxfId="219" priority="47" operator="greaterThanOrEqual">
      <formula>#REF!</formula>
    </cfRule>
  </conditionalFormatting>
  <conditionalFormatting sqref="H34:H35">
    <cfRule type="cellIs" dxfId="218" priority="46" operator="greaterThanOrEqual">
      <formula>#REF!</formula>
    </cfRule>
  </conditionalFormatting>
  <conditionalFormatting sqref="H67:H68">
    <cfRule type="cellIs" dxfId="217" priority="45" operator="greaterThanOrEqual">
      <formula>#REF!</formula>
    </cfRule>
  </conditionalFormatting>
  <conditionalFormatting sqref="H69">
    <cfRule type="cellIs" dxfId="216" priority="44" operator="greaterThanOrEqual">
      <formula>#REF!</formula>
    </cfRule>
  </conditionalFormatting>
  <conditionalFormatting sqref="H70">
    <cfRule type="cellIs" dxfId="215" priority="43" operator="greaterThanOrEqual">
      <formula>#REF!</formula>
    </cfRule>
  </conditionalFormatting>
  <conditionalFormatting sqref="L38">
    <cfRule type="cellIs" dxfId="214" priority="29" operator="equal">
      <formula>"CUMPLE 1 VEZ EL POE"</formula>
    </cfRule>
    <cfRule type="cellIs" dxfId="213" priority="30" operator="equal">
      <formula>"NO CUMPLE 1 VEZ EL POE"</formula>
    </cfRule>
  </conditionalFormatting>
  <conditionalFormatting sqref="L39">
    <cfRule type="cellIs" dxfId="212" priority="25" operator="equal">
      <formula>"NO HABILITADO"</formula>
    </cfRule>
    <cfRule type="cellIs" dxfId="211" priority="26" operator="equal">
      <formula>"HABILITADO"</formula>
    </cfRule>
    <cfRule type="cellIs" dxfId="210" priority="27" operator="equal">
      <formula>"NO CUMPLE UN CONTRATO MAYOR AL POE"</formula>
    </cfRule>
    <cfRule type="cellIs" dxfId="209" priority="28" operator="equal">
      <formula>"CUMPLE UN CONTRATO MAYOR AL POE"</formula>
    </cfRule>
  </conditionalFormatting>
  <conditionalFormatting sqref="L24">
    <cfRule type="cellIs" dxfId="208" priority="23" operator="equal">
      <formula>"CUMPLE 1 VEZ EL POE"</formula>
    </cfRule>
    <cfRule type="cellIs" dxfId="207" priority="24" operator="equal">
      <formula>"NO CUMPLE 1 VEZ EL POE"</formula>
    </cfRule>
  </conditionalFormatting>
  <conditionalFormatting sqref="L25">
    <cfRule type="cellIs" dxfId="206" priority="19" operator="equal">
      <formula>"NO HABILITADO"</formula>
    </cfRule>
    <cfRule type="cellIs" dxfId="205" priority="20" operator="equal">
      <formula>"HABILITADO"</formula>
    </cfRule>
    <cfRule type="cellIs" dxfId="204" priority="21" operator="equal">
      <formula>"NO CUMPLE UN CONTRATO MAYOR AL POE"</formula>
    </cfRule>
    <cfRule type="cellIs" dxfId="203" priority="22" operator="equal">
      <formula>"CUMPLE UN CONTRATO MAYOR AL POE"</formula>
    </cfRule>
  </conditionalFormatting>
  <conditionalFormatting sqref="L68">
    <cfRule type="cellIs" dxfId="202" priority="17" operator="equal">
      <formula>"NO"</formula>
    </cfRule>
    <cfRule type="cellIs" dxfId="201" priority="18" operator="equal">
      <formula>"SI"</formula>
    </cfRule>
  </conditionalFormatting>
  <conditionalFormatting sqref="L58">
    <cfRule type="cellIs" dxfId="200" priority="15" operator="equal">
      <formula>"CUMPLE 1 VEZ EL POE"</formula>
    </cfRule>
    <cfRule type="cellIs" dxfId="199" priority="16" operator="equal">
      <formula>"NO CUMPLE 1 VEZ EL POE"</formula>
    </cfRule>
  </conditionalFormatting>
  <conditionalFormatting sqref="L48">
    <cfRule type="cellIs" dxfId="194" priority="9" operator="equal">
      <formula>"CUMPLE 1 VEZ EL POE"</formula>
    </cfRule>
    <cfRule type="cellIs" dxfId="193" priority="10" operator="equal">
      <formula>"NO CUMPLE 1 VEZ EL POE"</formula>
    </cfRule>
  </conditionalFormatting>
  <conditionalFormatting sqref="L49">
    <cfRule type="cellIs" dxfId="192" priority="5" operator="equal">
      <formula>"NO HABILITADO"</formula>
    </cfRule>
    <cfRule type="cellIs" dxfId="191" priority="6" operator="equal">
      <formula>"HABILITADO"</formula>
    </cfRule>
    <cfRule type="cellIs" dxfId="190" priority="7" operator="equal">
      <formula>"NO CUMPLE UN CONTRATO MAYOR AL POE"</formula>
    </cfRule>
    <cfRule type="cellIs" dxfId="189" priority="8" operator="equal">
      <formula>"CUMPLE UN CONTRATO MAYOR AL POE"</formula>
    </cfRule>
  </conditionalFormatting>
  <conditionalFormatting sqref="L59">
    <cfRule type="cellIs" dxfId="188" priority="1" operator="equal">
      <formula>"NO HABILITADO"</formula>
    </cfRule>
    <cfRule type="cellIs" dxfId="187" priority="2" operator="equal">
      <formula>"HABILITADO"</formula>
    </cfRule>
    <cfRule type="cellIs" dxfId="186" priority="3" operator="equal">
      <formula>"NO CUMPLE UN CONTRATO MAYOR AL POE"</formula>
    </cfRule>
    <cfRule type="cellIs" dxfId="185" priority="4" operator="equal">
      <formula>"CUMPLE UN CONTRATO MAYOR AL POE"</formula>
    </cfRule>
  </conditionalFormatting>
  <pageMargins left="3.937007874015748E-2" right="0.39370078740157483" top="0.39370078740157483" bottom="0.39370078740157483" header="0.19685039370078741" footer="0.19685039370078741"/>
  <pageSetup scale="42" orientation="landscape" horizontalDpi="4294967295" verticalDpi="4294967295" r:id="rId1"/>
  <headerFooter alignWithMargins="0">
    <oddHeader>&amp;C&amp;"Verdana,Normal"&amp;8&amp;P de &amp;N</oddHeader>
    <oddFooter>&amp;L&amp;"Verdana,Normal"&amp;8Arq. ANGELA MARIA GONZALEZ OROZCO&amp;C&amp;F&amp;R&amp;A</oddFooter>
  </headerFooter>
  <rowBreaks count="1" manualBreakCount="1">
    <brk id="41" max="17" man="1"/>
  </rowBreaks>
  <extLst>
    <ext xmlns:x14="http://schemas.microsoft.com/office/spreadsheetml/2009/9/main" uri="{CCE6A557-97BC-4b89-ADB6-D9C93CAAB3DF}">
      <x14:dataValidations xmlns:xm="http://schemas.microsoft.com/office/excel/2006/main" count="5">
        <x14:dataValidation type="list" allowBlank="1" showInputMessage="1" showErrorMessage="1">
          <x14:formula1>
            <xm:f>'FASE 2 OBRA'!$H$31:$H$35</xm:f>
          </x14:formula1>
          <xm:sqref>E19:E23</xm:sqref>
        </x14:dataValidation>
        <x14:dataValidation type="list" allowBlank="1" showInputMessage="1" showErrorMessage="1">
          <x14:formula1>
            <xm:f>'FASE 2 OBRA'!$H$54:$H$58</xm:f>
          </x14:formula1>
          <xm:sqref>E32:E37</xm:sqref>
        </x14:dataValidation>
        <x14:dataValidation type="list" allowBlank="1" showInputMessage="1" showErrorMessage="1">
          <x14:formula1>
            <xm:f>'FASE 2 OBRA'!$H$79:$H$83</xm:f>
          </x14:formula1>
          <xm:sqref>E47</xm:sqref>
        </x14:dataValidation>
        <x14:dataValidation type="list" allowBlank="1" showInputMessage="1" showErrorMessage="1">
          <x14:formula1>
            <xm:f>'FASE 2 OBRA'!$H$125:$H$129</xm:f>
          </x14:formula1>
          <xm:sqref>E67:E70</xm:sqref>
        </x14:dataValidation>
        <x14:dataValidation type="list" allowBlank="1" showInputMessage="1" showErrorMessage="1">
          <x14:formula1>
            <xm:f>'FASE 2 OBRA'!$H$100:$H$104</xm:f>
          </x14:formula1>
          <xm:sqref>E57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138"/>
  <sheetViews>
    <sheetView showGridLines="0" showWhiteSpace="0" view="pageBreakPreview" topLeftCell="A114" zoomScale="70" zoomScaleNormal="90" zoomScaleSheetLayoutView="70" zoomScalePageLayoutView="70" workbookViewId="0">
      <selection activeCell="G131" sqref="G131"/>
    </sheetView>
  </sheetViews>
  <sheetFormatPr baseColWidth="10" defaultColWidth="11" defaultRowHeight="12"/>
  <cols>
    <col min="1" max="1" width="5.85546875" style="4" customWidth="1"/>
    <col min="2" max="2" width="37.5703125" style="4" customWidth="1"/>
    <col min="3" max="3" width="26.28515625" style="4" customWidth="1"/>
    <col min="4" max="4" width="18" style="4" customWidth="1"/>
    <col min="5" max="5" width="17.7109375" style="4" customWidth="1"/>
    <col min="6" max="6" width="15" style="4" bestFit="1" customWidth="1"/>
    <col min="7" max="7" width="48.5703125" style="4" customWidth="1"/>
    <col min="8" max="8" width="14.7109375" style="4" customWidth="1"/>
    <col min="9" max="9" width="16.140625" style="4" customWidth="1"/>
    <col min="10" max="10" width="23.140625" style="4" customWidth="1"/>
    <col min="11" max="11" width="20.5703125" style="4" customWidth="1"/>
    <col min="12" max="12" width="20.85546875" style="4" customWidth="1"/>
    <col min="13" max="13" width="63" style="4" customWidth="1"/>
    <col min="14" max="15" width="9.5703125" style="4" customWidth="1"/>
    <col min="16" max="16" width="7.28515625" style="4" customWidth="1"/>
    <col min="17" max="17" width="2.42578125" style="4" customWidth="1"/>
    <col min="18" max="18" width="2.42578125" style="1" customWidth="1"/>
    <col min="19" max="19" width="6.42578125" style="1" customWidth="1"/>
    <col min="20" max="23" width="5.7109375" style="1" customWidth="1"/>
    <col min="24" max="24" width="11" style="1" customWidth="1"/>
    <col min="25" max="25" width="5.85546875" style="4" customWidth="1"/>
    <col min="26" max="26" width="14.7109375" style="4" customWidth="1"/>
    <col min="27" max="27" width="11" style="4" customWidth="1"/>
    <col min="28" max="28" width="17.85546875" style="4" bestFit="1" customWidth="1"/>
    <col min="29" max="16384" width="11" style="4"/>
  </cols>
  <sheetData>
    <row r="1" spans="1:37" ht="102" customHeight="1">
      <c r="A1" s="285" t="s">
        <v>54</v>
      </c>
      <c r="B1" s="285"/>
      <c r="C1" s="285"/>
      <c r="D1" s="285"/>
      <c r="E1" s="285"/>
      <c r="F1" s="285"/>
      <c r="G1" s="285"/>
      <c r="H1" s="285"/>
      <c r="I1" s="285"/>
      <c r="J1" s="285"/>
      <c r="K1" s="285"/>
      <c r="L1" s="285"/>
      <c r="M1" s="285"/>
      <c r="N1" s="202"/>
      <c r="O1" s="202"/>
      <c r="P1" s="142"/>
      <c r="Q1" s="142"/>
      <c r="AA1" s="3"/>
      <c r="AG1" s="3"/>
      <c r="AH1" s="3"/>
      <c r="AI1" s="3"/>
      <c r="AJ1" s="3"/>
      <c r="AK1" s="3"/>
    </row>
    <row r="2" spans="1:37" ht="5.25" customHeight="1">
      <c r="A2" s="292"/>
      <c r="B2" s="292"/>
      <c r="C2" s="292"/>
      <c r="D2" s="292"/>
      <c r="E2" s="292"/>
      <c r="F2" s="292"/>
      <c r="G2" s="292"/>
      <c r="H2" s="292"/>
      <c r="I2" s="292"/>
      <c r="J2" s="292"/>
      <c r="K2" s="292"/>
      <c r="L2" s="292"/>
      <c r="M2" s="292"/>
      <c r="N2" s="203"/>
      <c r="O2" s="203"/>
      <c r="P2" s="142"/>
      <c r="Q2" s="142"/>
      <c r="Y2" s="2" t="s">
        <v>30</v>
      </c>
      <c r="Z2" s="2" t="s">
        <v>14</v>
      </c>
      <c r="AA2" s="3"/>
      <c r="AG2" s="3"/>
      <c r="AH2" s="3"/>
      <c r="AI2" s="3"/>
      <c r="AJ2" s="3"/>
      <c r="AK2" s="3"/>
    </row>
    <row r="3" spans="1:37" ht="21" customHeight="1">
      <c r="A3" s="286" t="s">
        <v>48</v>
      </c>
      <c r="B3" s="286"/>
      <c r="C3" s="286"/>
      <c r="D3" s="286"/>
      <c r="E3" s="286"/>
      <c r="F3" s="286"/>
      <c r="G3" s="286"/>
      <c r="H3" s="286"/>
      <c r="I3" s="286"/>
      <c r="J3" s="286"/>
      <c r="K3" s="286"/>
      <c r="L3" s="286"/>
      <c r="M3" s="286"/>
      <c r="N3" s="204"/>
      <c r="O3" s="204"/>
      <c r="P3" s="7"/>
      <c r="Q3" s="7"/>
      <c r="Y3" s="5">
        <v>1999</v>
      </c>
      <c r="Z3" s="6">
        <v>236460</v>
      </c>
      <c r="AA3" s="3"/>
      <c r="AG3" s="3"/>
      <c r="AH3" s="3"/>
      <c r="AI3" s="3"/>
      <c r="AJ3" s="3"/>
      <c r="AK3" s="3"/>
    </row>
    <row r="4" spans="1:37" ht="4.5" customHeight="1">
      <c r="A4" s="8"/>
      <c r="B4" s="7"/>
      <c r="C4" s="7"/>
      <c r="D4" s="7"/>
      <c r="E4" s="7"/>
      <c r="F4" s="7"/>
      <c r="G4" s="7"/>
      <c r="H4" s="9"/>
      <c r="I4" s="7"/>
      <c r="J4" s="10"/>
      <c r="K4" s="10"/>
      <c r="L4" s="10"/>
      <c r="M4" s="7"/>
      <c r="N4" s="7"/>
      <c r="O4" s="7"/>
      <c r="P4" s="7"/>
      <c r="Q4" s="7"/>
      <c r="Y4" s="5">
        <v>2000</v>
      </c>
      <c r="Z4" s="6">
        <v>260100</v>
      </c>
      <c r="AA4" s="3"/>
      <c r="AG4" s="3"/>
      <c r="AH4" s="3"/>
      <c r="AI4" s="3"/>
      <c r="AJ4" s="3"/>
      <c r="AK4" s="3"/>
    </row>
    <row r="5" spans="1:37" ht="17.25" customHeight="1">
      <c r="A5" s="315"/>
      <c r="B5" s="315"/>
      <c r="C5" s="315"/>
      <c r="D5" s="315"/>
      <c r="E5" s="315"/>
      <c r="F5" s="315"/>
      <c r="G5" s="315"/>
      <c r="H5" s="315"/>
      <c r="I5" s="315"/>
      <c r="J5" s="315"/>
      <c r="K5" s="315"/>
      <c r="L5" s="315"/>
      <c r="M5" s="315"/>
      <c r="N5" s="205"/>
      <c r="O5" s="205"/>
      <c r="P5" s="11"/>
      <c r="Q5" s="11"/>
      <c r="Y5" s="5">
        <v>2001</v>
      </c>
      <c r="Z5" s="6">
        <v>286000</v>
      </c>
      <c r="AA5" s="3"/>
      <c r="AG5" s="3"/>
      <c r="AH5" s="3"/>
      <c r="AI5" s="3"/>
      <c r="AJ5" s="3"/>
      <c r="AK5" s="3"/>
    </row>
    <row r="6" spans="1:37" ht="144.75" customHeight="1">
      <c r="A6" s="316" t="s">
        <v>58</v>
      </c>
      <c r="B6" s="316"/>
      <c r="C6" s="316"/>
      <c r="D6" s="316"/>
      <c r="E6" s="316"/>
      <c r="F6" s="316"/>
      <c r="G6" s="316"/>
      <c r="H6" s="316"/>
      <c r="I6" s="316"/>
      <c r="J6" s="316"/>
      <c r="K6" s="316"/>
      <c r="L6" s="316"/>
      <c r="M6" s="316"/>
      <c r="N6" s="208"/>
      <c r="O6" s="208"/>
      <c r="P6" s="13"/>
      <c r="Q6" s="13"/>
      <c r="Y6" s="5">
        <v>2002</v>
      </c>
      <c r="Z6" s="6">
        <v>309000</v>
      </c>
      <c r="AA6" s="3"/>
      <c r="AG6" s="3"/>
      <c r="AH6" s="3"/>
      <c r="AI6" s="3"/>
      <c r="AJ6" s="3"/>
      <c r="AK6" s="3"/>
    </row>
    <row r="7" spans="1:37" s="63" customFormat="1" ht="145.5" customHeight="1">
      <c r="A7" s="291" t="s">
        <v>47</v>
      </c>
      <c r="B7" s="291"/>
      <c r="C7" s="129" t="s">
        <v>106</v>
      </c>
      <c r="D7" s="129"/>
      <c r="E7" s="129"/>
      <c r="F7" s="129"/>
      <c r="G7" s="129"/>
      <c r="H7" s="129"/>
      <c r="I7" s="129"/>
      <c r="J7" s="129"/>
      <c r="K7" s="129"/>
      <c r="L7" s="129"/>
      <c r="M7" s="129"/>
      <c r="N7" s="129"/>
      <c r="O7" s="129"/>
      <c r="P7" s="60"/>
      <c r="Q7" s="60"/>
      <c r="R7" s="61"/>
      <c r="S7" s="61"/>
      <c r="T7" s="61"/>
      <c r="U7" s="61"/>
      <c r="V7" s="61"/>
      <c r="W7" s="61"/>
      <c r="X7" s="61"/>
      <c r="Y7" s="5">
        <v>2003</v>
      </c>
      <c r="Z7" s="6">
        <v>332000</v>
      </c>
      <c r="AA7" s="62"/>
      <c r="AG7" s="62"/>
      <c r="AH7" s="62"/>
      <c r="AI7" s="62"/>
      <c r="AJ7" s="62"/>
      <c r="AK7" s="62"/>
    </row>
    <row r="8" spans="1:37" s="63" customFormat="1" ht="12.75">
      <c r="A8" s="288"/>
      <c r="B8" s="288"/>
      <c r="C8" s="288"/>
      <c r="D8" s="288"/>
      <c r="E8" s="288"/>
      <c r="F8" s="288"/>
      <c r="G8" s="288"/>
      <c r="H8" s="288"/>
      <c r="I8" s="288"/>
      <c r="J8" s="288"/>
      <c r="K8" s="288"/>
      <c r="L8" s="288"/>
      <c r="M8" s="288"/>
      <c r="N8" s="206"/>
      <c r="O8" s="206"/>
      <c r="P8" s="60"/>
      <c r="Q8" s="60"/>
      <c r="R8" s="61"/>
      <c r="S8" s="61"/>
      <c r="T8" s="61"/>
      <c r="U8" s="61"/>
      <c r="V8" s="61"/>
      <c r="W8" s="61"/>
      <c r="X8" s="61"/>
      <c r="Y8" s="5">
        <v>2004</v>
      </c>
      <c r="Z8" s="6">
        <v>358000</v>
      </c>
      <c r="AA8" s="62"/>
      <c r="AG8" s="62"/>
      <c r="AH8" s="62"/>
      <c r="AI8" s="62"/>
      <c r="AJ8" s="62"/>
      <c r="AK8" s="62"/>
    </row>
    <row r="9" spans="1:37" s="63" customFormat="1" ht="15" hidden="1" customHeight="1">
      <c r="A9" s="64"/>
      <c r="B9" s="59"/>
      <c r="C9" s="59"/>
      <c r="D9" s="59"/>
      <c r="E9" s="59"/>
      <c r="F9" s="59"/>
      <c r="G9" s="59"/>
      <c r="H9" s="59"/>
      <c r="I9" s="59"/>
      <c r="J9" s="59"/>
      <c r="K9" s="59"/>
      <c r="L9" s="59"/>
      <c r="M9" s="59"/>
      <c r="N9" s="59"/>
      <c r="O9" s="59"/>
      <c r="P9" s="60"/>
      <c r="Q9" s="60"/>
      <c r="R9" s="61"/>
      <c r="S9" s="61"/>
      <c r="T9" s="61"/>
      <c r="U9" s="61"/>
      <c r="V9" s="61"/>
      <c r="W9" s="61"/>
      <c r="X9" s="61"/>
      <c r="Y9" s="5">
        <v>2005</v>
      </c>
      <c r="Z9" s="6">
        <v>381500</v>
      </c>
      <c r="AA9" s="62"/>
      <c r="AG9" s="62"/>
      <c r="AH9" s="62"/>
      <c r="AI9" s="62"/>
      <c r="AJ9" s="62"/>
      <c r="AK9" s="62"/>
    </row>
    <row r="10" spans="1:37" ht="11.25" customHeight="1" thickBot="1">
      <c r="A10" s="289"/>
      <c r="B10" s="289"/>
      <c r="C10" s="289"/>
      <c r="D10" s="289"/>
      <c r="E10" s="289"/>
      <c r="F10" s="289"/>
      <c r="G10" s="289"/>
      <c r="H10" s="289"/>
      <c r="I10" s="289"/>
      <c r="J10" s="289"/>
      <c r="K10" s="289"/>
      <c r="L10" s="289"/>
      <c r="M10" s="289"/>
      <c r="N10" s="207"/>
      <c r="O10" s="207"/>
      <c r="P10" s="1"/>
      <c r="Q10" s="1"/>
      <c r="Y10" s="5">
        <v>2006</v>
      </c>
      <c r="Z10" s="6">
        <v>408000</v>
      </c>
      <c r="AA10" s="3"/>
      <c r="AG10" s="3"/>
      <c r="AH10" s="3"/>
      <c r="AI10" s="3"/>
      <c r="AJ10" s="3"/>
    </row>
    <row r="11" spans="1:37" ht="70.5" customHeight="1">
      <c r="A11" s="8"/>
      <c r="B11" s="136" t="s">
        <v>44</v>
      </c>
      <c r="C11" s="136" t="s">
        <v>46</v>
      </c>
      <c r="D11" s="136" t="s">
        <v>45</v>
      </c>
      <c r="E11" s="136" t="s">
        <v>55</v>
      </c>
      <c r="H11" s="128" t="s">
        <v>49</v>
      </c>
      <c r="I11" s="136" t="s">
        <v>50</v>
      </c>
      <c r="J11" s="136" t="s">
        <v>156</v>
      </c>
      <c r="K11" s="136" t="s">
        <v>111</v>
      </c>
      <c r="L11" s="136" t="s">
        <v>112</v>
      </c>
      <c r="M11" s="1"/>
      <c r="N11" s="1"/>
      <c r="O11" s="1"/>
      <c r="P11" s="1"/>
      <c r="Q11" s="1"/>
      <c r="X11" s="5"/>
      <c r="Y11" s="5">
        <v>2007</v>
      </c>
      <c r="Z11" s="6">
        <v>433700</v>
      </c>
      <c r="AF11" s="3"/>
      <c r="AG11" s="3"/>
      <c r="AH11" s="3"/>
      <c r="AI11" s="3"/>
    </row>
    <row r="12" spans="1:37" ht="21" customHeight="1">
      <c r="A12" s="8"/>
      <c r="B12" s="126">
        <v>828116</v>
      </c>
      <c r="C12" s="144">
        <v>185234749581</v>
      </c>
      <c r="D12" s="127">
        <f>C12/B12</f>
        <v>223682.12856773689</v>
      </c>
      <c r="E12" s="127">
        <f>D12*10%</f>
        <v>22368.212856773691</v>
      </c>
      <c r="F12" s="4">
        <f>D12*10%</f>
        <v>22368.212856773691</v>
      </c>
      <c r="H12" s="134">
        <v>43801</v>
      </c>
      <c r="I12" s="135">
        <v>20</v>
      </c>
      <c r="J12" s="137">
        <v>36496</v>
      </c>
      <c r="K12" s="127">
        <f>(C12*75%)/B12</f>
        <v>167761.59642580268</v>
      </c>
      <c r="L12" s="127">
        <v>111841.06428386844</v>
      </c>
      <c r="Q12" s="1"/>
      <c r="X12" s="12"/>
      <c r="Y12" s="2">
        <v>2008</v>
      </c>
      <c r="Z12" s="6">
        <v>461500</v>
      </c>
      <c r="AF12" s="3"/>
      <c r="AG12" s="3"/>
      <c r="AH12" s="3"/>
      <c r="AI12" s="3"/>
      <c r="AJ12" s="3"/>
    </row>
    <row r="13" spans="1:37" ht="18" customHeight="1">
      <c r="A13" s="3"/>
      <c r="B13" s="143"/>
      <c r="C13" s="293"/>
      <c r="D13" s="293"/>
      <c r="E13" s="290"/>
      <c r="F13" s="290"/>
      <c r="G13" s="19"/>
      <c r="H13" s="18"/>
      <c r="I13" s="143"/>
      <c r="J13" s="143"/>
      <c r="K13" s="72"/>
      <c r="L13" s="72"/>
      <c r="M13" s="67"/>
      <c r="N13" s="67"/>
      <c r="O13" s="67"/>
      <c r="P13" s="16"/>
      <c r="Q13" s="119"/>
      <c r="Y13" s="2"/>
      <c r="Z13" s="6"/>
      <c r="AA13" s="3"/>
      <c r="AG13" s="3"/>
      <c r="AH13" s="3"/>
      <c r="AI13" s="3"/>
      <c r="AJ13" s="3"/>
      <c r="AK13" s="3"/>
    </row>
    <row r="14" spans="1:37" ht="12.75">
      <c r="A14" s="69"/>
      <c r="B14" s="70" t="s">
        <v>34</v>
      </c>
      <c r="C14" s="70"/>
      <c r="D14" s="70"/>
      <c r="E14" s="71">
        <v>1</v>
      </c>
      <c r="F14" s="284" t="s">
        <v>59</v>
      </c>
      <c r="G14" s="284"/>
      <c r="H14" s="284"/>
      <c r="I14" s="284"/>
      <c r="J14" s="284"/>
      <c r="K14" s="72"/>
      <c r="L14" s="72"/>
      <c r="M14" s="67"/>
      <c r="N14" s="67"/>
      <c r="O14" s="67"/>
      <c r="P14" s="67" t="s">
        <v>38</v>
      </c>
      <c r="Q14" s="143"/>
      <c r="Y14" s="47"/>
      <c r="Z14" s="48"/>
      <c r="AA14" s="3"/>
      <c r="AG14" s="3"/>
      <c r="AH14" s="3"/>
      <c r="AI14" s="3"/>
      <c r="AJ14" s="3"/>
      <c r="AK14" s="3"/>
    </row>
    <row r="15" spans="1:37" ht="12.75">
      <c r="A15" s="69"/>
      <c r="B15" s="70"/>
      <c r="C15" s="70"/>
      <c r="D15" s="70"/>
      <c r="E15" s="70"/>
      <c r="F15" s="281" t="s">
        <v>127</v>
      </c>
      <c r="G15" s="281"/>
      <c r="H15" s="281"/>
      <c r="I15" s="281"/>
      <c r="J15" s="281"/>
      <c r="K15" s="72"/>
      <c r="L15" s="72"/>
      <c r="M15" s="67"/>
      <c r="N15" s="67"/>
      <c r="O15" s="67"/>
      <c r="P15" s="67" t="s">
        <v>33</v>
      </c>
      <c r="Q15" s="143"/>
      <c r="Y15" s="2">
        <v>2009</v>
      </c>
      <c r="Z15" s="6">
        <v>496900</v>
      </c>
      <c r="AA15" s="3"/>
      <c r="AG15" s="3"/>
      <c r="AH15" s="3"/>
      <c r="AI15" s="3"/>
      <c r="AJ15" s="3"/>
      <c r="AK15" s="3"/>
    </row>
    <row r="16" spans="1:37" ht="12.75">
      <c r="A16" s="69"/>
      <c r="B16" s="70"/>
      <c r="C16" s="70"/>
      <c r="D16" s="70"/>
      <c r="E16" s="70"/>
      <c r="F16" s="281"/>
      <c r="G16" s="281"/>
      <c r="H16" s="281"/>
      <c r="I16" s="281"/>
      <c r="J16" s="281"/>
      <c r="K16" s="72"/>
      <c r="L16" s="72"/>
      <c r="M16" s="67"/>
      <c r="N16" s="67"/>
      <c r="O16" s="67"/>
      <c r="P16" s="69"/>
      <c r="Q16" s="16"/>
      <c r="S16" s="22" t="s">
        <v>27</v>
      </c>
      <c r="T16" s="23"/>
      <c r="U16" s="23"/>
      <c r="V16" s="23"/>
      <c r="W16" s="23"/>
      <c r="Y16" s="95">
        <v>2010</v>
      </c>
      <c r="Z16" s="93">
        <v>515000</v>
      </c>
      <c r="AA16" s="3"/>
      <c r="AG16" s="3"/>
      <c r="AH16" s="3"/>
      <c r="AI16" s="3"/>
      <c r="AJ16" s="3"/>
      <c r="AK16" s="3"/>
    </row>
    <row r="17" spans="1:37" s="21" customFormat="1" ht="6" customHeight="1">
      <c r="A17" s="69"/>
      <c r="B17" s="69"/>
      <c r="C17" s="69"/>
      <c r="D17" s="69"/>
      <c r="E17" s="69"/>
      <c r="F17" s="69"/>
      <c r="G17" s="69"/>
      <c r="H17" s="73"/>
      <c r="I17" s="67"/>
      <c r="J17" s="68"/>
      <c r="K17" s="74"/>
      <c r="L17" s="74"/>
      <c r="M17" s="69"/>
      <c r="N17" s="69"/>
      <c r="O17" s="69"/>
      <c r="P17" s="75"/>
      <c r="Q17" s="16"/>
      <c r="R17" s="1"/>
      <c r="S17" s="12" t="s">
        <v>64</v>
      </c>
      <c r="T17" s="12" t="s">
        <v>65</v>
      </c>
      <c r="U17" s="12" t="s">
        <v>66</v>
      </c>
      <c r="V17" s="12">
        <v>0</v>
      </c>
      <c r="W17" s="12">
        <v>0</v>
      </c>
      <c r="X17" s="1"/>
      <c r="Y17" s="95">
        <v>2011</v>
      </c>
      <c r="Z17" s="93">
        <v>535600</v>
      </c>
      <c r="AA17" s="20"/>
      <c r="AG17" s="20"/>
      <c r="AH17" s="20"/>
      <c r="AI17" s="20"/>
      <c r="AJ17" s="20"/>
      <c r="AK17" s="20"/>
    </row>
    <row r="18" spans="1:37" ht="126" customHeight="1">
      <c r="A18" s="159" t="s">
        <v>26</v>
      </c>
      <c r="B18" s="159" t="s">
        <v>9</v>
      </c>
      <c r="C18" s="160" t="s">
        <v>39</v>
      </c>
      <c r="D18" s="160" t="s">
        <v>43</v>
      </c>
      <c r="E18" s="160" t="s">
        <v>25</v>
      </c>
      <c r="F18" s="160" t="s">
        <v>28</v>
      </c>
      <c r="G18" s="160" t="s">
        <v>6</v>
      </c>
      <c r="H18" s="161" t="s">
        <v>7</v>
      </c>
      <c r="I18" s="159" t="s">
        <v>8</v>
      </c>
      <c r="J18" s="162" t="s">
        <v>29</v>
      </c>
      <c r="K18" s="162" t="s">
        <v>14</v>
      </c>
      <c r="L18" s="163" t="s">
        <v>56</v>
      </c>
      <c r="M18" s="159" t="s">
        <v>12</v>
      </c>
      <c r="N18" s="214"/>
      <c r="O18" s="214"/>
      <c r="P18" s="77"/>
      <c r="Q18" s="16"/>
      <c r="S18" s="26">
        <v>48222.534409397587</v>
      </c>
      <c r="T18" s="26">
        <v>0</v>
      </c>
      <c r="U18" s="26">
        <v>0</v>
      </c>
      <c r="V18" s="26">
        <v>0</v>
      </c>
      <c r="W18" s="26">
        <v>0</v>
      </c>
      <c r="X18" s="21"/>
      <c r="Y18" s="95"/>
      <c r="Z18" s="93"/>
      <c r="AA18" s="3"/>
      <c r="AB18" s="185"/>
      <c r="AG18" s="3"/>
      <c r="AH18" s="3"/>
      <c r="AI18" s="3"/>
      <c r="AJ18" s="3"/>
      <c r="AK18" s="3"/>
    </row>
    <row r="19" spans="1:37" ht="55.5" customHeight="1">
      <c r="A19" s="277">
        <v>1</v>
      </c>
      <c r="B19" s="279" t="s">
        <v>42</v>
      </c>
      <c r="C19" s="178">
        <v>5</v>
      </c>
      <c r="D19" s="96">
        <v>721414</v>
      </c>
      <c r="E19" s="96" t="s">
        <v>64</v>
      </c>
      <c r="F19" s="97">
        <v>0.5</v>
      </c>
      <c r="G19" s="275" t="s">
        <v>109</v>
      </c>
      <c r="H19" s="98">
        <v>40513</v>
      </c>
      <c r="I19" s="96" t="s">
        <v>107</v>
      </c>
      <c r="J19" s="99">
        <v>60383385275</v>
      </c>
      <c r="K19" s="79">
        <f>(J19*F19)/$Z$16</f>
        <v>58624.645898058254</v>
      </c>
      <c r="L19" s="99" t="s">
        <v>38</v>
      </c>
      <c r="M19" s="80"/>
      <c r="N19" s="215"/>
      <c r="O19" s="215"/>
      <c r="P19" s="81" t="e">
        <v>#REF!</v>
      </c>
      <c r="Q19" s="3"/>
      <c r="S19" s="26">
        <v>0</v>
      </c>
      <c r="T19" s="26">
        <v>46125.902478554213</v>
      </c>
      <c r="U19" s="26">
        <v>0</v>
      </c>
      <c r="V19" s="26">
        <v>0</v>
      </c>
      <c r="W19" s="26">
        <v>0</v>
      </c>
      <c r="Y19" s="95">
        <v>2012</v>
      </c>
      <c r="Z19" s="93">
        <v>566700</v>
      </c>
      <c r="AA19" s="3"/>
      <c r="AG19" s="3"/>
      <c r="AH19" s="3"/>
      <c r="AI19" s="3"/>
      <c r="AJ19" s="3"/>
      <c r="AK19" s="3"/>
    </row>
    <row r="20" spans="1:37" ht="55.5" customHeight="1">
      <c r="A20" s="278"/>
      <c r="B20" s="280"/>
      <c r="C20" s="180">
        <v>4</v>
      </c>
      <c r="D20" s="96">
        <v>721414</v>
      </c>
      <c r="E20" s="96" t="s">
        <v>65</v>
      </c>
      <c r="F20" s="97">
        <v>0.5</v>
      </c>
      <c r="G20" s="276"/>
      <c r="H20" s="98">
        <v>40513</v>
      </c>
      <c r="I20" s="96" t="s">
        <v>107</v>
      </c>
      <c r="J20" s="99">
        <v>60383385275</v>
      </c>
      <c r="K20" s="79">
        <f>(J20*F20)/$Z$16</f>
        <v>58624.645898058254</v>
      </c>
      <c r="L20" s="99" t="s">
        <v>38</v>
      </c>
      <c r="M20" s="82"/>
      <c r="N20" s="215"/>
      <c r="O20" s="215"/>
      <c r="P20" s="81" t="e">
        <v>#REF!</v>
      </c>
      <c r="Q20" s="24"/>
      <c r="R20" s="21"/>
      <c r="S20" s="26">
        <v>0</v>
      </c>
      <c r="T20" s="26">
        <v>0</v>
      </c>
      <c r="U20" s="26">
        <v>0</v>
      </c>
      <c r="V20" s="26">
        <v>0</v>
      </c>
      <c r="W20" s="26">
        <v>0</v>
      </c>
      <c r="Y20" s="95">
        <v>2013</v>
      </c>
      <c r="Z20" s="93">
        <v>589500</v>
      </c>
      <c r="AA20" s="3"/>
      <c r="AG20" s="3"/>
      <c r="AH20" s="3"/>
      <c r="AI20" s="3"/>
      <c r="AJ20" s="3"/>
      <c r="AK20" s="3"/>
    </row>
    <row r="21" spans="1:37" ht="121.5" customHeight="1">
      <c r="A21" s="277">
        <v>2</v>
      </c>
      <c r="B21" s="279" t="s">
        <v>102</v>
      </c>
      <c r="C21" s="178">
        <v>3</v>
      </c>
      <c r="D21" s="96">
        <v>951217</v>
      </c>
      <c r="E21" s="96" t="s">
        <v>64</v>
      </c>
      <c r="F21" s="97">
        <v>0.46</v>
      </c>
      <c r="G21" s="275" t="s">
        <v>108</v>
      </c>
      <c r="H21" s="98">
        <v>37812</v>
      </c>
      <c r="I21" s="96" t="s">
        <v>107</v>
      </c>
      <c r="J21" s="99">
        <v>34804090052</v>
      </c>
      <c r="K21" s="79">
        <f>(J21*F21)/$Z$7</f>
        <v>48222.534409397587</v>
      </c>
      <c r="L21" s="99" t="s">
        <v>38</v>
      </c>
      <c r="M21" s="141"/>
      <c r="N21" s="215"/>
      <c r="O21" s="215"/>
      <c r="P21" s="81" t="e">
        <v>#REF!</v>
      </c>
      <c r="Q21" s="25"/>
      <c r="S21" s="26">
        <v>0</v>
      </c>
      <c r="T21" s="26">
        <v>58624.645898058254</v>
      </c>
      <c r="U21" s="26">
        <v>0</v>
      </c>
      <c r="V21" s="26">
        <v>0</v>
      </c>
      <c r="W21" s="26">
        <v>0</v>
      </c>
      <c r="Y21" s="95">
        <v>2014</v>
      </c>
      <c r="Z21" s="93">
        <v>616000</v>
      </c>
      <c r="AA21" s="3"/>
      <c r="AG21" s="3"/>
      <c r="AH21" s="3"/>
      <c r="AI21" s="3"/>
      <c r="AJ21" s="3"/>
      <c r="AK21" s="3"/>
    </row>
    <row r="22" spans="1:37" ht="46.5" customHeight="1">
      <c r="A22" s="278"/>
      <c r="B22" s="280"/>
      <c r="C22" s="178">
        <v>2</v>
      </c>
      <c r="D22" s="96">
        <v>951217</v>
      </c>
      <c r="E22" s="96" t="s">
        <v>65</v>
      </c>
      <c r="F22" s="97">
        <v>0.44</v>
      </c>
      <c r="G22" s="276"/>
      <c r="H22" s="98">
        <v>37812</v>
      </c>
      <c r="I22" s="96" t="s">
        <v>107</v>
      </c>
      <c r="J22" s="99">
        <v>34804090052</v>
      </c>
      <c r="K22" s="79">
        <f>(J22*F22)/$Z$7</f>
        <v>46125.902478554213</v>
      </c>
      <c r="L22" s="99" t="s">
        <v>38</v>
      </c>
      <c r="M22" s="141"/>
      <c r="N22" s="216"/>
      <c r="O22" s="216"/>
      <c r="P22" s="81" t="e">
        <v>#REF!</v>
      </c>
      <c r="Q22" s="25"/>
      <c r="S22" s="56"/>
      <c r="T22" s="56"/>
      <c r="U22" s="56"/>
      <c r="V22" s="56"/>
      <c r="W22" s="56"/>
      <c r="Y22" s="95">
        <v>2015</v>
      </c>
      <c r="Z22" s="93">
        <v>644350</v>
      </c>
      <c r="AA22" s="3"/>
      <c r="AG22" s="3"/>
      <c r="AH22" s="3"/>
      <c r="AI22" s="3"/>
      <c r="AJ22" s="3"/>
      <c r="AK22" s="3"/>
    </row>
    <row r="23" spans="1:37" ht="57.75" customHeight="1">
      <c r="A23" s="277">
        <v>3</v>
      </c>
      <c r="B23" s="279" t="s">
        <v>102</v>
      </c>
      <c r="C23" s="181">
        <v>1</v>
      </c>
      <c r="D23" s="179">
        <v>721414</v>
      </c>
      <c r="E23" s="179" t="s">
        <v>64</v>
      </c>
      <c r="F23" s="183">
        <v>0.3</v>
      </c>
      <c r="G23" s="275" t="s">
        <v>101</v>
      </c>
      <c r="H23" s="98">
        <v>37330</v>
      </c>
      <c r="I23" s="96" t="s">
        <v>107</v>
      </c>
      <c r="J23" s="99">
        <v>25596910840</v>
      </c>
      <c r="K23" s="79">
        <f>(J23*F23)/$Z$6</f>
        <v>24851.369747572815</v>
      </c>
      <c r="L23" s="99" t="s">
        <v>38</v>
      </c>
      <c r="M23" s="80"/>
      <c r="N23" s="216"/>
      <c r="O23" s="216"/>
      <c r="P23" s="81" t="e">
        <v>#REF!</v>
      </c>
      <c r="Q23" s="25"/>
      <c r="S23" s="26">
        <v>24851.369747572815</v>
      </c>
      <c r="T23" s="26">
        <v>0</v>
      </c>
      <c r="U23" s="26">
        <v>0</v>
      </c>
      <c r="V23" s="26">
        <v>0</v>
      </c>
      <c r="W23" s="26">
        <v>0</v>
      </c>
      <c r="Y23" s="92">
        <v>2016</v>
      </c>
      <c r="Z23" s="93">
        <v>689454</v>
      </c>
      <c r="AA23" s="3"/>
      <c r="AG23" s="3"/>
      <c r="AH23" s="3"/>
      <c r="AI23" s="3"/>
      <c r="AJ23" s="3"/>
      <c r="AK23" s="3"/>
    </row>
    <row r="24" spans="1:37" ht="66" customHeight="1">
      <c r="A24" s="278"/>
      <c r="B24" s="280"/>
      <c r="C24" s="181">
        <v>1</v>
      </c>
      <c r="D24" s="100">
        <v>721414</v>
      </c>
      <c r="E24" s="96" t="s">
        <v>65</v>
      </c>
      <c r="F24" s="101">
        <v>0.3</v>
      </c>
      <c r="G24" s="276"/>
      <c r="H24" s="98">
        <v>37330</v>
      </c>
      <c r="I24" s="96" t="s">
        <v>107</v>
      </c>
      <c r="J24" s="99">
        <v>25596910840</v>
      </c>
      <c r="K24" s="79">
        <f>(J24*F24)/$Z$6</f>
        <v>24851.369747572815</v>
      </c>
      <c r="L24" s="99" t="s">
        <v>38</v>
      </c>
      <c r="M24" s="83"/>
      <c r="N24" s="216"/>
      <c r="O24" s="216"/>
      <c r="P24" s="81" t="e">
        <v>#REF!</v>
      </c>
      <c r="Q24" s="25"/>
      <c r="S24" s="26">
        <v>376.97214396440131</v>
      </c>
      <c r="T24" s="26">
        <v>0</v>
      </c>
      <c r="U24" s="26">
        <v>0</v>
      </c>
      <c r="V24" s="26">
        <v>0</v>
      </c>
      <c r="W24" s="26">
        <v>0</v>
      </c>
      <c r="Y24" s="92"/>
      <c r="Z24" s="93"/>
      <c r="AA24" s="3"/>
      <c r="AG24" s="3"/>
      <c r="AH24" s="3"/>
      <c r="AI24" s="3"/>
      <c r="AJ24" s="3"/>
      <c r="AK24" s="3"/>
    </row>
    <row r="25" spans="1:37" ht="66" customHeight="1">
      <c r="A25" s="277">
        <v>4</v>
      </c>
      <c r="B25" s="279" t="s">
        <v>102</v>
      </c>
      <c r="C25" s="178">
        <v>4</v>
      </c>
      <c r="D25" s="273">
        <v>721414</v>
      </c>
      <c r="E25" s="273" t="s">
        <v>64</v>
      </c>
      <c r="F25" s="182">
        <v>5.0000000000000001E-3</v>
      </c>
      <c r="G25" s="275" t="s">
        <v>100</v>
      </c>
      <c r="H25" s="98">
        <v>37484</v>
      </c>
      <c r="I25" s="273" t="s">
        <v>107</v>
      </c>
      <c r="J25" s="99">
        <f>29469937368-318868452</f>
        <v>29151068916</v>
      </c>
      <c r="K25" s="333"/>
      <c r="L25" s="99" t="s">
        <v>38</v>
      </c>
      <c r="M25" s="279" t="s">
        <v>186</v>
      </c>
      <c r="N25" s="81"/>
      <c r="O25" s="81"/>
      <c r="P25" s="81" t="e">
        <v>#REF!</v>
      </c>
      <c r="Q25" s="25"/>
      <c r="S25" s="26">
        <v>0</v>
      </c>
      <c r="T25" s="26">
        <v>27895.938653365694</v>
      </c>
      <c r="U25" s="26">
        <v>0</v>
      </c>
      <c r="V25" s="26">
        <v>0</v>
      </c>
      <c r="W25" s="26">
        <v>0</v>
      </c>
      <c r="Y25" s="92">
        <v>2019</v>
      </c>
      <c r="Z25" s="93">
        <v>828116</v>
      </c>
      <c r="AA25" s="3"/>
      <c r="AG25" s="3"/>
      <c r="AH25" s="3"/>
      <c r="AI25" s="3"/>
      <c r="AJ25" s="3"/>
      <c r="AK25" s="3"/>
    </row>
    <row r="26" spans="1:37" ht="63.75" customHeight="1">
      <c r="A26" s="278"/>
      <c r="B26" s="280"/>
      <c r="C26" s="178">
        <v>3</v>
      </c>
      <c r="D26" s="273">
        <v>721414</v>
      </c>
      <c r="E26" s="273" t="s">
        <v>65</v>
      </c>
      <c r="F26" s="97">
        <v>0.37</v>
      </c>
      <c r="G26" s="276"/>
      <c r="H26" s="98">
        <v>37484</v>
      </c>
      <c r="I26" s="273" t="s">
        <v>107</v>
      </c>
      <c r="J26" s="99">
        <f>29469937368-318868452</f>
        <v>29151068916</v>
      </c>
      <c r="K26" s="333"/>
      <c r="L26" s="99" t="s">
        <v>38</v>
      </c>
      <c r="M26" s="280"/>
      <c r="N26" s="81"/>
      <c r="O26" s="81"/>
      <c r="P26" s="81" t="e">
        <v>#REF!</v>
      </c>
      <c r="Q26" s="25"/>
      <c r="S26" s="26">
        <v>0</v>
      </c>
      <c r="T26" s="26">
        <v>0</v>
      </c>
      <c r="U26" s="26">
        <v>0</v>
      </c>
      <c r="V26" s="26">
        <v>0</v>
      </c>
      <c r="W26" s="26">
        <v>0</v>
      </c>
      <c r="Y26" s="95">
        <v>2017</v>
      </c>
      <c r="Z26" s="93">
        <v>737717</v>
      </c>
      <c r="AA26" s="3"/>
      <c r="AG26" s="3"/>
      <c r="AH26" s="3"/>
      <c r="AI26" s="3"/>
      <c r="AJ26" s="3"/>
      <c r="AK26" s="3"/>
    </row>
    <row r="27" spans="1:37" ht="133.5" customHeight="1">
      <c r="A27" s="272">
        <v>5</v>
      </c>
      <c r="B27" s="273" t="s">
        <v>105</v>
      </c>
      <c r="C27" s="335">
        <v>11</v>
      </c>
      <c r="D27" s="273">
        <v>721414</v>
      </c>
      <c r="E27" s="273" t="s">
        <v>64</v>
      </c>
      <c r="F27" s="97"/>
      <c r="G27" s="103" t="s">
        <v>110</v>
      </c>
      <c r="H27" s="98">
        <v>42155</v>
      </c>
      <c r="I27" s="273" t="s">
        <v>107</v>
      </c>
      <c r="J27" s="99"/>
      <c r="K27" s="99">
        <f>(J27*F27)/$Z$22</f>
        <v>0</v>
      </c>
      <c r="L27" s="99" t="s">
        <v>38</v>
      </c>
      <c r="M27" s="334" t="s">
        <v>187</v>
      </c>
      <c r="N27" s="217"/>
      <c r="O27" s="217"/>
      <c r="P27" s="81" t="e">
        <v>#REF!</v>
      </c>
      <c r="Q27" s="25"/>
      <c r="S27" s="26">
        <v>0</v>
      </c>
      <c r="T27" s="26">
        <v>0</v>
      </c>
      <c r="U27" s="26">
        <v>0</v>
      </c>
      <c r="V27" s="26">
        <v>0</v>
      </c>
      <c r="W27" s="26">
        <v>0</v>
      </c>
      <c r="Y27" s="92">
        <v>2018</v>
      </c>
      <c r="Z27" s="93">
        <v>781242</v>
      </c>
      <c r="AA27" s="3"/>
      <c r="AG27" s="3"/>
      <c r="AH27" s="3"/>
      <c r="AI27" s="3"/>
      <c r="AJ27" s="3"/>
      <c r="AK27" s="3"/>
    </row>
    <row r="28" spans="1:37" ht="93" customHeight="1" thickBot="1">
      <c r="A28" s="69"/>
      <c r="B28" s="69"/>
      <c r="C28" s="69"/>
      <c r="D28" s="69"/>
      <c r="E28" s="28"/>
      <c r="F28" s="69"/>
      <c r="G28" s="69"/>
      <c r="H28" s="84"/>
      <c r="I28" s="317" t="s">
        <v>11</v>
      </c>
      <c r="J28" s="318"/>
      <c r="K28" s="195">
        <f>SUM(K19:K27)</f>
        <v>261300.46817921393</v>
      </c>
      <c r="L28" s="252" t="s">
        <v>113</v>
      </c>
      <c r="M28" s="253" t="str">
        <f>IF(K28&gt;=$D$12,"CUMPLE","NO CUMPLE")</f>
        <v>CUMPLE</v>
      </c>
      <c r="N28" s="218"/>
      <c r="O28" s="218"/>
      <c r="P28" s="67"/>
      <c r="Q28" s="25"/>
      <c r="X28" s="120"/>
      <c r="AA28" s="16"/>
      <c r="AG28" s="16"/>
      <c r="AH28" s="16"/>
      <c r="AI28" s="16"/>
      <c r="AJ28" s="16"/>
      <c r="AK28" s="16"/>
    </row>
    <row r="29" spans="1:37" ht="45" customHeight="1" thickBot="1">
      <c r="A29" s="67"/>
      <c r="D29" s="67"/>
      <c r="E29" s="67"/>
      <c r="F29" s="67"/>
      <c r="G29" s="67"/>
      <c r="H29" s="73"/>
      <c r="I29" s="303" t="s">
        <v>57</v>
      </c>
      <c r="J29" s="303"/>
      <c r="K29" s="196">
        <f>SUM(K21:K27)</f>
        <v>144051.17638309742</v>
      </c>
      <c r="L29" s="198" t="s">
        <v>97</v>
      </c>
      <c r="M29" s="184" t="str">
        <f>IF(K29&gt;=$E$12,"CUMPLE","NO CUMPLE")</f>
        <v>CUMPLE</v>
      </c>
      <c r="N29" s="219"/>
      <c r="O29" s="219"/>
      <c r="P29" s="67"/>
      <c r="Q29" s="16"/>
      <c r="X29" s="120"/>
      <c r="AA29" s="16"/>
      <c r="AG29" s="16"/>
      <c r="AH29" s="16"/>
      <c r="AI29" s="16"/>
      <c r="AJ29" s="16"/>
      <c r="AK29" s="16"/>
    </row>
    <row r="30" spans="1:37" ht="58.5" customHeight="1" thickBot="1">
      <c r="A30" s="67"/>
      <c r="C30" s="263" t="s">
        <v>184</v>
      </c>
      <c r="D30" s="263" t="s">
        <v>181</v>
      </c>
      <c r="E30" s="263" t="s">
        <v>182</v>
      </c>
      <c r="F30" s="263" t="s">
        <v>11</v>
      </c>
      <c r="G30" s="263" t="s">
        <v>183</v>
      </c>
      <c r="H30" s="73"/>
      <c r="I30" s="85"/>
      <c r="J30" s="122"/>
      <c r="K30" s="157"/>
      <c r="L30" s="158"/>
      <c r="M30" s="125"/>
      <c r="N30" s="125"/>
      <c r="O30" s="125"/>
      <c r="P30" s="67"/>
      <c r="Q30" s="16"/>
      <c r="X30" s="120"/>
      <c r="AA30" s="16"/>
      <c r="AG30" s="16"/>
      <c r="AH30" s="16"/>
      <c r="AI30" s="16"/>
      <c r="AJ30" s="16"/>
      <c r="AK30" s="16"/>
    </row>
    <row r="31" spans="1:37" ht="63" customHeight="1">
      <c r="A31" s="67"/>
      <c r="B31" s="256" t="s">
        <v>64</v>
      </c>
      <c r="C31" s="257">
        <v>0.75</v>
      </c>
      <c r="D31" s="259">
        <f>'FASE 1 CONSULTORIA'!K19+'FASE 1 CONSULTORIA'!K21</f>
        <v>232.84180019417477</v>
      </c>
      <c r="E31" s="259">
        <f>K19+K21+K23+K25+K27</f>
        <v>131698.55005502867</v>
      </c>
      <c r="F31" s="259">
        <f>SUM(D31:E31)</f>
        <v>131931.39185522284</v>
      </c>
      <c r="G31" s="262">
        <f>F31/F34</f>
        <v>0.50328060691446252</v>
      </c>
      <c r="H31" s="86"/>
      <c r="I31"/>
      <c r="J31"/>
      <c r="K31" s="153" t="s">
        <v>133</v>
      </c>
      <c r="L31" s="154" t="s">
        <v>134</v>
      </c>
      <c r="M31" s="296" t="s">
        <v>176</v>
      </c>
      <c r="N31" s="220"/>
      <c r="O31" s="220"/>
      <c r="P31" s="67"/>
      <c r="Q31" s="16"/>
      <c r="R31" s="120"/>
      <c r="S31" s="120"/>
      <c r="T31" s="120"/>
      <c r="U31" s="120"/>
      <c r="V31" s="120"/>
      <c r="W31" s="120"/>
      <c r="X31" s="120"/>
      <c r="AA31" s="16"/>
      <c r="AG31" s="16"/>
      <c r="AH31" s="16"/>
      <c r="AI31" s="16"/>
      <c r="AJ31" s="16"/>
      <c r="AK31" s="16"/>
    </row>
    <row r="32" spans="1:37" ht="51" customHeight="1">
      <c r="A32" s="67"/>
      <c r="B32" s="256" t="s">
        <v>65</v>
      </c>
      <c r="C32" s="257">
        <v>0.2</v>
      </c>
      <c r="D32" s="259">
        <f>'FASE 1 CONSULTORIA'!K20+'FASE 1 CONSULTORIA'!K22</f>
        <v>609.49870951456307</v>
      </c>
      <c r="E32" s="259">
        <f>K20+K22+K24+K26</f>
        <v>129601.91812418528</v>
      </c>
      <c r="F32" s="259">
        <f t="shared" ref="F32:F33" si="0">SUM(D32:E32)</f>
        <v>130211.41683369984</v>
      </c>
      <c r="G32" s="262">
        <f>F32/F34</f>
        <v>0.49671939308553753</v>
      </c>
      <c r="H32" s="86"/>
      <c r="I32"/>
      <c r="J32"/>
      <c r="K32" s="153" t="s">
        <v>135</v>
      </c>
      <c r="L32" s="154" t="s">
        <v>134</v>
      </c>
      <c r="M32" s="297"/>
      <c r="N32" s="220"/>
      <c r="O32" s="220"/>
      <c r="P32" s="67"/>
      <c r="Q32" s="16"/>
      <c r="R32" s="120"/>
      <c r="S32" s="120"/>
      <c r="T32" s="120"/>
      <c r="U32" s="120"/>
      <c r="V32" s="120"/>
      <c r="W32" s="120"/>
      <c r="X32" s="120"/>
      <c r="AA32" s="16"/>
      <c r="AG32" s="16"/>
      <c r="AH32" s="16"/>
      <c r="AI32" s="16"/>
      <c r="AJ32" s="16"/>
      <c r="AK32" s="16"/>
    </row>
    <row r="33" spans="1:37" ht="45.75" customHeight="1">
      <c r="A33" s="67"/>
      <c r="B33" s="256" t="s">
        <v>66</v>
      </c>
      <c r="C33" s="257">
        <v>0.05</v>
      </c>
      <c r="D33" s="260">
        <f>'FASE 1 CONSULTORIA'!K23</f>
        <v>0</v>
      </c>
      <c r="E33" s="258">
        <v>0</v>
      </c>
      <c r="F33" s="259">
        <f t="shared" si="0"/>
        <v>0</v>
      </c>
      <c r="G33" s="262">
        <f>F33/F34</f>
        <v>0</v>
      </c>
      <c r="H33" s="86"/>
      <c r="I33"/>
      <c r="J33"/>
      <c r="K33" s="153" t="s">
        <v>133</v>
      </c>
      <c r="L33" s="154" t="s">
        <v>136</v>
      </c>
      <c r="M33" s="297"/>
      <c r="N33" s="220"/>
      <c r="O33" s="220"/>
      <c r="P33" s="67"/>
      <c r="Q33" s="16"/>
      <c r="R33" s="120"/>
      <c r="S33" s="120"/>
      <c r="T33" s="120"/>
      <c r="U33" s="120"/>
      <c r="V33" s="120"/>
      <c r="W33" s="120"/>
      <c r="X33" s="120"/>
      <c r="AA33" s="16"/>
      <c r="AG33" s="16"/>
      <c r="AH33" s="16"/>
      <c r="AI33" s="16"/>
      <c r="AJ33" s="16"/>
      <c r="AK33" s="16"/>
    </row>
    <row r="34" spans="1:37" ht="68.25" customHeight="1">
      <c r="A34" s="67"/>
      <c r="B34" s="67"/>
      <c r="C34" s="67"/>
      <c r="D34" s="67"/>
      <c r="E34" s="264" t="s">
        <v>11</v>
      </c>
      <c r="F34" s="265">
        <f>SUM(F31:F33)</f>
        <v>262142.80868892267</v>
      </c>
      <c r="G34" s="266">
        <f>SUM(G31:G33)</f>
        <v>1</v>
      </c>
      <c r="H34" s="86"/>
      <c r="I34"/>
      <c r="J34"/>
      <c r="K34" s="153" t="s">
        <v>137</v>
      </c>
      <c r="L34" s="154" t="s">
        <v>136</v>
      </c>
      <c r="M34" s="297"/>
      <c r="N34" s="220"/>
      <c r="O34" s="220"/>
      <c r="P34" s="67"/>
      <c r="Q34" s="16"/>
      <c r="R34" s="120"/>
      <c r="S34" s="120"/>
      <c r="T34" s="120"/>
      <c r="U34" s="120"/>
      <c r="V34" s="120"/>
      <c r="W34" s="120"/>
      <c r="X34" s="120"/>
      <c r="AA34" s="3"/>
      <c r="AG34" s="3"/>
      <c r="AH34" s="3"/>
      <c r="AI34" s="3"/>
      <c r="AJ34" s="3"/>
      <c r="AK34" s="3"/>
    </row>
    <row r="35" spans="1:37" ht="21.75" customHeight="1" thickBot="1">
      <c r="A35" s="67"/>
      <c r="B35" s="67"/>
      <c r="C35" s="67"/>
      <c r="D35" s="67"/>
      <c r="E35" s="67"/>
      <c r="F35" s="67"/>
      <c r="G35" s="67"/>
      <c r="H35" s="86"/>
      <c r="I35"/>
      <c r="J35"/>
      <c r="K35" s="153" t="s">
        <v>137</v>
      </c>
      <c r="L35" s="154" t="s">
        <v>136</v>
      </c>
      <c r="M35" s="298"/>
      <c r="N35" s="220"/>
      <c r="O35" s="220"/>
      <c r="P35" s="28"/>
      <c r="Q35" s="16"/>
      <c r="R35" s="120"/>
      <c r="S35" s="120"/>
      <c r="T35" s="120"/>
      <c r="U35" s="120"/>
      <c r="V35" s="120"/>
      <c r="W35" s="120"/>
      <c r="AA35" s="3"/>
      <c r="AG35" s="3"/>
      <c r="AH35" s="3"/>
      <c r="AI35" s="3"/>
      <c r="AJ35" s="3"/>
      <c r="AK35" s="3"/>
    </row>
    <row r="36" spans="1:37" ht="73.5" customHeight="1" thickBot="1">
      <c r="A36" s="67"/>
      <c r="B36" s="67"/>
      <c r="C36" s="67"/>
      <c r="D36" s="67"/>
      <c r="E36" s="261"/>
      <c r="F36" s="67"/>
      <c r="G36" s="67"/>
      <c r="H36" s="86"/>
      <c r="I36" s="87"/>
      <c r="J36" s="88"/>
      <c r="K36" s="156" t="s">
        <v>135</v>
      </c>
      <c r="L36" s="67" t="s">
        <v>132</v>
      </c>
      <c r="M36" s="186"/>
      <c r="N36" s="186"/>
      <c r="O36" s="186"/>
      <c r="P36" s="28"/>
      <c r="Q36" s="16"/>
      <c r="R36" s="120"/>
      <c r="S36" s="120"/>
      <c r="T36" s="120"/>
      <c r="U36" s="120"/>
      <c r="V36" s="120"/>
      <c r="W36" s="120"/>
      <c r="AA36" s="3"/>
      <c r="AG36" s="3"/>
      <c r="AH36" s="3"/>
      <c r="AI36" s="3"/>
      <c r="AJ36" s="3"/>
      <c r="AK36" s="3"/>
    </row>
    <row r="37" spans="1:37" ht="34.5" customHeight="1" thickBot="1">
      <c r="A37" s="67"/>
      <c r="B37" s="67"/>
      <c r="C37" s="67"/>
      <c r="D37" s="67"/>
      <c r="E37" s="67"/>
      <c r="F37" s="67"/>
      <c r="G37" s="67"/>
      <c r="H37" s="86"/>
      <c r="I37" s="87"/>
      <c r="J37" s="88"/>
      <c r="K37" s="299" t="s">
        <v>95</v>
      </c>
      <c r="L37" s="300"/>
      <c r="M37" s="241" t="str">
        <f>IF(AND(M28="CUMPLE",M29="CUMPLE",K36="CUMPLE",L36="CUMPLE"),"HABILITADO","NO HABILITADO")</f>
        <v>NO HABILITADO</v>
      </c>
      <c r="N37" s="221"/>
      <c r="O37" s="221"/>
      <c r="P37" s="155"/>
      <c r="Q37" s="16"/>
      <c r="R37" s="120"/>
      <c r="S37" s="120"/>
      <c r="T37" s="120"/>
      <c r="U37" s="120"/>
      <c r="V37" s="120"/>
      <c r="W37" s="120"/>
      <c r="AA37" s="3"/>
      <c r="AG37" s="3"/>
      <c r="AH37" s="3"/>
      <c r="AI37" s="3"/>
      <c r="AJ37" s="3"/>
      <c r="AK37" s="3"/>
    </row>
    <row r="39" spans="1:37" ht="12.75" customHeight="1">
      <c r="A39" s="69"/>
      <c r="B39" s="70" t="s">
        <v>34</v>
      </c>
      <c r="C39" s="70"/>
      <c r="D39" s="70"/>
      <c r="E39" s="71">
        <v>2</v>
      </c>
      <c r="F39" s="284" t="s">
        <v>60</v>
      </c>
      <c r="G39" s="284"/>
      <c r="H39" s="284"/>
      <c r="I39" s="284"/>
      <c r="J39" s="284"/>
      <c r="K39" s="72"/>
      <c r="L39" s="72"/>
      <c r="M39" s="67"/>
      <c r="N39" s="67"/>
      <c r="O39" s="67"/>
    </row>
    <row r="40" spans="1:37" ht="12.75" customHeight="1">
      <c r="A40" s="69"/>
      <c r="B40" s="70"/>
      <c r="C40" s="70"/>
      <c r="D40" s="70"/>
      <c r="E40" s="70"/>
      <c r="F40" s="281" t="s">
        <v>128</v>
      </c>
      <c r="G40" s="281"/>
      <c r="H40" s="281"/>
      <c r="I40" s="281"/>
      <c r="J40" s="281"/>
      <c r="K40" s="72"/>
      <c r="L40" s="72"/>
      <c r="M40" s="67"/>
      <c r="N40" s="67"/>
      <c r="O40" s="67"/>
    </row>
    <row r="41" spans="1:37" ht="12.75">
      <c r="A41" s="69"/>
      <c r="B41" s="70"/>
      <c r="C41" s="70"/>
      <c r="D41" s="70"/>
      <c r="E41" s="70"/>
      <c r="F41" s="281"/>
      <c r="G41" s="281"/>
      <c r="H41" s="281"/>
      <c r="I41" s="281"/>
      <c r="J41" s="281"/>
      <c r="K41" s="72"/>
      <c r="L41" s="72"/>
      <c r="M41" s="67"/>
      <c r="N41" s="67"/>
      <c r="O41" s="67"/>
    </row>
    <row r="42" spans="1:37" ht="82.5" customHeight="1">
      <c r="A42" s="159" t="s">
        <v>26</v>
      </c>
      <c r="B42" s="159" t="s">
        <v>9</v>
      </c>
      <c r="C42" s="160" t="s">
        <v>39</v>
      </c>
      <c r="D42" s="160" t="s">
        <v>43</v>
      </c>
      <c r="E42" s="160" t="s">
        <v>25</v>
      </c>
      <c r="F42" s="160" t="s">
        <v>28</v>
      </c>
      <c r="G42" s="160" t="s">
        <v>6</v>
      </c>
      <c r="H42" s="161" t="s">
        <v>7</v>
      </c>
      <c r="I42" s="159" t="s">
        <v>8</v>
      </c>
      <c r="J42" s="162" t="s">
        <v>29</v>
      </c>
      <c r="K42" s="162" t="s">
        <v>14</v>
      </c>
      <c r="L42" s="163" t="s">
        <v>56</v>
      </c>
      <c r="M42" s="165" t="s">
        <v>12</v>
      </c>
      <c r="N42" s="214"/>
      <c r="O42" s="214"/>
      <c r="P42" s="77"/>
      <c r="Q42" s="14"/>
      <c r="R42" s="49"/>
      <c r="S42" s="49"/>
      <c r="T42" s="49"/>
      <c r="U42" s="49"/>
      <c r="V42" s="49"/>
      <c r="W42" s="49"/>
      <c r="X42" s="169"/>
      <c r="Y42" s="170"/>
      <c r="Z42" s="171"/>
      <c r="AA42" s="172"/>
      <c r="AB42" s="185"/>
      <c r="AG42" s="3"/>
      <c r="AH42" s="3"/>
      <c r="AI42" s="3"/>
      <c r="AJ42" s="3"/>
      <c r="AK42" s="3"/>
    </row>
    <row r="43" spans="1:37" ht="37.5" customHeight="1">
      <c r="A43" s="277">
        <v>1</v>
      </c>
      <c r="B43" s="279" t="s">
        <v>42</v>
      </c>
      <c r="C43" s="178">
        <v>2</v>
      </c>
      <c r="D43" s="96" t="s">
        <v>142</v>
      </c>
      <c r="E43" s="96" t="s">
        <v>67</v>
      </c>
      <c r="F43" s="182">
        <v>0.33329999999999999</v>
      </c>
      <c r="G43" s="275" t="s">
        <v>119</v>
      </c>
      <c r="H43" s="98">
        <v>40431</v>
      </c>
      <c r="I43" s="96" t="s">
        <v>107</v>
      </c>
      <c r="J43" s="168">
        <v>84550866992.990005</v>
      </c>
      <c r="K43" s="79">
        <f>(J43*F43)/$Z$16</f>
        <v>54720.007706337026</v>
      </c>
      <c r="L43" s="99" t="s">
        <v>38</v>
      </c>
      <c r="M43" s="188"/>
      <c r="N43" s="222"/>
      <c r="O43" s="222"/>
      <c r="P43" s="77"/>
      <c r="Q43" s="172"/>
      <c r="R43" s="49"/>
      <c r="S43" s="49"/>
      <c r="T43" s="49"/>
      <c r="U43" s="49"/>
      <c r="V43" s="49"/>
      <c r="W43" s="49"/>
      <c r="X43" s="49"/>
      <c r="Y43" s="170"/>
      <c r="Z43" s="171"/>
      <c r="AA43" s="172"/>
      <c r="AG43" s="3"/>
      <c r="AH43" s="3"/>
      <c r="AI43" s="3"/>
      <c r="AJ43" s="3"/>
      <c r="AK43" s="3"/>
    </row>
    <row r="44" spans="1:37" ht="37.5" customHeight="1">
      <c r="A44" s="278"/>
      <c r="B44" s="280"/>
      <c r="C44" s="178">
        <v>8</v>
      </c>
      <c r="D44" s="96" t="s">
        <v>142</v>
      </c>
      <c r="E44" s="96" t="s">
        <v>68</v>
      </c>
      <c r="F44" s="182">
        <v>0.33329999999999999</v>
      </c>
      <c r="G44" s="276"/>
      <c r="H44" s="98">
        <v>40431</v>
      </c>
      <c r="I44" s="96" t="s">
        <v>107</v>
      </c>
      <c r="J44" s="168">
        <v>84550866992.990005</v>
      </c>
      <c r="K44" s="79">
        <f>(J44*F44)/$Z$16</f>
        <v>54720.007706337026</v>
      </c>
      <c r="L44" s="99" t="s">
        <v>38</v>
      </c>
      <c r="M44" s="188"/>
      <c r="N44" s="222"/>
      <c r="O44" s="222"/>
      <c r="P44" s="77"/>
      <c r="Q44" s="24"/>
      <c r="R44" s="169"/>
      <c r="S44" s="49"/>
      <c r="T44" s="49"/>
      <c r="U44" s="49"/>
      <c r="V44" s="49"/>
      <c r="W44" s="49"/>
      <c r="X44" s="49"/>
      <c r="Y44" s="170"/>
      <c r="Z44" s="171"/>
      <c r="AA44" s="172"/>
      <c r="AG44" s="3"/>
      <c r="AH44" s="3"/>
      <c r="AI44" s="3"/>
      <c r="AJ44" s="3"/>
      <c r="AK44" s="3"/>
    </row>
    <row r="45" spans="1:37" ht="44.25" customHeight="1">
      <c r="A45" s="277">
        <v>2</v>
      </c>
      <c r="B45" s="279" t="s">
        <v>42</v>
      </c>
      <c r="C45" s="180">
        <v>1</v>
      </c>
      <c r="D45" s="96" t="s">
        <v>143</v>
      </c>
      <c r="E45" s="96" t="s">
        <v>67</v>
      </c>
      <c r="F45" s="182">
        <v>0.33329999999999999</v>
      </c>
      <c r="G45" s="275" t="s">
        <v>120</v>
      </c>
      <c r="H45" s="98">
        <v>40423</v>
      </c>
      <c r="I45" s="96" t="s">
        <v>107</v>
      </c>
      <c r="J45" s="168">
        <v>88003655350.979996</v>
      </c>
      <c r="K45" s="79">
        <f>(J45*F45)/$Z$16</f>
        <v>56954.598696080837</v>
      </c>
      <c r="L45" s="99" t="s">
        <v>38</v>
      </c>
      <c r="M45" s="188"/>
      <c r="N45" s="222"/>
      <c r="O45" s="222"/>
      <c r="P45" s="77"/>
      <c r="Q45" s="25"/>
      <c r="R45" s="49"/>
      <c r="S45" s="49"/>
      <c r="T45" s="49"/>
      <c r="U45" s="49"/>
      <c r="V45" s="49"/>
      <c r="W45" s="49"/>
      <c r="X45" s="49"/>
      <c r="Y45" s="170"/>
      <c r="Z45" s="171"/>
      <c r="AA45" s="172"/>
      <c r="AG45" s="3"/>
      <c r="AH45" s="3"/>
      <c r="AI45" s="3"/>
      <c r="AJ45" s="3"/>
      <c r="AK45" s="3"/>
    </row>
    <row r="46" spans="1:37" ht="48" customHeight="1">
      <c r="A46" s="278"/>
      <c r="B46" s="280"/>
      <c r="C46" s="178">
        <v>7</v>
      </c>
      <c r="D46" s="96" t="s">
        <v>143</v>
      </c>
      <c r="E46" s="96" t="s">
        <v>68</v>
      </c>
      <c r="F46" s="182">
        <v>0.33329999999999999</v>
      </c>
      <c r="G46" s="276"/>
      <c r="H46" s="98">
        <v>40423</v>
      </c>
      <c r="I46" s="96" t="s">
        <v>107</v>
      </c>
      <c r="J46" s="168">
        <v>88003655350.979996</v>
      </c>
      <c r="K46" s="79">
        <f>(J46*F46)/$Z$16</f>
        <v>56954.598696080837</v>
      </c>
      <c r="L46" s="99" t="s">
        <v>38</v>
      </c>
      <c r="M46" s="189"/>
      <c r="N46" s="223"/>
      <c r="O46" s="223"/>
      <c r="P46" s="77"/>
      <c r="Q46" s="25"/>
      <c r="R46" s="49"/>
      <c r="S46" s="49"/>
      <c r="T46" s="49"/>
      <c r="U46" s="49"/>
      <c r="V46" s="49"/>
      <c r="W46" s="49"/>
      <c r="X46" s="49"/>
      <c r="Y46" s="170"/>
      <c r="Z46" s="171"/>
      <c r="AA46" s="172"/>
      <c r="AG46" s="3"/>
      <c r="AH46" s="3"/>
      <c r="AI46" s="3"/>
      <c r="AJ46" s="3"/>
      <c r="AK46" s="3"/>
    </row>
    <row r="47" spans="1:37" ht="44.25" customHeight="1">
      <c r="A47" s="277">
        <v>3</v>
      </c>
      <c r="B47" s="279" t="s">
        <v>121</v>
      </c>
      <c r="C47" s="180">
        <v>44</v>
      </c>
      <c r="D47" s="96">
        <v>721214</v>
      </c>
      <c r="E47" s="96" t="s">
        <v>67</v>
      </c>
      <c r="F47" s="97">
        <v>0.4</v>
      </c>
      <c r="G47" s="275" t="s">
        <v>122</v>
      </c>
      <c r="H47" s="98">
        <v>42102</v>
      </c>
      <c r="I47" s="96" t="s">
        <v>107</v>
      </c>
      <c r="J47" s="168">
        <f>13648128000+1511394040</f>
        <v>15159522040</v>
      </c>
      <c r="K47" s="79">
        <f>(J47*F47)/$Z$22</f>
        <v>9410.7376674167772</v>
      </c>
      <c r="L47" s="99" t="s">
        <v>33</v>
      </c>
      <c r="M47" s="189"/>
      <c r="N47" s="223"/>
      <c r="O47" s="223"/>
      <c r="P47" s="77"/>
      <c r="Q47" s="25"/>
      <c r="R47" s="49"/>
      <c r="S47" s="49"/>
      <c r="T47" s="49"/>
      <c r="U47" s="49"/>
      <c r="V47" s="49"/>
      <c r="W47" s="49"/>
      <c r="X47" s="49"/>
      <c r="Y47" s="174"/>
      <c r="Z47" s="171"/>
      <c r="AA47" s="172"/>
      <c r="AG47" s="3"/>
      <c r="AH47" s="3"/>
      <c r="AI47" s="3"/>
      <c r="AJ47" s="3"/>
      <c r="AK47" s="3"/>
    </row>
    <row r="48" spans="1:37" ht="40.5" customHeight="1">
      <c r="A48" s="278"/>
      <c r="B48" s="280"/>
      <c r="C48" s="181">
        <v>80</v>
      </c>
      <c r="D48" s="96">
        <v>721214</v>
      </c>
      <c r="E48" s="96" t="s">
        <v>68</v>
      </c>
      <c r="F48" s="183">
        <v>0.4</v>
      </c>
      <c r="G48" s="276"/>
      <c r="H48" s="98">
        <v>42102</v>
      </c>
      <c r="I48" s="96" t="s">
        <v>107</v>
      </c>
      <c r="J48" s="168">
        <f>15580000000-420477960</f>
        <v>15159522040</v>
      </c>
      <c r="K48" s="79">
        <f>(J48*F48)/$Z$22</f>
        <v>9410.7376674167772</v>
      </c>
      <c r="L48" s="99" t="s">
        <v>33</v>
      </c>
      <c r="M48" s="189"/>
      <c r="N48" s="223"/>
      <c r="O48" s="223"/>
      <c r="P48" s="77"/>
      <c r="Q48" s="25"/>
      <c r="R48" s="49"/>
      <c r="S48" s="49"/>
      <c r="T48" s="49"/>
      <c r="U48" s="49"/>
      <c r="V48" s="49"/>
      <c r="W48" s="49"/>
      <c r="X48" s="49"/>
      <c r="Y48" s="174"/>
      <c r="Z48" s="171"/>
      <c r="AA48" s="172"/>
      <c r="AG48" s="3"/>
      <c r="AH48" s="3"/>
      <c r="AI48" s="3"/>
      <c r="AJ48" s="3"/>
      <c r="AK48" s="3"/>
    </row>
    <row r="49" spans="1:37" ht="41.25" customHeight="1">
      <c r="A49" s="277">
        <v>4</v>
      </c>
      <c r="B49" s="279" t="s">
        <v>123</v>
      </c>
      <c r="C49" s="181">
        <v>43</v>
      </c>
      <c r="D49" s="96">
        <v>721214</v>
      </c>
      <c r="E49" s="96" t="s">
        <v>67</v>
      </c>
      <c r="F49" s="101">
        <v>0.6</v>
      </c>
      <c r="G49" s="275" t="s">
        <v>124</v>
      </c>
      <c r="H49" s="98">
        <v>42004</v>
      </c>
      <c r="I49" s="96" t="s">
        <v>107</v>
      </c>
      <c r="J49" s="168">
        <v>38210082247.870003</v>
      </c>
      <c r="K49" s="79">
        <f>(J49*F49)/$Z$21</f>
        <v>37217.612579094159</v>
      </c>
      <c r="L49" s="99" t="s">
        <v>33</v>
      </c>
      <c r="M49" s="191"/>
      <c r="N49" s="224"/>
      <c r="O49" s="224"/>
      <c r="P49" s="77"/>
      <c r="Q49" s="25"/>
      <c r="R49" s="49"/>
      <c r="S49" s="49"/>
      <c r="T49" s="49"/>
      <c r="U49" s="49"/>
      <c r="V49" s="49"/>
      <c r="W49" s="49"/>
      <c r="X49" s="49"/>
      <c r="Y49" s="174"/>
      <c r="Z49" s="171"/>
      <c r="AA49" s="172"/>
      <c r="AG49" s="3"/>
      <c r="AH49" s="3"/>
      <c r="AI49" s="3"/>
      <c r="AJ49" s="3"/>
      <c r="AK49" s="3"/>
    </row>
    <row r="50" spans="1:37" ht="48.75" customHeight="1" thickBot="1">
      <c r="A50" s="278"/>
      <c r="B50" s="280"/>
      <c r="C50" s="181">
        <v>54</v>
      </c>
      <c r="D50" s="96">
        <v>721214</v>
      </c>
      <c r="E50" s="96" t="s">
        <v>68</v>
      </c>
      <c r="F50" s="182">
        <v>0.4</v>
      </c>
      <c r="G50" s="276"/>
      <c r="H50" s="98">
        <v>42004</v>
      </c>
      <c r="I50" s="96" t="s">
        <v>107</v>
      </c>
      <c r="J50" s="168">
        <v>38210082247.870003</v>
      </c>
      <c r="K50" s="79">
        <f>(J50*F50)/$Z$21</f>
        <v>24811.741719396108</v>
      </c>
      <c r="L50" s="99" t="s">
        <v>33</v>
      </c>
      <c r="M50" s="191"/>
      <c r="N50" s="224"/>
      <c r="O50" s="224"/>
      <c r="P50" s="77"/>
      <c r="Q50" s="25"/>
      <c r="R50" s="49"/>
      <c r="S50" s="49"/>
      <c r="T50" s="49"/>
      <c r="U50" s="49"/>
      <c r="V50" s="49"/>
      <c r="W50" s="49"/>
      <c r="X50" s="49"/>
      <c r="Y50" s="170"/>
      <c r="Z50" s="171"/>
      <c r="AA50" s="172"/>
      <c r="AG50" s="3"/>
      <c r="AH50" s="3"/>
      <c r="AI50" s="3"/>
      <c r="AJ50" s="3"/>
      <c r="AK50" s="3"/>
    </row>
    <row r="51" spans="1:37" ht="50.25" customHeight="1" thickBot="1">
      <c r="A51" s="69"/>
      <c r="B51" s="69"/>
      <c r="C51" s="69"/>
      <c r="D51" s="69"/>
      <c r="E51" s="28"/>
      <c r="F51" s="69"/>
      <c r="G51" s="69"/>
      <c r="H51" s="84"/>
      <c r="I51" s="313" t="s">
        <v>11</v>
      </c>
      <c r="J51" s="313"/>
      <c r="K51" s="199">
        <f>SUM(K43:K50)</f>
        <v>304200.04243815958</v>
      </c>
      <c r="L51" s="197" t="s">
        <v>113</v>
      </c>
      <c r="M51" s="184" t="str">
        <f>IF(K51&gt;=$K$12,"CUMPLE","NO CUMPLE")</f>
        <v>CUMPLE</v>
      </c>
      <c r="N51" s="218"/>
      <c r="O51" s="218"/>
      <c r="P51" s="67"/>
      <c r="Q51" s="25"/>
      <c r="X51" s="120"/>
      <c r="AA51" s="16"/>
      <c r="AG51" s="16"/>
      <c r="AH51" s="16"/>
      <c r="AI51" s="16"/>
      <c r="AJ51" s="16"/>
      <c r="AK51" s="16"/>
    </row>
    <row r="52" spans="1:37" ht="62.25" customHeight="1" thickBot="1">
      <c r="A52" s="67"/>
      <c r="C52" s="263" t="s">
        <v>184</v>
      </c>
      <c r="D52" s="263" t="s">
        <v>181</v>
      </c>
      <c r="E52" s="263" t="s">
        <v>182</v>
      </c>
      <c r="F52" s="263" t="s">
        <v>11</v>
      </c>
      <c r="G52" s="263" t="s">
        <v>183</v>
      </c>
      <c r="H52" s="73"/>
      <c r="I52" s="314" t="s">
        <v>57</v>
      </c>
      <c r="J52" s="314"/>
      <c r="K52" s="200">
        <f>SUM(K43:K46)</f>
        <v>223349.21280483576</v>
      </c>
      <c r="L52" s="198" t="s">
        <v>97</v>
      </c>
      <c r="M52" s="184" t="str">
        <f>IF(K52&gt;=$E$12,"CUMPLE","NO CUMPLE")</f>
        <v>CUMPLE</v>
      </c>
      <c r="N52" s="219"/>
      <c r="O52" s="219"/>
      <c r="P52" s="67"/>
      <c r="Q52" s="16"/>
      <c r="X52" s="120"/>
      <c r="AA52" s="16"/>
      <c r="AG52" s="16"/>
      <c r="AH52" s="16"/>
      <c r="AI52" s="16"/>
      <c r="AJ52" s="16"/>
      <c r="AK52" s="16"/>
    </row>
    <row r="53" spans="1:37" ht="28.5" customHeight="1" thickBot="1">
      <c r="A53" s="67"/>
      <c r="B53" s="267" t="s">
        <v>67</v>
      </c>
      <c r="C53" s="257">
        <v>0.5</v>
      </c>
      <c r="D53" s="259">
        <f>'FASE 1 CONSULTORIA'!K32+'FASE 1 CONSULTORIA'!K34+'FASE 1 CONSULTORIA'!K36</f>
        <v>1569.8112883627609</v>
      </c>
      <c r="E53" s="259">
        <f>K43+K45+K47+K49</f>
        <v>158302.95664892881</v>
      </c>
      <c r="F53" s="259">
        <f>SUM(D53:E53)</f>
        <v>159872.76793729156</v>
      </c>
      <c r="G53" s="262">
        <f ca="1">F53/F55</f>
        <v>0.51985085653154706</v>
      </c>
      <c r="H53" s="73"/>
      <c r="I53" s="85"/>
      <c r="J53" s="122"/>
      <c r="K53" s="157"/>
      <c r="L53" s="158"/>
      <c r="M53" s="125"/>
      <c r="N53" s="125"/>
      <c r="O53" s="125"/>
      <c r="P53" s="67"/>
      <c r="Q53" s="16"/>
      <c r="X53" s="120"/>
      <c r="AA53" s="16"/>
      <c r="AG53" s="16"/>
      <c r="AH53" s="16"/>
      <c r="AI53" s="16"/>
      <c r="AJ53" s="16"/>
      <c r="AK53" s="16"/>
    </row>
    <row r="54" spans="1:37" ht="37.5" customHeight="1">
      <c r="A54" s="67"/>
      <c r="B54" s="267" t="s">
        <v>68</v>
      </c>
      <c r="C54" s="257">
        <v>0.5</v>
      </c>
      <c r="D54" s="259">
        <f>'FASE 1 CONSULTORIA'!K33+'FASE 1 CONSULTORIA'!K35+'FASE 1 CONSULTORIA'!K37</f>
        <v>1765.9826169341895</v>
      </c>
      <c r="E54" s="259">
        <f>K44+K46+K48+K50</f>
        <v>145897.08578923074</v>
      </c>
      <c r="F54" s="259">
        <f t="shared" ref="F54" si="1">SUM(D54:E54)</f>
        <v>147663.06840616494</v>
      </c>
      <c r="G54" s="262">
        <f ca="1">F54/F55</f>
        <v>0.48014914346845283</v>
      </c>
      <c r="H54"/>
      <c r="I54"/>
      <c r="J54"/>
      <c r="K54" s="153" t="s">
        <v>138</v>
      </c>
      <c r="L54" s="154" t="s">
        <v>134</v>
      </c>
      <c r="M54" s="296"/>
      <c r="N54" s="220"/>
      <c r="O54" s="220"/>
      <c r="P54" s="67"/>
      <c r="Q54" s="16"/>
      <c r="R54" s="120"/>
      <c r="S54" s="120"/>
      <c r="T54" s="120"/>
      <c r="U54" s="120"/>
      <c r="V54" s="120"/>
      <c r="W54" s="120"/>
      <c r="X54" s="120"/>
      <c r="AA54" s="16"/>
      <c r="AG54" s="16"/>
      <c r="AH54" s="16"/>
      <c r="AI54" s="16"/>
      <c r="AJ54" s="16"/>
      <c r="AK54" s="16"/>
    </row>
    <row r="55" spans="1:37" ht="20.25" customHeight="1">
      <c r="A55" s="67"/>
      <c r="B55"/>
      <c r="C55"/>
      <c r="D55"/>
      <c r="E55" s="264" t="s">
        <v>11</v>
      </c>
      <c r="F55" s="265">
        <f ca="1">SUM(F53:F55)</f>
        <v>307535.83634345653</v>
      </c>
      <c r="G55" s="266">
        <f ca="1">SUM(G53:G55)</f>
        <v>0.99999999999999989</v>
      </c>
      <c r="H55"/>
      <c r="I55"/>
      <c r="J55"/>
      <c r="K55" s="153" t="s">
        <v>133</v>
      </c>
      <c r="L55" s="154" t="s">
        <v>134</v>
      </c>
      <c r="M55" s="297"/>
      <c r="N55" s="220"/>
      <c r="O55" s="220"/>
      <c r="P55" s="67"/>
      <c r="Q55" s="16"/>
      <c r="R55" s="120"/>
      <c r="S55" s="120"/>
      <c r="T55" s="120"/>
      <c r="U55" s="120"/>
      <c r="V55" s="120"/>
      <c r="W55" s="120"/>
      <c r="X55" s="120"/>
      <c r="AA55" s="16"/>
      <c r="AG55" s="16"/>
      <c r="AH55" s="16"/>
      <c r="AI55" s="16"/>
      <c r="AJ55" s="16"/>
      <c r="AK55" s="16"/>
    </row>
    <row r="56" spans="1:37" ht="12.75" customHeight="1">
      <c r="A56" s="67"/>
      <c r="B56" s="67"/>
      <c r="C56" s="67"/>
      <c r="D56" s="67"/>
      <c r="H56"/>
      <c r="I56"/>
      <c r="J56"/>
      <c r="K56" s="153" t="s">
        <v>137</v>
      </c>
      <c r="L56" s="154" t="s">
        <v>136</v>
      </c>
      <c r="M56" s="297"/>
      <c r="N56" s="220"/>
      <c r="O56" s="220"/>
      <c r="P56" s="67"/>
      <c r="Q56" s="16"/>
      <c r="R56" s="120"/>
      <c r="S56" s="120"/>
      <c r="T56" s="120"/>
      <c r="U56" s="120"/>
      <c r="V56" s="120"/>
      <c r="W56" s="120"/>
      <c r="X56" s="120"/>
      <c r="AA56" s="16"/>
      <c r="AG56" s="16"/>
      <c r="AH56" s="16"/>
      <c r="AI56" s="16"/>
      <c r="AJ56" s="16"/>
      <c r="AK56" s="16"/>
    </row>
    <row r="57" spans="1:37" ht="12.75" customHeight="1">
      <c r="A57" s="67"/>
      <c r="B57" s="67"/>
      <c r="C57" s="67"/>
      <c r="D57" s="67"/>
      <c r="E57" s="67"/>
      <c r="F57" s="67"/>
      <c r="G57" s="67"/>
      <c r="H57"/>
      <c r="I57"/>
      <c r="J57"/>
      <c r="K57" s="153" t="s">
        <v>137</v>
      </c>
      <c r="L57" s="154" t="s">
        <v>136</v>
      </c>
      <c r="M57" s="297"/>
      <c r="N57" s="220"/>
      <c r="O57" s="220"/>
      <c r="P57" s="67"/>
      <c r="Q57" s="16"/>
      <c r="R57" s="120"/>
      <c r="S57" s="120"/>
      <c r="T57" s="120"/>
      <c r="U57" s="120"/>
      <c r="V57" s="120"/>
      <c r="W57" s="120"/>
      <c r="X57" s="120"/>
      <c r="AA57" s="3"/>
      <c r="AG57" s="3"/>
      <c r="AH57" s="3"/>
      <c r="AI57" s="3"/>
      <c r="AJ57" s="3"/>
      <c r="AK57" s="3"/>
    </row>
    <row r="58" spans="1:37" ht="12.75" customHeight="1" thickBot="1">
      <c r="A58" s="67"/>
      <c r="B58" s="67"/>
      <c r="C58" s="67"/>
      <c r="D58" s="67"/>
      <c r="E58" s="67"/>
      <c r="F58" s="67"/>
      <c r="G58" s="67"/>
      <c r="H58"/>
      <c r="I58"/>
      <c r="J58"/>
      <c r="K58" s="153" t="s">
        <v>137</v>
      </c>
      <c r="L58" s="154" t="s">
        <v>136</v>
      </c>
      <c r="M58" s="298"/>
      <c r="N58" s="220"/>
      <c r="O58" s="220"/>
      <c r="P58" s="28"/>
      <c r="Q58" s="16"/>
      <c r="R58" s="120"/>
      <c r="S58" s="120"/>
      <c r="T58" s="120"/>
      <c r="U58" s="120"/>
      <c r="V58" s="120"/>
      <c r="W58" s="120"/>
      <c r="AA58" s="3"/>
      <c r="AG58" s="3"/>
      <c r="AH58" s="3"/>
      <c r="AI58" s="3"/>
      <c r="AJ58" s="3"/>
      <c r="AK58" s="3"/>
    </row>
    <row r="59" spans="1:37" ht="15" customHeight="1" thickBot="1">
      <c r="A59" s="67"/>
      <c r="B59" s="67"/>
      <c r="C59" s="67"/>
      <c r="D59" s="67"/>
      <c r="E59" s="67"/>
      <c r="F59" s="240"/>
      <c r="G59" s="240"/>
      <c r="H59" s="86"/>
      <c r="I59" s="87"/>
      <c r="J59" s="88"/>
      <c r="K59" s="67" t="s">
        <v>132</v>
      </c>
      <c r="L59" s="67" t="s">
        <v>132</v>
      </c>
      <c r="M59" s="186"/>
      <c r="N59" s="186"/>
      <c r="O59" s="186"/>
      <c r="P59" s="28"/>
      <c r="Q59" s="16"/>
      <c r="R59" s="176"/>
      <c r="S59" s="176"/>
      <c r="T59" s="176"/>
      <c r="U59" s="176"/>
      <c r="V59" s="176"/>
      <c r="W59" s="176"/>
      <c r="X59" s="49"/>
      <c r="Y59" s="173"/>
      <c r="Z59" s="173"/>
      <c r="AA59" s="172"/>
      <c r="AG59" s="3"/>
      <c r="AH59" s="3"/>
      <c r="AI59" s="3"/>
      <c r="AJ59" s="3"/>
      <c r="AK59" s="3"/>
    </row>
    <row r="60" spans="1:37" ht="34.5" customHeight="1" thickBot="1">
      <c r="A60" s="67"/>
      <c r="B60" s="67"/>
      <c r="C60" s="67"/>
      <c r="D60" s="67"/>
      <c r="E60" s="67"/>
      <c r="F60" s="67"/>
      <c r="G60" s="240"/>
      <c r="H60" s="86"/>
      <c r="I60" s="87"/>
      <c r="J60" s="88"/>
      <c r="K60" s="299" t="s">
        <v>95</v>
      </c>
      <c r="L60" s="300"/>
      <c r="M60" s="237" t="str">
        <f>IF(AND(M51="CUMPLE",M52="CUMPLE",K59="CUMPLE",L59="CUMPLE"),"HABILITADO","NO HABILITADO")</f>
        <v>HABILITADO</v>
      </c>
      <c r="N60" s="221"/>
      <c r="O60" s="221"/>
      <c r="P60" s="155"/>
      <c r="Q60" s="16"/>
      <c r="R60" s="176"/>
      <c r="S60" s="176"/>
      <c r="T60" s="176"/>
      <c r="U60" s="176"/>
      <c r="V60" s="176"/>
      <c r="W60" s="176"/>
      <c r="X60" s="49"/>
      <c r="Y60" s="173"/>
      <c r="Z60" s="173"/>
      <c r="AA60" s="172"/>
      <c r="AG60" s="3"/>
      <c r="AH60" s="3"/>
      <c r="AI60" s="3"/>
      <c r="AJ60" s="3"/>
      <c r="AK60" s="3"/>
    </row>
    <row r="61" spans="1:37" ht="12.75">
      <c r="A61" s="69"/>
      <c r="B61" s="69"/>
      <c r="C61" s="69"/>
      <c r="D61" s="69"/>
      <c r="E61" s="69"/>
      <c r="F61" s="69"/>
      <c r="G61" s="242"/>
      <c r="H61" s="73"/>
      <c r="I61" s="67"/>
      <c r="J61" s="68"/>
      <c r="K61" s="74"/>
      <c r="L61" s="74"/>
      <c r="M61" s="69"/>
      <c r="N61" s="69"/>
      <c r="O61" s="69"/>
    </row>
    <row r="62" spans="1:37" ht="24.75" customHeight="1"/>
    <row r="63" spans="1:37" ht="12.75" customHeight="1">
      <c r="A63" s="69"/>
      <c r="B63" s="70" t="s">
        <v>34</v>
      </c>
      <c r="C63" s="70"/>
      <c r="D63" s="70"/>
      <c r="E63" s="71">
        <v>3</v>
      </c>
      <c r="F63" s="284" t="s">
        <v>61</v>
      </c>
      <c r="G63" s="284"/>
      <c r="H63" s="284"/>
      <c r="I63" s="284"/>
      <c r="J63" s="284"/>
      <c r="K63" s="72"/>
      <c r="L63" s="72"/>
      <c r="M63" s="67"/>
      <c r="N63" s="67"/>
      <c r="O63" s="67"/>
    </row>
    <row r="64" spans="1:37" ht="12.75" customHeight="1">
      <c r="A64" s="69"/>
      <c r="B64" s="70"/>
      <c r="C64" s="70"/>
      <c r="D64" s="70"/>
      <c r="E64" s="70"/>
      <c r="F64" s="281" t="s">
        <v>129</v>
      </c>
      <c r="G64" s="281"/>
      <c r="H64" s="281"/>
      <c r="I64" s="281"/>
      <c r="J64" s="281"/>
      <c r="K64" s="72"/>
      <c r="L64" s="72"/>
      <c r="M64" s="67"/>
      <c r="N64" s="67"/>
      <c r="O64" s="67"/>
    </row>
    <row r="65" spans="1:37" ht="12.75">
      <c r="A65" s="69"/>
      <c r="B65" s="70"/>
      <c r="C65" s="70"/>
      <c r="D65" s="70"/>
      <c r="E65" s="70"/>
      <c r="F65" s="281"/>
      <c r="G65" s="281"/>
      <c r="H65" s="281"/>
      <c r="I65" s="281"/>
      <c r="J65" s="281"/>
      <c r="K65" s="72"/>
      <c r="L65" s="72"/>
      <c r="M65" s="67"/>
      <c r="N65" s="67"/>
      <c r="O65" s="67"/>
    </row>
    <row r="66" spans="1:37" ht="12.75">
      <c r="A66" s="69"/>
      <c r="B66" s="69"/>
      <c r="C66" s="69"/>
      <c r="D66" s="69"/>
      <c r="E66" s="69"/>
      <c r="F66" s="69"/>
      <c r="G66" s="69"/>
      <c r="H66" s="73"/>
      <c r="I66" s="67"/>
      <c r="J66" s="68"/>
      <c r="K66" s="74"/>
      <c r="L66" s="74"/>
      <c r="M66" s="69"/>
      <c r="N66" s="69"/>
      <c r="O66" s="69"/>
    </row>
    <row r="67" spans="1:37" ht="126" customHeight="1">
      <c r="A67" s="159" t="s">
        <v>26</v>
      </c>
      <c r="B67" s="159" t="s">
        <v>9</v>
      </c>
      <c r="C67" s="160" t="s">
        <v>39</v>
      </c>
      <c r="D67" s="160" t="s">
        <v>43</v>
      </c>
      <c r="E67" s="160" t="s">
        <v>25</v>
      </c>
      <c r="F67" s="160" t="s">
        <v>28</v>
      </c>
      <c r="G67" s="160" t="s">
        <v>6</v>
      </c>
      <c r="H67" s="161" t="s">
        <v>7</v>
      </c>
      <c r="I67" s="159" t="s">
        <v>8</v>
      </c>
      <c r="J67" s="162" t="s">
        <v>29</v>
      </c>
      <c r="K67" s="162" t="s">
        <v>14</v>
      </c>
      <c r="L67" s="163" t="s">
        <v>56</v>
      </c>
      <c r="M67" s="165" t="s">
        <v>12</v>
      </c>
      <c r="N67" s="214"/>
      <c r="O67" s="214"/>
      <c r="P67" s="77"/>
      <c r="Q67" s="14"/>
      <c r="R67" s="49"/>
      <c r="S67" s="49"/>
      <c r="T67" s="49"/>
      <c r="U67" s="49"/>
      <c r="V67" s="49"/>
      <c r="W67" s="49"/>
      <c r="X67" s="169"/>
      <c r="Y67" s="170"/>
      <c r="Z67" s="171"/>
      <c r="AA67" s="172"/>
      <c r="AB67" s="185"/>
      <c r="AG67" s="3"/>
      <c r="AH67" s="3"/>
      <c r="AI67" s="3"/>
      <c r="AJ67" s="3"/>
      <c r="AK67" s="3"/>
    </row>
    <row r="68" spans="1:37" ht="47.25" customHeight="1">
      <c r="A68" s="227">
        <v>1</v>
      </c>
      <c r="B68" s="248" t="s">
        <v>42</v>
      </c>
      <c r="C68" s="178">
        <v>7</v>
      </c>
      <c r="D68" s="96">
        <v>721214</v>
      </c>
      <c r="E68" s="96" t="s">
        <v>73</v>
      </c>
      <c r="F68" s="97">
        <v>0.33</v>
      </c>
      <c r="G68" s="103" t="s">
        <v>158</v>
      </c>
      <c r="H68" s="98">
        <v>40560</v>
      </c>
      <c r="I68" s="96" t="s">
        <v>107</v>
      </c>
      <c r="J68" s="168">
        <v>37109620874.639999</v>
      </c>
      <c r="K68" s="79">
        <f>(J68*F68)/Z17</f>
        <v>22864.404198340555</v>
      </c>
      <c r="L68" s="99" t="s">
        <v>38</v>
      </c>
      <c r="M68" s="188"/>
      <c r="N68" s="222"/>
      <c r="O68" s="222"/>
      <c r="P68" s="77"/>
      <c r="Q68" s="172"/>
      <c r="R68" s="49"/>
      <c r="S68" s="49"/>
      <c r="T68" s="49"/>
      <c r="U68" s="49"/>
      <c r="V68" s="49"/>
      <c r="W68" s="49"/>
      <c r="X68" s="49"/>
      <c r="Y68" s="170"/>
      <c r="Z68" s="171"/>
      <c r="AA68" s="172"/>
      <c r="AG68" s="3"/>
      <c r="AH68" s="3"/>
      <c r="AI68" s="3"/>
      <c r="AJ68" s="3"/>
      <c r="AK68" s="3"/>
    </row>
    <row r="69" spans="1:37" ht="75" customHeight="1">
      <c r="A69" s="227">
        <v>2</v>
      </c>
      <c r="B69" s="248" t="s">
        <v>42</v>
      </c>
      <c r="C69" s="178">
        <v>10</v>
      </c>
      <c r="D69" s="228">
        <v>721214</v>
      </c>
      <c r="E69" s="228" t="s">
        <v>75</v>
      </c>
      <c r="F69" s="97">
        <v>0.25</v>
      </c>
      <c r="G69" s="103" t="s">
        <v>177</v>
      </c>
      <c r="H69" s="98">
        <v>40441</v>
      </c>
      <c r="I69" s="96" t="s">
        <v>107</v>
      </c>
      <c r="J69" s="168">
        <v>48097988308.550003</v>
      </c>
      <c r="K69" s="79">
        <f>(J69*F69)/Z16</f>
        <v>23348.538013859226</v>
      </c>
      <c r="L69" s="99" t="s">
        <v>38</v>
      </c>
      <c r="M69" s="188"/>
      <c r="N69" s="222"/>
      <c r="O69" s="222"/>
      <c r="P69" s="77"/>
      <c r="Q69" s="24"/>
      <c r="R69" s="169"/>
      <c r="S69" s="49"/>
      <c r="T69" s="49"/>
      <c r="U69" s="49"/>
      <c r="V69" s="49"/>
      <c r="W69" s="49"/>
      <c r="X69" s="49"/>
      <c r="Y69" s="170"/>
      <c r="Z69" s="171"/>
      <c r="AA69" s="172"/>
      <c r="AG69" s="3"/>
      <c r="AH69" s="3"/>
      <c r="AI69" s="3"/>
      <c r="AJ69" s="3"/>
      <c r="AK69" s="3"/>
    </row>
    <row r="70" spans="1:37" ht="65.25" customHeight="1">
      <c r="A70" s="277">
        <v>3</v>
      </c>
      <c r="B70" s="279" t="s">
        <v>159</v>
      </c>
      <c r="C70" s="180">
        <v>40</v>
      </c>
      <c r="D70" s="228">
        <v>721214</v>
      </c>
      <c r="E70" s="228" t="s">
        <v>73</v>
      </c>
      <c r="F70" s="97">
        <v>0.21</v>
      </c>
      <c r="G70" s="275" t="s">
        <v>160</v>
      </c>
      <c r="H70" s="98">
        <v>43008</v>
      </c>
      <c r="I70" s="96" t="s">
        <v>107</v>
      </c>
      <c r="J70" s="168">
        <v>65610040126</v>
      </c>
      <c r="K70" s="79">
        <f>(J70*F70)/Z26</f>
        <v>18676.685539929265</v>
      </c>
      <c r="L70" s="99" t="s">
        <v>38</v>
      </c>
      <c r="M70" s="188"/>
      <c r="N70" s="222"/>
      <c r="O70" s="222"/>
      <c r="P70" s="77"/>
      <c r="Q70" s="25"/>
      <c r="R70" s="49"/>
      <c r="S70" s="49"/>
      <c r="T70" s="49"/>
      <c r="U70" s="49"/>
      <c r="V70" s="49"/>
      <c r="W70" s="49"/>
      <c r="X70" s="49"/>
      <c r="Y70" s="170"/>
      <c r="Z70" s="171"/>
      <c r="AA70" s="172"/>
      <c r="AG70" s="3"/>
      <c r="AH70" s="3"/>
      <c r="AI70" s="3"/>
      <c r="AJ70" s="3"/>
      <c r="AK70" s="3"/>
    </row>
    <row r="71" spans="1:37" ht="31.5" customHeight="1">
      <c r="A71" s="310"/>
      <c r="B71" s="304"/>
      <c r="C71" s="178">
        <v>74</v>
      </c>
      <c r="D71" s="228">
        <v>721214</v>
      </c>
      <c r="E71" s="228" t="s">
        <v>75</v>
      </c>
      <c r="F71" s="97">
        <v>0.51</v>
      </c>
      <c r="G71" s="311"/>
      <c r="H71" s="98">
        <v>43008</v>
      </c>
      <c r="I71" s="96" t="s">
        <v>107</v>
      </c>
      <c r="J71" s="168">
        <v>65610040126</v>
      </c>
      <c r="K71" s="79">
        <f>(J71*F71)/Z27</f>
        <v>42830.672780342073</v>
      </c>
      <c r="L71" s="99" t="s">
        <v>38</v>
      </c>
      <c r="M71" s="189"/>
      <c r="N71" s="223"/>
      <c r="O71" s="223"/>
      <c r="P71" s="77"/>
      <c r="Q71" s="25"/>
      <c r="R71" s="49"/>
      <c r="S71" s="49"/>
      <c r="T71" s="49"/>
      <c r="U71" s="49"/>
      <c r="V71" s="49"/>
      <c r="W71" s="49"/>
      <c r="X71" s="49"/>
      <c r="Y71" s="170"/>
      <c r="Z71" s="171"/>
      <c r="AA71" s="172"/>
      <c r="AG71" s="3"/>
      <c r="AH71" s="3"/>
      <c r="AI71" s="3"/>
      <c r="AJ71" s="3"/>
      <c r="AK71" s="3"/>
    </row>
    <row r="72" spans="1:37" ht="56.25" customHeight="1">
      <c r="A72" s="278"/>
      <c r="B72" s="280"/>
      <c r="C72" s="180">
        <v>24</v>
      </c>
      <c r="D72" s="228">
        <v>721214</v>
      </c>
      <c r="E72" s="228" t="s">
        <v>74</v>
      </c>
      <c r="F72" s="97">
        <v>0.28000000000000003</v>
      </c>
      <c r="G72" s="276"/>
      <c r="H72" s="98">
        <v>43008</v>
      </c>
      <c r="I72" s="96" t="s">
        <v>107</v>
      </c>
      <c r="J72" s="168">
        <v>65610040126</v>
      </c>
      <c r="K72" s="79">
        <f>(J72*F72)/Z26</f>
        <v>24902.247386572362</v>
      </c>
      <c r="L72" s="99" t="s">
        <v>38</v>
      </c>
      <c r="M72" s="189"/>
      <c r="N72" s="223"/>
      <c r="O72" s="223"/>
      <c r="P72" s="77"/>
      <c r="Q72" s="25"/>
      <c r="R72" s="49"/>
      <c r="S72" s="49"/>
      <c r="T72" s="49"/>
      <c r="U72" s="49"/>
      <c r="V72" s="49"/>
      <c r="W72" s="49"/>
      <c r="X72" s="49"/>
      <c r="Y72" s="174"/>
      <c r="Z72" s="171"/>
      <c r="AA72" s="172"/>
      <c r="AG72" s="3"/>
      <c r="AH72" s="3"/>
      <c r="AI72" s="3"/>
      <c r="AJ72" s="3"/>
      <c r="AK72" s="3"/>
    </row>
    <row r="73" spans="1:37" ht="59.25" customHeight="1">
      <c r="A73" s="227">
        <v>4</v>
      </c>
      <c r="B73" s="250" t="s">
        <v>161</v>
      </c>
      <c r="C73" s="181">
        <v>291</v>
      </c>
      <c r="D73" s="228">
        <v>721214</v>
      </c>
      <c r="E73" s="228" t="s">
        <v>72</v>
      </c>
      <c r="F73" s="183">
        <v>0.5</v>
      </c>
      <c r="G73" s="103" t="s">
        <v>162</v>
      </c>
      <c r="H73" s="98">
        <v>42768</v>
      </c>
      <c r="I73" s="96" t="s">
        <v>107</v>
      </c>
      <c r="J73" s="168">
        <v>21195577912</v>
      </c>
      <c r="K73" s="79">
        <f>(J73*F73)/Z26</f>
        <v>14365.656418382659</v>
      </c>
      <c r="L73" s="99" t="s">
        <v>33</v>
      </c>
      <c r="M73" s="189"/>
      <c r="N73" s="223"/>
      <c r="O73" s="223"/>
      <c r="P73" s="77"/>
      <c r="Q73" s="25"/>
      <c r="R73" s="49"/>
      <c r="S73" s="49"/>
      <c r="T73" s="49"/>
      <c r="U73" s="49"/>
      <c r="V73" s="49"/>
      <c r="W73" s="49"/>
      <c r="X73" s="49"/>
      <c r="Y73" s="174"/>
      <c r="Z73" s="171"/>
      <c r="AA73" s="172"/>
      <c r="AG73" s="3"/>
      <c r="AH73" s="3"/>
      <c r="AI73" s="3"/>
      <c r="AJ73" s="3"/>
      <c r="AK73" s="3"/>
    </row>
    <row r="74" spans="1:37" ht="70.5" customHeight="1">
      <c r="A74" s="227">
        <v>5</v>
      </c>
      <c r="B74" s="250" t="s">
        <v>163</v>
      </c>
      <c r="C74" s="181">
        <v>213</v>
      </c>
      <c r="D74" s="100">
        <v>951227</v>
      </c>
      <c r="E74" s="228" t="s">
        <v>72</v>
      </c>
      <c r="F74" s="101">
        <v>1</v>
      </c>
      <c r="G74" s="103" t="s">
        <v>164</v>
      </c>
      <c r="H74" s="98">
        <v>42185</v>
      </c>
      <c r="I74" s="96" t="s">
        <v>107</v>
      </c>
      <c r="J74" s="168">
        <v>28960984593</v>
      </c>
      <c r="K74" s="79">
        <f>(J74*F74)/Z27</f>
        <v>37070.439880344376</v>
      </c>
      <c r="L74" s="99" t="s">
        <v>33</v>
      </c>
      <c r="M74" s="190"/>
      <c r="N74" s="77"/>
      <c r="O74" s="77"/>
      <c r="P74" s="77"/>
      <c r="Q74" s="25"/>
      <c r="R74" s="49"/>
      <c r="S74" s="49"/>
      <c r="T74" s="49"/>
      <c r="U74" s="49"/>
      <c r="V74" s="49"/>
      <c r="W74" s="49"/>
      <c r="X74" s="49"/>
      <c r="Y74" s="174"/>
      <c r="Z74" s="171"/>
      <c r="AA74" s="172"/>
      <c r="AG74" s="3"/>
      <c r="AH74" s="3"/>
      <c r="AI74" s="3"/>
      <c r="AJ74" s="3"/>
      <c r="AK74" s="3"/>
    </row>
    <row r="75" spans="1:37" ht="92.25" customHeight="1" thickBot="1">
      <c r="A75" s="251">
        <v>6</v>
      </c>
      <c r="B75" s="250" t="s">
        <v>165</v>
      </c>
      <c r="C75" s="181">
        <v>117</v>
      </c>
      <c r="D75" s="100">
        <v>721414</v>
      </c>
      <c r="E75" s="228" t="s">
        <v>72</v>
      </c>
      <c r="F75" s="182">
        <v>0.5</v>
      </c>
      <c r="G75" s="103" t="s">
        <v>166</v>
      </c>
      <c r="H75" s="98">
        <v>41766</v>
      </c>
      <c r="I75" s="96" t="s">
        <v>107</v>
      </c>
      <c r="J75" s="168">
        <v>58043245948.980003</v>
      </c>
      <c r="K75" s="79">
        <f>(J75*F75)/Z21</f>
        <v>47113.024309237015</v>
      </c>
      <c r="L75" s="99" t="s">
        <v>33</v>
      </c>
      <c r="M75" s="190"/>
      <c r="N75" s="77"/>
      <c r="O75" s="77"/>
      <c r="P75" s="77"/>
      <c r="Q75" s="25"/>
      <c r="R75" s="49"/>
      <c r="S75" s="49"/>
      <c r="T75" s="49"/>
      <c r="U75" s="49"/>
      <c r="V75" s="49"/>
      <c r="W75" s="49"/>
      <c r="X75" s="49"/>
      <c r="Y75" s="170"/>
      <c r="Z75" s="171"/>
      <c r="AA75" s="172"/>
      <c r="AG75" s="3"/>
      <c r="AH75" s="3"/>
      <c r="AI75" s="3"/>
      <c r="AJ75" s="3"/>
      <c r="AK75" s="3"/>
    </row>
    <row r="76" spans="1:37" ht="50.25" customHeight="1" thickBot="1">
      <c r="A76" s="69"/>
      <c r="B76" s="69"/>
      <c r="C76" s="69"/>
      <c r="D76" s="69"/>
      <c r="E76" s="28"/>
      <c r="F76" s="69"/>
      <c r="G76" s="69"/>
      <c r="H76" s="84"/>
      <c r="I76" s="301" t="s">
        <v>11</v>
      </c>
      <c r="J76" s="302"/>
      <c r="K76" s="195">
        <f>SUM(K68:K75)</f>
        <v>231171.66852700754</v>
      </c>
      <c r="L76" s="197" t="s">
        <v>113</v>
      </c>
      <c r="M76" s="184" t="str">
        <f>IF(K76&gt;=$D$12,"CUMPLE","NO CUMPLE")</f>
        <v>CUMPLE</v>
      </c>
      <c r="N76" s="218"/>
      <c r="O76" s="218"/>
      <c r="P76" s="67"/>
      <c r="Q76" s="25"/>
      <c r="X76" s="120"/>
      <c r="AA76" s="16"/>
      <c r="AG76" s="16"/>
      <c r="AH76" s="16"/>
      <c r="AI76" s="16"/>
      <c r="AJ76" s="16"/>
      <c r="AK76" s="16"/>
    </row>
    <row r="77" spans="1:37" ht="45" customHeight="1" thickBot="1">
      <c r="A77" s="67"/>
      <c r="B77" s="67"/>
      <c r="C77" s="67"/>
      <c r="D77" s="67"/>
      <c r="E77" s="67"/>
      <c r="F77" s="67"/>
      <c r="G77" s="67"/>
      <c r="H77" s="73"/>
      <c r="I77" s="303" t="s">
        <v>57</v>
      </c>
      <c r="J77" s="303"/>
      <c r="K77" s="196">
        <f>SUM(K68:K72)</f>
        <v>132622.54791904349</v>
      </c>
      <c r="L77" s="198" t="s">
        <v>97</v>
      </c>
      <c r="M77" s="184" t="str">
        <f>IF(K77&gt;=$E$12,"CUMPLE","NO CUMPLE")</f>
        <v>CUMPLE</v>
      </c>
      <c r="N77" s="219"/>
      <c r="O77" s="219"/>
      <c r="P77" s="67"/>
      <c r="Q77" s="16"/>
      <c r="X77" s="120"/>
      <c r="AA77" s="16"/>
      <c r="AG77" s="16"/>
      <c r="AH77" s="16"/>
      <c r="AI77" s="16"/>
      <c r="AJ77" s="16"/>
      <c r="AK77" s="16"/>
    </row>
    <row r="78" spans="1:37" ht="68.25" customHeight="1" thickBot="1">
      <c r="A78" s="67"/>
      <c r="C78" s="263" t="s">
        <v>184</v>
      </c>
      <c r="D78" s="263" t="s">
        <v>181</v>
      </c>
      <c r="E78" s="263" t="s">
        <v>182</v>
      </c>
      <c r="F78" s="263" t="s">
        <v>11</v>
      </c>
      <c r="G78" s="263" t="s">
        <v>183</v>
      </c>
      <c r="H78" s="73"/>
      <c r="I78" s="85"/>
      <c r="J78" s="122"/>
      <c r="K78" s="157"/>
      <c r="L78" s="158"/>
      <c r="M78" s="125"/>
      <c r="N78" s="125"/>
      <c r="O78" s="125"/>
      <c r="P78" s="67"/>
      <c r="Q78" s="16"/>
      <c r="X78" s="120"/>
      <c r="AA78" s="16"/>
      <c r="AG78" s="16"/>
      <c r="AH78" s="16"/>
      <c r="AI78" s="16"/>
      <c r="AJ78" s="16"/>
      <c r="AK78" s="16"/>
    </row>
    <row r="79" spans="1:37" ht="36.75" customHeight="1">
      <c r="A79" s="67"/>
      <c r="B79" s="256" t="s">
        <v>72</v>
      </c>
      <c r="C79" s="257">
        <v>0.5</v>
      </c>
      <c r="D79" s="268">
        <v>0</v>
      </c>
      <c r="E79" s="268">
        <f>K73+K74+K75</f>
        <v>98549.120607964054</v>
      </c>
      <c r="F79" s="259">
        <f>SUM(D79:E79)</f>
        <v>98549.120607964054</v>
      </c>
      <c r="G79" s="262">
        <f>F79/$F$84</f>
        <v>0.42313986825152278</v>
      </c>
      <c r="H79"/>
      <c r="I79"/>
      <c r="J79"/>
      <c r="K79" s="153" t="s">
        <v>138</v>
      </c>
      <c r="L79" s="154" t="s">
        <v>134</v>
      </c>
      <c r="M79" s="296"/>
      <c r="N79" s="220"/>
      <c r="O79" s="220"/>
      <c r="P79" s="67"/>
      <c r="Q79" s="16"/>
      <c r="R79" s="120"/>
      <c r="S79" s="120"/>
      <c r="T79" s="120"/>
      <c r="U79" s="120"/>
      <c r="V79" s="120"/>
      <c r="W79" s="120"/>
      <c r="X79" s="120"/>
      <c r="AA79" s="16"/>
      <c r="AG79" s="16"/>
      <c r="AH79" s="16"/>
      <c r="AI79" s="16"/>
      <c r="AJ79" s="16"/>
      <c r="AK79" s="16"/>
    </row>
    <row r="80" spans="1:37" ht="33.75" customHeight="1">
      <c r="A80" s="67"/>
      <c r="B80" s="256" t="s">
        <v>73</v>
      </c>
      <c r="C80" s="257">
        <v>0.15</v>
      </c>
      <c r="D80" s="268">
        <v>0</v>
      </c>
      <c r="E80" s="268">
        <f>K68+K70</f>
        <v>41541.089738269817</v>
      </c>
      <c r="F80" s="259">
        <f>SUM(D80:E80)</f>
        <v>41541.089738269817</v>
      </c>
      <c r="G80" s="262">
        <f t="shared" ref="G80:G83" si="2">F80/$F$84</f>
        <v>0.17836477008051219</v>
      </c>
      <c r="H80"/>
      <c r="I80"/>
      <c r="J80"/>
      <c r="K80" s="153" t="s">
        <v>132</v>
      </c>
      <c r="L80" s="154" t="s">
        <v>134</v>
      </c>
      <c r="M80" s="297"/>
      <c r="N80" s="220"/>
      <c r="O80" s="220"/>
      <c r="P80" s="67"/>
      <c r="Q80" s="16"/>
      <c r="R80" s="120"/>
      <c r="S80" s="120"/>
      <c r="T80" s="120"/>
      <c r="U80" s="120"/>
      <c r="V80" s="120"/>
      <c r="W80" s="120"/>
      <c r="X80" s="120"/>
      <c r="AA80" s="16"/>
      <c r="AG80" s="16"/>
      <c r="AH80" s="16"/>
      <c r="AI80" s="16"/>
      <c r="AJ80" s="16"/>
      <c r="AK80" s="16"/>
    </row>
    <row r="81" spans="1:37" ht="36" customHeight="1">
      <c r="A81" s="67"/>
      <c r="B81" s="256" t="s">
        <v>74</v>
      </c>
      <c r="C81" s="257">
        <v>0.15</v>
      </c>
      <c r="D81" s="269">
        <v>0</v>
      </c>
      <c r="E81" s="269">
        <f>K72</f>
        <v>24902.247386572362</v>
      </c>
      <c r="F81" s="259">
        <f>SUM(D81:E81)</f>
        <v>24902.247386572362</v>
      </c>
      <c r="G81" s="262">
        <f t="shared" si="2"/>
        <v>0.10692265555812092</v>
      </c>
      <c r="H81"/>
      <c r="I81"/>
      <c r="J81"/>
      <c r="K81" s="153" t="s">
        <v>132</v>
      </c>
      <c r="L81" s="154" t="s">
        <v>134</v>
      </c>
      <c r="M81" s="297"/>
      <c r="N81" s="220"/>
      <c r="O81" s="220"/>
      <c r="P81" s="67"/>
      <c r="Q81" s="16"/>
      <c r="R81" s="120"/>
      <c r="S81" s="120"/>
      <c r="T81" s="120"/>
      <c r="U81" s="120"/>
      <c r="V81" s="120"/>
      <c r="W81" s="120"/>
      <c r="X81" s="120"/>
      <c r="AA81" s="16"/>
      <c r="AG81" s="16"/>
      <c r="AH81" s="16"/>
      <c r="AI81" s="16"/>
      <c r="AJ81" s="16"/>
      <c r="AK81" s="16"/>
    </row>
    <row r="82" spans="1:37" ht="28.5" customHeight="1">
      <c r="A82" s="67"/>
      <c r="B82" s="256" t="s">
        <v>75</v>
      </c>
      <c r="C82" s="257">
        <v>0.15</v>
      </c>
      <c r="D82" s="100">
        <v>0</v>
      </c>
      <c r="E82" s="270">
        <f>K69+K71</f>
        <v>66179.210794201295</v>
      </c>
      <c r="F82" s="259">
        <f>SUM(D82:E82)</f>
        <v>66179.210794201295</v>
      </c>
      <c r="G82" s="262">
        <f t="shared" si="2"/>
        <v>0.28415334772845324</v>
      </c>
      <c r="H82"/>
      <c r="I82"/>
      <c r="J82"/>
      <c r="K82" s="153" t="s">
        <v>132</v>
      </c>
      <c r="L82" s="154" t="s">
        <v>134</v>
      </c>
      <c r="M82" s="297"/>
      <c r="N82" s="220"/>
      <c r="O82" s="220"/>
      <c r="P82" s="67"/>
      <c r="Q82" s="16"/>
      <c r="R82" s="120"/>
      <c r="S82" s="120"/>
      <c r="T82" s="120"/>
      <c r="U82" s="120"/>
      <c r="V82" s="120"/>
      <c r="W82" s="120"/>
      <c r="X82" s="120"/>
      <c r="AA82" s="3"/>
      <c r="AG82" s="3"/>
      <c r="AH82" s="3"/>
      <c r="AI82" s="3"/>
      <c r="AJ82" s="3"/>
      <c r="AK82" s="3"/>
    </row>
    <row r="83" spans="1:37" ht="33.75" customHeight="1" thickBot="1">
      <c r="A83" s="67"/>
      <c r="B83" s="256" t="s">
        <v>76</v>
      </c>
      <c r="C83" s="257">
        <v>0.05</v>
      </c>
      <c r="D83" s="269">
        <f>'FASE 1 CONSULTORIA'!K47</f>
        <v>1727.9658543703488</v>
      </c>
      <c r="E83" s="100">
        <v>0</v>
      </c>
      <c r="F83" s="259">
        <f>SUM(D83:E83)</f>
        <v>1727.9658543703488</v>
      </c>
      <c r="G83" s="262">
        <f t="shared" si="2"/>
        <v>7.4193583813908859E-3</v>
      </c>
      <c r="H83"/>
      <c r="I83"/>
      <c r="J83"/>
      <c r="K83" s="153" t="s">
        <v>132</v>
      </c>
      <c r="L83" s="154" t="s">
        <v>136</v>
      </c>
      <c r="M83" s="298"/>
      <c r="N83" s="220"/>
      <c r="O83" s="220"/>
      <c r="P83" s="28"/>
      <c r="Q83" s="16"/>
      <c r="R83" s="120"/>
      <c r="S83" s="120"/>
      <c r="T83" s="120"/>
      <c r="U83" s="120"/>
      <c r="V83" s="120"/>
      <c r="W83" s="120"/>
      <c r="AA83" s="3"/>
      <c r="AG83" s="3"/>
      <c r="AH83" s="3"/>
      <c r="AI83" s="3"/>
      <c r="AJ83" s="3"/>
      <c r="AK83" s="3"/>
    </row>
    <row r="84" spans="1:37" ht="15" customHeight="1" thickBot="1">
      <c r="A84" s="67"/>
      <c r="B84" s="67"/>
      <c r="C84" s="67"/>
      <c r="D84" s="67"/>
      <c r="E84" s="264" t="s">
        <v>11</v>
      </c>
      <c r="F84" s="265">
        <f>SUM(F79:F83)</f>
        <v>232899.63438137787</v>
      </c>
      <c r="G84" s="266">
        <f>SUM(G79:G83)</f>
        <v>1</v>
      </c>
      <c r="H84" s="86"/>
      <c r="I84" s="87"/>
      <c r="J84" s="88"/>
      <c r="K84" s="67" t="s">
        <v>132</v>
      </c>
      <c r="L84" s="67" t="s">
        <v>132</v>
      </c>
      <c r="M84" s="186"/>
      <c r="N84" s="186"/>
      <c r="O84" s="186"/>
      <c r="P84" s="28"/>
      <c r="Q84" s="16"/>
      <c r="R84" s="176"/>
      <c r="S84" s="176"/>
      <c r="T84" s="176"/>
      <c r="U84" s="176"/>
      <c r="V84" s="176"/>
      <c r="W84" s="176"/>
      <c r="X84" s="49"/>
      <c r="Y84" s="173"/>
      <c r="Z84" s="173"/>
      <c r="AA84" s="172"/>
      <c r="AG84" s="3"/>
      <c r="AH84" s="3"/>
      <c r="AI84" s="3"/>
      <c r="AJ84" s="3"/>
      <c r="AK84" s="3"/>
    </row>
    <row r="85" spans="1:37" ht="34.5" customHeight="1" thickBot="1">
      <c r="A85" s="67"/>
      <c r="B85" s="67"/>
      <c r="C85" s="67"/>
      <c r="D85" s="67"/>
      <c r="H85" s="86"/>
      <c r="I85" s="87"/>
      <c r="J85" s="88"/>
      <c r="K85" s="299" t="s">
        <v>95</v>
      </c>
      <c r="L85" s="300"/>
      <c r="M85" s="237" t="str">
        <f>IF(AND(M76="CUMPLE",M77="CUMPLE",K84="CUMPLE",L84="CUMPLE"),"HABILITADO","NO HABILITADO")</f>
        <v>HABILITADO</v>
      </c>
      <c r="N85" s="221"/>
      <c r="O85" s="221"/>
      <c r="P85" s="155"/>
      <c r="Q85" s="16"/>
      <c r="R85" s="176"/>
      <c r="S85" s="176"/>
      <c r="T85" s="176"/>
      <c r="U85" s="176"/>
      <c r="V85" s="176"/>
      <c r="W85" s="176"/>
      <c r="X85" s="49"/>
      <c r="Y85" s="173"/>
      <c r="Z85" s="173"/>
      <c r="AA85" s="172"/>
      <c r="AG85" s="3"/>
      <c r="AH85" s="3"/>
      <c r="AI85" s="3"/>
      <c r="AJ85" s="3"/>
      <c r="AK85" s="3"/>
    </row>
    <row r="86" spans="1:37">
      <c r="R86" s="49"/>
      <c r="S86" s="49"/>
      <c r="T86" s="49"/>
      <c r="U86" s="49"/>
      <c r="V86" s="49"/>
      <c r="W86" s="49"/>
      <c r="X86" s="49"/>
      <c r="Y86" s="173"/>
      <c r="Z86" s="177"/>
      <c r="AA86" s="173"/>
    </row>
    <row r="87" spans="1:37">
      <c r="R87" s="49"/>
      <c r="S87" s="49"/>
      <c r="T87" s="49"/>
      <c r="U87" s="49"/>
      <c r="V87" s="49"/>
      <c r="W87" s="49"/>
      <c r="X87" s="49"/>
      <c r="Y87" s="172"/>
      <c r="Z87" s="177"/>
      <c r="AA87" s="173"/>
    </row>
    <row r="88" spans="1:37">
      <c r="R88" s="49"/>
      <c r="S88" s="49"/>
      <c r="T88" s="49"/>
      <c r="U88" s="49"/>
      <c r="V88" s="49"/>
      <c r="W88" s="49"/>
      <c r="X88" s="49"/>
      <c r="Y88" s="172"/>
      <c r="Z88" s="177"/>
      <c r="AA88" s="173"/>
    </row>
    <row r="89" spans="1:37" ht="12.75">
      <c r="A89" s="69"/>
      <c r="B89" s="70" t="s">
        <v>34</v>
      </c>
      <c r="C89" s="70"/>
      <c r="D89" s="70"/>
      <c r="E89" s="71">
        <v>4</v>
      </c>
      <c r="F89" s="284" t="s">
        <v>62</v>
      </c>
      <c r="G89" s="284"/>
      <c r="H89" s="284"/>
      <c r="I89" s="284"/>
      <c r="J89" s="284"/>
      <c r="K89" s="72"/>
      <c r="L89" s="72"/>
      <c r="M89" s="67"/>
      <c r="N89" s="67"/>
      <c r="O89" s="67"/>
      <c r="P89" s="67"/>
      <c r="Q89" s="143"/>
      <c r="R89" s="49"/>
      <c r="S89" s="49"/>
      <c r="T89" s="49"/>
      <c r="U89" s="49"/>
      <c r="V89" s="49"/>
      <c r="W89" s="49"/>
      <c r="X89" s="49"/>
      <c r="Y89" s="172"/>
      <c r="Z89" s="177"/>
      <c r="AA89" s="172"/>
      <c r="AG89" s="3"/>
      <c r="AH89" s="3"/>
      <c r="AI89" s="3"/>
      <c r="AJ89" s="3"/>
      <c r="AK89" s="3"/>
    </row>
    <row r="90" spans="1:37" ht="12.75">
      <c r="A90" s="69"/>
      <c r="B90" s="70"/>
      <c r="C90" s="70"/>
      <c r="D90" s="70"/>
      <c r="E90" s="70"/>
      <c r="F90" s="281" t="s">
        <v>130</v>
      </c>
      <c r="G90" s="281"/>
      <c r="H90" s="281"/>
      <c r="I90" s="281"/>
      <c r="J90" s="281"/>
      <c r="K90" s="72"/>
      <c r="L90" s="72"/>
      <c r="M90" s="67"/>
      <c r="N90" s="67"/>
      <c r="O90" s="67"/>
      <c r="P90" s="67"/>
      <c r="Q90" s="143"/>
      <c r="R90" s="49"/>
      <c r="S90" s="49"/>
      <c r="T90" s="49"/>
      <c r="U90" s="49"/>
      <c r="V90" s="49"/>
      <c r="W90" s="49"/>
      <c r="X90" s="49"/>
      <c r="Y90" s="172"/>
      <c r="Z90" s="177"/>
      <c r="AA90" s="172"/>
      <c r="AG90" s="3"/>
      <c r="AH90" s="3"/>
      <c r="AI90" s="3"/>
      <c r="AJ90" s="3"/>
      <c r="AK90" s="3"/>
    </row>
    <row r="91" spans="1:37" ht="12.75">
      <c r="A91" s="69"/>
      <c r="B91" s="70"/>
      <c r="C91" s="70"/>
      <c r="D91" s="70"/>
      <c r="E91" s="70"/>
      <c r="F91" s="281"/>
      <c r="G91" s="281"/>
      <c r="H91" s="281"/>
      <c r="I91" s="281"/>
      <c r="J91" s="281"/>
      <c r="K91" s="72"/>
      <c r="L91" s="72"/>
      <c r="M91" s="67"/>
      <c r="N91" s="67"/>
      <c r="O91" s="67"/>
      <c r="P91" s="69"/>
      <c r="Q91" s="16"/>
      <c r="R91" s="49"/>
      <c r="S91" s="193"/>
      <c r="T91" s="194"/>
      <c r="U91" s="194"/>
      <c r="V91" s="194"/>
      <c r="W91" s="194"/>
      <c r="X91" s="49"/>
      <c r="Y91" s="170"/>
      <c r="Z91" s="171"/>
      <c r="AA91" s="172"/>
      <c r="AG91" s="3"/>
      <c r="AH91" s="3"/>
      <c r="AI91" s="3"/>
      <c r="AJ91" s="3"/>
      <c r="AK91" s="3"/>
    </row>
    <row r="92" spans="1:37" ht="126" customHeight="1">
      <c r="A92" s="159" t="s">
        <v>26</v>
      </c>
      <c r="B92" s="159" t="s">
        <v>9</v>
      </c>
      <c r="C92" s="160" t="s">
        <v>39</v>
      </c>
      <c r="D92" s="160" t="s">
        <v>43</v>
      </c>
      <c r="E92" s="160" t="s">
        <v>25</v>
      </c>
      <c r="F92" s="160" t="s">
        <v>28</v>
      </c>
      <c r="G92" s="160" t="s">
        <v>6</v>
      </c>
      <c r="H92" s="161" t="s">
        <v>7</v>
      </c>
      <c r="I92" s="159" t="s">
        <v>8</v>
      </c>
      <c r="J92" s="162" t="s">
        <v>29</v>
      </c>
      <c r="K92" s="162" t="s">
        <v>14</v>
      </c>
      <c r="L92" s="163" t="s">
        <v>56</v>
      </c>
      <c r="M92" s="165" t="s">
        <v>12</v>
      </c>
      <c r="N92" s="214"/>
      <c r="O92" s="214"/>
      <c r="P92" s="77"/>
      <c r="Q92" s="14"/>
      <c r="R92" s="49"/>
      <c r="S92" s="49"/>
      <c r="T92" s="49"/>
      <c r="U92" s="49"/>
      <c r="V92" s="49"/>
      <c r="W92" s="49"/>
      <c r="X92" s="169"/>
      <c r="Y92" s="170"/>
      <c r="Z92" s="171"/>
      <c r="AA92" s="172"/>
      <c r="AB92" s="185"/>
      <c r="AG92" s="3"/>
      <c r="AH92" s="3"/>
      <c r="AI92" s="3"/>
      <c r="AJ92" s="3"/>
      <c r="AK92" s="3"/>
    </row>
    <row r="93" spans="1:37" ht="45" customHeight="1">
      <c r="A93" s="187">
        <v>1</v>
      </c>
      <c r="B93" s="250" t="s">
        <v>169</v>
      </c>
      <c r="C93" s="178">
        <v>41</v>
      </c>
      <c r="D93" s="96">
        <v>721214</v>
      </c>
      <c r="E93" s="96" t="s">
        <v>79</v>
      </c>
      <c r="F93" s="97">
        <v>1</v>
      </c>
      <c r="G93" s="103" t="s">
        <v>170</v>
      </c>
      <c r="H93" s="98">
        <v>42202</v>
      </c>
      <c r="I93" s="96" t="s">
        <v>107</v>
      </c>
      <c r="J93" s="168">
        <v>1741875988</v>
      </c>
      <c r="K93" s="79">
        <f>(J93*F93)/Z22</f>
        <v>2703.307190191666</v>
      </c>
      <c r="L93" s="99" t="s">
        <v>33</v>
      </c>
      <c r="M93" s="188"/>
      <c r="N93" s="222"/>
      <c r="O93" s="222"/>
      <c r="P93" s="77"/>
      <c r="Q93" s="172"/>
      <c r="R93" s="49"/>
      <c r="S93" s="49"/>
      <c r="T93" s="49"/>
      <c r="U93" s="49"/>
      <c r="V93" s="49"/>
      <c r="W93" s="49"/>
      <c r="X93" s="49"/>
      <c r="Y93" s="170"/>
      <c r="Z93" s="171"/>
      <c r="AA93" s="172"/>
      <c r="AG93" s="3"/>
      <c r="AH93" s="3"/>
      <c r="AI93" s="3"/>
      <c r="AJ93" s="3"/>
      <c r="AK93" s="3"/>
    </row>
    <row r="94" spans="1:37" ht="73.5" customHeight="1">
      <c r="A94" s="187">
        <v>2</v>
      </c>
      <c r="B94" s="250" t="s">
        <v>171</v>
      </c>
      <c r="C94" s="178">
        <v>65</v>
      </c>
      <c r="D94" s="96">
        <v>721214</v>
      </c>
      <c r="E94" s="228" t="s">
        <v>78</v>
      </c>
      <c r="F94" s="97">
        <v>0.5</v>
      </c>
      <c r="G94" s="103" t="s">
        <v>172</v>
      </c>
      <c r="H94" s="98">
        <v>41495</v>
      </c>
      <c r="I94" s="96" t="s">
        <v>107</v>
      </c>
      <c r="J94" s="168">
        <v>38765944744.419365</v>
      </c>
      <c r="K94" s="79">
        <f>(J94*F94)/Z20</f>
        <v>32880.360258201326</v>
      </c>
      <c r="L94" s="99" t="s">
        <v>38</v>
      </c>
      <c r="M94" s="337" t="s">
        <v>188</v>
      </c>
      <c r="N94" s="222"/>
      <c r="O94" s="222"/>
      <c r="P94" s="77"/>
      <c r="Q94" s="24"/>
      <c r="R94" s="169"/>
      <c r="S94" s="49"/>
      <c r="T94" s="49"/>
      <c r="U94" s="49"/>
      <c r="V94" s="49"/>
      <c r="W94" s="49"/>
      <c r="X94" s="49"/>
      <c r="Y94" s="170"/>
      <c r="Z94" s="171"/>
      <c r="AA94" s="172"/>
      <c r="AG94" s="3"/>
      <c r="AH94" s="3"/>
      <c r="AI94" s="3"/>
      <c r="AJ94" s="3"/>
      <c r="AK94" s="3"/>
    </row>
    <row r="95" spans="1:37" ht="78.75" customHeight="1">
      <c r="A95" s="187">
        <v>3</v>
      </c>
      <c r="B95" s="250" t="s">
        <v>167</v>
      </c>
      <c r="C95" s="228">
        <v>56</v>
      </c>
      <c r="D95" s="228">
        <v>811015</v>
      </c>
      <c r="E95" s="228" t="s">
        <v>78</v>
      </c>
      <c r="F95" s="97">
        <v>0.4</v>
      </c>
      <c r="G95" s="103" t="s">
        <v>168</v>
      </c>
      <c r="H95" s="98">
        <v>39232</v>
      </c>
      <c r="I95" s="96" t="s">
        <v>107</v>
      </c>
      <c r="J95" s="168">
        <v>69315236056.667664</v>
      </c>
      <c r="K95" s="79">
        <f>(J95*F95)/Z11</f>
        <v>63929.200882331264</v>
      </c>
      <c r="L95" s="99" t="s">
        <v>33</v>
      </c>
      <c r="M95" s="336" t="s">
        <v>188</v>
      </c>
      <c r="N95" s="222"/>
      <c r="O95" s="222"/>
      <c r="P95" s="77"/>
      <c r="Q95" s="25"/>
      <c r="R95" s="49"/>
      <c r="S95" s="49"/>
      <c r="T95" s="49"/>
      <c r="U95" s="49"/>
      <c r="V95" s="49"/>
      <c r="W95" s="49"/>
      <c r="X95" s="49"/>
      <c r="Y95" s="170"/>
      <c r="Z95" s="171"/>
      <c r="AA95" s="172"/>
      <c r="AG95" s="3"/>
      <c r="AH95" s="3"/>
      <c r="AI95" s="3"/>
      <c r="AJ95" s="3"/>
      <c r="AK95" s="3"/>
    </row>
    <row r="96" spans="1:37" ht="57.75" customHeight="1" thickBot="1">
      <c r="A96" s="187">
        <v>4</v>
      </c>
      <c r="B96" s="250" t="s">
        <v>173</v>
      </c>
      <c r="C96" s="178">
        <v>66</v>
      </c>
      <c r="D96" s="228">
        <v>721214</v>
      </c>
      <c r="E96" s="228" t="s">
        <v>78</v>
      </c>
      <c r="F96" s="97">
        <v>0.47</v>
      </c>
      <c r="G96" s="103" t="s">
        <v>174</v>
      </c>
      <c r="H96" s="98">
        <v>40786</v>
      </c>
      <c r="I96" s="96" t="s">
        <v>107</v>
      </c>
      <c r="J96" s="168">
        <v>969157603979.203</v>
      </c>
      <c r="K96" s="79">
        <f>(J96*F96)/Z17</f>
        <v>850455.70177413255</v>
      </c>
      <c r="L96" s="99" t="s">
        <v>33</v>
      </c>
      <c r="M96" s="244"/>
      <c r="N96" s="223"/>
      <c r="O96" s="223"/>
      <c r="P96" s="77"/>
      <c r="Q96" s="25"/>
      <c r="R96" s="49"/>
      <c r="S96" s="49"/>
      <c r="T96" s="49"/>
      <c r="U96" s="49"/>
      <c r="V96" s="49"/>
      <c r="W96" s="49"/>
      <c r="X96" s="49"/>
      <c r="Y96" s="170"/>
      <c r="Z96" s="171"/>
      <c r="AA96" s="172"/>
      <c r="AG96" s="3"/>
      <c r="AH96" s="3"/>
      <c r="AI96" s="3"/>
      <c r="AJ96" s="3"/>
      <c r="AK96" s="3"/>
    </row>
    <row r="97" spans="1:37" ht="78.75" customHeight="1" thickBot="1">
      <c r="A97" s="69"/>
      <c r="B97" s="69"/>
      <c r="C97" s="69"/>
      <c r="D97" s="69"/>
      <c r="E97" s="28"/>
      <c r="F97" s="69"/>
      <c r="G97" s="69"/>
      <c r="H97" s="84"/>
      <c r="I97" s="301" t="s">
        <v>11</v>
      </c>
      <c r="J97" s="302"/>
      <c r="K97" s="195">
        <f>SUM(K93:K96)</f>
        <v>949968.57010485674</v>
      </c>
      <c r="L97" s="197" t="s">
        <v>113</v>
      </c>
      <c r="M97" s="184" t="str">
        <f>IF(K97&gt;=$D$12,"CUMPLE","NO CUMPLE")</f>
        <v>CUMPLE</v>
      </c>
      <c r="N97" s="218"/>
      <c r="O97" s="218"/>
      <c r="P97" s="67"/>
      <c r="Q97" s="25"/>
      <c r="X97" s="120"/>
      <c r="AA97" s="16"/>
      <c r="AG97" s="16"/>
      <c r="AH97" s="16"/>
      <c r="AI97" s="16"/>
      <c r="AJ97" s="16"/>
      <c r="AK97" s="16"/>
    </row>
    <row r="98" spans="1:37" ht="45" customHeight="1" thickBot="1">
      <c r="A98" s="67"/>
      <c r="B98" s="67"/>
      <c r="C98" s="67"/>
      <c r="D98" s="67"/>
      <c r="E98"/>
      <c r="F98"/>
      <c r="G98"/>
      <c r="H98" s="73"/>
      <c r="I98" s="303" t="s">
        <v>57</v>
      </c>
      <c r="J98" s="303"/>
      <c r="K98" s="196">
        <f>SUM(K94)</f>
        <v>32880.360258201326</v>
      </c>
      <c r="L98" s="198" t="s">
        <v>97</v>
      </c>
      <c r="M98" s="184" t="str">
        <f>IF(K98&gt;=$E$12,"CUMPLE","NO CUMPLE")</f>
        <v>CUMPLE</v>
      </c>
      <c r="N98" s="219"/>
      <c r="O98" s="219"/>
      <c r="P98" s="67"/>
      <c r="Q98" s="16"/>
      <c r="X98" s="120"/>
      <c r="AA98" s="16"/>
      <c r="AG98" s="16"/>
      <c r="AH98" s="16"/>
      <c r="AI98" s="16"/>
      <c r="AJ98" s="16"/>
      <c r="AK98" s="16"/>
    </row>
    <row r="99" spans="1:37" ht="56.25" customHeight="1" thickBot="1">
      <c r="A99" s="67"/>
      <c r="C99" s="263" t="s">
        <v>184</v>
      </c>
      <c r="D99" s="263" t="s">
        <v>181</v>
      </c>
      <c r="E99" s="263" t="s">
        <v>182</v>
      </c>
      <c r="F99" s="263" t="s">
        <v>11</v>
      </c>
      <c r="G99" s="263" t="s">
        <v>183</v>
      </c>
      <c r="H99" s="73"/>
      <c r="I99" s="85"/>
      <c r="J99" s="122"/>
      <c r="K99" s="157"/>
      <c r="L99" s="158"/>
      <c r="M99" s="125"/>
      <c r="N99" s="125"/>
      <c r="O99" s="125"/>
      <c r="P99" s="67"/>
      <c r="Q99" s="16"/>
      <c r="X99" s="120"/>
      <c r="AA99" s="16"/>
      <c r="AG99" s="16"/>
      <c r="AH99" s="16"/>
      <c r="AI99" s="16"/>
      <c r="AJ99" s="16"/>
      <c r="AK99" s="16"/>
    </row>
    <row r="100" spans="1:37" ht="29.25" customHeight="1">
      <c r="A100" s="67"/>
      <c r="B100" s="271" t="s">
        <v>78</v>
      </c>
      <c r="C100" s="257">
        <v>0.5</v>
      </c>
      <c r="D100" s="259">
        <f>'FASE 1 CONSULTORIA'!K57</f>
        <v>2952.9192570993778</v>
      </c>
      <c r="E100" s="259">
        <f>K94+K95+K96</f>
        <v>947265.26291466516</v>
      </c>
      <c r="F100" s="259">
        <f>SUM(D100:E100)</f>
        <v>950218.18217176455</v>
      </c>
      <c r="G100" s="262">
        <f>F100/F102</f>
        <v>0.48312430192649453</v>
      </c>
      <c r="H100"/>
      <c r="I100"/>
      <c r="J100"/>
      <c r="K100" s="153" t="s">
        <v>138</v>
      </c>
      <c r="L100" s="154" t="s">
        <v>134</v>
      </c>
      <c r="M100" s="296"/>
      <c r="N100" s="220"/>
      <c r="O100" s="220"/>
      <c r="P100" s="67"/>
      <c r="Q100" s="16"/>
      <c r="R100" s="120"/>
      <c r="S100" s="120"/>
      <c r="T100" s="120"/>
      <c r="U100" s="120"/>
      <c r="V100" s="120"/>
      <c r="W100" s="120"/>
      <c r="X100" s="120"/>
      <c r="AA100" s="16"/>
      <c r="AG100" s="16"/>
      <c r="AH100" s="16"/>
      <c r="AI100" s="16"/>
      <c r="AJ100" s="16"/>
      <c r="AK100" s="16"/>
    </row>
    <row r="101" spans="1:37" ht="35.25" customHeight="1">
      <c r="A101" s="67"/>
      <c r="B101" s="271" t="s">
        <v>79</v>
      </c>
      <c r="C101" s="257">
        <v>0.5</v>
      </c>
      <c r="D101" s="259">
        <v>0</v>
      </c>
      <c r="E101" s="259">
        <f>K91+K93+K95+K97</f>
        <v>1016601.0781773797</v>
      </c>
      <c r="F101" s="259">
        <f t="shared" ref="F101" si="3">SUM(D101:E101)</f>
        <v>1016601.0781773797</v>
      </c>
      <c r="G101" s="262">
        <f>F101/F102</f>
        <v>0.51687569807350553</v>
      </c>
      <c r="H101"/>
      <c r="I101"/>
      <c r="J101"/>
      <c r="K101" s="153" t="s">
        <v>132</v>
      </c>
      <c r="L101" s="154" t="s">
        <v>134</v>
      </c>
      <c r="M101" s="297"/>
      <c r="N101" s="220"/>
      <c r="O101" s="220"/>
      <c r="P101" s="67"/>
      <c r="Q101" s="16"/>
      <c r="R101" s="120"/>
      <c r="S101" s="120"/>
      <c r="T101" s="120"/>
      <c r="U101" s="120"/>
      <c r="V101" s="120"/>
      <c r="W101" s="120"/>
      <c r="X101" s="120"/>
      <c r="AA101" s="16"/>
      <c r="AG101" s="16"/>
      <c r="AH101" s="16"/>
      <c r="AI101" s="16"/>
      <c r="AJ101" s="16"/>
      <c r="AK101" s="16"/>
    </row>
    <row r="102" spans="1:37" ht="21" customHeight="1">
      <c r="A102" s="67"/>
      <c r="B102"/>
      <c r="C102"/>
      <c r="D102"/>
      <c r="E102" s="264" t="s">
        <v>11</v>
      </c>
      <c r="F102" s="265">
        <f>SUM(F100:F101)</f>
        <v>1966819.2603491442</v>
      </c>
      <c r="G102" s="266">
        <f>SUM(G100:G101)</f>
        <v>1</v>
      </c>
      <c r="H102"/>
      <c r="I102"/>
      <c r="J102"/>
      <c r="K102" s="153" t="s">
        <v>137</v>
      </c>
      <c r="L102" s="154" t="s">
        <v>136</v>
      </c>
      <c r="M102" s="297"/>
      <c r="N102" s="220"/>
      <c r="O102" s="220"/>
      <c r="P102" s="67"/>
      <c r="Q102" s="16"/>
      <c r="R102" s="120"/>
      <c r="S102" s="120"/>
      <c r="T102" s="120"/>
      <c r="U102" s="120"/>
      <c r="V102" s="120"/>
      <c r="W102" s="120"/>
      <c r="X102" s="120"/>
      <c r="AA102" s="16"/>
      <c r="AG102" s="16"/>
      <c r="AH102" s="16"/>
      <c r="AI102" s="16"/>
      <c r="AJ102" s="16"/>
      <c r="AK102" s="16"/>
    </row>
    <row r="103" spans="1:37" ht="21" customHeight="1">
      <c r="A103" s="67"/>
      <c r="B103" s="67"/>
      <c r="C103" s="67"/>
      <c r="D103" s="67"/>
      <c r="E103"/>
      <c r="F103"/>
      <c r="G103"/>
      <c r="H103"/>
      <c r="I103"/>
      <c r="J103"/>
      <c r="K103" s="153" t="s">
        <v>137</v>
      </c>
      <c r="L103" s="154" t="s">
        <v>136</v>
      </c>
      <c r="M103" s="297"/>
      <c r="N103" s="220"/>
      <c r="O103" s="220"/>
      <c r="P103" s="67"/>
      <c r="Q103" s="16"/>
      <c r="R103" s="120"/>
      <c r="S103" s="120"/>
      <c r="T103" s="120"/>
      <c r="U103" s="120"/>
      <c r="V103" s="120"/>
      <c r="W103" s="120"/>
      <c r="X103" s="120"/>
      <c r="AA103" s="3"/>
      <c r="AG103" s="3"/>
      <c r="AH103" s="3"/>
      <c r="AI103" s="3"/>
      <c r="AJ103" s="3"/>
      <c r="AK103" s="3"/>
    </row>
    <row r="104" spans="1:37" ht="21" customHeight="1" thickBot="1">
      <c r="A104" s="67"/>
      <c r="B104" s="67"/>
      <c r="C104" s="67"/>
      <c r="D104" s="67"/>
      <c r="E104" s="67"/>
      <c r="F104" s="67"/>
      <c r="G104" s="67"/>
      <c r="H104"/>
      <c r="I104"/>
      <c r="J104"/>
      <c r="K104" s="153" t="s">
        <v>137</v>
      </c>
      <c r="L104" s="154" t="s">
        <v>136</v>
      </c>
      <c r="M104" s="298"/>
      <c r="N104" s="220"/>
      <c r="O104" s="220"/>
      <c r="P104" s="28"/>
      <c r="Q104" s="16"/>
      <c r="R104" s="120"/>
      <c r="S104" s="120"/>
      <c r="T104" s="120"/>
      <c r="U104" s="120"/>
      <c r="V104" s="120"/>
      <c r="W104" s="120"/>
      <c r="AA104" s="3"/>
      <c r="AG104" s="3"/>
      <c r="AH104" s="3"/>
      <c r="AI104" s="3"/>
      <c r="AJ104" s="3"/>
      <c r="AK104" s="3"/>
    </row>
    <row r="105" spans="1:37" ht="15" customHeight="1" thickBot="1">
      <c r="A105" s="67"/>
      <c r="B105" s="67"/>
      <c r="C105" s="67"/>
      <c r="D105" s="67"/>
      <c r="E105" s="67"/>
      <c r="F105" s="67"/>
      <c r="G105" s="67"/>
      <c r="H105" s="86"/>
      <c r="I105" s="87"/>
      <c r="J105" s="88"/>
      <c r="K105" s="67" t="s">
        <v>132</v>
      </c>
      <c r="L105" s="67" t="s">
        <v>132</v>
      </c>
      <c r="M105" s="186"/>
      <c r="N105" s="186"/>
      <c r="O105" s="186"/>
      <c r="P105" s="28"/>
      <c r="Q105" s="16"/>
      <c r="R105" s="120"/>
      <c r="S105" s="120"/>
      <c r="T105" s="120"/>
      <c r="U105" s="120"/>
      <c r="V105" s="120"/>
      <c r="W105" s="120"/>
      <c r="AA105" s="3"/>
      <c r="AG105" s="3"/>
      <c r="AH105" s="3"/>
      <c r="AI105" s="3"/>
      <c r="AJ105" s="3"/>
      <c r="AK105" s="3"/>
    </row>
    <row r="106" spans="1:37" ht="34.5" customHeight="1" thickBot="1">
      <c r="A106" s="67"/>
      <c r="B106" s="67"/>
      <c r="C106" s="67"/>
      <c r="D106" s="67"/>
      <c r="E106" s="67"/>
      <c r="F106" s="67"/>
      <c r="G106" s="67"/>
      <c r="H106" s="86"/>
      <c r="I106" s="87"/>
      <c r="J106" s="88"/>
      <c r="K106" s="299" t="s">
        <v>95</v>
      </c>
      <c r="L106" s="300"/>
      <c r="M106" s="232" t="str">
        <f>IF(AND(M97="CUMPLE",M98="CUMPLE",K105="CUMPLE",L105="CUMPLE"),"HABILITADO","NO HABILITADO")</f>
        <v>HABILITADO</v>
      </c>
      <c r="N106" s="221"/>
      <c r="O106" s="221"/>
      <c r="P106" s="155"/>
      <c r="Q106" s="14"/>
      <c r="R106" s="176"/>
      <c r="S106" s="176"/>
      <c r="T106" s="176"/>
      <c r="U106" s="176"/>
      <c r="V106" s="176"/>
      <c r="W106" s="176"/>
      <c r="X106" s="49"/>
      <c r="AA106" s="3"/>
      <c r="AG106" s="3"/>
      <c r="AH106" s="3"/>
      <c r="AI106" s="3"/>
      <c r="AJ106" s="3"/>
      <c r="AK106" s="3"/>
    </row>
    <row r="107" spans="1:37" s="21" customFormat="1" ht="14.25" customHeight="1">
      <c r="A107" s="69"/>
      <c r="B107" s="69"/>
      <c r="C107" s="69"/>
      <c r="D107" s="69"/>
      <c r="E107" s="69"/>
      <c r="F107" s="69"/>
      <c r="G107" s="69"/>
      <c r="H107" s="73"/>
      <c r="I107" s="67"/>
      <c r="J107" s="68"/>
      <c r="K107" s="74"/>
      <c r="L107" s="74"/>
      <c r="M107" s="69"/>
      <c r="N107" s="69"/>
      <c r="O107" s="69"/>
      <c r="P107" s="75"/>
      <c r="Q107" s="14"/>
      <c r="R107" s="49"/>
      <c r="S107" s="169"/>
      <c r="T107" s="169"/>
      <c r="U107" s="169"/>
      <c r="V107" s="169"/>
      <c r="W107" s="169"/>
      <c r="X107" s="49"/>
      <c r="Y107" s="192">
        <v>2011</v>
      </c>
      <c r="Z107" s="93">
        <v>535600</v>
      </c>
      <c r="AA107" s="20"/>
      <c r="AG107" s="20"/>
      <c r="AH107" s="20"/>
      <c r="AI107" s="20"/>
      <c r="AJ107" s="20"/>
      <c r="AK107" s="20"/>
    </row>
    <row r="108" spans="1:37">
      <c r="Q108" s="173"/>
      <c r="R108" s="49"/>
      <c r="S108" s="49"/>
      <c r="T108" s="49"/>
      <c r="U108" s="49"/>
      <c r="V108" s="49"/>
      <c r="W108" s="49"/>
      <c r="X108" s="49"/>
    </row>
    <row r="109" spans="1:37" ht="12.75" customHeight="1">
      <c r="A109" s="69"/>
      <c r="B109" s="70" t="s">
        <v>34</v>
      </c>
      <c r="C109" s="70"/>
      <c r="D109" s="70"/>
      <c r="E109" s="71">
        <v>5</v>
      </c>
      <c r="F109" s="284" t="s">
        <v>63</v>
      </c>
      <c r="G109" s="284"/>
      <c r="H109" s="284"/>
      <c r="I109" s="284"/>
      <c r="J109" s="284"/>
      <c r="K109" s="72"/>
      <c r="L109" s="72"/>
      <c r="M109" s="67"/>
      <c r="N109" s="67"/>
      <c r="O109" s="67"/>
      <c r="Q109" s="173"/>
      <c r="R109" s="49"/>
      <c r="S109" s="49"/>
      <c r="T109" s="49"/>
      <c r="U109" s="49"/>
      <c r="V109" s="49"/>
      <c r="W109" s="49"/>
      <c r="X109" s="49"/>
    </row>
    <row r="110" spans="1:37" ht="12.75" customHeight="1">
      <c r="A110" s="69"/>
      <c r="B110" s="70"/>
      <c r="C110" s="70"/>
      <c r="D110" s="70"/>
      <c r="E110" s="70"/>
      <c r="F110" s="281" t="s">
        <v>131</v>
      </c>
      <c r="G110" s="281"/>
      <c r="H110" s="281"/>
      <c r="I110" s="281"/>
      <c r="J110" s="281"/>
      <c r="K110" s="72"/>
      <c r="L110" s="72"/>
      <c r="M110" s="67"/>
      <c r="N110" s="67"/>
      <c r="O110" s="67"/>
    </row>
    <row r="111" spans="1:37" ht="12.75">
      <c r="A111" s="69"/>
      <c r="B111" s="70"/>
      <c r="C111" s="70"/>
      <c r="D111" s="70"/>
      <c r="E111" s="70"/>
      <c r="F111" s="281"/>
      <c r="G111" s="281"/>
      <c r="H111" s="281"/>
      <c r="I111" s="281"/>
      <c r="J111" s="281"/>
      <c r="K111" s="72"/>
      <c r="L111" s="72"/>
      <c r="M111" s="67"/>
      <c r="N111" s="67"/>
      <c r="O111" s="67"/>
    </row>
    <row r="112" spans="1:37" ht="12.75">
      <c r="A112" s="69"/>
      <c r="B112" s="69"/>
      <c r="C112" s="69"/>
      <c r="D112" s="69"/>
      <c r="E112" s="69"/>
      <c r="F112" s="69"/>
      <c r="G112" s="69"/>
      <c r="H112" s="73"/>
      <c r="I112" s="67"/>
      <c r="J112" s="68"/>
      <c r="K112" s="74"/>
      <c r="L112" s="74"/>
      <c r="M112" s="69"/>
      <c r="N112" s="69"/>
      <c r="O112" s="69"/>
    </row>
    <row r="113" spans="1:37" ht="126" customHeight="1">
      <c r="A113" s="159" t="s">
        <v>26</v>
      </c>
      <c r="B113" s="159" t="s">
        <v>9</v>
      </c>
      <c r="C113" s="160" t="s">
        <v>39</v>
      </c>
      <c r="D113" s="160" t="s">
        <v>43</v>
      </c>
      <c r="E113" s="160" t="s">
        <v>25</v>
      </c>
      <c r="F113" s="160" t="s">
        <v>28</v>
      </c>
      <c r="G113" s="160" t="s">
        <v>6</v>
      </c>
      <c r="H113" s="161" t="s">
        <v>7</v>
      </c>
      <c r="I113" s="159" t="s">
        <v>8</v>
      </c>
      <c r="J113" s="162" t="s">
        <v>29</v>
      </c>
      <c r="K113" s="162" t="s">
        <v>14</v>
      </c>
      <c r="L113" s="163" t="s">
        <v>56</v>
      </c>
      <c r="M113" s="165" t="s">
        <v>12</v>
      </c>
      <c r="N113" s="214"/>
      <c r="O113" s="214"/>
      <c r="P113" s="77"/>
      <c r="Q113" s="14"/>
      <c r="R113" s="49"/>
      <c r="S113" s="49"/>
      <c r="T113" s="49"/>
      <c r="U113" s="49"/>
      <c r="V113" s="49"/>
      <c r="W113" s="49"/>
      <c r="X113" s="169"/>
      <c r="Y113" s="170"/>
      <c r="Z113" s="171"/>
      <c r="AA113" s="172"/>
      <c r="AB113" s="185"/>
      <c r="AG113" s="3"/>
      <c r="AH113" s="3"/>
      <c r="AI113" s="3"/>
      <c r="AJ113" s="3"/>
      <c r="AK113" s="3"/>
    </row>
    <row r="114" spans="1:37" ht="47.45" customHeight="1">
      <c r="A114" s="312">
        <v>1</v>
      </c>
      <c r="B114" s="305" t="s">
        <v>147</v>
      </c>
      <c r="C114" s="178">
        <v>50</v>
      </c>
      <c r="D114" s="96">
        <v>721214</v>
      </c>
      <c r="E114" s="238" t="s">
        <v>81</v>
      </c>
      <c r="F114" s="97">
        <v>0.5</v>
      </c>
      <c r="G114" s="306" t="s">
        <v>149</v>
      </c>
      <c r="H114" s="98" t="s">
        <v>148</v>
      </c>
      <c r="I114" s="96" t="s">
        <v>107</v>
      </c>
      <c r="J114" s="99">
        <v>37513520000</v>
      </c>
      <c r="K114" s="79">
        <f t="shared" ref="K114:K116" si="4">(J114*F114)/$Z$17</f>
        <v>35020.089619118742</v>
      </c>
      <c r="L114" s="99" t="s">
        <v>33</v>
      </c>
      <c r="M114" s="307" t="s">
        <v>179</v>
      </c>
      <c r="N114" s="222"/>
      <c r="O114" s="222"/>
      <c r="P114" s="77"/>
      <c r="Q114" s="172"/>
      <c r="R114" s="49"/>
      <c r="S114" s="49"/>
      <c r="T114" s="49"/>
      <c r="U114" s="49"/>
      <c r="V114" s="49"/>
      <c r="W114" s="49"/>
      <c r="X114" s="49"/>
      <c r="Y114" s="170"/>
      <c r="Z114" s="171"/>
      <c r="AA114" s="172"/>
      <c r="AG114" s="3"/>
      <c r="AH114" s="3"/>
      <c r="AI114" s="3"/>
      <c r="AJ114" s="3"/>
      <c r="AK114" s="3"/>
    </row>
    <row r="115" spans="1:37" ht="37.5" customHeight="1">
      <c r="A115" s="312"/>
      <c r="B115" s="305"/>
      <c r="C115" s="178">
        <v>12</v>
      </c>
      <c r="D115" s="96">
        <v>721214</v>
      </c>
      <c r="E115" s="238" t="s">
        <v>84</v>
      </c>
      <c r="F115" s="97">
        <v>0.1</v>
      </c>
      <c r="G115" s="306"/>
      <c r="H115" s="98" t="s">
        <v>148</v>
      </c>
      <c r="I115" s="96" t="s">
        <v>107</v>
      </c>
      <c r="J115" s="99">
        <v>37513520000</v>
      </c>
      <c r="K115" s="79">
        <f t="shared" si="4"/>
        <v>7004.0179238237488</v>
      </c>
      <c r="L115" s="99" t="s">
        <v>33</v>
      </c>
      <c r="M115" s="308"/>
      <c r="N115" s="222"/>
      <c r="O115" s="222" t="s">
        <v>134</v>
      </c>
      <c r="P115" s="77"/>
      <c r="Q115" s="24"/>
      <c r="R115" s="169"/>
      <c r="S115" s="49"/>
      <c r="T115" s="49"/>
      <c r="U115" s="49"/>
      <c r="V115" s="49"/>
      <c r="W115" s="49"/>
      <c r="X115" s="49"/>
      <c r="Y115" s="170"/>
      <c r="Z115" s="171"/>
      <c r="AA115" s="172"/>
      <c r="AG115" s="3"/>
      <c r="AH115" s="3"/>
      <c r="AI115" s="3"/>
      <c r="AJ115" s="3"/>
      <c r="AK115" s="3"/>
    </row>
    <row r="116" spans="1:37" ht="42" customHeight="1">
      <c r="A116" s="312"/>
      <c r="B116" s="305"/>
      <c r="C116" s="180">
        <v>2</v>
      </c>
      <c r="D116" s="96">
        <v>721214</v>
      </c>
      <c r="E116" s="238" t="s">
        <v>83</v>
      </c>
      <c r="F116" s="97">
        <v>0.3</v>
      </c>
      <c r="G116" s="306"/>
      <c r="H116" s="98" t="s">
        <v>148</v>
      </c>
      <c r="I116" s="96" t="s">
        <v>107</v>
      </c>
      <c r="J116" s="99">
        <v>37513520000</v>
      </c>
      <c r="K116" s="79">
        <f t="shared" si="4"/>
        <v>21012.053771471248</v>
      </c>
      <c r="L116" s="99" t="s">
        <v>33</v>
      </c>
      <c r="M116" s="309"/>
      <c r="N116" s="222"/>
      <c r="O116" s="222" t="s">
        <v>139</v>
      </c>
      <c r="P116" s="77"/>
      <c r="Q116" s="25"/>
      <c r="R116" s="49"/>
      <c r="S116" s="49"/>
      <c r="T116" s="49"/>
      <c r="U116" s="49"/>
      <c r="V116" s="49"/>
      <c r="W116" s="49"/>
      <c r="X116" s="49"/>
      <c r="Y116" s="170"/>
      <c r="Z116" s="171"/>
      <c r="AA116" s="172"/>
      <c r="AG116" s="3"/>
      <c r="AH116" s="3"/>
      <c r="AI116" s="3"/>
      <c r="AJ116" s="3"/>
      <c r="AK116" s="3"/>
    </row>
    <row r="117" spans="1:37" ht="61.5" customHeight="1">
      <c r="A117" s="312">
        <v>2</v>
      </c>
      <c r="B117" s="305" t="s">
        <v>150</v>
      </c>
      <c r="C117" s="178">
        <v>27</v>
      </c>
      <c r="D117" s="96">
        <v>721214</v>
      </c>
      <c r="E117" s="238" t="s">
        <v>84</v>
      </c>
      <c r="F117" s="97">
        <v>0.6</v>
      </c>
      <c r="G117" s="306" t="s">
        <v>151</v>
      </c>
      <c r="H117" s="226">
        <v>36584</v>
      </c>
      <c r="I117" s="96" t="s">
        <v>107</v>
      </c>
      <c r="J117" s="99">
        <f>22768532000+4498190000</f>
        <v>27266722000</v>
      </c>
      <c r="K117" s="79">
        <f>(J117*F117)/$Z$4</f>
        <v>62899.012687427916</v>
      </c>
      <c r="L117" s="99" t="s">
        <v>38</v>
      </c>
      <c r="M117" s="305" t="s">
        <v>180</v>
      </c>
      <c r="N117" s="223"/>
      <c r="O117" s="223" t="s">
        <v>138</v>
      </c>
      <c r="P117" s="77"/>
      <c r="Q117" s="25"/>
      <c r="R117" s="49"/>
      <c r="S117" s="49"/>
      <c r="T117" s="49"/>
      <c r="U117" s="49"/>
      <c r="V117" s="49"/>
      <c r="W117" s="49"/>
      <c r="X117" s="49"/>
      <c r="Y117" s="170"/>
      <c r="Z117" s="171"/>
      <c r="AA117" s="172"/>
      <c r="AG117" s="3"/>
      <c r="AH117" s="3"/>
      <c r="AI117" s="3"/>
      <c r="AJ117" s="3"/>
      <c r="AK117" s="3"/>
    </row>
    <row r="118" spans="1:37" ht="68.25" customHeight="1">
      <c r="A118" s="312"/>
      <c r="B118" s="305"/>
      <c r="C118" s="180">
        <v>40</v>
      </c>
      <c r="D118" s="96">
        <v>721214</v>
      </c>
      <c r="E118" s="238" t="s">
        <v>81</v>
      </c>
      <c r="F118" s="97">
        <v>0.4</v>
      </c>
      <c r="G118" s="306"/>
      <c r="H118" s="226">
        <v>36584</v>
      </c>
      <c r="I118" s="96" t="s">
        <v>107</v>
      </c>
      <c r="J118" s="99">
        <f>22768532000+4498190000</f>
        <v>27266722000</v>
      </c>
      <c r="K118" s="79">
        <f>(J118*F118)/$Z$4</f>
        <v>41932.675124951944</v>
      </c>
      <c r="L118" s="99" t="s">
        <v>38</v>
      </c>
      <c r="M118" s="305"/>
      <c r="N118" s="223"/>
      <c r="O118" s="223" t="s">
        <v>132</v>
      </c>
      <c r="P118" s="77"/>
      <c r="Q118" s="25"/>
      <c r="R118" s="49"/>
      <c r="S118" s="49"/>
      <c r="T118" s="49"/>
      <c r="U118" s="49"/>
      <c r="V118" s="49"/>
      <c r="W118" s="49"/>
      <c r="X118" s="49"/>
      <c r="Y118" s="174"/>
      <c r="Z118" s="171"/>
      <c r="AA118" s="172"/>
      <c r="AG118" s="3"/>
      <c r="AH118" s="3"/>
      <c r="AI118" s="3"/>
      <c r="AJ118" s="3"/>
      <c r="AK118" s="3"/>
    </row>
    <row r="119" spans="1:37" ht="117.75" customHeight="1">
      <c r="A119" s="225">
        <v>3</v>
      </c>
      <c r="B119" s="249" t="s">
        <v>152</v>
      </c>
      <c r="C119" s="229">
        <v>22</v>
      </c>
      <c r="D119" s="96">
        <v>721214</v>
      </c>
      <c r="E119" s="238" t="s">
        <v>81</v>
      </c>
      <c r="F119" s="230">
        <v>0.75</v>
      </c>
      <c r="G119" s="167" t="s">
        <v>153</v>
      </c>
      <c r="H119" s="98">
        <v>42395</v>
      </c>
      <c r="I119" s="96" t="s">
        <v>107</v>
      </c>
      <c r="J119" s="99">
        <v>49157437085</v>
      </c>
      <c r="K119" s="79">
        <f>(J119*F119)/$Z$23</f>
        <v>53474.311286539785</v>
      </c>
      <c r="L119" s="99" t="s">
        <v>33</v>
      </c>
      <c r="M119" s="245" t="s">
        <v>157</v>
      </c>
      <c r="N119" s="223"/>
      <c r="O119" s="223" t="s">
        <v>135</v>
      </c>
      <c r="P119" s="77"/>
      <c r="Q119" s="25"/>
      <c r="R119" s="49"/>
      <c r="S119" s="49"/>
      <c r="T119" s="49"/>
      <c r="U119" s="49"/>
      <c r="V119" s="49"/>
      <c r="W119" s="49"/>
      <c r="X119" s="49"/>
      <c r="Y119" s="174"/>
      <c r="Z119" s="171"/>
      <c r="AA119" s="172"/>
      <c r="AG119" s="3"/>
      <c r="AH119" s="3"/>
      <c r="AI119" s="3"/>
      <c r="AJ119" s="3"/>
      <c r="AK119" s="3"/>
    </row>
    <row r="120" spans="1:37" ht="59.25" customHeight="1">
      <c r="A120" s="277">
        <v>4</v>
      </c>
      <c r="B120" s="279" t="s">
        <v>154</v>
      </c>
      <c r="C120" s="178">
        <v>27</v>
      </c>
      <c r="D120" s="273">
        <v>721214</v>
      </c>
      <c r="E120" s="273" t="s">
        <v>83</v>
      </c>
      <c r="F120" s="97">
        <v>0.34</v>
      </c>
      <c r="G120" s="275" t="s">
        <v>155</v>
      </c>
      <c r="H120" s="98">
        <v>43385</v>
      </c>
      <c r="I120" s="273" t="s">
        <v>107</v>
      </c>
      <c r="J120" s="99">
        <v>28875399127.860001</v>
      </c>
      <c r="K120" s="333">
        <f>(J120*F120)/$Z$27</f>
        <v>12566.702383477079</v>
      </c>
      <c r="L120" s="99" t="s">
        <v>33</v>
      </c>
      <c r="M120" s="294"/>
      <c r="N120" s="77"/>
      <c r="O120" s="77"/>
      <c r="P120" s="77"/>
      <c r="Q120" s="25"/>
      <c r="R120" s="49"/>
      <c r="S120" s="49"/>
      <c r="T120" s="49"/>
      <c r="U120" s="49"/>
      <c r="V120" s="49"/>
      <c r="W120" s="49"/>
      <c r="X120" s="49"/>
      <c r="Y120" s="174"/>
      <c r="Z120" s="171"/>
      <c r="AA120" s="172"/>
      <c r="AG120" s="3"/>
      <c r="AH120" s="3"/>
      <c r="AI120" s="3"/>
      <c r="AJ120" s="3"/>
      <c r="AK120" s="3"/>
    </row>
    <row r="121" spans="1:37" ht="43.5" customHeight="1" thickBot="1">
      <c r="A121" s="278"/>
      <c r="B121" s="280"/>
      <c r="C121" s="178">
        <v>89</v>
      </c>
      <c r="D121" s="273">
        <v>721214</v>
      </c>
      <c r="E121" s="273" t="s">
        <v>82</v>
      </c>
      <c r="F121" s="97">
        <v>0.33</v>
      </c>
      <c r="G121" s="276"/>
      <c r="H121" s="98">
        <v>43385</v>
      </c>
      <c r="I121" s="273" t="s">
        <v>107</v>
      </c>
      <c r="J121" s="99">
        <v>28875399127.860001</v>
      </c>
      <c r="K121" s="333">
        <f>(J121*F121)/$Z$27</f>
        <v>12197.0934898454</v>
      </c>
      <c r="L121" s="99" t="s">
        <v>33</v>
      </c>
      <c r="M121" s="295"/>
      <c r="N121" s="77"/>
      <c r="O121" s="77"/>
      <c r="P121" s="77"/>
      <c r="Q121" s="25"/>
      <c r="R121" s="49"/>
      <c r="S121" s="49"/>
      <c r="T121" s="49"/>
      <c r="U121" s="49"/>
      <c r="V121" s="49"/>
      <c r="W121" s="49"/>
      <c r="X121" s="49"/>
      <c r="Y121" s="170"/>
      <c r="Z121" s="171"/>
      <c r="AA121" s="172"/>
      <c r="AG121" s="3"/>
      <c r="AH121" s="3"/>
      <c r="AI121" s="3"/>
      <c r="AJ121" s="3"/>
      <c r="AK121" s="3"/>
    </row>
    <row r="122" spans="1:37" ht="73.5" customHeight="1" thickBot="1">
      <c r="A122" s="69"/>
      <c r="B122" s="69"/>
      <c r="C122" s="69"/>
      <c r="D122" s="69"/>
      <c r="E122" s="28"/>
      <c r="F122" s="69"/>
      <c r="G122" s="69"/>
      <c r="H122" s="84"/>
      <c r="I122" s="301" t="s">
        <v>11</v>
      </c>
      <c r="J122" s="302"/>
      <c r="K122" s="195">
        <f>SUM(K114:K121)</f>
        <v>246105.95628665586</v>
      </c>
      <c r="L122" s="197" t="s">
        <v>113</v>
      </c>
      <c r="M122" s="184" t="str">
        <f>IF(K122&gt;=$K$12,"CUMPLE","NO CUMPLE")</f>
        <v>CUMPLE</v>
      </c>
      <c r="N122" s="218"/>
      <c r="O122" s="218"/>
      <c r="P122" s="67"/>
      <c r="Q122" s="25"/>
      <c r="X122" s="120"/>
      <c r="AA122" s="16"/>
      <c r="AG122" s="16"/>
      <c r="AH122" s="16"/>
      <c r="AI122" s="16"/>
      <c r="AJ122" s="16"/>
      <c r="AK122" s="16"/>
    </row>
    <row r="123" spans="1:37" ht="45" customHeight="1" thickBot="1">
      <c r="A123" s="67"/>
      <c r="B123" s="67"/>
      <c r="C123" s="67"/>
      <c r="D123" s="67"/>
      <c r="E123" s="67"/>
      <c r="F123" s="67"/>
      <c r="G123" s="67"/>
      <c r="H123" s="73"/>
      <c r="I123" s="303" t="s">
        <v>57</v>
      </c>
      <c r="J123" s="303"/>
      <c r="K123" s="196">
        <f>SUM(K117,K118)</f>
        <v>104831.68781237985</v>
      </c>
      <c r="L123" s="198" t="s">
        <v>97</v>
      </c>
      <c r="M123" s="184" t="str">
        <f>IF(K123&gt;=$E$12,"CUMPLE","NO CUMPLE")</f>
        <v>CUMPLE</v>
      </c>
      <c r="N123" s="219"/>
      <c r="O123" s="219"/>
      <c r="P123" s="67"/>
      <c r="Q123" s="16"/>
      <c r="X123" s="120"/>
      <c r="AA123" s="16"/>
      <c r="AG123" s="16"/>
      <c r="AH123" s="16"/>
      <c r="AI123" s="16"/>
      <c r="AJ123" s="16"/>
      <c r="AK123" s="16"/>
    </row>
    <row r="124" spans="1:37" ht="58.5" customHeight="1" thickBot="1">
      <c r="A124" s="67"/>
      <c r="C124" s="263" t="s">
        <v>184</v>
      </c>
      <c r="D124" s="263" t="s">
        <v>181</v>
      </c>
      <c r="E124" s="263" t="s">
        <v>182</v>
      </c>
      <c r="F124" s="263" t="s">
        <v>11</v>
      </c>
      <c r="G124" s="263" t="s">
        <v>183</v>
      </c>
      <c r="H124" s="73"/>
      <c r="I124" s="85"/>
      <c r="J124" s="122"/>
      <c r="K124" s="157">
        <v>0.3</v>
      </c>
      <c r="L124" s="158"/>
      <c r="M124" s="125"/>
      <c r="N124" s="125"/>
      <c r="O124" s="125"/>
      <c r="P124" s="67"/>
      <c r="Q124" s="16"/>
      <c r="X124" s="120"/>
      <c r="AA124" s="16"/>
      <c r="AG124" s="16"/>
      <c r="AH124" s="16"/>
      <c r="AI124" s="16"/>
      <c r="AJ124" s="16"/>
      <c r="AK124" s="16"/>
    </row>
    <row r="125" spans="1:37" ht="21" customHeight="1">
      <c r="A125" s="67"/>
      <c r="B125" s="267" t="s">
        <v>81</v>
      </c>
      <c r="C125" s="257">
        <v>0.5</v>
      </c>
      <c r="D125" s="268">
        <f>'FASE 1 CONSULTORIA'!K68+'FASE 1 CONSULTORIA'!K70</f>
        <v>14428.986307724776</v>
      </c>
      <c r="E125" s="268">
        <f>K114+K118+K119</f>
        <v>130427.07603061046</v>
      </c>
      <c r="F125" s="259">
        <f>SUM(D125:E125)</f>
        <v>144856.06233833524</v>
      </c>
      <c r="G125" s="262">
        <f>F125/$F$129</f>
        <v>0.54898697432576993</v>
      </c>
      <c r="H125"/>
      <c r="I125"/>
      <c r="J125"/>
      <c r="K125" s="67" t="s">
        <v>132</v>
      </c>
      <c r="L125" s="154" t="s">
        <v>134</v>
      </c>
      <c r="M125" s="296"/>
      <c r="N125" s="220"/>
      <c r="O125" s="220"/>
      <c r="P125" s="67"/>
      <c r="Q125" s="16"/>
      <c r="R125" s="120"/>
      <c r="S125" s="120"/>
      <c r="T125" s="120"/>
      <c r="U125" s="120"/>
      <c r="V125" s="120"/>
      <c r="W125" s="120"/>
      <c r="X125" s="120"/>
      <c r="AA125" s="16"/>
      <c r="AG125" s="16"/>
      <c r="AH125" s="16"/>
      <c r="AI125" s="16"/>
      <c r="AJ125" s="16"/>
      <c r="AK125" s="16"/>
    </row>
    <row r="126" spans="1:37" ht="21" customHeight="1">
      <c r="A126" s="67"/>
      <c r="B126" s="267" t="s">
        <v>82</v>
      </c>
      <c r="C126" s="257">
        <v>0.2</v>
      </c>
      <c r="D126" s="268">
        <v>0</v>
      </c>
      <c r="E126" s="268">
        <f>K121</f>
        <v>12197.0934898454</v>
      </c>
      <c r="F126" s="259">
        <f>SUM(D126:E126)</f>
        <v>12197.0934898454</v>
      </c>
      <c r="G126" s="262">
        <f t="shared" ref="G126:G128" si="5">F126/$F$129</f>
        <v>4.6225510637718792E-2</v>
      </c>
      <c r="H126"/>
      <c r="I126"/>
      <c r="J126"/>
      <c r="K126" s="67" t="s">
        <v>132</v>
      </c>
      <c r="L126" s="154" t="s">
        <v>134</v>
      </c>
      <c r="M126" s="297"/>
      <c r="N126" s="220"/>
      <c r="O126" s="220"/>
      <c r="P126" s="67"/>
      <c r="Q126" s="16"/>
      <c r="R126" s="120"/>
      <c r="S126" s="120"/>
      <c r="T126" s="120"/>
      <c r="U126" s="120"/>
      <c r="V126" s="120"/>
      <c r="W126" s="120"/>
      <c r="X126" s="120"/>
      <c r="AA126" s="16"/>
      <c r="AG126" s="16"/>
      <c r="AH126" s="16"/>
      <c r="AI126" s="16"/>
      <c r="AJ126" s="16"/>
      <c r="AK126" s="16"/>
    </row>
    <row r="127" spans="1:37" ht="21" customHeight="1">
      <c r="A127" s="67"/>
      <c r="B127" s="267" t="s">
        <v>83</v>
      </c>
      <c r="C127" s="257">
        <v>0.15</v>
      </c>
      <c r="D127" s="269">
        <v>0</v>
      </c>
      <c r="E127" s="269">
        <f>K116+K120</f>
        <v>33578.756154948329</v>
      </c>
      <c r="F127" s="259">
        <f>SUM(D127:E127)</f>
        <v>33578.756154948329</v>
      </c>
      <c r="G127" s="262">
        <f t="shared" si="5"/>
        <v>0.12725942874293766</v>
      </c>
      <c r="H127"/>
      <c r="I127"/>
      <c r="J127"/>
      <c r="K127" s="67" t="s">
        <v>132</v>
      </c>
      <c r="L127" s="154" t="s">
        <v>134</v>
      </c>
      <c r="M127" s="297"/>
      <c r="N127" s="220"/>
      <c r="O127" s="220"/>
      <c r="P127" s="67"/>
      <c r="Q127" s="16"/>
      <c r="R127" s="120"/>
      <c r="S127" s="120"/>
      <c r="T127" s="120"/>
      <c r="U127" s="120"/>
      <c r="V127" s="120"/>
      <c r="W127" s="120"/>
      <c r="X127" s="120"/>
      <c r="AA127" s="16"/>
      <c r="AG127" s="16"/>
      <c r="AH127" s="16"/>
      <c r="AI127" s="16"/>
      <c r="AJ127" s="16"/>
      <c r="AK127" s="16"/>
    </row>
    <row r="128" spans="1:37" ht="21" customHeight="1">
      <c r="A128" s="67"/>
      <c r="B128" s="267" t="s">
        <v>84</v>
      </c>
      <c r="C128" s="257">
        <v>0.15</v>
      </c>
      <c r="D128" s="268">
        <f>'FASE 1 CONSULTORIA'!K67+'FASE 1 CONSULTORIA'!K69</f>
        <v>3325.7118705782527</v>
      </c>
      <c r="E128" s="270">
        <f>K117+K115</f>
        <v>69903.03061125167</v>
      </c>
      <c r="F128" s="259">
        <f>SUM(D128:E128)</f>
        <v>73228.742481829919</v>
      </c>
      <c r="G128" s="262">
        <f t="shared" si="5"/>
        <v>0.27752808629357362</v>
      </c>
      <c r="H128"/>
      <c r="I128"/>
      <c r="J128"/>
      <c r="K128" s="67" t="s">
        <v>132</v>
      </c>
      <c r="L128" s="154" t="s">
        <v>134</v>
      </c>
      <c r="M128" s="297"/>
      <c r="N128" s="220"/>
      <c r="O128" s="220"/>
      <c r="P128" s="67"/>
      <c r="Q128" s="16"/>
      <c r="R128" s="120"/>
      <c r="S128" s="120"/>
      <c r="T128" s="120"/>
      <c r="U128" s="120"/>
      <c r="V128" s="120"/>
      <c r="W128" s="120"/>
      <c r="X128" s="120"/>
      <c r="AA128" s="3"/>
      <c r="AG128" s="3"/>
      <c r="AH128" s="3"/>
      <c r="AI128" s="3"/>
      <c r="AJ128" s="3"/>
      <c r="AK128" s="3"/>
    </row>
    <row r="129" spans="1:37" ht="21" customHeight="1" thickBot="1">
      <c r="A129" s="67"/>
      <c r="B129"/>
      <c r="C129"/>
      <c r="D129"/>
      <c r="E129" s="264" t="s">
        <v>11</v>
      </c>
      <c r="F129" s="265">
        <f>SUM(F125:F128)</f>
        <v>263860.65446495888</v>
      </c>
      <c r="G129" s="266">
        <f>SUM(G125:G128)</f>
        <v>1</v>
      </c>
      <c r="H129"/>
      <c r="I129"/>
      <c r="J129"/>
      <c r="K129" s="153" t="s">
        <v>137</v>
      </c>
      <c r="L129" s="154" t="s">
        <v>136</v>
      </c>
      <c r="M129" s="298"/>
      <c r="N129" s="220"/>
      <c r="O129" s="220"/>
      <c r="P129" s="28"/>
      <c r="Q129" s="16"/>
      <c r="R129" s="120"/>
      <c r="S129" s="120"/>
      <c r="T129" s="120"/>
      <c r="U129" s="120"/>
      <c r="V129" s="120"/>
      <c r="W129" s="120"/>
      <c r="AA129" s="3"/>
      <c r="AG129" s="3"/>
      <c r="AH129" s="3"/>
      <c r="AI129" s="3"/>
      <c r="AJ129" s="3"/>
      <c r="AK129" s="3"/>
    </row>
    <row r="130" spans="1:37" ht="15" customHeight="1" thickBot="1">
      <c r="A130" s="67"/>
      <c r="B130" s="67"/>
      <c r="C130" s="67"/>
      <c r="D130" s="67"/>
      <c r="H130" s="86"/>
      <c r="I130" s="87"/>
      <c r="J130" s="88"/>
      <c r="K130" s="67" t="s">
        <v>132</v>
      </c>
      <c r="L130" s="67" t="s">
        <v>132</v>
      </c>
      <c r="M130" s="186"/>
      <c r="N130" s="186"/>
      <c r="O130" s="186"/>
      <c r="P130" s="28"/>
      <c r="Q130" s="16"/>
      <c r="R130" s="120"/>
      <c r="S130" s="120"/>
      <c r="T130" s="120"/>
      <c r="U130" s="120"/>
      <c r="V130" s="120"/>
      <c r="W130" s="120"/>
      <c r="AA130" s="3"/>
      <c r="AG130" s="3"/>
      <c r="AH130" s="3"/>
      <c r="AI130" s="3"/>
      <c r="AJ130" s="3"/>
      <c r="AK130" s="3"/>
    </row>
    <row r="131" spans="1:37" ht="34.5" customHeight="1" thickBot="1">
      <c r="A131" s="67"/>
      <c r="B131" s="67"/>
      <c r="C131" s="67"/>
      <c r="D131" s="67"/>
      <c r="E131" s="67"/>
      <c r="F131" s="67"/>
      <c r="G131" s="67"/>
      <c r="H131" s="86"/>
      <c r="I131" s="87"/>
      <c r="J131" s="88"/>
      <c r="K131" s="299" t="s">
        <v>95</v>
      </c>
      <c r="L131" s="300"/>
      <c r="M131" s="237" t="str">
        <f>IF(AND(M122="CUMPLE",M123="CUMPLE",K130="CUMPLE",L130="CUMPLE"),"HABILITADO","NO HABILITADO")</f>
        <v>HABILITADO</v>
      </c>
      <c r="N131" s="221"/>
      <c r="O131" s="221"/>
      <c r="P131" s="155"/>
      <c r="Q131" s="16"/>
      <c r="R131" s="120"/>
      <c r="S131" s="120"/>
      <c r="T131" s="120"/>
      <c r="U131" s="120"/>
      <c r="V131" s="120"/>
      <c r="W131" s="120"/>
      <c r="AA131" s="3"/>
      <c r="AG131" s="3"/>
      <c r="AH131" s="3"/>
      <c r="AI131" s="3"/>
      <c r="AJ131" s="3"/>
      <c r="AK131" s="3"/>
    </row>
    <row r="132" spans="1:37" ht="24.75" customHeight="1"/>
    <row r="138" spans="1:37">
      <c r="M138" s="4" t="str">
        <f>IF(AND(M122="CUMPLE",M123="CUMPLE",L130="CUMPLE",K130="CUMPLE"),"HABILITADO","NO HABILITADO")</f>
        <v>HABILITADO</v>
      </c>
    </row>
  </sheetData>
  <mergeCells count="80">
    <mergeCell ref="M31:M35"/>
    <mergeCell ref="G25:G26"/>
    <mergeCell ref="G23:G24"/>
    <mergeCell ref="G21:G22"/>
    <mergeCell ref="G19:G20"/>
    <mergeCell ref="I29:J29"/>
    <mergeCell ref="I28:J28"/>
    <mergeCell ref="M25:M26"/>
    <mergeCell ref="F15:J16"/>
    <mergeCell ref="A1:M1"/>
    <mergeCell ref="A2:M2"/>
    <mergeCell ref="A3:M3"/>
    <mergeCell ref="A5:M5"/>
    <mergeCell ref="A6:M6"/>
    <mergeCell ref="A7:B7"/>
    <mergeCell ref="A8:M8"/>
    <mergeCell ref="A10:M10"/>
    <mergeCell ref="C13:D13"/>
    <mergeCell ref="E13:F13"/>
    <mergeCell ref="F14:J14"/>
    <mergeCell ref="K37:L37"/>
    <mergeCell ref="F109:J109"/>
    <mergeCell ref="F110:J111"/>
    <mergeCell ref="F63:J63"/>
    <mergeCell ref="F64:J65"/>
    <mergeCell ref="F89:J89"/>
    <mergeCell ref="F90:J91"/>
    <mergeCell ref="F39:J39"/>
    <mergeCell ref="F40:J41"/>
    <mergeCell ref="I51:J51"/>
    <mergeCell ref="I52:J52"/>
    <mergeCell ref="K60:L60"/>
    <mergeCell ref="I76:J76"/>
    <mergeCell ref="I77:J77"/>
    <mergeCell ref="A21:A22"/>
    <mergeCell ref="A19:A20"/>
    <mergeCell ref="A23:A24"/>
    <mergeCell ref="A25:A26"/>
    <mergeCell ref="B19:B20"/>
    <mergeCell ref="B23:B24"/>
    <mergeCell ref="B25:B26"/>
    <mergeCell ref="B21:B22"/>
    <mergeCell ref="I123:J123"/>
    <mergeCell ref="A43:A44"/>
    <mergeCell ref="B43:B44"/>
    <mergeCell ref="G43:G44"/>
    <mergeCell ref="A45:A46"/>
    <mergeCell ref="A114:A116"/>
    <mergeCell ref="B114:B116"/>
    <mergeCell ref="A117:A118"/>
    <mergeCell ref="B117:B118"/>
    <mergeCell ref="G117:G118"/>
    <mergeCell ref="A120:A121"/>
    <mergeCell ref="B120:B121"/>
    <mergeCell ref="G120:G121"/>
    <mergeCell ref="A47:A48"/>
    <mergeCell ref="A49:A50"/>
    <mergeCell ref="I122:J122"/>
    <mergeCell ref="M79:M83"/>
    <mergeCell ref="M117:M118"/>
    <mergeCell ref="G114:G116"/>
    <mergeCell ref="M114:M116"/>
    <mergeCell ref="A70:A72"/>
    <mergeCell ref="G70:G72"/>
    <mergeCell ref="M120:M121"/>
    <mergeCell ref="M125:M129"/>
    <mergeCell ref="K131:L131"/>
    <mergeCell ref="B45:B46"/>
    <mergeCell ref="G45:G46"/>
    <mergeCell ref="B47:B48"/>
    <mergeCell ref="G47:G48"/>
    <mergeCell ref="G49:G50"/>
    <mergeCell ref="B49:B50"/>
    <mergeCell ref="K85:L85"/>
    <mergeCell ref="I97:J97"/>
    <mergeCell ref="I98:J98"/>
    <mergeCell ref="M100:M104"/>
    <mergeCell ref="K106:L106"/>
    <mergeCell ref="M54:M58"/>
    <mergeCell ref="B70:B72"/>
  </mergeCells>
  <conditionalFormatting sqref="L35:L36">
    <cfRule type="cellIs" dxfId="184" priority="499" operator="equal">
      <formula>"NO CUMPLE"</formula>
    </cfRule>
  </conditionalFormatting>
  <conditionalFormatting sqref="K9:L9">
    <cfRule type="containsText" dxfId="183" priority="498" operator="containsText" text="FUERA DE TIEMPO">
      <formula>NOT(ISERROR(SEARCH("FUERA DE TIEMPO",K9)))</formula>
    </cfRule>
  </conditionalFormatting>
  <conditionalFormatting sqref="H27">
    <cfRule type="cellIs" dxfId="182" priority="495" operator="greaterThanOrEqual">
      <formula>#REF!</formula>
    </cfRule>
  </conditionalFormatting>
  <conditionalFormatting sqref="L30">
    <cfRule type="cellIs" dxfId="181" priority="493" operator="equal">
      <formula>"CUMPLE UN CONTRATO MAYOR AL POE"</formula>
    </cfRule>
    <cfRule type="cellIs" dxfId="180" priority="494" operator="equal">
      <formula>"NO CUMPLE UN CONTRATO MAYOR AL POE"</formula>
    </cfRule>
  </conditionalFormatting>
  <conditionalFormatting sqref="L122:O122 L28:O28 L51:O51 L76:O76 L97:O97">
    <cfRule type="cellIs" dxfId="179" priority="487" operator="equal">
      <formula>"CUMPLE 1 VEZ EL POE"</formula>
    </cfRule>
    <cfRule type="cellIs" dxfId="178" priority="488" operator="equal">
      <formula>"NO CUMPLE 1 VEZ EL POE"</formula>
    </cfRule>
  </conditionalFormatting>
  <conditionalFormatting sqref="L29:O29 L123:O123 L52:O52 L77:O77 L98:O98">
    <cfRule type="cellIs" dxfId="177" priority="485" operator="equal">
      <formula>"NO CUMPLE UN CONTRATO MAYOR AL POE"</formula>
    </cfRule>
    <cfRule type="cellIs" dxfId="176" priority="486" operator="equal">
      <formula>"CUMPLE UN CONTRATO MAYOR AL POE"</formula>
    </cfRule>
  </conditionalFormatting>
  <conditionalFormatting sqref="H21:H22">
    <cfRule type="cellIs" dxfId="175" priority="443" operator="greaterThanOrEqual">
      <formula>#REF!</formula>
    </cfRule>
  </conditionalFormatting>
  <conditionalFormatting sqref="L19:L27">
    <cfRule type="cellIs" dxfId="174" priority="439" operator="equal">
      <formula>"NO"</formula>
    </cfRule>
    <cfRule type="cellIs" dxfId="173" priority="440" operator="equal">
      <formula>"SI"</formula>
    </cfRule>
  </conditionalFormatting>
  <conditionalFormatting sqref="K19:K27">
    <cfRule type="cellIs" dxfId="172" priority="355" operator="greaterThanOrEqual">
      <formula>$C$12</formula>
    </cfRule>
  </conditionalFormatting>
  <conditionalFormatting sqref="K35:K36">
    <cfRule type="cellIs" dxfId="171" priority="348" operator="equal">
      <formula>"MAYOR"</formula>
    </cfRule>
    <cfRule type="cellIs" dxfId="170" priority="350" operator="equal">
      <formula>"NO CUMPLE"</formula>
    </cfRule>
  </conditionalFormatting>
  <conditionalFormatting sqref="K35:K36">
    <cfRule type="containsText" dxfId="169" priority="349" operator="containsText" text="FUERA DE TIEMPO">
      <formula>NOT(ISERROR(SEARCH("FUERA DE TIEMPO",K35)))</formula>
    </cfRule>
  </conditionalFormatting>
  <conditionalFormatting sqref="L35">
    <cfRule type="cellIs" dxfId="168" priority="346" operator="equal">
      <formula>"APORTA"</formula>
    </cfRule>
    <cfRule type="cellIs" dxfId="167" priority="347" operator="equal">
      <formula>"NO APORTA"</formula>
    </cfRule>
  </conditionalFormatting>
  <conditionalFormatting sqref="L31:L34">
    <cfRule type="cellIs" dxfId="166" priority="344" operator="equal">
      <formula>"NO CUMPLE"</formula>
    </cfRule>
  </conditionalFormatting>
  <conditionalFormatting sqref="K31:K34">
    <cfRule type="cellIs" dxfId="165" priority="341" operator="equal">
      <formula>"MAYOR"</formula>
    </cfRule>
    <cfRule type="cellIs" dxfId="164" priority="343" operator="equal">
      <formula>"NO CUMPLE"</formula>
    </cfRule>
  </conditionalFormatting>
  <conditionalFormatting sqref="K31:K34">
    <cfRule type="containsText" dxfId="163" priority="342" operator="containsText" text="FUERA DE TIEMPO">
      <formula>NOT(ISERROR(SEARCH("FUERA DE TIEMPO",K31)))</formula>
    </cfRule>
  </conditionalFormatting>
  <conditionalFormatting sqref="L31:L34">
    <cfRule type="cellIs" dxfId="162" priority="339" operator="equal">
      <formula>"APORTA"</formula>
    </cfRule>
    <cfRule type="cellIs" dxfId="161" priority="340" operator="equal">
      <formula>"NO APORTA"</formula>
    </cfRule>
  </conditionalFormatting>
  <conditionalFormatting sqref="N37:P37 N85:P85 N106:P106 N131:P131 N60:P60">
    <cfRule type="cellIs" dxfId="160" priority="335" operator="equal">
      <formula>"NO HABILITADO"</formula>
    </cfRule>
    <cfRule type="cellIs" dxfId="159" priority="336" operator="equal">
      <formula>"HABILITADO"</formula>
    </cfRule>
    <cfRule type="cellIs" dxfId="158" priority="337" operator="equal">
      <formula>"NO CUMPLE UN CONTRATO MAYOR AL POE"</formula>
    </cfRule>
    <cfRule type="cellIs" dxfId="157" priority="338" operator="equal">
      <formula>"CUMPLE UN CONTRATO MAYOR AL POE"</formula>
    </cfRule>
  </conditionalFormatting>
  <conditionalFormatting sqref="H25">
    <cfRule type="cellIs" dxfId="156" priority="334" operator="greaterThanOrEqual">
      <formula>#REF!</formula>
    </cfRule>
  </conditionalFormatting>
  <conditionalFormatting sqref="H23">
    <cfRule type="cellIs" dxfId="155" priority="332" operator="greaterThanOrEqual">
      <formula>#REF!</formula>
    </cfRule>
  </conditionalFormatting>
  <conditionalFormatting sqref="H24">
    <cfRule type="cellIs" dxfId="154" priority="331" operator="greaterThanOrEqual">
      <formula>#REF!</formula>
    </cfRule>
  </conditionalFormatting>
  <conditionalFormatting sqref="H26">
    <cfRule type="cellIs" dxfId="153" priority="330" operator="greaterThanOrEqual">
      <formula>#REF!</formula>
    </cfRule>
  </conditionalFormatting>
  <conditionalFormatting sqref="M28:O29 M122:O123 M51:O52 M76:O77 M97:O98">
    <cfRule type="cellIs" dxfId="152" priority="326" operator="equal">
      <formula>"CUMPLE"</formula>
    </cfRule>
    <cfRule type="cellIs" dxfId="151" priority="327" operator="equal">
      <formula>"NO CUMPLE"</formula>
    </cfRule>
  </conditionalFormatting>
  <conditionalFormatting sqref="H19">
    <cfRule type="cellIs" dxfId="150" priority="325" operator="greaterThanOrEqual">
      <formula>#REF!</formula>
    </cfRule>
  </conditionalFormatting>
  <conditionalFormatting sqref="H20">
    <cfRule type="cellIs" dxfId="149" priority="324" operator="greaterThanOrEqual">
      <formula>#REF!</formula>
    </cfRule>
  </conditionalFormatting>
  <conditionalFormatting sqref="L36">
    <cfRule type="cellIs" dxfId="148" priority="323" operator="equal">
      <formula>"CUMPLE"</formula>
    </cfRule>
  </conditionalFormatting>
  <conditionalFormatting sqref="L83">
    <cfRule type="cellIs" dxfId="147" priority="273" operator="equal">
      <formula>"NO CUMPLE"</formula>
    </cfRule>
  </conditionalFormatting>
  <conditionalFormatting sqref="H70">
    <cfRule type="cellIs" dxfId="146" priority="272" operator="greaterThanOrEqual">
      <formula>#REF!</formula>
    </cfRule>
  </conditionalFormatting>
  <conditionalFormatting sqref="L78">
    <cfRule type="cellIs" dxfId="145" priority="270" operator="equal">
      <formula>"CUMPLE UN CONTRATO MAYOR AL POE"</formula>
    </cfRule>
    <cfRule type="cellIs" dxfId="144" priority="271" operator="equal">
      <formula>"NO CUMPLE UN CONTRATO MAYOR AL POE"</formula>
    </cfRule>
  </conditionalFormatting>
  <conditionalFormatting sqref="H68:H69">
    <cfRule type="cellIs" dxfId="143" priority="261" operator="greaterThanOrEqual">
      <formula>#REF!</formula>
    </cfRule>
  </conditionalFormatting>
  <conditionalFormatting sqref="L68">
    <cfRule type="cellIs" dxfId="142" priority="259" operator="equal">
      <formula>"NO"</formula>
    </cfRule>
    <cfRule type="cellIs" dxfId="141" priority="260" operator="equal">
      <formula>"SI"</formula>
    </cfRule>
  </conditionalFormatting>
  <conditionalFormatting sqref="K68:K75">
    <cfRule type="cellIs" dxfId="140" priority="258" operator="greaterThanOrEqual">
      <formula>$C$12</formula>
    </cfRule>
  </conditionalFormatting>
  <conditionalFormatting sqref="L83">
    <cfRule type="cellIs" dxfId="139" priority="253" operator="equal">
      <formula>"APORTA"</formula>
    </cfRule>
    <cfRule type="cellIs" dxfId="138" priority="254" operator="equal">
      <formula>"NO APORTA"</formula>
    </cfRule>
  </conditionalFormatting>
  <conditionalFormatting sqref="L79:L82">
    <cfRule type="cellIs" dxfId="137" priority="251" operator="equal">
      <formula>"NO CUMPLE"</formula>
    </cfRule>
  </conditionalFormatting>
  <conditionalFormatting sqref="L79:L82">
    <cfRule type="cellIs" dxfId="136" priority="246" operator="equal">
      <formula>"APORTA"</formula>
    </cfRule>
    <cfRule type="cellIs" dxfId="135" priority="247" operator="equal">
      <formula>"NO APORTA"</formula>
    </cfRule>
  </conditionalFormatting>
  <conditionalFormatting sqref="H75">
    <cfRule type="cellIs" dxfId="134" priority="241" operator="greaterThanOrEqual">
      <formula>#REF!</formula>
    </cfRule>
  </conditionalFormatting>
  <conditionalFormatting sqref="H73">
    <cfRule type="cellIs" dxfId="133" priority="240" operator="greaterThanOrEqual">
      <formula>#REF!</formula>
    </cfRule>
  </conditionalFormatting>
  <conditionalFormatting sqref="H74">
    <cfRule type="cellIs" dxfId="132" priority="239" operator="greaterThanOrEqual">
      <formula>#REF!</formula>
    </cfRule>
  </conditionalFormatting>
  <conditionalFormatting sqref="L69:L75">
    <cfRule type="cellIs" dxfId="131" priority="236" operator="equal">
      <formula>"NO"</formula>
    </cfRule>
    <cfRule type="cellIs" dxfId="130" priority="237" operator="equal">
      <formula>"SI"</formula>
    </cfRule>
  </conditionalFormatting>
  <conditionalFormatting sqref="L104:L105">
    <cfRule type="cellIs" dxfId="129" priority="227" operator="equal">
      <formula>"NO CUMPLE"</formula>
    </cfRule>
  </conditionalFormatting>
  <conditionalFormatting sqref="L99">
    <cfRule type="cellIs" dxfId="128" priority="224" operator="equal">
      <formula>"CUMPLE UN CONTRATO MAYOR AL POE"</formula>
    </cfRule>
    <cfRule type="cellIs" dxfId="127" priority="225" operator="equal">
      <formula>"NO CUMPLE UN CONTRATO MAYOR AL POE"</formula>
    </cfRule>
  </conditionalFormatting>
  <conditionalFormatting sqref="H93:H94">
    <cfRule type="cellIs" dxfId="126" priority="215" operator="greaterThanOrEqual">
      <formula>#REF!</formula>
    </cfRule>
  </conditionalFormatting>
  <conditionalFormatting sqref="L93">
    <cfRule type="cellIs" dxfId="125" priority="213" operator="equal">
      <formula>"NO"</formula>
    </cfRule>
    <cfRule type="cellIs" dxfId="124" priority="214" operator="equal">
      <formula>"SI"</formula>
    </cfRule>
  </conditionalFormatting>
  <conditionalFormatting sqref="K93:K96">
    <cfRule type="cellIs" dxfId="123" priority="212" operator="greaterThanOrEqual">
      <formula>$C$12</formula>
    </cfRule>
  </conditionalFormatting>
  <conditionalFormatting sqref="L104">
    <cfRule type="cellIs" dxfId="122" priority="207" operator="equal">
      <formula>"APORTA"</formula>
    </cfRule>
    <cfRule type="cellIs" dxfId="121" priority="208" operator="equal">
      <formula>"NO APORTA"</formula>
    </cfRule>
  </conditionalFormatting>
  <conditionalFormatting sqref="L100:L103">
    <cfRule type="cellIs" dxfId="120" priority="205" operator="equal">
      <formula>"NO CUMPLE"</formula>
    </cfRule>
  </conditionalFormatting>
  <conditionalFormatting sqref="L100:L103">
    <cfRule type="cellIs" dxfId="119" priority="200" operator="equal">
      <formula>"APORTA"</formula>
    </cfRule>
    <cfRule type="cellIs" dxfId="118" priority="201" operator="equal">
      <formula>"NO APORTA"</formula>
    </cfRule>
  </conditionalFormatting>
  <conditionalFormatting sqref="L94:L96">
    <cfRule type="cellIs" dxfId="117" priority="190" operator="equal">
      <formula>"NO"</formula>
    </cfRule>
    <cfRule type="cellIs" dxfId="116" priority="191" operator="equal">
      <formula>"SI"</formula>
    </cfRule>
  </conditionalFormatting>
  <conditionalFormatting sqref="H96">
    <cfRule type="cellIs" dxfId="115" priority="187" operator="greaterThanOrEqual">
      <formula>#REF!</formula>
    </cfRule>
  </conditionalFormatting>
  <conditionalFormatting sqref="L105">
    <cfRule type="cellIs" dxfId="114" priority="185" operator="equal">
      <formula>"CUMPLE"</formula>
    </cfRule>
  </conditionalFormatting>
  <conditionalFormatting sqref="L129:L130">
    <cfRule type="cellIs" dxfId="113" priority="181" operator="equal">
      <formula>"NO CUMPLE"</formula>
    </cfRule>
  </conditionalFormatting>
  <conditionalFormatting sqref="K114:K121">
    <cfRule type="cellIs" dxfId="112" priority="166" operator="greaterThanOrEqual">
      <formula>$C$12</formula>
    </cfRule>
  </conditionalFormatting>
  <conditionalFormatting sqref="L124">
    <cfRule type="cellIs" dxfId="111" priority="178" operator="equal">
      <formula>"CUMPLE UN CONTRATO MAYOR AL POE"</formula>
    </cfRule>
    <cfRule type="cellIs" dxfId="110" priority="179" operator="equal">
      <formula>"NO CUMPLE UN CONTRATO MAYOR AL POE"</formula>
    </cfRule>
  </conditionalFormatting>
  <conditionalFormatting sqref="H114:H115">
    <cfRule type="cellIs" dxfId="109" priority="169" operator="greaterThanOrEqual">
      <formula>#REF!</formula>
    </cfRule>
  </conditionalFormatting>
  <conditionalFormatting sqref="L114">
    <cfRule type="cellIs" dxfId="108" priority="167" operator="equal">
      <formula>"NO"</formula>
    </cfRule>
    <cfRule type="cellIs" dxfId="107" priority="168" operator="equal">
      <formula>"SI"</formula>
    </cfRule>
  </conditionalFormatting>
  <conditionalFormatting sqref="L129">
    <cfRule type="cellIs" dxfId="106" priority="161" operator="equal">
      <formula>"APORTA"</formula>
    </cfRule>
    <cfRule type="cellIs" dxfId="105" priority="162" operator="equal">
      <formula>"NO APORTA"</formula>
    </cfRule>
  </conditionalFormatting>
  <conditionalFormatting sqref="L125:L128">
    <cfRule type="cellIs" dxfId="104" priority="159" operator="equal">
      <formula>"NO CUMPLE"</formula>
    </cfRule>
  </conditionalFormatting>
  <conditionalFormatting sqref="L125:L128">
    <cfRule type="cellIs" dxfId="103" priority="154" operator="equal">
      <formula>"APORTA"</formula>
    </cfRule>
    <cfRule type="cellIs" dxfId="102" priority="155" operator="equal">
      <formula>"NO APORTA"</formula>
    </cfRule>
  </conditionalFormatting>
  <conditionalFormatting sqref="H119">
    <cfRule type="cellIs" dxfId="101" priority="148" operator="greaterThanOrEqual">
      <formula>#REF!</formula>
    </cfRule>
  </conditionalFormatting>
  <conditionalFormatting sqref="H120">
    <cfRule type="cellIs" dxfId="100" priority="147" operator="greaterThanOrEqual">
      <formula>#REF!</formula>
    </cfRule>
  </conditionalFormatting>
  <conditionalFormatting sqref="L115:L121">
    <cfRule type="cellIs" dxfId="99" priority="144" operator="equal">
      <formula>"NO"</formula>
    </cfRule>
    <cfRule type="cellIs" dxfId="98" priority="145" operator="equal">
      <formula>"SI"</formula>
    </cfRule>
  </conditionalFormatting>
  <conditionalFormatting sqref="L130">
    <cfRule type="cellIs" dxfId="97" priority="139" operator="equal">
      <formula>"CUMPLE"</formula>
    </cfRule>
  </conditionalFormatting>
  <conditionalFormatting sqref="L58:L59">
    <cfRule type="cellIs" dxfId="96" priority="135" operator="equal">
      <formula>"NO CUMPLE"</formula>
    </cfRule>
  </conditionalFormatting>
  <conditionalFormatting sqref="H45">
    <cfRule type="cellIs" dxfId="95" priority="134" operator="greaterThanOrEqual">
      <formula>#REF!</formula>
    </cfRule>
  </conditionalFormatting>
  <conditionalFormatting sqref="L53">
    <cfRule type="cellIs" dxfId="94" priority="132" operator="equal">
      <formula>"CUMPLE UN CONTRATO MAYOR AL POE"</formula>
    </cfRule>
    <cfRule type="cellIs" dxfId="93" priority="133" operator="equal">
      <formula>"NO CUMPLE UN CONTRATO MAYOR AL POE"</formula>
    </cfRule>
  </conditionalFormatting>
  <conditionalFormatting sqref="H43:H44">
    <cfRule type="cellIs" dxfId="92" priority="123" operator="greaterThanOrEqual">
      <formula>#REF!</formula>
    </cfRule>
  </conditionalFormatting>
  <conditionalFormatting sqref="L43 L45">
    <cfRule type="cellIs" dxfId="91" priority="121" operator="equal">
      <formula>"NO"</formula>
    </cfRule>
    <cfRule type="cellIs" dxfId="90" priority="122" operator="equal">
      <formula>"SI"</formula>
    </cfRule>
  </conditionalFormatting>
  <conditionalFormatting sqref="K43:K50">
    <cfRule type="cellIs" dxfId="89" priority="120" operator="greaterThanOrEqual">
      <formula>$C$12</formula>
    </cfRule>
  </conditionalFormatting>
  <conditionalFormatting sqref="L58">
    <cfRule type="cellIs" dxfId="88" priority="115" operator="equal">
      <formula>"APORTA"</formula>
    </cfRule>
    <cfRule type="cellIs" dxfId="87" priority="116" operator="equal">
      <formula>"NO APORTA"</formula>
    </cfRule>
  </conditionalFormatting>
  <conditionalFormatting sqref="L54:L57">
    <cfRule type="cellIs" dxfId="86" priority="113" operator="equal">
      <formula>"NO CUMPLE"</formula>
    </cfRule>
  </conditionalFormatting>
  <conditionalFormatting sqref="L54:L57">
    <cfRule type="cellIs" dxfId="85" priority="108" operator="equal">
      <formula>"APORTA"</formula>
    </cfRule>
    <cfRule type="cellIs" dxfId="84" priority="109" operator="equal">
      <formula>"NO APORTA"</formula>
    </cfRule>
  </conditionalFormatting>
  <conditionalFormatting sqref="H49">
    <cfRule type="cellIs" dxfId="83" priority="101" operator="greaterThanOrEqual">
      <formula>#REF!</formula>
    </cfRule>
  </conditionalFormatting>
  <conditionalFormatting sqref="L44 L46:L50">
    <cfRule type="cellIs" dxfId="82" priority="98" operator="equal">
      <formula>"NO"</formula>
    </cfRule>
    <cfRule type="cellIs" dxfId="81" priority="99" operator="equal">
      <formula>"SI"</formula>
    </cfRule>
  </conditionalFormatting>
  <conditionalFormatting sqref="H47">
    <cfRule type="cellIs" dxfId="80" priority="94" operator="greaterThanOrEqual">
      <formula>#REF!</formula>
    </cfRule>
  </conditionalFormatting>
  <conditionalFormatting sqref="L59">
    <cfRule type="cellIs" dxfId="79" priority="93" operator="equal">
      <formula>"CUMPLE"</formula>
    </cfRule>
  </conditionalFormatting>
  <conditionalFormatting sqref="H46">
    <cfRule type="cellIs" dxfId="78" priority="92" operator="greaterThanOrEqual">
      <formula>#REF!</formula>
    </cfRule>
  </conditionalFormatting>
  <conditionalFormatting sqref="H48">
    <cfRule type="cellIs" dxfId="77" priority="91" operator="greaterThanOrEqual">
      <formula>#REF!</formula>
    </cfRule>
  </conditionalFormatting>
  <conditionalFormatting sqref="H50">
    <cfRule type="cellIs" dxfId="76" priority="90" operator="greaterThanOrEqual">
      <formula>#REF!</formula>
    </cfRule>
  </conditionalFormatting>
  <conditionalFormatting sqref="K59">
    <cfRule type="cellIs" dxfId="75" priority="65" operator="equal">
      <formula>"NO CUMPLE"</formula>
    </cfRule>
  </conditionalFormatting>
  <conditionalFormatting sqref="K59">
    <cfRule type="cellIs" dxfId="74" priority="64" operator="equal">
      <formula>"CUMPLE"</formula>
    </cfRule>
  </conditionalFormatting>
  <conditionalFormatting sqref="K58">
    <cfRule type="cellIs" dxfId="73" priority="61" operator="equal">
      <formula>"MAYOR"</formula>
    </cfRule>
    <cfRule type="cellIs" dxfId="72" priority="63" operator="equal">
      <formula>"NO CUMPLE"</formula>
    </cfRule>
  </conditionalFormatting>
  <conditionalFormatting sqref="K58">
    <cfRule type="containsText" dxfId="71" priority="62" operator="containsText" text="FUERA DE TIEMPO">
      <formula>NOT(ISERROR(SEARCH("FUERA DE TIEMPO",K58)))</formula>
    </cfRule>
  </conditionalFormatting>
  <conditionalFormatting sqref="K54:K57">
    <cfRule type="cellIs" dxfId="70" priority="58" operator="equal">
      <formula>"MAYOR"</formula>
    </cfRule>
    <cfRule type="cellIs" dxfId="69" priority="60" operator="equal">
      <formula>"NO CUMPLE"</formula>
    </cfRule>
  </conditionalFormatting>
  <conditionalFormatting sqref="K54:K57">
    <cfRule type="containsText" dxfId="68" priority="59" operator="containsText" text="FUERA DE TIEMPO">
      <formula>NOT(ISERROR(SEARCH("FUERA DE TIEMPO",K54)))</formula>
    </cfRule>
  </conditionalFormatting>
  <conditionalFormatting sqref="K83">
    <cfRule type="cellIs" dxfId="67" priority="55" operator="equal">
      <formula>"MAYOR"</formula>
    </cfRule>
    <cfRule type="cellIs" dxfId="66" priority="57" operator="equal">
      <formula>"NO CUMPLE"</formula>
    </cfRule>
  </conditionalFormatting>
  <conditionalFormatting sqref="K83">
    <cfRule type="containsText" dxfId="65" priority="56" operator="containsText" text="FUERA DE TIEMPO">
      <formula>NOT(ISERROR(SEARCH("FUERA DE TIEMPO",K83)))</formula>
    </cfRule>
  </conditionalFormatting>
  <conditionalFormatting sqref="K79:K82">
    <cfRule type="cellIs" dxfId="64" priority="52" operator="equal">
      <formula>"MAYOR"</formula>
    </cfRule>
    <cfRule type="cellIs" dxfId="63" priority="54" operator="equal">
      <formula>"NO CUMPLE"</formula>
    </cfRule>
  </conditionalFormatting>
  <conditionalFormatting sqref="K79:K82">
    <cfRule type="containsText" dxfId="62" priority="53" operator="containsText" text="FUERA DE TIEMPO">
      <formula>NOT(ISERROR(SEARCH("FUERA DE TIEMPO",K79)))</formula>
    </cfRule>
  </conditionalFormatting>
  <conditionalFormatting sqref="K104">
    <cfRule type="cellIs" dxfId="61" priority="49" operator="equal">
      <formula>"MAYOR"</formula>
    </cfRule>
    <cfRule type="cellIs" dxfId="60" priority="51" operator="equal">
      <formula>"NO CUMPLE"</formula>
    </cfRule>
  </conditionalFormatting>
  <conditionalFormatting sqref="K104">
    <cfRule type="containsText" dxfId="59" priority="50" operator="containsText" text="FUERA DE TIEMPO">
      <formula>NOT(ISERROR(SEARCH("FUERA DE TIEMPO",K104)))</formula>
    </cfRule>
  </conditionalFormatting>
  <conditionalFormatting sqref="K100:K103">
    <cfRule type="cellIs" dxfId="58" priority="46" operator="equal">
      <formula>"MAYOR"</formula>
    </cfRule>
    <cfRule type="cellIs" dxfId="57" priority="48" operator="equal">
      <formula>"NO CUMPLE"</formula>
    </cfRule>
  </conditionalFormatting>
  <conditionalFormatting sqref="K100:K103">
    <cfRule type="containsText" dxfId="56" priority="47" operator="containsText" text="FUERA DE TIEMPO">
      <formula>NOT(ISERROR(SEARCH("FUERA DE TIEMPO",K100)))</formula>
    </cfRule>
  </conditionalFormatting>
  <conditionalFormatting sqref="K129">
    <cfRule type="cellIs" dxfId="55" priority="43" operator="equal">
      <formula>"MAYOR"</formula>
    </cfRule>
    <cfRule type="cellIs" dxfId="54" priority="45" operator="equal">
      <formula>"NO CUMPLE"</formula>
    </cfRule>
  </conditionalFormatting>
  <conditionalFormatting sqref="K129">
    <cfRule type="containsText" dxfId="53" priority="44" operator="containsText" text="FUERA DE TIEMPO">
      <formula>NOT(ISERROR(SEARCH("FUERA DE TIEMPO",K129)))</formula>
    </cfRule>
  </conditionalFormatting>
  <conditionalFormatting sqref="L84">
    <cfRule type="cellIs" dxfId="52" priority="39" operator="equal">
      <formula>"NO CUMPLE"</formula>
    </cfRule>
  </conditionalFormatting>
  <conditionalFormatting sqref="L84">
    <cfRule type="cellIs" dxfId="51" priority="38" operator="equal">
      <formula>"CUMPLE"</formula>
    </cfRule>
  </conditionalFormatting>
  <conditionalFormatting sqref="K84">
    <cfRule type="cellIs" dxfId="50" priority="37" operator="equal">
      <formula>"NO CUMPLE"</formula>
    </cfRule>
  </conditionalFormatting>
  <conditionalFormatting sqref="K84">
    <cfRule type="cellIs" dxfId="49" priority="36" operator="equal">
      <formula>"CUMPLE"</formula>
    </cfRule>
  </conditionalFormatting>
  <conditionalFormatting sqref="H117">
    <cfRule type="cellIs" dxfId="48" priority="35" operator="greaterThanOrEqual">
      <formula>#REF!</formula>
    </cfRule>
  </conditionalFormatting>
  <conditionalFormatting sqref="H116">
    <cfRule type="cellIs" dxfId="47" priority="34" operator="greaterThanOrEqual">
      <formula>#REF!</formula>
    </cfRule>
  </conditionalFormatting>
  <conditionalFormatting sqref="H118">
    <cfRule type="cellIs" dxfId="46" priority="33" operator="greaterThanOrEqual">
      <formula>#REF!</formula>
    </cfRule>
  </conditionalFormatting>
  <conditionalFormatting sqref="H121">
    <cfRule type="cellIs" dxfId="45" priority="32" operator="greaterThanOrEqual">
      <formula>#REF!</formula>
    </cfRule>
  </conditionalFormatting>
  <conditionalFormatting sqref="M29">
    <cfRule type="cellIs" dxfId="44" priority="30" operator="equal">
      <formula>"CUMPLE 1 VEZ EL POE"</formula>
    </cfRule>
    <cfRule type="cellIs" dxfId="43" priority="31" operator="equal">
      <formula>"NO CUMPLE 1 VEZ EL POE"</formula>
    </cfRule>
  </conditionalFormatting>
  <conditionalFormatting sqref="M123">
    <cfRule type="cellIs" dxfId="42" priority="28" operator="equal">
      <formula>"CUMPLE 1 VEZ EL POE"</formula>
    </cfRule>
    <cfRule type="cellIs" dxfId="41" priority="29" operator="equal">
      <formula>"NO CUMPLE 1 VEZ EL POE"</formula>
    </cfRule>
  </conditionalFormatting>
  <conditionalFormatting sqref="K130">
    <cfRule type="cellIs" dxfId="40" priority="27" operator="equal">
      <formula>"NO CUMPLE"</formula>
    </cfRule>
  </conditionalFormatting>
  <conditionalFormatting sqref="K130">
    <cfRule type="cellIs" dxfId="39" priority="26" operator="equal">
      <formula>"CUMPLE"</formula>
    </cfRule>
  </conditionalFormatting>
  <conditionalFormatting sqref="K126">
    <cfRule type="cellIs" dxfId="38" priority="25" operator="equal">
      <formula>"NO CUMPLE"</formula>
    </cfRule>
  </conditionalFormatting>
  <conditionalFormatting sqref="K126">
    <cfRule type="cellIs" dxfId="37" priority="24" operator="equal">
      <formula>"CUMPLE"</formula>
    </cfRule>
  </conditionalFormatting>
  <conditionalFormatting sqref="K127">
    <cfRule type="cellIs" dxfId="36" priority="23" operator="equal">
      <formula>"NO CUMPLE"</formula>
    </cfRule>
  </conditionalFormatting>
  <conditionalFormatting sqref="K127">
    <cfRule type="cellIs" dxfId="35" priority="22" operator="equal">
      <formula>"CUMPLE"</formula>
    </cfRule>
  </conditionalFormatting>
  <conditionalFormatting sqref="K128">
    <cfRule type="cellIs" dxfId="34" priority="21" operator="equal">
      <formula>"NO CUMPLE"</formula>
    </cfRule>
  </conditionalFormatting>
  <conditionalFormatting sqref="K128">
    <cfRule type="cellIs" dxfId="33" priority="20" operator="equal">
      <formula>"CUMPLE"</formula>
    </cfRule>
  </conditionalFormatting>
  <conditionalFormatting sqref="K125">
    <cfRule type="cellIs" dxfId="32" priority="19" operator="equal">
      <formula>"NO CUMPLE"</formula>
    </cfRule>
  </conditionalFormatting>
  <conditionalFormatting sqref="K125">
    <cfRule type="cellIs" dxfId="31" priority="18" operator="equal">
      <formula>"CUMPLE"</formula>
    </cfRule>
  </conditionalFormatting>
  <conditionalFormatting sqref="M52">
    <cfRule type="cellIs" dxfId="30" priority="16" operator="equal">
      <formula>"CUMPLE 1 VEZ EL POE"</formula>
    </cfRule>
    <cfRule type="cellIs" dxfId="29" priority="17" operator="equal">
      <formula>"NO CUMPLE 1 VEZ EL POE"</formula>
    </cfRule>
  </conditionalFormatting>
  <conditionalFormatting sqref="M98">
    <cfRule type="cellIs" dxfId="28" priority="14" operator="equal">
      <formula>"CUMPLE 1 VEZ EL POE"</formula>
    </cfRule>
    <cfRule type="cellIs" dxfId="27" priority="15" operator="equal">
      <formula>"NO CUMPLE 1 VEZ EL POE"</formula>
    </cfRule>
  </conditionalFormatting>
  <conditionalFormatting sqref="H71">
    <cfRule type="cellIs" dxfId="26" priority="13" operator="greaterThanOrEqual">
      <formula>#REF!</formula>
    </cfRule>
  </conditionalFormatting>
  <conditionalFormatting sqref="H72">
    <cfRule type="cellIs" dxfId="25" priority="12" operator="greaterThanOrEqual">
      <formula>#REF!</formula>
    </cfRule>
  </conditionalFormatting>
  <conditionalFormatting sqref="M77">
    <cfRule type="cellIs" dxfId="24" priority="10" operator="equal">
      <formula>"CUMPLE 1 VEZ EL POE"</formula>
    </cfRule>
    <cfRule type="cellIs" dxfId="23" priority="11" operator="equal">
      <formula>"NO CUMPLE 1 VEZ EL POE"</formula>
    </cfRule>
  </conditionalFormatting>
  <conditionalFormatting sqref="H95">
    <cfRule type="cellIs" dxfId="22" priority="9" operator="greaterThanOrEqual">
      <formula>#REF!</formula>
    </cfRule>
  </conditionalFormatting>
  <conditionalFormatting sqref="K105">
    <cfRule type="cellIs" dxfId="21" priority="8" operator="equal">
      <formula>"NO CUMPLE"</formula>
    </cfRule>
  </conditionalFormatting>
  <conditionalFormatting sqref="K105">
    <cfRule type="cellIs" dxfId="20" priority="7" operator="equal">
      <formula>"CUMPLE"</formula>
    </cfRule>
  </conditionalFormatting>
  <conditionalFormatting sqref="M106">
    <cfRule type="cellIs" dxfId="19" priority="3" operator="equal">
      <formula>"NO HABILITADO"</formula>
    </cfRule>
    <cfRule type="cellIs" dxfId="18" priority="4" operator="equal">
      <formula>"HABILITADO"</formula>
    </cfRule>
    <cfRule type="cellIs" dxfId="17" priority="5" operator="equal">
      <formula>"NO CUMPLE UN CONTRATO MAYOR AL POE"</formula>
    </cfRule>
    <cfRule type="cellIs" dxfId="16" priority="6" operator="equal">
      <formula>"CUMPLE UN CONTRATO MAYOR AL POE"</formula>
    </cfRule>
  </conditionalFormatting>
  <conditionalFormatting sqref="M98">
    <cfRule type="cellIs" dxfId="15" priority="1" operator="equal">
      <formula>"CUMPLE 1 VEZ EL POE"</formula>
    </cfRule>
    <cfRule type="cellIs" dxfId="14" priority="2" operator="equal">
      <formula>"NO CUMPLE 1 VEZ EL POE"</formula>
    </cfRule>
  </conditionalFormatting>
  <dataValidations count="9">
    <dataValidation type="list" allowBlank="1" showInputMessage="1" showErrorMessage="1" sqref="E23">
      <formula1>$H$29:$H$34</formula1>
    </dataValidation>
    <dataValidation type="list" allowBlank="1" showInputMessage="1" showErrorMessage="1" sqref="E19:E22 E24:E27">
      <formula1>$H$31:$H$35</formula1>
    </dataValidation>
    <dataValidation type="list" allowBlank="1" showInputMessage="1" showErrorMessage="1" sqref="L43:L50 L93:L96 L68:L75 L114:L121 L19:L27">
      <formula1>$P$13:$P$15</formula1>
    </dataValidation>
    <dataValidation type="list" allowBlank="1" showInputMessage="1" showErrorMessage="1" sqref="E43:E50">
      <formula1>$H$54:$H$58</formula1>
    </dataValidation>
    <dataValidation type="list" allowBlank="1" showInputMessage="1" showErrorMessage="1" sqref="E114:E121">
      <formula1>$H$125:$H$129</formula1>
    </dataValidation>
    <dataValidation type="list" allowBlank="1" showInputMessage="1" showErrorMessage="1" sqref="L125:L128">
      <formula1>$O$115:$O$116</formula1>
    </dataValidation>
    <dataValidation type="list" allowBlank="1" showInputMessage="1" showErrorMessage="1" sqref="K130:L130 K125:K128">
      <formula1>$O$118:$O$119</formula1>
    </dataValidation>
    <dataValidation type="list" allowBlank="1" showInputMessage="1" showErrorMessage="1" sqref="E68:E75">
      <formula1>$H$79:$H$83</formula1>
    </dataValidation>
    <dataValidation type="list" allowBlank="1" showInputMessage="1" showErrorMessage="1" sqref="E93:E96">
      <formula1>$H$100:$H$104</formula1>
    </dataValidation>
  </dataValidations>
  <pageMargins left="3.937007874015748E-2" right="0.39370078740157483" top="0.39370078740157483" bottom="0.39370078740157483" header="0.19685039370078741" footer="0.19685039370078741"/>
  <pageSetup scale="42" orientation="landscape" horizontalDpi="4294967295" verticalDpi="4294967295" r:id="rId1"/>
  <headerFooter alignWithMargins="0">
    <oddHeader>&amp;C&amp;"Verdana,Normal"&amp;8&amp;P de &amp;N</oddHeader>
    <oddFooter>&amp;L&amp;"Verdana,Normal"&amp;8Arq. ANGELA MARIA GONZALEZ OROZCO&amp;C&amp;F&amp;R&amp;A</oddFooter>
  </headerFooter>
  <rowBreaks count="1" manualBreakCount="1">
    <brk id="62" max="1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L64"/>
  <sheetViews>
    <sheetView showGridLines="0" showWhiteSpace="0" view="pageBreakPreview" topLeftCell="A46" zoomScale="70" zoomScaleNormal="90" zoomScaleSheetLayoutView="70" zoomScalePageLayoutView="70" workbookViewId="0">
      <selection activeCell="G19" sqref="G19"/>
    </sheetView>
  </sheetViews>
  <sheetFormatPr baseColWidth="10" defaultColWidth="11" defaultRowHeight="12"/>
  <cols>
    <col min="1" max="1" width="5.85546875" style="4" customWidth="1"/>
    <col min="2" max="2" width="19.42578125" style="4" customWidth="1"/>
    <col min="3" max="3" width="30" style="4" customWidth="1"/>
    <col min="4" max="4" width="17" style="4" customWidth="1"/>
    <col min="5" max="5" width="20" style="4" customWidth="1"/>
    <col min="6" max="6" width="8.42578125" style="4" customWidth="1"/>
    <col min="7" max="7" width="48.5703125" style="4" customWidth="1"/>
    <col min="8" max="8" width="46.42578125" style="4" customWidth="1"/>
    <col min="9" max="16384" width="11" style="4"/>
  </cols>
  <sheetData>
    <row r="1" spans="1:12" ht="102" customHeight="1">
      <c r="A1" s="285" t="s">
        <v>54</v>
      </c>
      <c r="B1" s="285"/>
      <c r="C1" s="285"/>
      <c r="D1" s="285"/>
      <c r="E1" s="285"/>
      <c r="F1" s="285"/>
      <c r="G1" s="285"/>
      <c r="H1" s="285"/>
      <c r="I1" s="3"/>
      <c r="J1" s="3"/>
      <c r="K1" s="3"/>
      <c r="L1" s="3"/>
    </row>
    <row r="2" spans="1:12" ht="5.25" customHeight="1">
      <c r="A2" s="292"/>
      <c r="B2" s="292"/>
      <c r="C2" s="292"/>
      <c r="D2" s="292"/>
      <c r="E2" s="292"/>
      <c r="F2" s="292"/>
      <c r="G2" s="292"/>
      <c r="H2" s="292"/>
      <c r="I2" s="3"/>
      <c r="J2" s="3"/>
      <c r="K2" s="3"/>
      <c r="L2" s="3"/>
    </row>
    <row r="3" spans="1:12" ht="21" customHeight="1">
      <c r="A3" s="327" t="s">
        <v>85</v>
      </c>
      <c r="B3" s="327"/>
      <c r="C3" s="327"/>
      <c r="D3" s="327"/>
      <c r="E3" s="327"/>
      <c r="F3" s="327"/>
      <c r="G3" s="327"/>
      <c r="H3" s="327"/>
      <c r="I3" s="3"/>
      <c r="J3" s="3"/>
      <c r="K3" s="3"/>
      <c r="L3" s="3"/>
    </row>
    <row r="4" spans="1:12" ht="4.5" customHeight="1">
      <c r="A4" s="8"/>
      <c r="B4" s="7"/>
      <c r="C4" s="7"/>
      <c r="D4" s="7"/>
      <c r="E4" s="7"/>
      <c r="F4" s="7"/>
      <c r="G4" s="7"/>
      <c r="H4" s="7"/>
      <c r="I4" s="3"/>
      <c r="J4" s="3"/>
      <c r="K4" s="3"/>
      <c r="L4" s="3"/>
    </row>
    <row r="5" spans="1:12" ht="30.75" customHeight="1">
      <c r="A5" s="315"/>
      <c r="B5" s="315"/>
      <c r="C5" s="315"/>
      <c r="D5" s="315"/>
      <c r="E5" s="315"/>
      <c r="F5" s="315"/>
      <c r="G5" s="315"/>
      <c r="H5" s="315"/>
      <c r="I5" s="3"/>
      <c r="J5" s="3"/>
      <c r="K5" s="3"/>
      <c r="L5" s="3"/>
    </row>
    <row r="6" spans="1:12" ht="61.5" customHeight="1">
      <c r="A6" s="315" t="s">
        <v>86</v>
      </c>
      <c r="B6" s="315"/>
      <c r="C6" s="315"/>
      <c r="D6" s="315"/>
      <c r="E6" s="315"/>
      <c r="F6" s="315"/>
      <c r="G6" s="315"/>
      <c r="H6" s="315"/>
      <c r="I6" s="3"/>
      <c r="J6" s="3"/>
      <c r="K6" s="3"/>
      <c r="L6" s="3"/>
    </row>
    <row r="7" spans="1:12" s="63" customFormat="1" ht="229.5" customHeight="1">
      <c r="A7" s="291"/>
      <c r="B7" s="291"/>
      <c r="C7" s="129"/>
      <c r="D7" s="129"/>
      <c r="E7" s="129"/>
      <c r="F7" s="129"/>
      <c r="G7" s="129"/>
      <c r="H7" s="129"/>
      <c r="I7" s="62"/>
      <c r="J7" s="62"/>
      <c r="K7" s="62"/>
      <c r="L7" s="62"/>
    </row>
    <row r="8" spans="1:12" s="63" customFormat="1" ht="12.75">
      <c r="A8" s="130"/>
      <c r="B8" s="130"/>
      <c r="C8" s="130"/>
      <c r="D8" s="130"/>
      <c r="E8" s="130"/>
      <c r="F8" s="130"/>
      <c r="G8" s="130"/>
      <c r="H8" s="130"/>
      <c r="I8" s="62"/>
      <c r="J8" s="62"/>
      <c r="K8" s="62"/>
      <c r="L8" s="62"/>
    </row>
    <row r="9" spans="1:12" s="63" customFormat="1" ht="15" hidden="1" customHeight="1">
      <c r="A9" s="64"/>
      <c r="B9" s="59"/>
      <c r="C9" s="59"/>
      <c r="D9" s="59"/>
      <c r="E9" s="59"/>
      <c r="F9" s="59"/>
      <c r="G9" s="59"/>
      <c r="H9" s="59"/>
      <c r="I9" s="62"/>
      <c r="J9" s="62"/>
      <c r="K9" s="62"/>
      <c r="L9" s="62"/>
    </row>
    <row r="10" spans="1:12" ht="11.25" customHeight="1">
      <c r="A10" s="131"/>
      <c r="B10" s="131"/>
      <c r="C10" s="131"/>
      <c r="D10" s="131"/>
      <c r="E10" s="131"/>
      <c r="F10" s="131"/>
      <c r="G10" s="132"/>
      <c r="H10" s="131"/>
      <c r="I10" s="3"/>
      <c r="J10" s="3"/>
      <c r="K10" s="3"/>
    </row>
    <row r="11" spans="1:12" ht="18" customHeight="1">
      <c r="A11" s="3"/>
      <c r="B11" s="121"/>
      <c r="C11" s="293"/>
      <c r="D11" s="293"/>
      <c r="E11" s="290"/>
      <c r="F11" s="290"/>
      <c r="G11" s="19"/>
      <c r="H11" s="67"/>
      <c r="I11" s="3"/>
      <c r="J11" s="3"/>
      <c r="K11" s="3"/>
      <c r="L11" s="3"/>
    </row>
    <row r="12" spans="1:12" ht="12.75">
      <c r="A12" s="69"/>
      <c r="B12" s="70" t="s">
        <v>34</v>
      </c>
      <c r="C12" s="70"/>
      <c r="D12" s="70"/>
      <c r="E12" s="71">
        <v>1</v>
      </c>
      <c r="F12" s="284" t="s">
        <v>59</v>
      </c>
      <c r="G12" s="284"/>
      <c r="H12" s="67"/>
      <c r="I12" s="3"/>
      <c r="J12" s="3">
        <v>10</v>
      </c>
      <c r="K12" s="3">
        <v>8</v>
      </c>
      <c r="L12" s="3">
        <v>1</v>
      </c>
    </row>
    <row r="13" spans="1:12" ht="12.75">
      <c r="A13" s="69"/>
      <c r="B13" s="70"/>
      <c r="C13" s="70"/>
      <c r="D13" s="70"/>
      <c r="E13" s="70"/>
      <c r="F13" s="281" t="s">
        <v>127</v>
      </c>
      <c r="G13" s="281"/>
      <c r="H13" s="67"/>
      <c r="I13" s="3"/>
      <c r="J13" s="3"/>
      <c r="K13" s="3"/>
      <c r="L13" s="3"/>
    </row>
    <row r="14" spans="1:12" ht="12.75">
      <c r="A14" s="69"/>
      <c r="B14" s="70"/>
      <c r="C14" s="70"/>
      <c r="D14" s="70"/>
      <c r="E14" s="70"/>
      <c r="F14" s="281"/>
      <c r="G14" s="281"/>
      <c r="H14" s="67"/>
      <c r="I14" s="3"/>
      <c r="J14" s="3"/>
      <c r="K14" s="3"/>
      <c r="L14" s="3"/>
    </row>
    <row r="15" spans="1:12" s="21" customFormat="1" ht="6" customHeight="1">
      <c r="A15" s="69"/>
      <c r="B15" s="69"/>
      <c r="C15" s="69"/>
      <c r="D15" s="69"/>
      <c r="E15" s="69"/>
      <c r="F15" s="69"/>
      <c r="G15" s="69"/>
      <c r="H15" s="69"/>
      <c r="I15" s="20"/>
      <c r="J15" s="20"/>
      <c r="K15" s="20"/>
      <c r="L15" s="20"/>
    </row>
    <row r="16" spans="1:12" ht="12.75">
      <c r="A16" s="76" t="s">
        <v>26</v>
      </c>
      <c r="B16" s="321" t="s">
        <v>87</v>
      </c>
      <c r="C16" s="322"/>
      <c r="D16" s="322"/>
      <c r="E16" s="322"/>
      <c r="F16" s="323"/>
      <c r="G16" s="145" t="s">
        <v>88</v>
      </c>
      <c r="H16" s="146" t="s">
        <v>12</v>
      </c>
      <c r="I16" s="3"/>
      <c r="J16" s="3"/>
      <c r="K16" s="3"/>
      <c r="L16" s="3"/>
    </row>
    <row r="17" spans="1:12" ht="110.25" customHeight="1">
      <c r="A17" s="78" t="s">
        <v>35</v>
      </c>
      <c r="B17" s="324" t="s">
        <v>89</v>
      </c>
      <c r="C17" s="325"/>
      <c r="D17" s="325"/>
      <c r="E17" s="325"/>
      <c r="F17" s="326"/>
      <c r="G17" s="147">
        <v>0</v>
      </c>
      <c r="H17" s="102" t="s">
        <v>189</v>
      </c>
      <c r="I17" s="3"/>
      <c r="J17" s="3"/>
      <c r="K17" s="3"/>
      <c r="L17" s="3"/>
    </row>
    <row r="18" spans="1:12" ht="78" customHeight="1">
      <c r="A18" s="78" t="s">
        <v>36</v>
      </c>
      <c r="B18" s="324" t="s">
        <v>90</v>
      </c>
      <c r="C18" s="325"/>
      <c r="D18" s="325"/>
      <c r="E18" s="325"/>
      <c r="F18" s="326"/>
      <c r="G18" s="147">
        <v>0</v>
      </c>
      <c r="H18" s="102" t="s">
        <v>189</v>
      </c>
      <c r="I18" s="3"/>
      <c r="J18" s="3"/>
      <c r="K18" s="3"/>
      <c r="L18" s="3"/>
    </row>
    <row r="19" spans="1:12" ht="76.5" customHeight="1">
      <c r="A19" s="78" t="s">
        <v>37</v>
      </c>
      <c r="B19" s="324" t="s">
        <v>91</v>
      </c>
      <c r="C19" s="325"/>
      <c r="D19" s="325"/>
      <c r="E19" s="325"/>
      <c r="F19" s="326"/>
      <c r="G19" s="147">
        <v>0</v>
      </c>
      <c r="H19" s="102" t="s">
        <v>189</v>
      </c>
      <c r="I19" s="3"/>
      <c r="J19" s="3"/>
      <c r="K19" s="3"/>
      <c r="L19" s="3"/>
    </row>
    <row r="20" spans="1:12" ht="21" customHeight="1">
      <c r="A20" s="67"/>
      <c r="B20" s="67"/>
      <c r="C20" s="67"/>
      <c r="D20" s="67"/>
      <c r="E20" s="319" t="s">
        <v>41</v>
      </c>
      <c r="F20" s="320"/>
      <c r="G20" s="148">
        <f>SUM(G17:G19)</f>
        <v>0</v>
      </c>
      <c r="I20" s="16"/>
      <c r="J20" s="16"/>
      <c r="K20" s="16"/>
      <c r="L20" s="16"/>
    </row>
    <row r="21" spans="1:12" ht="24.75" customHeight="1">
      <c r="A21" s="67"/>
      <c r="B21" s="67"/>
      <c r="C21" s="67"/>
      <c r="D21" s="67"/>
      <c r="E21" s="67"/>
      <c r="F21" s="67"/>
      <c r="G21" s="67"/>
      <c r="H21" s="125"/>
      <c r="I21" s="16"/>
      <c r="J21" s="16"/>
      <c r="K21" s="16"/>
      <c r="L21" s="16"/>
    </row>
    <row r="23" spans="1:12" ht="12.75" customHeight="1">
      <c r="A23" s="69"/>
      <c r="B23" s="70" t="s">
        <v>34</v>
      </c>
      <c r="C23" s="70"/>
      <c r="D23" s="70"/>
      <c r="E23" s="71">
        <v>2</v>
      </c>
      <c r="F23" s="284" t="s">
        <v>60</v>
      </c>
      <c r="G23" s="284"/>
      <c r="H23" s="67"/>
    </row>
    <row r="24" spans="1:12" ht="12.75" customHeight="1">
      <c r="A24" s="69"/>
      <c r="B24" s="70"/>
      <c r="C24" s="70"/>
      <c r="D24" s="70"/>
      <c r="E24" s="70"/>
      <c r="F24" s="281" t="s">
        <v>128</v>
      </c>
      <c r="G24" s="281"/>
      <c r="H24" s="67"/>
    </row>
    <row r="25" spans="1:12" ht="12.75">
      <c r="A25" s="69"/>
      <c r="B25" s="70"/>
      <c r="C25" s="70"/>
      <c r="D25" s="70"/>
      <c r="E25" s="70"/>
      <c r="F25" s="281"/>
      <c r="G25" s="281"/>
      <c r="H25" s="67"/>
    </row>
    <row r="26" spans="1:12" ht="12.75">
      <c r="A26" s="69"/>
      <c r="B26" s="69"/>
      <c r="C26" s="69"/>
      <c r="D26" s="69"/>
      <c r="E26" s="69"/>
      <c r="F26" s="69"/>
      <c r="G26" s="69"/>
      <c r="H26" s="69"/>
    </row>
    <row r="27" spans="1:12" ht="12.75">
      <c r="A27" s="76" t="s">
        <v>26</v>
      </c>
      <c r="B27" s="321" t="s">
        <v>87</v>
      </c>
      <c r="C27" s="322"/>
      <c r="D27" s="322"/>
      <c r="E27" s="322"/>
      <c r="F27" s="323"/>
      <c r="G27" s="145" t="s">
        <v>88</v>
      </c>
      <c r="H27" s="146" t="s">
        <v>12</v>
      </c>
      <c r="I27" s="3"/>
      <c r="J27" s="3"/>
      <c r="K27" s="3"/>
      <c r="L27" s="3"/>
    </row>
    <row r="28" spans="1:12" ht="110.25" customHeight="1">
      <c r="A28" s="78" t="s">
        <v>35</v>
      </c>
      <c r="B28" s="324" t="s">
        <v>89</v>
      </c>
      <c r="C28" s="325"/>
      <c r="D28" s="325"/>
      <c r="E28" s="325"/>
      <c r="F28" s="326"/>
      <c r="G28" s="147">
        <v>10</v>
      </c>
      <c r="H28" s="102"/>
      <c r="I28" s="3"/>
      <c r="J28" s="3"/>
      <c r="K28" s="3"/>
      <c r="L28" s="3"/>
    </row>
    <row r="29" spans="1:12" ht="48.75" customHeight="1">
      <c r="A29" s="78" t="s">
        <v>36</v>
      </c>
      <c r="B29" s="324" t="s">
        <v>90</v>
      </c>
      <c r="C29" s="325"/>
      <c r="D29" s="325"/>
      <c r="E29" s="325"/>
      <c r="F29" s="326"/>
      <c r="G29" s="147">
        <v>8</v>
      </c>
      <c r="H29" s="102"/>
      <c r="I29" s="3"/>
      <c r="J29" s="3"/>
      <c r="K29" s="3"/>
      <c r="L29" s="3"/>
    </row>
    <row r="30" spans="1:12" ht="76.5" customHeight="1">
      <c r="A30" s="78" t="s">
        <v>37</v>
      </c>
      <c r="B30" s="324" t="s">
        <v>91</v>
      </c>
      <c r="C30" s="325"/>
      <c r="D30" s="325"/>
      <c r="E30" s="325"/>
      <c r="F30" s="326"/>
      <c r="G30" s="147">
        <v>1</v>
      </c>
      <c r="H30" s="102"/>
      <c r="I30" s="3"/>
      <c r="J30" s="3"/>
      <c r="K30" s="3"/>
      <c r="L30" s="3"/>
    </row>
    <row r="31" spans="1:12" ht="21" customHeight="1">
      <c r="A31" s="67"/>
      <c r="B31" s="67"/>
      <c r="C31" s="67"/>
      <c r="D31" s="67"/>
      <c r="E31" s="319" t="s">
        <v>41</v>
      </c>
      <c r="F31" s="320"/>
      <c r="G31" s="148">
        <v>19</v>
      </c>
      <c r="I31" s="16"/>
      <c r="J31" s="16"/>
      <c r="K31" s="16"/>
      <c r="L31" s="16"/>
    </row>
    <row r="34" spans="1:12" ht="12.75" customHeight="1">
      <c r="A34" s="69"/>
      <c r="B34" s="70" t="s">
        <v>34</v>
      </c>
      <c r="C34" s="70"/>
      <c r="D34" s="70"/>
      <c r="E34" s="71">
        <v>3</v>
      </c>
      <c r="F34" s="284" t="s">
        <v>61</v>
      </c>
      <c r="G34" s="284"/>
      <c r="H34" s="67"/>
    </row>
    <row r="35" spans="1:12" ht="12.75" customHeight="1">
      <c r="A35" s="69"/>
      <c r="B35" s="70"/>
      <c r="C35" s="70"/>
      <c r="D35" s="70"/>
      <c r="E35" s="70"/>
      <c r="F35" s="281" t="s">
        <v>129</v>
      </c>
      <c r="G35" s="281"/>
      <c r="H35" s="67"/>
    </row>
    <row r="36" spans="1:12" ht="12.75">
      <c r="A36" s="69"/>
      <c r="B36" s="70"/>
      <c r="C36" s="70"/>
      <c r="D36" s="70"/>
      <c r="E36" s="70"/>
      <c r="F36" s="281"/>
      <c r="G36" s="281"/>
      <c r="H36" s="67"/>
    </row>
    <row r="37" spans="1:12" ht="12.75">
      <c r="A37" s="69"/>
      <c r="B37" s="69"/>
      <c r="C37" s="69"/>
      <c r="D37" s="69"/>
      <c r="E37" s="69"/>
      <c r="F37" s="69"/>
      <c r="G37" s="69"/>
      <c r="H37" s="69"/>
    </row>
    <row r="38" spans="1:12" ht="12.75">
      <c r="A38" s="76" t="s">
        <v>26</v>
      </c>
      <c r="B38" s="321" t="s">
        <v>87</v>
      </c>
      <c r="C38" s="322"/>
      <c r="D38" s="322"/>
      <c r="E38" s="322"/>
      <c r="F38" s="323"/>
      <c r="G38" s="145" t="s">
        <v>88</v>
      </c>
      <c r="H38" s="146" t="s">
        <v>12</v>
      </c>
      <c r="I38" s="3"/>
      <c r="J38" s="3"/>
      <c r="K38" s="3"/>
      <c r="L38" s="3"/>
    </row>
    <row r="39" spans="1:12" ht="110.25" customHeight="1">
      <c r="A39" s="78" t="s">
        <v>35</v>
      </c>
      <c r="B39" s="324" t="s">
        <v>89</v>
      </c>
      <c r="C39" s="325"/>
      <c r="D39" s="325"/>
      <c r="E39" s="325"/>
      <c r="F39" s="326"/>
      <c r="G39" s="147">
        <v>10</v>
      </c>
      <c r="H39" s="102"/>
      <c r="I39" s="3"/>
      <c r="J39" s="3"/>
      <c r="K39" s="3"/>
      <c r="L39" s="3"/>
    </row>
    <row r="40" spans="1:12" ht="48.75" customHeight="1">
      <c r="A40" s="78" t="s">
        <v>36</v>
      </c>
      <c r="B40" s="324" t="s">
        <v>90</v>
      </c>
      <c r="C40" s="325"/>
      <c r="D40" s="325"/>
      <c r="E40" s="325"/>
      <c r="F40" s="326"/>
      <c r="G40" s="147">
        <v>8</v>
      </c>
      <c r="H40" s="102"/>
      <c r="I40" s="3"/>
      <c r="J40" s="3"/>
      <c r="K40" s="3"/>
      <c r="L40" s="3"/>
    </row>
    <row r="41" spans="1:12" ht="76.5" customHeight="1">
      <c r="A41" s="78" t="s">
        <v>37</v>
      </c>
      <c r="B41" s="324" t="s">
        <v>91</v>
      </c>
      <c r="C41" s="325"/>
      <c r="D41" s="325"/>
      <c r="E41" s="325"/>
      <c r="F41" s="326"/>
      <c r="G41" s="147">
        <v>1</v>
      </c>
      <c r="H41" s="102"/>
      <c r="I41" s="3"/>
      <c r="J41" s="3"/>
      <c r="K41" s="3"/>
      <c r="L41" s="3"/>
    </row>
    <row r="42" spans="1:12" ht="21" customHeight="1">
      <c r="A42" s="67"/>
      <c r="B42" s="67"/>
      <c r="C42" s="67"/>
      <c r="D42" s="67"/>
      <c r="E42" s="319" t="s">
        <v>41</v>
      </c>
      <c r="F42" s="320"/>
      <c r="G42" s="148">
        <f>SUM(G39:G41)</f>
        <v>19</v>
      </c>
      <c r="I42" s="16"/>
      <c r="J42" s="16"/>
      <c r="K42" s="16"/>
      <c r="L42" s="16"/>
    </row>
    <row r="45" spans="1:12" ht="12.75">
      <c r="A45" s="69"/>
      <c r="B45" s="70" t="s">
        <v>34</v>
      </c>
      <c r="C45" s="70"/>
      <c r="D45" s="70"/>
      <c r="E45" s="71">
        <v>4</v>
      </c>
      <c r="F45" s="284" t="s">
        <v>62</v>
      </c>
      <c r="G45" s="284"/>
      <c r="H45" s="67"/>
    </row>
    <row r="46" spans="1:12" ht="12.75">
      <c r="A46" s="69"/>
      <c r="B46" s="70"/>
      <c r="C46" s="70"/>
      <c r="D46" s="70"/>
      <c r="E46" s="70"/>
      <c r="F46" s="281" t="s">
        <v>130</v>
      </c>
      <c r="G46" s="281"/>
      <c r="H46" s="67"/>
    </row>
    <row r="47" spans="1:12" ht="12.75">
      <c r="A47" s="69"/>
      <c r="B47" s="70"/>
      <c r="C47" s="70"/>
      <c r="D47" s="70"/>
      <c r="E47" s="70"/>
      <c r="F47" s="281"/>
      <c r="G47" s="281"/>
      <c r="H47" s="67"/>
    </row>
    <row r="48" spans="1:12" ht="12.75">
      <c r="A48" s="69"/>
      <c r="B48" s="69"/>
      <c r="C48" s="69"/>
      <c r="D48" s="69"/>
      <c r="E48" s="69"/>
      <c r="F48" s="69"/>
      <c r="G48" s="69"/>
      <c r="H48" s="69"/>
    </row>
    <row r="49" spans="1:12" ht="12.75">
      <c r="A49" s="76" t="s">
        <v>26</v>
      </c>
      <c r="B49" s="321" t="s">
        <v>87</v>
      </c>
      <c r="C49" s="322"/>
      <c r="D49" s="322"/>
      <c r="E49" s="322"/>
      <c r="F49" s="323"/>
      <c r="G49" s="145" t="s">
        <v>88</v>
      </c>
      <c r="H49" s="146" t="s">
        <v>12</v>
      </c>
      <c r="I49" s="3"/>
      <c r="J49" s="3"/>
      <c r="K49" s="3"/>
      <c r="L49" s="3"/>
    </row>
    <row r="50" spans="1:12" ht="110.25" customHeight="1">
      <c r="A50" s="78" t="s">
        <v>35</v>
      </c>
      <c r="B50" s="324" t="s">
        <v>89</v>
      </c>
      <c r="C50" s="325"/>
      <c r="D50" s="325"/>
      <c r="E50" s="325"/>
      <c r="F50" s="326"/>
      <c r="G50" s="147">
        <v>10</v>
      </c>
      <c r="H50" s="102"/>
      <c r="I50" s="3"/>
      <c r="J50" s="3"/>
      <c r="K50" s="3"/>
      <c r="L50" s="3"/>
    </row>
    <row r="51" spans="1:12" ht="48.75" customHeight="1">
      <c r="A51" s="78" t="s">
        <v>36</v>
      </c>
      <c r="B51" s="324" t="s">
        <v>90</v>
      </c>
      <c r="C51" s="325"/>
      <c r="D51" s="325"/>
      <c r="E51" s="325"/>
      <c r="F51" s="326"/>
      <c r="G51" s="147">
        <v>8</v>
      </c>
      <c r="H51" s="102"/>
      <c r="I51" s="3"/>
      <c r="J51" s="3"/>
      <c r="K51" s="3"/>
      <c r="L51" s="3"/>
    </row>
    <row r="52" spans="1:12" ht="76.5" customHeight="1">
      <c r="A52" s="78" t="s">
        <v>37</v>
      </c>
      <c r="B52" s="324" t="s">
        <v>91</v>
      </c>
      <c r="C52" s="325"/>
      <c r="D52" s="325"/>
      <c r="E52" s="325"/>
      <c r="F52" s="326"/>
      <c r="G52" s="147">
        <v>1</v>
      </c>
      <c r="H52" s="102"/>
      <c r="I52" s="3"/>
      <c r="J52" s="3"/>
      <c r="K52" s="3"/>
      <c r="L52" s="3"/>
    </row>
    <row r="53" spans="1:12" ht="21" customHeight="1">
      <c r="A53" s="67"/>
      <c r="B53" s="67"/>
      <c r="C53" s="67"/>
      <c r="D53" s="67"/>
      <c r="E53" s="319" t="s">
        <v>41</v>
      </c>
      <c r="F53" s="320"/>
      <c r="G53" s="148">
        <f>SUM(G50:G52)</f>
        <v>19</v>
      </c>
      <c r="I53" s="16"/>
      <c r="J53" s="16"/>
      <c r="K53" s="16"/>
      <c r="L53" s="16"/>
    </row>
    <row r="54" spans="1:12" ht="12.75">
      <c r="A54" s="67"/>
      <c r="B54" s="67"/>
      <c r="C54" s="67"/>
      <c r="D54" s="67"/>
      <c r="E54" s="67"/>
      <c r="F54" s="67"/>
      <c r="G54" s="67"/>
      <c r="H54" s="125"/>
    </row>
    <row r="56" spans="1:12" ht="12.75">
      <c r="A56" s="69"/>
      <c r="B56" s="70" t="s">
        <v>34</v>
      </c>
      <c r="C56" s="70"/>
      <c r="D56" s="70"/>
      <c r="E56" s="71">
        <v>5</v>
      </c>
      <c r="F56" s="284" t="s">
        <v>63</v>
      </c>
      <c r="G56" s="284"/>
      <c r="H56" s="67"/>
    </row>
    <row r="57" spans="1:12" ht="12.75">
      <c r="A57" s="69"/>
      <c r="B57" s="70"/>
      <c r="C57" s="70"/>
      <c r="D57" s="70"/>
      <c r="E57" s="70"/>
      <c r="F57" s="281" t="s">
        <v>131</v>
      </c>
      <c r="G57" s="281"/>
      <c r="H57" s="67"/>
    </row>
    <row r="58" spans="1:12" ht="12.75">
      <c r="A58" s="69"/>
      <c r="B58" s="70"/>
      <c r="C58" s="70"/>
      <c r="D58" s="70"/>
      <c r="E58" s="70"/>
      <c r="F58" s="281"/>
      <c r="G58" s="281"/>
      <c r="H58" s="67"/>
    </row>
    <row r="59" spans="1:12" ht="12.75">
      <c r="A59" s="69"/>
      <c r="B59" s="69"/>
      <c r="C59" s="69"/>
      <c r="D59" s="69"/>
      <c r="E59" s="69"/>
      <c r="F59" s="69"/>
      <c r="G59" s="69"/>
      <c r="H59" s="69"/>
    </row>
    <row r="60" spans="1:12" ht="12.75">
      <c r="A60" s="76" t="s">
        <v>26</v>
      </c>
      <c r="B60" s="321" t="s">
        <v>87</v>
      </c>
      <c r="C60" s="322"/>
      <c r="D60" s="322"/>
      <c r="E60" s="322"/>
      <c r="F60" s="323"/>
      <c r="G60" s="145" t="s">
        <v>88</v>
      </c>
      <c r="H60" s="146" t="s">
        <v>12</v>
      </c>
      <c r="I60" s="3"/>
      <c r="J60" s="3"/>
      <c r="K60" s="3"/>
      <c r="L60" s="3"/>
    </row>
    <row r="61" spans="1:12" ht="110.25" customHeight="1">
      <c r="A61" s="78" t="s">
        <v>35</v>
      </c>
      <c r="B61" s="324" t="s">
        <v>89</v>
      </c>
      <c r="C61" s="325"/>
      <c r="D61" s="325"/>
      <c r="E61" s="325"/>
      <c r="F61" s="326"/>
      <c r="G61" s="147">
        <v>10</v>
      </c>
      <c r="H61" s="102"/>
      <c r="I61" s="3"/>
      <c r="J61" s="3"/>
      <c r="K61" s="3"/>
      <c r="L61" s="3"/>
    </row>
    <row r="62" spans="1:12" ht="48.75" customHeight="1">
      <c r="A62" s="78" t="s">
        <v>36</v>
      </c>
      <c r="B62" s="324" t="s">
        <v>90</v>
      </c>
      <c r="C62" s="325"/>
      <c r="D62" s="325"/>
      <c r="E62" s="325"/>
      <c r="F62" s="326"/>
      <c r="G62" s="147">
        <v>8</v>
      </c>
      <c r="H62" s="102"/>
      <c r="I62" s="3"/>
      <c r="J62" s="3"/>
      <c r="K62" s="3"/>
      <c r="L62" s="3"/>
    </row>
    <row r="63" spans="1:12" ht="76.5" customHeight="1">
      <c r="A63" s="78" t="s">
        <v>37</v>
      </c>
      <c r="B63" s="324" t="s">
        <v>91</v>
      </c>
      <c r="C63" s="325"/>
      <c r="D63" s="325"/>
      <c r="E63" s="325"/>
      <c r="F63" s="326"/>
      <c r="G63" s="147">
        <v>1</v>
      </c>
      <c r="H63" s="102"/>
      <c r="I63" s="3"/>
      <c r="J63" s="3"/>
      <c r="K63" s="3"/>
      <c r="L63" s="3"/>
    </row>
    <row r="64" spans="1:12" ht="21" customHeight="1">
      <c r="A64" s="67"/>
      <c r="B64" s="67"/>
      <c r="C64" s="67"/>
      <c r="D64" s="67"/>
      <c r="E64" s="319" t="s">
        <v>41</v>
      </c>
      <c r="F64" s="320"/>
      <c r="G64" s="148">
        <f>SUM(G61:G63)</f>
        <v>19</v>
      </c>
      <c r="I64" s="16"/>
      <c r="J64" s="16"/>
      <c r="K64" s="16"/>
      <c r="L64" s="16"/>
    </row>
  </sheetData>
  <mergeCells count="43">
    <mergeCell ref="A7:B7"/>
    <mergeCell ref="F35:G36"/>
    <mergeCell ref="F24:G25"/>
    <mergeCell ref="F23:G23"/>
    <mergeCell ref="F34:G34"/>
    <mergeCell ref="B27:F27"/>
    <mergeCell ref="B28:F28"/>
    <mergeCell ref="B29:F29"/>
    <mergeCell ref="B30:F30"/>
    <mergeCell ref="E31:F31"/>
    <mergeCell ref="A1:H1"/>
    <mergeCell ref="A2:H2"/>
    <mergeCell ref="A3:H3"/>
    <mergeCell ref="A5:H5"/>
    <mergeCell ref="A6:H6"/>
    <mergeCell ref="F45:G45"/>
    <mergeCell ref="F46:G47"/>
    <mergeCell ref="F56:G56"/>
    <mergeCell ref="C11:D11"/>
    <mergeCell ref="E11:F11"/>
    <mergeCell ref="F12:G12"/>
    <mergeCell ref="F13:G14"/>
    <mergeCell ref="B16:F16"/>
    <mergeCell ref="B17:F17"/>
    <mergeCell ref="B18:F18"/>
    <mergeCell ref="B19:F19"/>
    <mergeCell ref="E20:F20"/>
    <mergeCell ref="E64:F64"/>
    <mergeCell ref="B38:F38"/>
    <mergeCell ref="B39:F39"/>
    <mergeCell ref="B40:F40"/>
    <mergeCell ref="B41:F41"/>
    <mergeCell ref="E42:F42"/>
    <mergeCell ref="F57:G58"/>
    <mergeCell ref="B49:F49"/>
    <mergeCell ref="B50:F50"/>
    <mergeCell ref="B51:F51"/>
    <mergeCell ref="B52:F52"/>
    <mergeCell ref="E53:F53"/>
    <mergeCell ref="B60:F60"/>
    <mergeCell ref="B61:F61"/>
    <mergeCell ref="B62:F62"/>
    <mergeCell ref="B63:F63"/>
  </mergeCells>
  <conditionalFormatting sqref="G20">
    <cfRule type="cellIs" dxfId="13" priority="176" operator="equal">
      <formula>"NO CUMPLE UN CONTRATO MAYOR AL POE"</formula>
    </cfRule>
    <cfRule type="cellIs" dxfId="12" priority="177" operator="equal">
      <formula>"CUMPLE UN CONTRATO MAYOR AL POE"</formula>
    </cfRule>
  </conditionalFormatting>
  <conditionalFormatting sqref="G31">
    <cfRule type="cellIs" dxfId="11" priority="7" operator="equal">
      <formula>"NO CUMPLE UN CONTRATO MAYOR AL POE"</formula>
    </cfRule>
    <cfRule type="cellIs" dxfId="10" priority="8" operator="equal">
      <formula>"CUMPLE UN CONTRATO MAYOR AL POE"</formula>
    </cfRule>
  </conditionalFormatting>
  <conditionalFormatting sqref="G42">
    <cfRule type="cellIs" dxfId="9" priority="5" operator="equal">
      <formula>"NO CUMPLE UN CONTRATO MAYOR AL POE"</formula>
    </cfRule>
    <cfRule type="cellIs" dxfId="8" priority="6" operator="equal">
      <formula>"CUMPLE UN CONTRATO MAYOR AL POE"</formula>
    </cfRule>
  </conditionalFormatting>
  <conditionalFormatting sqref="G53">
    <cfRule type="cellIs" dxfId="7" priority="3" operator="equal">
      <formula>"NO CUMPLE UN CONTRATO MAYOR AL POE"</formula>
    </cfRule>
    <cfRule type="cellIs" dxfId="6" priority="4" operator="equal">
      <formula>"CUMPLE UN CONTRATO MAYOR AL POE"</formula>
    </cfRule>
  </conditionalFormatting>
  <conditionalFormatting sqref="G64">
    <cfRule type="cellIs" dxfId="5" priority="1" operator="equal">
      <formula>"NO CUMPLE UN CONTRATO MAYOR AL POE"</formula>
    </cfRule>
    <cfRule type="cellIs" dxfId="4" priority="2" operator="equal">
      <formula>"CUMPLE UN CONTRATO MAYOR AL POE"</formula>
    </cfRule>
  </conditionalFormatting>
  <dataValidations count="3">
    <dataValidation type="list" allowBlank="1" showInputMessage="1" showErrorMessage="1" sqref="G61 G28 G39 G50">
      <formula1>$J$11:$J$12</formula1>
    </dataValidation>
    <dataValidation type="list" allowBlank="1" showInputMessage="1" showErrorMessage="1" sqref="G62 G29 G40 G51">
      <formula1>$K$11:$K$12</formula1>
    </dataValidation>
    <dataValidation type="list" allowBlank="1" showInputMessage="1" showErrorMessage="1" sqref="G63 G30 G41 G52">
      <formula1>$L$11:$L$12</formula1>
    </dataValidation>
  </dataValidations>
  <pageMargins left="3.937007874015748E-2" right="0.39370078740157483" top="0.39370078740157483" bottom="0.39370078740157483" header="0.19685039370078741" footer="0.19685039370078741"/>
  <pageSetup scale="42" orientation="landscape" horizontalDpi="4294967295" verticalDpi="4294967295" r:id="rId1"/>
  <headerFooter alignWithMargins="0">
    <oddHeader>&amp;C&amp;"Verdana,Normal"&amp;8&amp;P de &amp;N</oddHeader>
    <oddFooter>&amp;L&amp;"Verdana,Normal"&amp;8Arq. ANGELA MARIA GONZALEZ OROZCO&amp;C&amp;F&amp;R&amp;A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34"/>
  <sheetViews>
    <sheetView view="pageBreakPreview" zoomScale="70" zoomScaleNormal="40" zoomScaleSheetLayoutView="70" workbookViewId="0">
      <selection activeCell="L10" sqref="L10"/>
    </sheetView>
  </sheetViews>
  <sheetFormatPr baseColWidth="10" defaultRowHeight="12.75"/>
  <cols>
    <col min="1" max="1" width="6.140625" customWidth="1"/>
    <col min="2" max="2" width="10.140625" style="108" customWidth="1"/>
    <col min="3" max="3" width="40.7109375" customWidth="1"/>
    <col min="4" max="6" width="27" customWidth="1"/>
    <col min="7" max="7" width="29.7109375" customWidth="1"/>
    <col min="8" max="10" width="27.5703125" customWidth="1"/>
    <col min="11" max="11" width="25" customWidth="1"/>
    <col min="12" max="12" width="73.28515625" customWidth="1"/>
  </cols>
  <sheetData>
    <row r="2" spans="2:14" ht="69.75" customHeight="1">
      <c r="C2" s="329"/>
      <c r="D2" s="329"/>
      <c r="E2" s="329"/>
      <c r="F2" s="329"/>
      <c r="G2" s="329"/>
      <c r="H2" s="329"/>
      <c r="I2" s="329"/>
      <c r="J2" s="329"/>
      <c r="K2" s="329"/>
      <c r="L2" s="329"/>
    </row>
    <row r="3" spans="2:14" ht="97.5" customHeight="1">
      <c r="C3" s="330" t="s">
        <v>54</v>
      </c>
      <c r="D3" s="330"/>
      <c r="E3" s="330"/>
      <c r="F3" s="330"/>
      <c r="G3" s="330"/>
      <c r="H3" s="330"/>
      <c r="I3" s="330"/>
      <c r="J3" s="330"/>
      <c r="K3" s="330"/>
      <c r="L3" s="330"/>
    </row>
    <row r="4" spans="2:14" ht="58.5" customHeight="1">
      <c r="C4" s="330"/>
      <c r="D4" s="330"/>
      <c r="E4" s="330"/>
      <c r="F4" s="330"/>
      <c r="G4" s="330"/>
      <c r="H4" s="330"/>
      <c r="I4" s="330"/>
      <c r="J4" s="330"/>
      <c r="K4" s="330"/>
      <c r="L4" s="330"/>
    </row>
    <row r="6" spans="2:14" ht="49.5" customHeight="1">
      <c r="B6" s="328" t="s">
        <v>40</v>
      </c>
      <c r="C6" s="328"/>
      <c r="D6" s="328"/>
      <c r="E6" s="328"/>
      <c r="F6" s="328"/>
      <c r="G6" s="328"/>
      <c r="H6" s="328"/>
      <c r="I6" s="328"/>
      <c r="J6" s="328"/>
      <c r="K6" s="328"/>
      <c r="L6" s="328"/>
    </row>
    <row r="7" spans="2:14" ht="97.5" customHeight="1">
      <c r="B7" s="149"/>
      <c r="C7" s="149"/>
      <c r="D7" s="150" t="s">
        <v>92</v>
      </c>
      <c r="E7" s="150" t="s">
        <v>93</v>
      </c>
      <c r="F7" s="151" t="s">
        <v>98</v>
      </c>
      <c r="G7" s="150" t="s">
        <v>192</v>
      </c>
      <c r="H7" s="150" t="s">
        <v>193</v>
      </c>
      <c r="I7" s="150" t="s">
        <v>94</v>
      </c>
      <c r="J7" s="150" t="s">
        <v>194</v>
      </c>
      <c r="K7" s="150" t="s">
        <v>11</v>
      </c>
      <c r="L7" s="150" t="s">
        <v>15</v>
      </c>
    </row>
    <row r="8" spans="2:14" ht="128.25" customHeight="1">
      <c r="B8" s="138">
        <v>1</v>
      </c>
      <c r="C8" s="109" t="s">
        <v>59</v>
      </c>
      <c r="D8" s="164" t="s">
        <v>190</v>
      </c>
      <c r="E8" s="164" t="s">
        <v>191</v>
      </c>
      <c r="F8" s="140" t="s">
        <v>191</v>
      </c>
      <c r="G8" s="254">
        <v>0</v>
      </c>
      <c r="H8" s="254">
        <v>0</v>
      </c>
      <c r="I8" s="201">
        <v>0</v>
      </c>
      <c r="J8" s="201"/>
      <c r="K8" s="255">
        <f>SUM(G8:J8)</f>
        <v>0</v>
      </c>
      <c r="L8" s="139"/>
      <c r="N8" s="28"/>
    </row>
    <row r="9" spans="2:14" ht="60" customHeight="1">
      <c r="B9" s="138">
        <v>2</v>
      </c>
      <c r="C9" s="109" t="s">
        <v>60</v>
      </c>
      <c r="D9" s="164" t="str">
        <f>IF('FASE 1 CONSULTORIA'!L39="HABILITADO","HABILITADO","NO HABILITADO")</f>
        <v>HABILITADO</v>
      </c>
      <c r="E9" s="164" t="str">
        <f>IF('FASE 2 OBRA'!M60="HABILITADO","HABILITADO","NO HABILITADO")</f>
        <v>HABILITADO</v>
      </c>
      <c r="F9" s="140" t="str">
        <f>IF(AND(D9="HABILITADO",E9="HABILITADO"),"HABILITADO","NO HABILITADO")</f>
        <v>HABILITADO</v>
      </c>
      <c r="G9" s="254">
        <v>10</v>
      </c>
      <c r="H9" s="254">
        <v>1</v>
      </c>
      <c r="I9" s="201">
        <v>19</v>
      </c>
      <c r="J9" s="201"/>
      <c r="K9" s="255">
        <f t="shared" ref="K9:K12" si="0">SUM(G9:J9)</f>
        <v>30</v>
      </c>
      <c r="L9" s="139"/>
      <c r="N9" s="28"/>
    </row>
    <row r="10" spans="2:14" ht="60" customHeight="1">
      <c r="B10" s="138">
        <v>3</v>
      </c>
      <c r="C10" s="109" t="s">
        <v>61</v>
      </c>
      <c r="D10" s="164" t="str">
        <f>IF('FASE 1 CONSULTORIA'!L49="HABILITADO","HABILITADO","NO HABILITADO")</f>
        <v>HABILITADO</v>
      </c>
      <c r="E10" s="164" t="str">
        <f>IF('FASE 2 OBRA'!M85="HABILITADO","HABILITADO","NO HABILITADO")</f>
        <v>HABILITADO</v>
      </c>
      <c r="F10" s="140" t="str">
        <f>IF(AND(D10="HABILITADO",E10="HABILITADO"),"HABILITADO","NO HABILITADO")</f>
        <v>HABILITADO</v>
      </c>
      <c r="G10" s="254">
        <v>10</v>
      </c>
      <c r="H10" s="254">
        <v>1</v>
      </c>
      <c r="I10" s="201">
        <v>19</v>
      </c>
      <c r="J10" s="201"/>
      <c r="K10" s="255">
        <f t="shared" si="0"/>
        <v>30</v>
      </c>
      <c r="L10" s="139"/>
      <c r="N10" s="28"/>
    </row>
    <row r="11" spans="2:14" ht="73.5" customHeight="1">
      <c r="B11" s="110">
        <v>4</v>
      </c>
      <c r="C11" s="109" t="s">
        <v>62</v>
      </c>
      <c r="D11" s="164" t="str">
        <f>IF('FASE 1 CONSULTORIA'!L59="HABILITADO","HABILITADO","NO HABILITADO")</f>
        <v>HABILITADO</v>
      </c>
      <c r="E11" s="164" t="str">
        <f>IF('FASE 2 OBRA'!M106="HABILITADO","HABILITADO","NO HABILITADO")</f>
        <v>HABILITADO</v>
      </c>
      <c r="F11" s="140" t="str">
        <f>IF(AND(D11="HABILITADO",E11="HABILITADO"),"HABILITADO","NO HABILITADO")</f>
        <v>HABILITADO</v>
      </c>
      <c r="G11" s="254">
        <v>10</v>
      </c>
      <c r="H11" s="254">
        <v>1</v>
      </c>
      <c r="I11" s="201">
        <v>19</v>
      </c>
      <c r="J11" s="201"/>
      <c r="K11" s="255">
        <f t="shared" si="0"/>
        <v>30</v>
      </c>
      <c r="L11" s="115"/>
      <c r="N11" s="28"/>
    </row>
    <row r="12" spans="2:14" ht="73.5" customHeight="1">
      <c r="B12" s="110">
        <v>5</v>
      </c>
      <c r="C12" s="109" t="s">
        <v>63</v>
      </c>
      <c r="D12" s="164" t="str">
        <f>IF('FASE 1 CONSULTORIA'!L72="HABILITADO","HABILITADO","NO HABILITADO")</f>
        <v>HABILITADO</v>
      </c>
      <c r="E12" s="164" t="str">
        <f>IF('FASE 2 OBRA'!M131="HABILITADO","HABILITADO","NO HABILITADO")</f>
        <v>HABILITADO</v>
      </c>
      <c r="F12" s="140" t="str">
        <f>IF(AND(D12="HABILITADO",E12="HABILITADO"),"HABILITADO","NO HABILITADO")</f>
        <v>HABILITADO</v>
      </c>
      <c r="G12" s="254">
        <v>10</v>
      </c>
      <c r="H12" s="254">
        <v>0</v>
      </c>
      <c r="I12" s="201">
        <v>19</v>
      </c>
      <c r="J12" s="201"/>
      <c r="K12" s="255">
        <f t="shared" si="0"/>
        <v>29</v>
      </c>
      <c r="L12" s="113"/>
      <c r="N12" s="28"/>
    </row>
    <row r="13" spans="2:14" ht="73.5" hidden="1" customHeight="1">
      <c r="B13" s="110">
        <v>6</v>
      </c>
      <c r="C13" s="109" t="e">
        <v>#N/A</v>
      </c>
      <c r="D13" s="117">
        <v>15</v>
      </c>
      <c r="E13" s="117">
        <v>15</v>
      </c>
      <c r="F13" s="117"/>
      <c r="G13" s="117"/>
      <c r="H13" s="117"/>
      <c r="I13" s="117"/>
      <c r="J13" s="117"/>
      <c r="K13" s="117"/>
      <c r="L13" s="113"/>
      <c r="N13" s="28"/>
    </row>
    <row r="14" spans="2:14" ht="73.5" hidden="1" customHeight="1">
      <c r="B14" s="110" t="e">
        <v>#REF!</v>
      </c>
      <c r="C14" s="100"/>
      <c r="D14" s="116"/>
      <c r="E14" s="116"/>
      <c r="F14" s="116"/>
      <c r="G14" s="116"/>
      <c r="H14" s="116"/>
      <c r="I14" s="116"/>
      <c r="J14" s="116"/>
      <c r="K14" s="111"/>
      <c r="L14" s="113"/>
      <c r="N14" s="28"/>
    </row>
    <row r="15" spans="2:14" ht="73.5" hidden="1" customHeight="1">
      <c r="B15" s="110" t="e">
        <v>#REF!</v>
      </c>
      <c r="C15" s="100"/>
      <c r="D15" s="116"/>
      <c r="E15" s="116"/>
      <c r="F15" s="116"/>
      <c r="G15" s="116"/>
      <c r="H15" s="116"/>
      <c r="I15" s="116"/>
      <c r="J15" s="116"/>
      <c r="K15" s="111"/>
      <c r="L15" s="114"/>
      <c r="N15" s="28"/>
    </row>
    <row r="16" spans="2:14" ht="73.5" hidden="1" customHeight="1">
      <c r="B16" s="110" t="e">
        <v>#REF!</v>
      </c>
      <c r="C16" s="100"/>
      <c r="D16" s="111"/>
      <c r="E16" s="111"/>
      <c r="F16" s="111"/>
      <c r="G16" s="111"/>
      <c r="H16" s="111"/>
      <c r="I16" s="111"/>
      <c r="J16" s="111"/>
      <c r="K16" s="111"/>
      <c r="L16" s="111"/>
      <c r="N16" s="28"/>
    </row>
    <row r="17" spans="2:14" ht="73.5" hidden="1" customHeight="1">
      <c r="B17" s="110" t="e">
        <v>#REF!</v>
      </c>
      <c r="C17" s="100"/>
      <c r="D17" s="111"/>
      <c r="E17" s="111"/>
      <c r="F17" s="111"/>
      <c r="G17" s="111"/>
      <c r="H17" s="111"/>
      <c r="I17" s="111"/>
      <c r="J17" s="111"/>
      <c r="K17" s="111"/>
      <c r="L17" s="111"/>
      <c r="N17" s="28"/>
    </row>
    <row r="18" spans="2:14" ht="73.5" hidden="1" customHeight="1">
      <c r="B18" s="110" t="e">
        <v>#REF!</v>
      </c>
      <c r="C18" s="100"/>
      <c r="D18" s="111"/>
      <c r="E18" s="111"/>
      <c r="F18" s="111"/>
      <c r="G18" s="111"/>
      <c r="H18" s="111"/>
      <c r="I18" s="111"/>
      <c r="J18" s="111"/>
      <c r="K18" s="111"/>
      <c r="L18" s="111"/>
      <c r="N18" s="28"/>
    </row>
    <row r="19" spans="2:14" ht="73.5" hidden="1" customHeight="1">
      <c r="B19" s="110" t="e">
        <v>#REF!</v>
      </c>
      <c r="C19" s="100"/>
      <c r="D19" s="111"/>
      <c r="E19" s="111"/>
      <c r="F19" s="111"/>
      <c r="G19" s="111"/>
      <c r="H19" s="111"/>
      <c r="I19" s="111"/>
      <c r="J19" s="111"/>
      <c r="K19" s="111"/>
      <c r="L19" s="111"/>
      <c r="N19" s="28"/>
    </row>
    <row r="20" spans="2:14" ht="73.5" hidden="1" customHeight="1">
      <c r="B20" s="110" t="e">
        <v>#REF!</v>
      </c>
      <c r="C20" s="100"/>
      <c r="D20" s="111"/>
      <c r="E20" s="111"/>
      <c r="F20" s="111"/>
      <c r="G20" s="111"/>
      <c r="H20" s="111"/>
      <c r="I20" s="111"/>
      <c r="J20" s="111"/>
      <c r="K20" s="111"/>
      <c r="L20" s="111"/>
      <c r="N20" s="28"/>
    </row>
    <row r="21" spans="2:14" ht="73.5" hidden="1" customHeight="1">
      <c r="B21" s="110" t="e">
        <v>#REF!</v>
      </c>
      <c r="C21" s="100"/>
      <c r="D21" s="111"/>
      <c r="E21" s="111"/>
      <c r="F21" s="111"/>
      <c r="G21" s="111"/>
      <c r="H21" s="111"/>
      <c r="I21" s="111"/>
      <c r="J21" s="111"/>
      <c r="K21" s="111"/>
      <c r="L21" s="111"/>
      <c r="N21" s="28"/>
    </row>
    <row r="22" spans="2:14" ht="73.5" hidden="1" customHeight="1">
      <c r="B22" s="110" t="e">
        <v>#REF!</v>
      </c>
      <c r="C22" s="100"/>
      <c r="D22" s="111"/>
      <c r="E22" s="111"/>
      <c r="F22" s="111"/>
      <c r="G22" s="111"/>
      <c r="H22" s="111"/>
      <c r="I22" s="111"/>
      <c r="J22" s="111"/>
      <c r="K22" s="111"/>
      <c r="L22" s="111"/>
      <c r="N22" s="28"/>
    </row>
    <row r="23" spans="2:14" ht="73.5" hidden="1" customHeight="1">
      <c r="B23" s="110" t="e">
        <v>#REF!</v>
      </c>
      <c r="C23" s="100"/>
      <c r="D23" s="111"/>
      <c r="E23" s="111"/>
      <c r="F23" s="111"/>
      <c r="G23" s="111"/>
      <c r="H23" s="111"/>
      <c r="I23" s="111"/>
      <c r="J23" s="111"/>
      <c r="K23" s="111"/>
      <c r="L23" s="111"/>
      <c r="N23" s="28"/>
    </row>
    <row r="24" spans="2:14" ht="267" hidden="1" customHeight="1">
      <c r="B24" s="110" t="e">
        <v>#REF!</v>
      </c>
      <c r="C24" s="100"/>
      <c r="D24" s="111"/>
      <c r="E24" s="111"/>
      <c r="F24" s="111"/>
      <c r="G24" s="111"/>
      <c r="H24" s="111"/>
      <c r="I24" s="111"/>
      <c r="J24" s="111"/>
      <c r="K24" s="111"/>
      <c r="L24" s="100"/>
      <c r="N24" s="28"/>
    </row>
    <row r="25" spans="2:14" ht="270.75" hidden="1" customHeight="1">
      <c r="B25" s="110" t="e">
        <v>#REF!</v>
      </c>
      <c r="C25" s="100"/>
      <c r="D25" s="111"/>
      <c r="E25" s="111"/>
      <c r="F25" s="111"/>
      <c r="G25" s="111"/>
      <c r="H25" s="111"/>
      <c r="I25" s="111"/>
      <c r="J25" s="111"/>
      <c r="K25" s="111"/>
      <c r="L25" s="100"/>
      <c r="N25" s="28"/>
    </row>
    <row r="26" spans="2:14" ht="288.75" hidden="1" customHeight="1">
      <c r="B26" s="110" t="e">
        <v>#REF!</v>
      </c>
      <c r="C26" s="100"/>
      <c r="D26" s="111"/>
      <c r="E26" s="111"/>
      <c r="F26" s="111"/>
      <c r="G26" s="111"/>
      <c r="H26" s="111"/>
      <c r="I26" s="111"/>
      <c r="J26" s="111"/>
      <c r="K26" s="111"/>
      <c r="L26" s="112"/>
      <c r="N26" s="28"/>
    </row>
    <row r="27" spans="2:14" ht="250.5" hidden="1" customHeight="1">
      <c r="B27" s="110" t="e">
        <v>#REF!</v>
      </c>
      <c r="C27" s="100"/>
      <c r="D27" s="113"/>
      <c r="E27" s="113"/>
      <c r="F27" s="113"/>
      <c r="G27" s="113"/>
      <c r="H27" s="113"/>
      <c r="I27" s="113"/>
      <c r="J27" s="113"/>
      <c r="K27" s="111"/>
      <c r="L27" s="112"/>
      <c r="N27" s="28"/>
    </row>
    <row r="28" spans="2:14" ht="192.75" hidden="1" customHeight="1">
      <c r="B28" s="110" t="e">
        <v>#REF!</v>
      </c>
      <c r="C28" s="100"/>
      <c r="D28" s="111"/>
      <c r="E28" s="111"/>
      <c r="F28" s="111"/>
      <c r="G28" s="111"/>
      <c r="H28" s="111"/>
      <c r="I28" s="111"/>
      <c r="J28" s="111"/>
      <c r="K28" s="111"/>
      <c r="L28" s="112"/>
      <c r="N28" s="28"/>
    </row>
    <row r="29" spans="2:14" ht="192.75" hidden="1" customHeight="1">
      <c r="B29" s="110" t="e">
        <v>#REF!</v>
      </c>
      <c r="C29" s="100"/>
      <c r="D29" s="111"/>
      <c r="E29" s="111"/>
      <c r="F29" s="111"/>
      <c r="G29" s="111"/>
      <c r="H29" s="111"/>
      <c r="I29" s="111"/>
      <c r="J29" s="111"/>
      <c r="K29" s="111"/>
      <c r="L29" s="112"/>
      <c r="N29" s="28"/>
    </row>
    <row r="30" spans="2:14" hidden="1">
      <c r="C30" s="108"/>
      <c r="D30" s="108"/>
      <c r="E30" s="108"/>
      <c r="F30" s="108"/>
      <c r="G30" s="108"/>
      <c r="H30" s="108"/>
      <c r="I30" s="108"/>
      <c r="J30" s="108"/>
      <c r="K30" s="108"/>
      <c r="L30" s="108"/>
    </row>
    <row r="31" spans="2:14" hidden="1">
      <c r="C31" s="108"/>
      <c r="D31" s="108"/>
      <c r="E31" s="108"/>
      <c r="F31" s="108"/>
      <c r="G31" s="108"/>
      <c r="H31" s="108"/>
      <c r="I31" s="108"/>
      <c r="J31" s="108"/>
      <c r="K31" s="108"/>
      <c r="L31" s="108"/>
    </row>
    <row r="32" spans="2:14" hidden="1">
      <c r="C32" s="108"/>
      <c r="D32" s="108"/>
      <c r="E32" s="108"/>
      <c r="F32" s="108"/>
      <c r="G32" s="108"/>
      <c r="H32" s="108"/>
      <c r="I32" s="108"/>
      <c r="J32" s="108"/>
      <c r="K32" s="108"/>
      <c r="L32" s="108"/>
    </row>
    <row r="33" spans="3:12" hidden="1">
      <c r="C33" s="108"/>
      <c r="D33" s="108"/>
      <c r="E33" s="108"/>
      <c r="F33" s="108"/>
      <c r="G33" s="108"/>
      <c r="H33" s="108"/>
      <c r="I33" s="108"/>
      <c r="J33" s="108"/>
      <c r="K33" s="108"/>
      <c r="L33" s="108"/>
    </row>
    <row r="34" spans="3:12" hidden="1">
      <c r="C34" s="108"/>
      <c r="D34" s="108"/>
      <c r="E34" s="108"/>
      <c r="F34" s="108"/>
      <c r="G34" s="108"/>
      <c r="H34" s="108"/>
      <c r="I34" s="108"/>
      <c r="J34" s="108"/>
      <c r="K34" s="108"/>
      <c r="L34" s="108"/>
    </row>
  </sheetData>
  <mergeCells count="3">
    <mergeCell ref="B6:L6"/>
    <mergeCell ref="C2:L2"/>
    <mergeCell ref="C3:L4"/>
  </mergeCells>
  <conditionalFormatting sqref="D8:E12 G8:H12">
    <cfRule type="cellIs" dxfId="3" priority="3" operator="equal">
      <formula>"NO HABILITADO"</formula>
    </cfRule>
    <cfRule type="cellIs" dxfId="2" priority="4" operator="equal">
      <formula>"HABILITADO"</formula>
    </cfRule>
  </conditionalFormatting>
  <conditionalFormatting sqref="F8:F12">
    <cfRule type="cellIs" dxfId="1" priority="1" operator="equal">
      <formula>"HABILITADO"</formula>
    </cfRule>
    <cfRule type="cellIs" dxfId="0" priority="2" operator="equal">
      <formula>"NO HABILITADO"</formula>
    </cfRule>
  </conditionalFormatting>
  <pageMargins left="0.7" right="0.7" top="0.75" bottom="0.75" header="0.3" footer="0.3"/>
  <pageSetup paperSize="9" scale="27" orientation="portrait" r:id="rId1"/>
  <rowBreaks count="1" manualBreakCount="1">
    <brk id="25"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f4d05912-b1f4-4631-ab3d-1c98aa4d2b28">K5ZKFRP4R23U-12-2275</_dlc_DocId>
    <_dlc_DocIdUrl xmlns="f4d05912-b1f4-4631-ab3d-1c98aa4d2b28">
      <Url>http://intranet.fonade.net/subg/subContratacion/Evaluacion/_layouts/DocIdRedir.aspx?ID=K5ZKFRP4R23U-12-2275</Url>
      <Description>K5ZKFRP4R23U-12-2275</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2.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594B8-1E13-4F01-A63E-587F9B7817A9}">
  <ds:schemaRefs>
    <ds:schemaRef ds:uri="http://schemas.microsoft.com/office/2006/documentManagement/types"/>
    <ds:schemaRef ds:uri="http://schemas.microsoft.com/office/2006/metadata/properties"/>
    <ds:schemaRef ds:uri="http://purl.org/dc/terms/"/>
    <ds:schemaRef ds:uri="http://purl.org/dc/dcmitype/"/>
    <ds:schemaRef ds:uri="http://schemas.openxmlformats.org/package/2006/metadata/core-properties"/>
    <ds:schemaRef ds:uri="http://www.w3.org/XML/1998/namespace"/>
    <ds:schemaRef ds:uri="http://schemas.microsoft.com/office/infopath/2007/PartnerControls"/>
    <ds:schemaRef ds:uri="f4d05912-b1f4-4631-ab3d-1c98aa4d2b28"/>
    <ds:schemaRef ds:uri="http://purl.org/dc/elements/1.1/"/>
  </ds:schemaRefs>
</ds:datastoreItem>
</file>

<file path=customXml/itemProps4.xml><?xml version="1.0" encoding="utf-8"?>
<ds:datastoreItem xmlns:ds="http://schemas.openxmlformats.org/officeDocument/2006/customXml" ds:itemID="{AC8CCDE3-455A-466A-8F9A-8F5E56FEC60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Conformación</vt:lpstr>
      <vt:lpstr>FASE 1 CONSULTORIA</vt:lpstr>
      <vt:lpstr>FASE 2 OBRA</vt:lpstr>
      <vt:lpstr>FACTOR DE CALIDAD</vt:lpstr>
      <vt:lpstr>RESUMEN</vt:lpstr>
      <vt:lpstr>Conformación!Área_de_impresión</vt:lpstr>
      <vt:lpstr>'FACTOR DE CALIDAD'!Área_de_impresión</vt:lpstr>
      <vt:lpstr>'FASE 1 CONSULTORIA'!Área_de_impresión</vt:lpstr>
      <vt:lpstr>'FASE 2 OBRA'!Área_de_impresión</vt:lpstr>
      <vt:lpstr>RESUMEN!Área_de_impresión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Catalina Celemin Cardoso</cp:lastModifiedBy>
  <cp:lastPrinted>2019-12-05T15:32:25Z</cp:lastPrinted>
  <dcterms:created xsi:type="dcterms:W3CDTF">2007-06-12T13:40:37Z</dcterms:created>
  <dcterms:modified xsi:type="dcterms:W3CDTF">2019-12-19T20:57:05Z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