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3820"/>
  <mc:AlternateContent xmlns:mc="http://schemas.openxmlformats.org/markup-compatibility/2006">
    <mc:Choice Requires="x15">
      <x15ac:absPath xmlns:x15ac="http://schemas.microsoft.com/office/spreadsheetml/2010/11/ac" url="D:\Users\fhernana\Desktop\ADICION MC 22 DE 2023\"/>
    </mc:Choice>
  </mc:AlternateContent>
  <xr:revisionPtr revIDLastSave="0" documentId="13_ncr:1_{2B3D1C6B-0C5A-49F9-9C62-D1C6082B4B0E}" xr6:coauthVersionLast="36" xr6:coauthVersionMax="47" xr10:uidLastSave="{00000000-0000-0000-0000-000000000000}"/>
  <bookViews>
    <workbookView xWindow="0" yWindow="0" windowWidth="28800" windowHeight="12225" tabRatio="885" xr2:uid="{00000000-000D-0000-FFFF-FFFF00000000}"/>
  </bookViews>
  <sheets>
    <sheet name="PPTO" sheetId="3" r:id="rId1"/>
    <sheet name="APU NP1" sheetId="34" r:id="rId2"/>
    <sheet name="APU NP2" sheetId="35" r:id="rId3"/>
    <sheet name="APU NP3" sheetId="36" r:id="rId4"/>
    <sheet name="APU NP4" sheetId="37" r:id="rId5"/>
    <sheet name="APU NP5" sheetId="38" r:id="rId6"/>
    <sheet name="APU NP6" sheetId="39" r:id="rId7"/>
    <sheet name="APU NP7" sheetId="40" r:id="rId8"/>
    <sheet name="APU NP8" sheetId="41" r:id="rId9"/>
    <sheet name="APU NP9" sheetId="42" r:id="rId10"/>
    <sheet name="APU NP10" sheetId="44" r:id="rId11"/>
    <sheet name="APU NP11" sheetId="45" r:id="rId12"/>
    <sheet name="APU NP12" sheetId="46" r:id="rId13"/>
    <sheet name="APU NP13" sheetId="43" r:id="rId14"/>
    <sheet name="APU NP14" sheetId="47" r:id="rId15"/>
    <sheet name="APU NP15" sheetId="48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</externalReferences>
  <definedNames>
    <definedName name="\c">#REF!</definedName>
    <definedName name="\X">[1]!ERR</definedName>
    <definedName name="\Z">[1]!ERR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A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A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A1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SBC1">[2]INV!$A$12:$D$15</definedName>
    <definedName name="________SBC3">[2]INV!$F$12:$I$15</definedName>
    <definedName name="________SBC5">[2]INV!$K$12:$N$15</definedName>
    <definedName name="_______A1">#REF!</definedName>
    <definedName name="_______AFC1">[3]INV!$A$25:$D$28</definedName>
    <definedName name="_______AFC3">[3]INV!$F$25:$I$28</definedName>
    <definedName name="_______AFC5">[3]INV!$K$25:$N$28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SBC1">[3]INV!$A$12:$D$15</definedName>
    <definedName name="_______SBC3">[3]INV!$F$12:$I$15</definedName>
    <definedName name="_______SBC5">[3]INV!$K$12:$N$15</definedName>
    <definedName name="______A1">#REF!</definedName>
    <definedName name="______AFC1">[3]INV!$A$25:$D$28</definedName>
    <definedName name="______AFC3">[3]INV!$F$25:$I$28</definedName>
    <definedName name="______AFC5">[3]INV!$K$25:$N$28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SBC1">[3]INV!$A$12:$D$15</definedName>
    <definedName name="______SBC3">[3]INV!$F$12:$I$15</definedName>
    <definedName name="______SBC5">[3]INV!$K$12:$N$15</definedName>
    <definedName name="_____A1">#REF!</definedName>
    <definedName name="_____AFC1">[3]INV!$A$25:$D$28</definedName>
    <definedName name="_____AFC3">[3]INV!$F$25:$I$28</definedName>
    <definedName name="_____AFC5">[3]INV!$K$25:$N$28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COD906">[4]CONS!$E$29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[4]CONS!$E$22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PJ50">#REF!</definedName>
    <definedName name="_____pj51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[5]PRECIOS!$A:$E</definedName>
    <definedName name="_____r">'[6]Constantes Generales'!$B$1</definedName>
    <definedName name="_____SBC1">[3]INV!$A$12:$D$15</definedName>
    <definedName name="_____SBC3">[3]INV!$F$12:$I$15</definedName>
    <definedName name="_____SBC5">[3]INV!$K$12:$N$15</definedName>
    <definedName name="_____TEE6">[4]CONS!$E$28</definedName>
    <definedName name="____A1">#REF!</definedName>
    <definedName name="____AFC1">[3]INV!$A$25:$D$28</definedName>
    <definedName name="____AFC3">[3]INV!$F$25:$I$28</definedName>
    <definedName name="____AFC5">[3]INV!$K$25:$N$28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OD906">[4]CONS!$E$29</definedName>
    <definedName name="____CON123">'[7]Base Datos'!$B$8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M14">'[7]Base Datos'!$B$9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'[7]Base Datos'!$B$43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'[8]Base Datos'!$B$212</definedName>
    <definedName name="____MAT171">'[8]Base Datos'!$B$213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'[9]Base Datos'!$B$125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'[10]Base Datos'!$B$11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[4]CONS!$E$22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PJ50">#REF!</definedName>
    <definedName name="____pj51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[11]PRECIOS!$A:$E</definedName>
    <definedName name="____r">'[6]Constantes Generales'!$B$1</definedName>
    <definedName name="____SBC1">[3]INV!$A$12:$D$15</definedName>
    <definedName name="____SBC3">[3]INV!$F$12:$I$15</definedName>
    <definedName name="____SBC5">[3]INV!$K$12:$N$15</definedName>
    <definedName name="____TEE6">[4]CONS!$E$28</definedName>
    <definedName name="___A1">#REF!</definedName>
    <definedName name="___Adi2">[12]Sábana!#REF!</definedName>
    <definedName name="___Adi3">[12]Sábana!#REF!</definedName>
    <definedName name="___Ady1">[13]Sábana!#REF!</definedName>
    <definedName name="___Ady2">[13]Sábana!#REF!</definedName>
    <definedName name="___Ady3">[13]Sábana!#REF!</definedName>
    <definedName name="___AFC1">[14]INV!$A$25:$D$28</definedName>
    <definedName name="___AFC3">[14]INV!$F$25:$I$28</definedName>
    <definedName name="___AFC5">[14]INV!$K$25:$N$28</definedName>
    <definedName name="___Alt2">[12]Sábana!#REF!</definedName>
    <definedName name="___Alt3">[12]Sábana!#REF!</definedName>
    <definedName name="___And1">[13]Sábana!#REF!</definedName>
    <definedName name="___And2">[13]Sábana!#REF!</definedName>
    <definedName name="___And3">[13]Sábana!#REF!</definedName>
    <definedName name="___Ant2">[13]Sábana!#REF!</definedName>
    <definedName name="___Ant3">[13]Sábana!#REF!</definedName>
    <definedName name="___BGC1">[14]INV!$A$5:$D$8</definedName>
    <definedName name="___BGC3">[14]INV!$F$5:$I$8</definedName>
    <definedName name="___BGC5">[14]INV!$K$5:$N$8</definedName>
    <definedName name="___CAC1">[14]INV!$A$19:$D$22</definedName>
    <definedName name="___CAC3">[14]INV!$F$19:$I$22</definedName>
    <definedName name="___CAC5">[14]INV!$K$19:$N$22</definedName>
    <definedName name="___COD906">[4]CONS!$E$29</definedName>
    <definedName name="___Con1">[13]Sábana!#REF!</definedName>
    <definedName name="___CON123">'[15]Base Datos'!$B$8</definedName>
    <definedName name="___Con2">[13]Sábana!#REF!</definedName>
    <definedName name="___Con3">[13]Sábana!#REF!</definedName>
    <definedName name="___Ega2">[13]Sábana!#REF!</definedName>
    <definedName name="___Ega3">[13]Sábana!#REF!</definedName>
    <definedName name="___Ele2">[13]Sábana!#REF!</definedName>
    <definedName name="___Ele3">[13]Sábana!#REF!</definedName>
    <definedName name="___Epm2">[13]Sábana!#REF!</definedName>
    <definedName name="___Epm3">[13]Sábana!#REF!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2">#REF!</definedName>
    <definedName name="___Exc1">[13]Sábana!#REF!</definedName>
    <definedName name="___Exc2">[13]Sábana!#REF!</definedName>
    <definedName name="___Exc3">[13]Sábana!#REF!</definedName>
    <definedName name="___F">[1]!ERR</definedName>
    <definedName name="___FS01">[1]!ERR</definedName>
    <definedName name="___Inc1">[13]Sábana!#REF!</definedName>
    <definedName name="___Inc2">[13]Sábana!#REF!</definedName>
    <definedName name="___Inc3">[13]Sábana!#REF!</definedName>
    <definedName name="___Ing1">[13]Sábana!#REF!</definedName>
    <definedName name="___Ing2">[13]Sábana!#REF!</definedName>
    <definedName name="___Ing3">[13]Sábana!#REF!</definedName>
    <definedName name="___Jai1">[13]Sábana!#REF!</definedName>
    <definedName name="___Jai2">[13]Sábana!#REF!</definedName>
    <definedName name="___Jai3">[13]Sábana!#REF!</definedName>
    <definedName name="___M14">'[15]Base Datos'!$B$9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'[15]Base Datos'!$B$43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'[16]Base Datos'!$B$212</definedName>
    <definedName name="___MAT171">'[16]Base Datos'!$B$213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'[17]Base Datos'!$B$125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'[18]Base Datos'!$B$11</definedName>
    <definedName name="___MB1">[13]Sábana!#REF!</definedName>
    <definedName name="___MB2">[13]Sábana!#REF!</definedName>
    <definedName name="___MB3">[13]Sábana!#REF!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5">[4]CONS!$E$22</definedName>
    <definedName name="___mun2">[6]PESOS!#REF!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Ope1">[13]Sábana!#REF!</definedName>
    <definedName name="___Ope2">[13]Sábana!#REF!</definedName>
    <definedName name="___Ope3">[13]Sábana!#REF!</definedName>
    <definedName name="___Pae1">[13]Sábana!#REF!</definedName>
    <definedName name="___Pae2">[13]Sábana!#REF!</definedName>
    <definedName name="___Pae3">[13]Sábana!#REF!</definedName>
    <definedName name="___PJ50">#REF!</definedName>
    <definedName name="___pj51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[5]PRECIOS!$A:$E</definedName>
    <definedName name="___r">'[6]Constantes Generales'!$B$1</definedName>
    <definedName name="___rc">#REF!</definedName>
    <definedName name="___Red1">[13]Sábana!#REF!</definedName>
    <definedName name="___Red2">[13]Sábana!#REF!</definedName>
    <definedName name="___Red3">[13]Sábana!#REF!</definedName>
    <definedName name="___ref4">#REF!</definedName>
    <definedName name="___SBC1">[14]INV!$A$12:$D$15</definedName>
    <definedName name="___SBC3">[14]INV!$F$12:$I$15</definedName>
    <definedName name="___SBC5">[14]INV!$K$12:$N$15</definedName>
    <definedName name="___Sum3">[13]Sábana!#REF!</definedName>
    <definedName name="___TEE6">[4]CONS!$E$28</definedName>
    <definedName name="___Tra1">[13]Sábana!#REF!</definedName>
    <definedName name="___Tra2">[13]Sábana!#REF!</definedName>
    <definedName name="___Tra3">[13]Sábana!#REF!</definedName>
    <definedName name="___xlfn.BAHTTEXT" hidden="1">#NAME?</definedName>
    <definedName name="__1Sin_nombre">'[19]Control AVance'!$B$4:$K$226</definedName>
    <definedName name="__A1">'[20]Base Datos'!$B$22</definedName>
    <definedName name="__AFC1">[2]INV!$A$25:$D$28</definedName>
    <definedName name="__AFC3">[2]INV!$F$25:$I$28</definedName>
    <definedName name="__AFC5">[2]INV!$K$25:$N$28</definedName>
    <definedName name="__aiu2">[21]AIU!$J$105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COD906">[4]CONS!$E$29</definedName>
    <definedName name="__CON123">'[22]Base Datos'!$B$8</definedName>
    <definedName name="__DEC1">[23]PRECIOS!$G$7</definedName>
    <definedName name="__DEC12">[23]PRECIOS!$G$7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[1]!ERR</definedName>
    <definedName name="__FS01">[1]!ERR</definedName>
    <definedName name="__M14">'[24]Base Datos'!$B$9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'[24]Base Datos'!$B$43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'[25]Base Datos'!$B$212</definedName>
    <definedName name="__MAT171">'[25]Base Datos'!$B$213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'[26]Base Datos'!$B$123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'[26]Base Datos'!$B$134</definedName>
    <definedName name="__MAT832">'[27]Base Datos'!$B$125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'[28]Base Datos'!$B$11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[4]CONS!$E$22</definedName>
    <definedName name="__mun2">[6]PESOS!#REF!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[29]PRECIOS!$A:$E</definedName>
    <definedName name="__r">'[6]Constantes Generales'!$B$1</definedName>
    <definedName name="__rc">#REF!</definedName>
    <definedName name="__ref4">#REF!</definedName>
    <definedName name="__SBC1">[2]INV!$A$12:$D$15</definedName>
    <definedName name="__SBC3">[2]INV!$F$12:$I$15</definedName>
    <definedName name="__SBC5">[2]INV!$K$12:$N$15</definedName>
    <definedName name="__TEE6">[4]CONS!$E$28</definedName>
    <definedName name="__xlfn.BAHTTEXT" hidden="1">#NAME?</definedName>
    <definedName name="_1Sin_nombre">#REF!</definedName>
    <definedName name="_A">[30]FORMULACION!$C$39</definedName>
    <definedName name="_A1">'[20]Base Datos'!$B$22</definedName>
    <definedName name="_Adi2">[12]Sábana!#REF!</definedName>
    <definedName name="_Adi3">[12]Sábana!#REF!</definedName>
    <definedName name="_Ady1">[13]Sábana!#REF!</definedName>
    <definedName name="_Ady2">[13]Sábana!#REF!</definedName>
    <definedName name="_Ady3">[13]Sábana!#REF!</definedName>
    <definedName name="_AFC1">[2]INV!$A$25:$D$28</definedName>
    <definedName name="_AFC3">[2]INV!$F$25:$I$28</definedName>
    <definedName name="_AFC5">[2]INV!$K$25:$N$28</definedName>
    <definedName name="_aiu2">[21]AIU!$J$105</definedName>
    <definedName name="_Alt2">[12]Sábana!#REF!</definedName>
    <definedName name="_Alt3">[12]Sábana!#REF!</definedName>
    <definedName name="_And1">[13]Sábana!#REF!</definedName>
    <definedName name="_And2">[13]Sábana!#REF!</definedName>
    <definedName name="_And3">[13]Sábana!#REF!</definedName>
    <definedName name="_Ant2">[13]Sábana!#REF!</definedName>
    <definedName name="_Ant3">[13]Sábana!#REF!</definedName>
    <definedName name="_APU221">#REF!</definedName>
    <definedName name="_APU465">[31]!absc</definedName>
    <definedName name="_B">[30]FORMULACION!$C$56</definedName>
    <definedName name="_BGC1">[2]INV!$A$5:$D$8</definedName>
    <definedName name="_BGC3">[2]INV!$F$5:$I$8</definedName>
    <definedName name="_BGC5">[2]INV!$K$5:$N$8</definedName>
    <definedName name="_C">[30]FORMULACION!$C$73</definedName>
    <definedName name="_CAC1">[2]INV!$A$19:$D$22</definedName>
    <definedName name="_CAC3">[2]INV!$F$19:$I$22</definedName>
    <definedName name="_CAC5">[2]INV!$K$19:$N$22</definedName>
    <definedName name="_COD906">[32]CONS!$E$29</definedName>
    <definedName name="_Con1">[13]Sábana!#REF!</definedName>
    <definedName name="_CON123">'[22]Base Datos'!$B$8</definedName>
    <definedName name="_Con2">[13]Sábana!#REF!</definedName>
    <definedName name="_Con3">[13]Sábana!#REF!</definedName>
    <definedName name="_DEC1">[23]PRECIOS!$G$7</definedName>
    <definedName name="_DEC12">[23]PRECIOS!$G$7</definedName>
    <definedName name="_E">[30]FORMULACION!$D$110</definedName>
    <definedName name="_Ega2">[13]Sábana!#REF!</definedName>
    <definedName name="_Ega3">[13]Sábana!#REF!</definedName>
    <definedName name="_Ele2">[13]Sábana!#REF!</definedName>
    <definedName name="_Ele3">[13]Sábana!#REF!</definedName>
    <definedName name="_Epm2">[13]Sábana!#REF!</definedName>
    <definedName name="_Epm3">[13]Sábana!#REF!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[1]!ERR</definedName>
    <definedName name="_Fill" hidden="1">#REF!</definedName>
    <definedName name="_xlnm._FilterDatabase" localSheetId="0" hidden="1">PPTO!$B$1:$B$658</definedName>
    <definedName name="_FS01">[1]!ERR</definedName>
    <definedName name="_Inc1">[13]Sábana!#REF!</definedName>
    <definedName name="_Inc2">[13]Sábana!#REF!</definedName>
    <definedName name="_Inc3">[13]Sábana!#REF!</definedName>
    <definedName name="_INF1">#REF!</definedName>
    <definedName name="_Ing1">[13]Sábana!#REF!</definedName>
    <definedName name="_Ing2">[13]Sábana!#REF!</definedName>
    <definedName name="_Ing3">[13]Sábana!#REF!</definedName>
    <definedName name="_IPC2002">#REF!</definedName>
    <definedName name="_Jai1">[13]Sábana!#REF!</definedName>
    <definedName name="_Jai2">[13]Sábana!#REF!</definedName>
    <definedName name="_Jai3">[13]Sábana!#REF!</definedName>
    <definedName name="_Key1" hidden="1">#REF!</definedName>
    <definedName name="_Key2" hidden="1">#REF!</definedName>
    <definedName name="_M14">'[24]Base Datos'!$B$9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'[24]Base Datos'!$B$43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'[25]Base Datos'!$B$212</definedName>
    <definedName name="_MAT171">'[25]Base Datos'!$B$213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'[26]Base Datos'!$B$123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'[26]Base Datos'!$B$134</definedName>
    <definedName name="_MAT832">'[27]Base Datos'!$B$125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'[28]Base Datos'!$B$11</definedName>
    <definedName name="_MB1">[13]Sábana!#REF!</definedName>
    <definedName name="_MB2">[13]Sábana!#REF!</definedName>
    <definedName name="_MB3">[13]Sábana!#REF!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R15">[32]CONS!$E$22</definedName>
    <definedName name="_mun2">[6]PESOS!#REF!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[30]FORMULACION!$C$40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pe1">[13]Sábana!#REF!</definedName>
    <definedName name="_Ope2">[13]Sábana!#REF!</definedName>
    <definedName name="_Ope3">[13]Sábana!#REF!</definedName>
    <definedName name="_Order1" hidden="1">255</definedName>
    <definedName name="_Order2" hidden="1">255</definedName>
    <definedName name="_Pae1">[13]Sábana!#REF!</definedName>
    <definedName name="_Pae2">[13]Sábana!#REF!</definedName>
    <definedName name="_Pae3">[13]Sábana!#REF!</definedName>
    <definedName name="_PJ50">#REF!</definedName>
    <definedName name="_pj51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1">[33]PRECIOS!$A:$E</definedName>
    <definedName name="_r" hidden="1">#REF!</definedName>
    <definedName name="_rc">#REF!</definedName>
    <definedName name="_Red1">[13]Sábana!#REF!</definedName>
    <definedName name="_Red2">[13]Sábana!#REF!</definedName>
    <definedName name="_Red3">[13]Sábana!#REF!</definedName>
    <definedName name="_ref4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um3">[13]Sábana!#REF!</definedName>
    <definedName name="_TEE6">[32]CONS!$E$28</definedName>
    <definedName name="_Tra1">[13]Sábana!#REF!</definedName>
    <definedName name="_Tra2">[13]Sábana!#REF!</definedName>
    <definedName name="_Tra3">[13]Sábana!#REF!</definedName>
    <definedName name="a">#REF!</definedName>
    <definedName name="A.1">'[24]Base Datos'!$B$7</definedName>
    <definedName name="A_IMPRESIÓN_IM">#REF!</definedName>
    <definedName name="aa">[1]!ERR</definedName>
    <definedName name="AAA">[1]!ERR</definedName>
    <definedName name="AAAA">'[34]PU (2)'!$F$10</definedName>
    <definedName name="AAAAA">'[35]Base Datos'!$B$8</definedName>
    <definedName name="AAC">[2]AASHTO!$A$14:$F$17</definedName>
    <definedName name="ab">#REF!</definedName>
    <definedName name="abc">[36]EQUIPO!$B$12:$B$48</definedName>
    <definedName name="ABG">[2]AASHTO!$A$2:$F$5</definedName>
    <definedName name="absc">#N/A</definedName>
    <definedName name="Accesorios_de_1_2">#REF!</definedName>
    <definedName name="Accesorios_de_3_4">#REF!</definedName>
    <definedName name="AccessDatabase" hidden="1">"A:\SAIN.mdb"</definedName>
    <definedName name="Acero_de_Refuerzo_Figurado_de_60.000_P.S.I.">#REF!</definedName>
    <definedName name="Acido_Muriatico">#REF!</definedName>
    <definedName name="Acoflex_1_2">#REF!</definedName>
    <definedName name="ACOM">#N/A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'[37]Datos Generales'!$B$12</definedName>
    <definedName name="actividad">#REF!</definedName>
    <definedName name="ACTIVIDADES">#REF!</definedName>
    <definedName name="ad">#REF!</definedName>
    <definedName name="admon">#REF!</definedName>
    <definedName name="adoq">[31]!absc</definedName>
    <definedName name="Agua">#REF!</definedName>
    <definedName name="ah">#REF!</definedName>
    <definedName name="ahe">#REF!</definedName>
    <definedName name="AHI">'[37]Datos Generales'!$B$16</definedName>
    <definedName name="aiu">[38]Presupuesto!$F$302</definedName>
    <definedName name="aj">#REF!</definedName>
    <definedName name="Alambre_Negro_No.18">#REF!</definedName>
    <definedName name="alc">[39]!absc</definedName>
    <definedName name="Alcaparro_2.00_m">#REF!</definedName>
    <definedName name="alcVE">[40]Alcantarillas!#REF!</definedName>
    <definedName name="AlcVN">[40]Alcantarillas!#REF!</definedName>
    <definedName name="alfa">#REF!</definedName>
    <definedName name="Almacenista">#REF!</definedName>
    <definedName name="Ambiental">[41]Formulario!#REF!</definedName>
    <definedName name="AMO">'[37]Datos Generales'!$B$14</definedName>
    <definedName name="Andamio_Sección">#REF!</definedName>
    <definedName name="Andamios">#REF!</definedName>
    <definedName name="ANE">'[42]ANEXO 7'!#REF!</definedName>
    <definedName name="Angulo_en_aluminio_1_2__x_1_2__x_1_16">#REF!</definedName>
    <definedName name="Angulo_hierro_2_1_2__x_3_13">#REF!</definedName>
    <definedName name="ANTI">#REF!</definedName>
    <definedName name="ANTIC">'[43]1'!#REF!</definedName>
    <definedName name="Anticorrosivo_Rojo_Claro">#REF!</definedName>
    <definedName name="AñoBaseDatos">#REF!</definedName>
    <definedName name="AÑOWUIE">'[44]Res-Accide-10'!$R$2:$R$7</definedName>
    <definedName name="ao">#REF!</definedName>
    <definedName name="Aparatos_Telefonicos_para_extensiones">#REF!</definedName>
    <definedName name="Aparatos_Telefonicos_secretariales">#REF!</definedName>
    <definedName name="APB">[45]PRECIOS!#REF!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[31]!absc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PUS">[23]APU!$A$6:$C$255</definedName>
    <definedName name="aq">[1]!ERR</definedName>
    <definedName name="AREA__M2">#REF!</definedName>
    <definedName name="_xlnm.Extract">#REF!</definedName>
    <definedName name="_xlnm.Print_Area" localSheetId="1">'APU NP1'!$A$1:$M$60</definedName>
    <definedName name="_xlnm.Print_Area" localSheetId="2">'APU NP2'!$A$2:$M$65</definedName>
    <definedName name="_xlnm.Print_Area" localSheetId="0">PPTO!$B$2:$M$224</definedName>
    <definedName name="_xlnm.Print_Are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ial">[46]UNITARIOS!#REF!</definedName>
    <definedName name="armuve">[1]!ERR</definedName>
    <definedName name="as">[1]!ERR</definedName>
    <definedName name="ASB">[2]AASHTO!$A$8:$F$11</definedName>
    <definedName name="asd">#REF!</definedName>
    <definedName name="ASDF">#REF!</definedName>
    <definedName name="ASDFGHJKLÑ">[1]!ERR</definedName>
    <definedName name="asdfñk">[47]!absc</definedName>
    <definedName name="Aseo_general">#REF!</definedName>
    <definedName name="Aseo_General___3_HS__Sal__Mínimo">#REF!</definedName>
    <definedName name="ASFALTO">'[48]5.2'!$D$21</definedName>
    <definedName name="Asta_Para_Banderas">#REF!</definedName>
    <definedName name="ATR">'[37]Datos Generales'!$B$15</definedName>
    <definedName name="au">#REF!</definedName>
    <definedName name="aur">#REF!</definedName>
    <definedName name="auto1">#REF!</definedName>
    <definedName name="auto2">#REF!</definedName>
    <definedName name="Auxiliar_de_Contabilidad">#REF!</definedName>
    <definedName name="av">#REF!</definedName>
    <definedName name="ax">#REF!</definedName>
    <definedName name="AY">'[37]Datos Generales'!$B$4</definedName>
    <definedName name="AYU">[45]PRECIOS!$F$6</definedName>
    <definedName name="ayudante">'[49]APU-A1'!$K$3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AJA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[50]BaseDatos!$A$2:$F$505</definedName>
    <definedName name="BASE_BU">#REF!</definedName>
    <definedName name="Base_datos_IM">#REF!</definedName>
    <definedName name="Base_en_recebo_B___200">#REF!</definedName>
    <definedName name="Base_granular">#REF!</definedName>
    <definedName name="BASE_RU">[51]BASE_RU!$C$15:$K$385</definedName>
    <definedName name="BASE_SC">[52]BASE_SC!$C$15:$K$91</definedName>
    <definedName name="BaseDatos">#REF!</definedName>
    <definedName name="_xlnm.Database">#REF!</definedName>
    <definedName name="BaseOtros">#REF!</definedName>
    <definedName name="BASICO">#REF!</definedName>
    <definedName name="Bateas">#REF!</definedName>
    <definedName name="BB">[1]!ERR</definedName>
    <definedName name="BBA">'[27]Base Datos'!$B:$F</definedName>
    <definedName name="BBBB">#REF!</definedName>
    <definedName name="BD_COD">#REF!</definedName>
    <definedName name="BDLICITACION">[53]BD!$1:$1048576</definedName>
    <definedName name="Bebederos_para_parque">#REF!</definedName>
    <definedName name="beneficios">[54]Listado!$AH$2:$AH$3</definedName>
    <definedName name="beneficios_24">[54]Listado!$AH$2:$AH$3</definedName>
    <definedName name="beneficios_26">[54]Listado!$AH$2:$AH$3</definedName>
    <definedName name="beneficios_27">[54]Listado!$AH$2:$AH$3</definedName>
    <definedName name="beneficios_5">[54]Listado!$AH$2:$AH$3</definedName>
    <definedName name="beneficios_6">[54]Listado!$AH$2:$AH$3</definedName>
    <definedName name="beneficios_7">[54]Listado!$AH$2:$AH$3</definedName>
    <definedName name="bgh">#REF!</definedName>
    <definedName name="BHT">#REF!</definedName>
    <definedName name="Bicicletero">#REF!</definedName>
    <definedName name="bimestre">'[55]ESTADO RED'!$E$8</definedName>
    <definedName name="Bisagra_aluminio_Extruído_3">#REF!</definedName>
    <definedName name="Bisagra_común_de_3">#REF!</definedName>
    <definedName name="bl">#REF!</definedName>
    <definedName name="BLOQUE_DE_ARCILLA_H5">#REF!</definedName>
    <definedName name="bn">#REF!</definedName>
    <definedName name="bnm">#REF!</definedName>
    <definedName name="BOMBAS">#N/A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uiltIn_Print_Area">'[56]Form5 _Pág_ 1'!#REF!</definedName>
    <definedName name="BuiltIn_Print_Area___0">'[56]Form5 _Pág_ 2'!#REF!</definedName>
    <definedName name="BuiltIn_Print_Titles">#REF!</definedName>
    <definedName name="bustos">[57]Hoja1!$G$10</definedName>
    <definedName name="bw">#REF!</definedName>
    <definedName name="C.A">[58]UNIT.!#REF!</definedName>
    <definedName name="C_">#REF!</definedName>
    <definedName name="CA">'[37]Datos Generales'!$B$7</definedName>
    <definedName name="CAB">#N/A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lidad">[59]calidad!$C$3</definedName>
    <definedName name="Campament">[41]Formulario!#REF!</definedName>
    <definedName name="Campament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diles">#REF!</definedName>
    <definedName name="Canecas_de_55_Gal.">#REF!</definedName>
    <definedName name="CANT">#REF!</definedName>
    <definedName name="Cantidad">#REF!</definedName>
    <definedName name="CANTIDADES">'[53]CANTIDADES DE OBRA'!$D$9:$G$33</definedName>
    <definedName name="Caolin">#REF!</definedName>
    <definedName name="CapFinanciera1">[60]Puntajes!$C$12</definedName>
    <definedName name="CapFinanciera2">[60]Puntajes!$C$13</definedName>
    <definedName name="CapFinanciera3">[60]Puntajes!$C$14</definedName>
    <definedName name="CapFinanciera4">[60]Puntajes!$C$15</definedName>
    <definedName name="CapituloHidraulico">[41]Formulario!#REF!</definedName>
    <definedName name="CapTecnica1">[60]Puntajes!$G$4</definedName>
    <definedName name="CapTecnica2">[60]Puntajes!$G$5</definedName>
    <definedName name="CARGA">#N/A</definedName>
    <definedName name="Cargador_frontal">#REF!</definedName>
    <definedName name="CargaPrestacional">#REF!</definedName>
    <definedName name="CARLOS">'[28]Base Datos'!$B$46</definedName>
    <definedName name="Casetón_en_fibra_de_vidrio.">#REF!</definedName>
    <definedName name="Categoria">#REF!</definedName>
    <definedName name="Caucho_Sabanero_1.50_m">#REF!</definedName>
    <definedName name="causa">#REF!</definedName>
    <definedName name="CB">'[37]Datos Generales'!$B$8</definedName>
    <definedName name="CC">'[37]Datos Generales'!$B$9</definedName>
    <definedName name="CCCCCC">'[61]A. P. U.'!#REF!</definedName>
    <definedName name="ccto210">#REF!</definedName>
    <definedName name="ccuuaa">#REF!</definedName>
    <definedName name="CD">'[37]Datos Generales'!$B$10</definedName>
    <definedName name="cder">#REF!</definedName>
    <definedName name="cdir">#REF!</definedName>
    <definedName name="Cedro_caqueta_pieza">#REF!</definedName>
    <definedName name="CEL_A">'[62]FORMATO SOCIAL'!$BE$1,'[62]FORMATO SOCIAL'!$BC$1,'[62]FORMATO SOCIAL'!$BA$1,'[62]FORMATO SOCIAL'!$AY$1,'[62]FORMATO SOCIAL'!$AW$1,'[62]FORMATO SOCIAL'!$AU$1,'[62]FORMATO SOCIAL'!$AS$1,'[62]FORMATO SOCIAL'!$AQ$1,'[62]FORMATO SOCIAL'!$AO$1,'[62]FORMATO SOCIAL'!$AM$1,'[62]FORMATO SOCIAL'!$AK$1,'[62]FORMATO SOCIAL'!$AI$1,'[62]FORMATO SOCIAL'!$AG$1,'[62]FORMATO SOCIAL'!$AE$1,'[62]FORMATO SOCIAL'!$AC$1,'[62]FORMATO SOCIAL'!$AA$1,'[62]FORMATO SOCIAL'!$Y$1,'[62]FORMATO SOCIAL'!$W$1,'[62]FORMATO SOCIAL'!$U$1,'[62]FORMATO SOCIAL'!$S$1,'[62]FORMATO SOCIAL'!$Q$1,'[62]FORMATO SOCIAL'!$O$1,'[62]FORMATO SOCIAL'!$M$1,'[62]FORMATO SOCIAL'!$K$1,'[62]FORMATO SOCIAL'!$I$1,'[62]FORMATO SOCIAL'!$G$1,'[62]FORMATO SOCIAL'!$E$1,'[62]FORMATO SOCIAL'!$C$1</definedName>
    <definedName name="Celosía_en_aluminio">#REF!</definedName>
    <definedName name="CEMENTO">[63]Insum!$A$3:$H$63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dir">#REF!</definedName>
    <definedName name="Cinta_teflón">#REF!</definedName>
    <definedName name="Ciudad">'[64]FIRMAS y DATOS'!$F:$F</definedName>
    <definedName name="clase">#REF!</definedName>
    <definedName name="CO">'[37]Datos Generales'!$B$3</definedName>
    <definedName name="Cocineta_estufa_a_gas_dos_puestos">#REF!</definedName>
    <definedName name="codigo">MAX([65]factor!#REF!)+1</definedName>
    <definedName name="codigo_actividad">+IF(LEN([66]apu!#REF!)=9,[66]apu!#REF!,IF(LEN([66]apu!B1)=9,"",[66]apu!#REF!))</definedName>
    <definedName name="CodigoCio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or_mineral">#REF!</definedName>
    <definedName name="Compilado">#REF!</definedName>
    <definedName name="Compresor_2_Martillos_185_PCM">#REF!</definedName>
    <definedName name="Conc3">[12]Sábana!#REF!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123">'[22]Base Datos'!$B$29</definedName>
    <definedName name="Conexión_Siamesa">#REF!</definedName>
    <definedName name="Conexión_Siamesa_de_2_1_2__X_2_1_2__X_3">#REF!</definedName>
    <definedName name="consolida">#REF!</definedName>
    <definedName name="CONTRATISTA">[67]VARIABLES!$C$9</definedName>
    <definedName name="CONTRATO.No">[67]VARIABLES!$C$6</definedName>
    <definedName name="COPIA">[1]!ERR</definedName>
    <definedName name="copiao4">[1]!ERR</definedName>
    <definedName name="corri">[1]!ERR</definedName>
    <definedName name="Costo_Personañ">#REF!</definedName>
    <definedName name="COSTODIRECTO">#REF!</definedName>
    <definedName name="COSTOS">[68]TARIFAS!$A$1:$F$52</definedName>
    <definedName name="COTIZACION">#REF!</definedName>
    <definedName name="CotizacionARP">#REF!</definedName>
    <definedName name="cp">#REF!</definedName>
    <definedName name="CUA">'[69]PRECIOS R'!$G$2:$J$26</definedName>
    <definedName name="CUADRILLA">#REF!</definedName>
    <definedName name="Cuadrilla_Albañilería_OF_Ayudante">#REF!</definedName>
    <definedName name="cuadrilla1">'[49]APU-A1'!$K$5</definedName>
    <definedName name="cuadrilla2">'[49]APU-A1'!$K$6</definedName>
    <definedName name="cuadrilla3">'[49]APU-A1'!$K$7</definedName>
    <definedName name="cuadrilla4">'[49]APU-A1'!$K$8</definedName>
    <definedName name="cuadrilla5">'[49]APU-A1'!$K$10</definedName>
    <definedName name="CUADRO">#REF!</definedName>
    <definedName name="CUAL">[1]!ERR</definedName>
    <definedName name="Cubierta">[41]Formulario!#REF!</definedName>
    <definedName name="Cubierta_sándwich___Deck_Aluzinc_333C_mm_Cal_26">#REF!</definedName>
    <definedName name="Cubierta_Trapezoidal_Acesco_3_05">#REF!</definedName>
    <definedName name="Cuchillas">#REF!</definedName>
    <definedName name="cunVE">#REF!</definedName>
    <definedName name="cunVN">#REF!</definedName>
    <definedName name="Cupula_tragante_4_x2">#REF!</definedName>
    <definedName name="cv">#REF!</definedName>
    <definedName name="cx">#REF!</definedName>
    <definedName name="d">#REF!</definedName>
    <definedName name="Datos">'[70]Base de Diseño'!$A$1:$I$216</definedName>
    <definedName name="DATOS_1">#REF!</definedName>
    <definedName name="datosx">#REF!</definedName>
    <definedName name="dc">#REF!</definedName>
    <definedName name="DCF">#REF!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e">#REF!</definedName>
    <definedName name="DEC">[71]PRECIOS!$G$7</definedName>
    <definedName name="decisión">'[64]FIRMAS y DATOS'!$M$1:$M$2</definedName>
    <definedName name="DECSAN">[23]PRECIOS!$G$7</definedName>
    <definedName name="DEMANDA">[72]Hoja1!$C$25:$AB$31</definedName>
    <definedName name="demanto">#REF!</definedName>
    <definedName name="Descripcion">#REF!</definedName>
    <definedName name="Descripción">[73]Mat!$A$11:$A$1039</definedName>
    <definedName name="design">'[74]Design (3)'!$A$12:$CM$71</definedName>
    <definedName name="design2">[74]Design!$A$24:$CM$66</definedName>
    <definedName name="Desinfeccion_del_Sistema_de_Agua_Potable">#REF!</definedName>
    <definedName name="dESMONTE">[1]!ERR</definedName>
    <definedName name="DEX">#REF!</definedName>
    <definedName name="df">#REF!</definedName>
    <definedName name="DFDF">#REF!</definedName>
    <definedName name="dflt2">[75]Personalizar!$G$21</definedName>
    <definedName name="DGDF">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S">#REF!</definedName>
    <definedName name="diego">#REF!</definedName>
    <definedName name="diego1">#REF!</definedName>
    <definedName name="DifConsultoriaFMMin">#REF!</definedName>
    <definedName name="DIOGE">'[28]Base Datos'!$B$1:$F$65536</definedName>
    <definedName name="DIRECCIÓN">'[64]FIRMAS y DATOS'!$E:$E</definedName>
    <definedName name="DIRECTOS">'[76]PPTO REDUCIDO'!$N$206</definedName>
    <definedName name="Diseños">[41]Formulario!#REF!</definedName>
    <definedName name="Disolvente_Thinner">#REF!</definedName>
    <definedName name="Dispensador_Jabon_Liquido_Ref._B_4063">#REF!</definedName>
    <definedName name="Dispensador_Toallas_de_Papel_Ref._B_369">#REF!</definedName>
    <definedName name="dj">#REF!</definedName>
    <definedName name="dl">#REF!</definedName>
    <definedName name="dm">#REF!</definedName>
    <definedName name="do">#REF!</definedName>
    <definedName name="Documentacion_y_Marquillado">#REF!</definedName>
    <definedName name="Domos_acrílicos_1.10_x_1.10">#REF!</definedName>
    <definedName name="DOR">#REF!</definedName>
    <definedName name="DPM">'[26]Base Datos'!$B:$F</definedName>
    <definedName name="drf">#REF!</definedName>
    <definedName name="DS">#REF!,#REF!,#REF!,#REF!,#REF!,#REF!,#REF!,#REF!,#REF!,#REF!,#REF!,#REF!,#REF!</definedName>
    <definedName name="DSA">#REF!</definedName>
    <definedName name="DSAGASG">#REF!</definedName>
    <definedName name="DSFADS">[77]Hoja1!$B$236</definedName>
    <definedName name="dt">#REF!</definedName>
    <definedName name="DT_1">'[62]FORMATO SOCIAL'!$K$8,'[62]FORMATO SOCIAL'!$AE$8,'[62]FORMATO SOCIAL'!$AU$8,'[62]FORMATO SOCIAL'!$AP$10,'[62]FORMATO SOCIAL'!$AP$12,'[62]FORMATO SOCIAL'!$AP$13,'[62]FORMATO SOCIAL'!$AS$14,'[62]FORMATO SOCIAL'!$AS$16,'[62]FORMATO SOCIAL'!$M$16,'[62]FORMATO SOCIAL'!$J$14,'[62]FORMATO SOCIAL'!$J$13,'[62]FORMATO SOCIAL'!$J$12,'[62]FORMATO SOCIAL'!$J$10</definedName>
    <definedName name="DT_2">'[62]FORMATO SOCIAL'!$E$24,'[62]FORMATO SOCIAL'!$S$24,'[62]FORMATO SOCIAL'!$E$27,'[62]FORMATO SOCIAL'!$S$27,'[62]FORMATO SOCIAL'!$E$30,'[62]FORMATO SOCIAL'!$S$30,'[62]FORMATO SOCIAL'!$E$33,'[62]FORMATO SOCIAL'!$S$33,'[62]FORMATO SOCIAL'!$E$36,'[62]FORMATO SOCIAL'!$S$36,'[62]FORMATO SOCIAL'!$E$39,'[62]FORMATO SOCIAL'!$S$39,'[62]FORMATO SOCIAL'!$E$42,'[62]FORMATO SOCIAL'!$S$42,'[62]FORMATO SOCIAL'!$E$45,'[62]FORMATO SOCIAL'!$S$45,'[62]FORMATO SOCIAL'!$E$48,'[62]FORMATO SOCIAL'!$S$48,'[62]FORMATO SOCIAL'!$E$51,'[62]FORMATO SOCIAL'!$S$51</definedName>
    <definedName name="DT_4">'[62]FORMATO SOCIAL'!$AS$27,'[62]FORMATO SOCIAL'!$BA$27,'[62]FORMATO SOCIAL'!$AS$30,'[62]FORMATO SOCIAL'!$BA$30,'[62]FORMATO SOCIAL'!$AS$33,'[62]FORMATO SOCIAL'!$BA$33,'[62]FORMATO SOCIAL'!$AS$36,'[62]FORMATO SOCIAL'!$BA$36,'[62]FORMATO SOCIAL'!$AS$39,'[62]FORMATO SOCIAL'!$BA$39,'[62]FORMATO SOCIAL'!$AS$42,'[62]FORMATO SOCIAL'!$BA$42,'[62]FORMATO SOCIAL'!$AS$45,'[62]FORMATO SOCIAL'!$BA$45,'[62]FORMATO SOCIAL'!$AS$48,'[62]FORMATO SOCIAL'!$BA$48,'[62]FORMATO SOCIAL'!$AS$51,'[62]FORMATO SOCIAL'!$BA$51</definedName>
    <definedName name="DT_5">'[62]FORMATO SOCIAL'!$AU$86,'[62]FORMATO SOCIAL'!$AW$78,'[62]FORMATO SOCIAL'!$AW$74,'[62]FORMATO SOCIAL'!$U$58,'[62]FORMATO SOCIAL'!$U$55</definedName>
    <definedName name="DTS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WQ">#REF!</definedName>
    <definedName name="e">#REF!</definedName>
    <definedName name="ed">#REF!</definedName>
    <definedName name="EE">[1]!ERR</definedName>
    <definedName name="ef">#REF!</definedName>
    <definedName name="el">#REF!</definedName>
    <definedName name="Elec1">[12]Sábana!#REF!</definedName>
    <definedName name="Elec2">[12]Sábana!#REF!</definedName>
    <definedName name="Elec3">[12]Sábana!#REF!</definedName>
    <definedName name="Electric">[41]Formulario!#REF!</definedName>
    <definedName name="Electrics">[41]Formulario!#REF!</definedName>
    <definedName name="emanto">#REF!</definedName>
    <definedName name="eme">[1]!ERR</definedName>
    <definedName name="Emeflex_3_00_mm">#REF!</definedName>
    <definedName name="Enchap">[41]Formulario!#REF!</definedName>
    <definedName name="Endurecedor">#REF!</definedName>
    <definedName name="Ensayos">#REF!</definedName>
    <definedName name="Entramado_piso__repisas_8_4_3">#REF!</definedName>
    <definedName name="EQ">[78]INS!$B$169:$D$197</definedName>
    <definedName name="EQU">#REF!</definedName>
    <definedName name="EQUI">[79]EQUIPO!$B$2:$B$36</definedName>
    <definedName name="equipo">[80]Equipo!$A$7:$A$65536</definedName>
    <definedName name="EQUIPO_1">[79]EQUIPO!$B$2:$D$36</definedName>
    <definedName name="EQUIPO_2">[81]Equipo!$A$7:$A$65536</definedName>
    <definedName name="EQUIPO_APU">[82]EQUPO!$B$6:$E$56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#REF!</definedName>
    <definedName name="er">#REF!</definedName>
    <definedName name="ERROR">#REF!</definedName>
    <definedName name="ES">[1]!ERR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cialidad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CION">#REF!</definedName>
    <definedName name="ESTADO">[83]Hoja2!$B$3:$B$6</definedName>
    <definedName name="Estopa">#REF!</definedName>
    <definedName name="Estructuras">[41]Formulario!#REF!</definedName>
    <definedName name="Estructuras_LA228__LA223_Incluye_Poste_12m_750_kg">#REF!</definedName>
    <definedName name="Estufa_Electrica_2_Puestos">#REF!</definedName>
    <definedName name="Estufas">#REF!</definedName>
    <definedName name="ETAPA1">#REF!</definedName>
    <definedName name="ETAPA2">#REF!</definedName>
    <definedName name="ETAPA3">#REF!</definedName>
    <definedName name="ETAPA4">#REF!</definedName>
    <definedName name="etffg">'[84]Ba Da'!$B$218</definedName>
    <definedName name="Exacavacion_mecanica">#REF!</definedName>
    <definedName name="EXC">NA()</definedName>
    <definedName name="EXC_12">NA()</definedName>
    <definedName name="Excavac">#REF!</definedName>
    <definedName name="Excavacion_manual_con_retiro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'[85]COSTOS OFICINA'!#REF!</definedName>
    <definedName name="Excel_BuiltIn_Print_Titles_4">'[85]COSTOS CAMPAMENTO'!#REF!</definedName>
    <definedName name="EXCROC">'[86]Análisis de precios'!$H$52</definedName>
    <definedName name="Experiencia1">[60]Puntajes!$C$4</definedName>
    <definedName name="Experiencia2">[60]Puntajes!$C$5</definedName>
    <definedName name="Experiencia3">[60]Puntajes!$C$6</definedName>
    <definedName name="Exteriores">#REF!</definedName>
    <definedName name="Extracción_IM">#REF!</definedName>
    <definedName name="Extractor_de_Olores_con_Persiana_Ref.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 hidden="1">#REF!</definedName>
    <definedName name="FACTOR">'[76]PPTO REDUCIDO'!$J$2</definedName>
    <definedName name="FACTORE">'[76]PPTO REDUCIDO'!$H$2</definedName>
    <definedName name="FACTORH">'[76]PPTO REDUCIDO'!$G$2</definedName>
    <definedName name="FactorMultFinalFMMin">#REF!</definedName>
    <definedName name="FactorMultiplicaCalculadoFMMin">#REF!</definedName>
    <definedName name="FactorProyeccion">#REF!</definedName>
    <definedName name="FAPR">'[37]Datos Generales'!$B$1</definedName>
    <definedName name="Fax">'[64]FIRMAS y DATOS'!$D:$D</definedName>
    <definedName name="fb">#REF!</definedName>
    <definedName name="fd">'[61]A. P. U.'!#REF!</definedName>
    <definedName name="fda">#REF!</definedName>
    <definedName name="FDG">[77]Hoja1!$B$236</definedName>
    <definedName name="fe">[87]C!$B$3</definedName>
    <definedName name="FECHA">[88]Hoja1!$E$4:$G$16,[88]Hoja1!$E$17:$E$35,[88]Hoja1!$G$17:$G$23</definedName>
    <definedName name="FECHA.CONTRATO">[67]VARIABLES!$C$7</definedName>
    <definedName name="Festivos">'[89]días habiles 2015'!$D$2:$D$21</definedName>
    <definedName name="ff">[1]!ERR</definedName>
    <definedName name="FFFFF">'[90]Base Datos'!$B$29</definedName>
    <definedName name="fg">[1]!ERR</definedName>
    <definedName name="FGARG">[77]Hoja1!$B$236</definedName>
    <definedName name="fgfg">#REF!</definedName>
    <definedName name="FGHFG">#REF!</definedName>
    <definedName name="FGV">#REF!</definedName>
    <definedName name="fi">#REF!</definedName>
    <definedName name="Fijamix_Alfa">#REF!</definedName>
    <definedName name="FIL">'[37]Datos Generales'!#REF!</definedName>
    <definedName name="FILB1">'[37]Datos Generales'!$B$18</definedName>
    <definedName name="FILB2">'[37]Datos Generales'!$B$19</definedName>
    <definedName name="FILB3">'[37]Datos Generales'!$B$20</definedName>
    <definedName name="FILC1">'[37]Datos Generales'!$B$23</definedName>
    <definedName name="FILC2">'[37]Datos Generales'!$B$24</definedName>
    <definedName name="FILCAR">'[37]Datos Generales'!$B$26</definedName>
    <definedName name="FILCO">'[37]Datos Generales'!$B$28</definedName>
    <definedName name="FILEX">'[37]Datos Generales'!$B$22</definedName>
    <definedName name="FILMO">'[37]Datos Generales'!$B$21</definedName>
    <definedName name="FILSOL">'[37]Datos Generales'!$B$29</definedName>
    <definedName name="FILV">'[37]Datos Generales'!$B$25</definedName>
    <definedName name="FILVOL">'[37]Datos Generales'!$B$27</definedName>
    <definedName name="Fin_de_semana">'[89]días habiles 2015'!$M$1:$M$2</definedName>
    <definedName name="FINANCIACION">[1]!ERR</definedName>
    <definedName name="firma">'[64]FIRMAS y DATOS'!$A:$A</definedName>
    <definedName name="fk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OR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resd">#REF!</definedName>
    <definedName name="fu">[1]!ERR</definedName>
    <definedName name="fv">#REF!</definedName>
    <definedName name="fy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AS">'[37]Datos Generales'!$B$13</definedName>
    <definedName name="gb">#REF!</definedName>
    <definedName name="gc">#REF!</definedName>
    <definedName name="gd">#REF!</definedName>
    <definedName name="gdj">#REF!</definedName>
    <definedName name="Geotextil_tejido_ST_200">#REF!</definedName>
    <definedName name="gf">#REF!</definedName>
    <definedName name="gft">#REF!</definedName>
    <definedName name="gg">#REF!</definedName>
    <definedName name="GGG">[1]!ERR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'[37]Datos Generales'!$B$17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rl">#REF!</definedName>
    <definedName name="GRUPO1">#REF!</definedName>
    <definedName name="GRUPO2">#REF!</definedName>
    <definedName name="Grupo3">[13]Sábana!#REF!</definedName>
    <definedName name="gte">#REF!</definedName>
    <definedName name="GTI">#REF!</definedName>
    <definedName name="Guardaescoba_en_Aluminio__incl._Instalacion">#REF!</definedName>
    <definedName name="gy">#REF!</definedName>
    <definedName name="ha">#REF!</definedName>
    <definedName name="Herramienta_menor">#REF!</definedName>
    <definedName name="hgt">#REF!</definedName>
    <definedName name="hgu">#REF!</definedName>
    <definedName name="hh">[1]!ERR</definedName>
    <definedName name="HHG">#REF!</definedName>
    <definedName name="HHHH">#REF!</definedName>
    <definedName name="HHHHHTHS">#REF!</definedName>
    <definedName name="hijo">'[35]Base Datos'!$B$228</definedName>
    <definedName name="hj">#REF!</definedName>
    <definedName name="hjk">#REF!</definedName>
    <definedName name="HK">[1]!ERR</definedName>
    <definedName name="hl">#REF!</definedName>
    <definedName name="HM">#REF!</definedName>
    <definedName name="hnt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S">#REF!</definedName>
    <definedName name="horat">'[91]Itemes Renovación'!#REF!</definedName>
    <definedName name="Horno_Microondas">#REF!</definedName>
    <definedName name="hp">#REF!</definedName>
    <definedName name="hqi">#REF!</definedName>
    <definedName name="ht">#REF!</definedName>
    <definedName name="htk">#REF!</definedName>
    <definedName name="HUN">#REF!</definedName>
    <definedName name="HYT">#REF!</definedName>
    <definedName name="I">#REF!</definedName>
    <definedName name="ID">[1]!ERR</definedName>
    <definedName name="IF">'[61]A. P. U.'!#REF!</definedName>
    <definedName name="ig">#REF!</definedName>
    <definedName name="ii">#REF!</definedName>
    <definedName name="ik">#REF!</definedName>
    <definedName name="ikj">#REF!</definedName>
    <definedName name="Impermeabiliz">[41]Formulario!#REF!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UESTOS">#REF!</definedName>
    <definedName name="Incremento_Fluido_3000_psi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geo1">[13]Sábana!#REF!</definedName>
    <definedName name="Ingeo2">[13]Sábana!#REF!</definedName>
    <definedName name="Ingeo3">[13]Sábana!#REF!</definedName>
    <definedName name="Inlin1">[13]Sábana!#REF!</definedName>
    <definedName name="Inlin2">[13]Sábana!#REF!</definedName>
    <definedName name="Inlin3">[13]Sábana!#REF!</definedName>
    <definedName name="InMB1">[13]Sábana!#REF!</definedName>
    <definedName name="InMB2">[13]Sábana!#REF!</definedName>
    <definedName name="InMB3">[13]Sábana!#REF!</definedName>
    <definedName name="ins">[78]INS!$B$4:$G$214</definedName>
    <definedName name="inseq">[78]INS!$B$169:$B$197</definedName>
    <definedName name="insmat">[78]INS!$B$30:$B$147</definedName>
    <definedName name="insmo">[78]INS!$B$4:$B$27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ran">[78]INS!$B$200:$B$214</definedName>
    <definedName name="INSUMOS">#REF!</definedName>
    <definedName name="INV_11">'[92]PR 1'!$A$2:$N$655</definedName>
    <definedName name="io">#REF!</definedName>
    <definedName name="IOUHH">[1]!ERR</definedName>
    <definedName name="ir">#REF!</definedName>
    <definedName name="it.">#REF!</definedName>
    <definedName name="ITEM">#REF!</definedName>
    <definedName name="ITEM.">[93]PRES!$A$7:$F$484</definedName>
    <definedName name="ITEM_APU">'[82]PRESUPUESTO INICIAL'!$B$21:$G$52</definedName>
    <definedName name="ITEM_APU_">'[82]PRESUPUESTO INICIAL'!$B$21:$G$52</definedName>
    <definedName name="ITEM1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'[43]1'!#REF!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S">#REF!</definedName>
    <definedName name="ITEN320">#REF!</definedName>
    <definedName name="IVA">#REF!</definedName>
    <definedName name="IvaSUtl">[94]PRESUPUESTO!#REF!</definedName>
    <definedName name="Jardines">#REF!</definedName>
    <definedName name="jh">#REF!</definedName>
    <definedName name="jj">[1]!ERR</definedName>
    <definedName name="jjjjj">'[35]Base Datos'!$B$1:$F$65536</definedName>
    <definedName name="JJJJJJJJJJ">#REF!</definedName>
    <definedName name="jk">#REF!</definedName>
    <definedName name="jn">#REF!</definedName>
    <definedName name="jñ">#REF!</definedName>
    <definedName name="jo">#REF!</definedName>
    <definedName name="JOHNNY">[1]!ERR</definedName>
    <definedName name="jt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l">[1]!ERR</definedName>
    <definedName name="KLJKLMDS">[12]Sábana!#REF!</definedName>
    <definedName name="kñy">#REF!</definedName>
    <definedName name="ko">[95]items!$C$4:$J$247</definedName>
    <definedName name="KTES_AL">#REF!</definedName>
    <definedName name="kuh">#REF!</definedName>
    <definedName name="kuy">#REF!</definedName>
    <definedName name="l">#REF!</definedName>
    <definedName name="LAD">[32]CONS!$E$30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eo">#REF!</definedName>
    <definedName name="LICITACION">#REF!</definedName>
    <definedName name="LIDA">'[28]Base Datos'!$B$130</definedName>
    <definedName name="Lija">#REF!</definedName>
    <definedName name="List_cuadrillas">[96]Salarios!$D$4:$P$4</definedName>
    <definedName name="LISTA">'[97]Lista obra'!$A$10:$F$349</definedName>
    <definedName name="Lista_Profesionales">#REF!</definedName>
    <definedName name="LISTADO">'[98]LISTADO PRECIOS'!$A$4:$H$5757</definedName>
    <definedName name="Listado_de_materiales">[99]INSUMOS!$AT$2:$AT$347</definedName>
    <definedName name="ListadoProfesionales">#REF!</definedName>
    <definedName name="Listón_1.5x3x3">#REF!</definedName>
    <definedName name="Listón_M.H._Guayacán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ve_automatica_Ref._71100_000_000">#REF!</definedName>
    <definedName name="Llave_Manguera">#REF!</definedName>
    <definedName name="LLLLLLLLLLL">#REF!</definedName>
    <definedName name="LÑP">#REF!</definedName>
    <definedName name="LOCA">[31]!absc</definedName>
    <definedName name="LOCA1">[31]!absc</definedName>
    <definedName name="LOCAL">#REF!</definedName>
    <definedName name="LOCALIZACION_Y_REPLANTEO">#REF!</definedName>
    <definedName name="LOCALIZACIÓN_Y_REPLANTEO._ESTRUCTURAS">[100]INDICE!#REF!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[1]!ERR</definedName>
    <definedName name="LOI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.">#REF!</definedName>
    <definedName name="mac">#REF!</definedName>
    <definedName name="Macetas">#REF!</definedName>
    <definedName name="Madera_teca_suministro__instalacion__pulida_y_lacada">#REF!</definedName>
    <definedName name="Magnolio_1.50_m">#REF!</definedName>
    <definedName name="MAL">'[101]Estado Resumen'!#REF!&lt;2.5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'[102]ESTADO VÍA-CRIT.TECNICO'!#REF!&lt;2.5</definedName>
    <definedName name="Mamposteria">[41]Formulario!#REF!</definedName>
    <definedName name="MAN">#REF!</definedName>
    <definedName name="MANB1">'[37]Datos Generales'!$B$30</definedName>
    <definedName name="MANB2">'[37]Datos Generales'!$B$31</definedName>
    <definedName name="MANB3">'[37]Datos Generales'!$B$32</definedName>
    <definedName name="MANC1">'[37]Datos Generales'!$B$35</definedName>
    <definedName name="MANC2">'[37]Datos Generales'!$B$36</definedName>
    <definedName name="MANCAR">'[37]Datos Generales'!$B$38</definedName>
    <definedName name="MANCO">'[37]Datos Generales'!$B$40</definedName>
    <definedName name="MANEX">'[37]Datos Generales'!$B$34</definedName>
    <definedName name="Manguera_para_Agua_1_2">#REF!</definedName>
    <definedName name="Manguera_para_Niveles_3_8">#REF!</definedName>
    <definedName name="MANMO">'[37]Datos Generales'!$B$33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_OBRA_APU">[82]CUADRILLAS!$B$6:$E$37</definedName>
    <definedName name="MANSOL">'[37]Datos Generales'!$B$41</definedName>
    <definedName name="Manto_Fiber_GLass_600_XT">#REF!</definedName>
    <definedName name="Manual_de_Operación_y_Mantenimiento">#REF!</definedName>
    <definedName name="MANV">'[37]Datos Generales'!$B$37</definedName>
    <definedName name="MANVOL">'[37]Datos Generales'!$B$39</definedName>
    <definedName name="MAP">'[103]PU (2)'!#REF!</definedName>
    <definedName name="MAQ">[33]PRECIOS!$G$2:$J$54</definedName>
    <definedName name="MAQUINAR">[63]Insum!$A$68:$H$98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O">#REF!</definedName>
    <definedName name="Marmolina">#REF!</definedName>
    <definedName name="Marquesinas_en_lamina_puntos_fijos">#REF!</definedName>
    <definedName name="MAT">#REF!</definedName>
    <definedName name="MAT_APU">[82]INSUMOS!$B$6:$E$944</definedName>
    <definedName name="mate">'[104]PRECIOS R'!$A$1:$D$80</definedName>
    <definedName name="MATER">[79]MATERIAL!$B$3:$B$580</definedName>
    <definedName name="mater02">[105]C!$U$2:$V$1005</definedName>
    <definedName name="MATERIALES">#REF!</definedName>
    <definedName name="MATERIALES_2">[81]materiales!$A$7:$A$1317</definedName>
    <definedName name="mck">[87]C!$F$6</definedName>
    <definedName name="MDEO">'[106]MANO DE OBRA'!$B$11:$B$27</definedName>
    <definedName name="MDO">[107]mdo!$A$5:$A$123</definedName>
    <definedName name="Mecheros_Bunsen">#REF!</definedName>
    <definedName name="MEDIDA">#REF!</definedName>
    <definedName name="Medidores__Domestico__2">#REF!</definedName>
    <definedName name="Medidores__Incendio__1_1_2">#REF!</definedName>
    <definedName name="MEMO">'[108]L PRECIOS'!$A$5:$D$267</definedName>
    <definedName name="Mesones_de_atención_en_granito_color_gris_jaspe.">#REF!</definedName>
    <definedName name="Metal_Deck_Cal_22">#REF!</definedName>
    <definedName name="mf">#REF!</definedName>
    <definedName name="mhg">#REF!</definedName>
    <definedName name="mht">#REF!</definedName>
    <definedName name="mhy">#REF!</definedName>
    <definedName name="MI">'[109]ANALISIS RESUMIDOS'!$C$180,'[109]ANALISIS RESUMIDOS'!$C$183,'[109]ANALISIS RESUMIDOS'!$C$178,'[109]ANALISIS RESUMIDOS'!$C$176,'[109]ANALISIS RESUMIDOS'!$C$175,'[109]ANALISIS RESUMIDOS'!$C$40,'[109]ANALISIS RESUMIDOS'!$C$41</definedName>
    <definedName name="Mineral">#REF!</definedName>
    <definedName name="mju">#REF!</definedName>
    <definedName name="mku">#REF!</definedName>
    <definedName name="ML">'[109]ANALISIS RESUMIDOS'!$C$180,'[109]ANALISIS RESUMIDOS'!$C$183,'[109]ANALISIS RESUMIDOS'!$C$178,'[109]ANALISIS RESUMIDOS'!$C$176,'[109]ANALISIS RESUMIDOS'!$C$175,'[109]ANALISIS RESUMIDOS'!$C$40,'[109]ANALISIS RESUMIDOS'!$C$41</definedName>
    <definedName name="mm">#REF!</definedName>
    <definedName name="mmm">#REF!</definedName>
    <definedName name="MO">[78]INS!$B$3:$G$27</definedName>
    <definedName name="Mobiliario">#REF!</definedName>
    <definedName name="MOR">'[84]Ba Da'!$B$46</definedName>
    <definedName name="MORTERO">'[110]Base Datos'!$B$218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">#REF!</definedName>
    <definedName name="Muebles_Wc">'[111]Ambientes '!$B$453:$B$461</definedName>
    <definedName name="NANA" hidden="1">#REF!</definedName>
    <definedName name="nb">#REF!</definedName>
    <definedName name="nbv">#REF!</definedName>
    <definedName name="NES">#REF!</definedName>
    <definedName name="Nevera">#REF!</definedName>
    <definedName name="NHG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JH">#REF!</definedName>
    <definedName name="NM">#REF!</definedName>
    <definedName name="NNN">[31]!absc</definedName>
    <definedName name="NO" hidden="1">#N/A</definedName>
    <definedName name="No.copias">'[64]FIRMAS y DATOS'!$N$1:$N$6</definedName>
    <definedName name="NOMBRE">#REF!</definedName>
    <definedName name="NOMBRE_1">[77]Hoja1!$B$236</definedName>
    <definedName name="NOMBRE_2">[77]Hoja1!$B$237</definedName>
    <definedName name="NOMBRE_3">[77]Hoja1!$B$238</definedName>
    <definedName name="NOMBRE_4">[77]Hoja1!$B$239</definedName>
    <definedName name="NOMBREOBRA">#REF!</definedName>
    <definedName name="NOTAS">#REF!</definedName>
    <definedName name="nr">#REF!</definedName>
    <definedName name="nt">#REF!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o">#REF!</definedName>
    <definedName name="o">[41]Formulario!#REF!</definedName>
    <definedName name="OBJETO.CONTRATO">[67]VARIABLES!$C$8</definedName>
    <definedName name="Obra">#REF!</definedName>
    <definedName name="OBSERVACION">[83]Hoja2!$D$3:$D$5</definedName>
    <definedName name="OF">[1]!ERR</definedName>
    <definedName name="Oficial">#REF!</definedName>
    <definedName name="OHMIOS">[72]Hoja1!$D$15:$R$20</definedName>
    <definedName name="oo">#REF!</definedName>
    <definedName name="ooo">#REF!</definedName>
    <definedName name="OP">'[37]Datos Generales'!$B$2</definedName>
    <definedName name="Organizador_de_Cables_de_Puenteo">#REF!</definedName>
    <definedName name="Orinal_Mediano_Ref._08860">#REF!</definedName>
    <definedName name="os">#REF!</definedName>
    <definedName name="otros">[80]otros!$A$6:$A$1235</definedName>
    <definedName name="OTROS_2">[81]otros!$A$6:$A$1235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ec1">[12]Sábana!#REF!</definedName>
    <definedName name="Paec2">[12]Sábana!#REF!</definedName>
    <definedName name="Paec3">[12]Sábana!#REF!</definedName>
    <definedName name="PAG">#N/A</definedName>
    <definedName name="Palas">#REF!</definedName>
    <definedName name="Pañete">[41]Formulario!#REF!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S">#N/A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ch8">#REF!</definedName>
    <definedName name="pe">[87]C!$B$15</definedName>
    <definedName name="Pegacor">#REF!</definedName>
    <definedName name="Pegante_Colbón">#REF!</definedName>
    <definedName name="PEPE">[1]!ERR</definedName>
    <definedName name="Pér1">[12]Sábana!#REF!</definedName>
    <definedName name="Percha_en_AI_Doble_Ref._FB_5502">#REF!</definedName>
    <definedName name="Persianas_Luxalon_Cortasol_84RLSL5">#REF!</definedName>
    <definedName name="Personal_Estudios">#REF!</definedName>
    <definedName name="Personal_Obra">#REF!</definedName>
    <definedName name="Piedra_Media_Zong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tura">[41]Formulario!#REF!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ñ">#REF!</definedName>
    <definedName name="po">#REF!</definedName>
    <definedName name="Poceta_en_acero_inoxidable_tipo_SOCODA">#REF!</definedName>
    <definedName name="Pocetas_en_granito_lavado_blanco_Huila_grano_1.">#REF!</definedName>
    <definedName name="poi">#REF!</definedName>
    <definedName name="Polizas">#REF!</definedName>
    <definedName name="POO">#REF!</definedName>
    <definedName name="Porcelanato_Gris_Dolphin_Ref.">#REF!</definedName>
    <definedName name="Porta_candado_simple_3_.">#REF!</definedName>
    <definedName name="Porta_Papel_Doble_con_Tapa_Ref._B_288">#REF!</definedName>
    <definedName name="pp">#REF!</definedName>
    <definedName name="PPFINAL">#REF!</definedName>
    <definedName name="PPPP">[112]PU!#REF!</definedName>
    <definedName name="PPTO">#REF!</definedName>
    <definedName name="PRE">#REF!</definedName>
    <definedName name="PRECIO">#REF!</definedName>
    <definedName name="PRECIOS">[113]PRECIOS!$A:$IV</definedName>
    <definedName name="Preliminares">#REF!</definedName>
    <definedName name="PREST">#REF!</definedName>
    <definedName name="PrestacionesSeguridadOtrosFMMin">#REF!</definedName>
    <definedName name="PRESUPUESTO">[114]PRESUPUESTO!$B$13:$G$96</definedName>
    <definedName name="Print_Area_MI">#REF!</definedName>
    <definedName name="PRINT_TITLES">#N/A</definedName>
    <definedName name="PRINT_TITLES_MI">#N/A</definedName>
    <definedName name="Profesionales">#REF!</definedName>
    <definedName name="programainv">[1]!ERR</definedName>
    <definedName name="Proponente">#REF!</definedName>
    <definedName name="Proy_01">[41]Formulario!#REF!</definedName>
    <definedName name="Proy_02">[41]Formulario!#REF!</definedName>
    <definedName name="Proy_03">[41]Formulario!#REF!</definedName>
    <definedName name="Proy_04">[41]Formulario!#REF!</definedName>
    <definedName name="Proy_05">[41]Formulario!#REF!</definedName>
    <definedName name="Proy_06">[41]Formulario!#REF!</definedName>
    <definedName name="Proy_07">[41]Formulario!#REF!</definedName>
    <definedName name="Proy_08">[41]Formulario!#REF!</definedName>
    <definedName name="Proy_09">[41]Formulario!#REF!</definedName>
    <definedName name="Proy_10">[41]Formulario!#REF!</definedName>
    <definedName name="Proy_11">[41]Formulario!#REF!</definedName>
    <definedName name="Proy_12">[41]Formulario!#REF!</definedName>
    <definedName name="Proy_13">[41]Formulario!#REF!</definedName>
    <definedName name="Proy_14">[41]Formulario!#REF!</definedName>
    <definedName name="Proy_15">[41]Formulario!#REF!</definedName>
    <definedName name="Proy_16">[41]Formulario!#REF!</definedName>
    <definedName name="Proy_17">[41]Formulario!#REF!</definedName>
    <definedName name="Proy_18">[41]Formulario!#REF!</definedName>
    <definedName name="Proy_19">[41]Formulario!#REF!</definedName>
    <definedName name="Proy_20">[41]Formulario!#REF!</definedName>
    <definedName name="Proy_21">[41]Formulario!#REF!</definedName>
    <definedName name="Proy_22">[41]Formulario!#REF!</definedName>
    <definedName name="Proy_23">[41]Formulario!#REF!</definedName>
    <definedName name="Proy_24">[41]Formulario!#REF!</definedName>
    <definedName name="Proy_25">[41]Formulario!#REF!</definedName>
    <definedName name="Proy_26">[41]Formulario!#REF!</definedName>
    <definedName name="Proy_27">[41]Formulario!#REF!</definedName>
    <definedName name="Proy_28">[41]Formulario!#REF!</definedName>
    <definedName name="Proy_29">[41]Formulario!#REF!</definedName>
    <definedName name="Proy_30">[41]Formulario!#REF!</definedName>
    <definedName name="Proy_31">[41]Formulario!#REF!</definedName>
    <definedName name="Proy_32">[41]Formulario!#REF!</definedName>
    <definedName name="Proy_33">[41]Formulario!#REF!</definedName>
    <definedName name="Proy_34">[41]Formulario!#REF!</definedName>
    <definedName name="Proy_35">[41]Formulario!#REF!</definedName>
    <definedName name="Proy_36">[41]Formulario!#REF!</definedName>
    <definedName name="Proy_37">[41]Formulario!#REF!</definedName>
    <definedName name="Proy_38">[41]Formulario!#REF!</definedName>
    <definedName name="Proy_39">[41]Formulario!#REF!</definedName>
    <definedName name="Proy_40">[41]Formulario!#REF!</definedName>
    <definedName name="Proy_41">[41]Formulario!#REF!</definedName>
    <definedName name="Proy_42">[41]Formulario!#REF!</definedName>
    <definedName name="Proy_43">[41]Formulario!#REF!</definedName>
    <definedName name="Proy_44">[41]Formulario!#REF!</definedName>
    <definedName name="Proy_45">[41]Formulario!#REF!</definedName>
    <definedName name="Proy_46">[41]Formulario!#REF!</definedName>
    <definedName name="Proy_47">[41]Formulario!#REF!</definedName>
    <definedName name="Proy_48">[41]Formulario!#REF!</definedName>
    <definedName name="Proy_49">[41]Formulario!#REF!</definedName>
    <definedName name="Proy_50">[41]Formulario!#REF!</definedName>
    <definedName name="PROYECCION">#REF!</definedName>
    <definedName name="PROYECTO">'[20]Base Datos'!$B:$E</definedName>
    <definedName name="prueba">#REF!</definedName>
    <definedName name="PRUEBA2">#REF!</definedName>
    <definedName name="ps">'[55]Prestaciones Sociales'!$E$2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>#REF!</definedName>
    <definedName name="QQ">[115]glvc!#REF!</definedName>
    <definedName name="qw">#REF!</definedName>
    <definedName name="QWE">[40]Alcantarillas!#REF!</definedName>
    <definedName name="QWERTY">[1]!ERR</definedName>
    <definedName name="Rango_presupuesto">#REF!</definedName>
    <definedName name="RDN">[45]PRECIOS!$G$7</definedName>
    <definedName name="rds">#REF!</definedName>
    <definedName name="Recebo_común">#REF!</definedName>
    <definedName name="red">#REF!</definedName>
    <definedName name="Reembolsables">#REF!</definedName>
    <definedName name="REG">'[101]Estado Resumen'!#REF!&gt;2.5</definedName>
    <definedName name="REGBT">#N/A</definedName>
    <definedName name="regional">[55]CARRETERAS!$A$2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GULAR">'[102]ESTADO VÍA-CRIT.TECNICO'!#REF!&gt;2.5</definedName>
    <definedName name="REICIO">[1]!ERR</definedName>
    <definedName name="reinicio">[1]!ERR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[67]VARIABLES!$C$11</definedName>
    <definedName name="REP.CONTRATISTA">[67]VARIABLES!$C$10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elegal">'[64]FIRMAS y DATOS'!$B:$B</definedName>
    <definedName name="residente">'[55]GENERALIDADES '!$E$9</definedName>
    <definedName name="resul">#REF!</definedName>
    <definedName name="RESUM">'[43]1'!#REF!</definedName>
    <definedName name="resum2">'[34]PU (2)'!#REF!</definedName>
    <definedName name="RESUMEN">#N/A</definedName>
    <definedName name="Retro_excavadora">#REF!</definedName>
    <definedName name="rfref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r">[1]!ERR</definedName>
    <definedName name="rrtewtr">#REF!</definedName>
    <definedName name="rt">#REF!</definedName>
    <definedName name="rte">#REF!</definedName>
    <definedName name="rty">#REF!</definedName>
    <definedName name="RW">[116]items!$C$4:$J$248</definedName>
    <definedName name="ry">#REF!</definedName>
    <definedName name="S">#REF!</definedName>
    <definedName name="sabana">#REF!</definedName>
    <definedName name="SalarioMinimoVigente">#REF!</definedName>
    <definedName name="Salarios">[96]Salarios!$A$4:$P$13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">[23]PRECIOS!$G$6</definedName>
    <definedName name="SANDI1">[23]PRECIOS!$G$4</definedName>
    <definedName name="SANDI2">[23]PRECIOS!$G$5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e">#REF!</definedName>
    <definedName name="sc">#REF!</definedName>
    <definedName name="sd">#REF!</definedName>
    <definedName name="SDE">#REF!</definedName>
    <definedName name="sdf">#REF!</definedName>
    <definedName name="Seccionador_de_Maniobras_de_17.5_KV_630_A">#REF!</definedName>
    <definedName name="SECTOR">#REF!</definedName>
    <definedName name="Seguetas">#REF!</definedName>
    <definedName name="SEÑALIZACION">#REF!</definedName>
    <definedName name="SERO">[1]!ERR</definedName>
    <definedName name="Servicio_de_Volqueta">#REF!</definedName>
    <definedName name="SHARED_FORMULA_0">#N/A</definedName>
    <definedName name="SHARED_FORMULA_1">#N/A</definedName>
    <definedName name="SHARED_FORMULA_21">#N/A</definedName>
    <definedName name="SI">[1]!ERR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nombre">#REF!</definedName>
    <definedName name="SISISIS">[1]!ERR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">'[28]Base Datos'!$B$130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">#REF!</definedName>
    <definedName name="SS">[1]!ERR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'[43]1'!#REF!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[1]!ERR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A">'[117]SUB APU'!$A$1:$D$65536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w">[1]!ERR</definedName>
    <definedName name="swq">#REF!</definedName>
    <definedName name="t">[31]!absc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ARIFAS">[118]TARIFAS!$A$1:$F$52</definedName>
    <definedName name="tb">#REF!</definedName>
    <definedName name="tecnico">'[49]APU-A1'!$K$9</definedName>
    <definedName name="Teja_eternit_No_6">#REF!</definedName>
    <definedName name="Teléfono">'[64]FIRMAS y DATOS'!$C:$C</definedName>
    <definedName name="TER">[1]!ERR</definedName>
    <definedName name="TERM">[1]!ERR</definedName>
    <definedName name="TÉRMINOS">[1]!ERR</definedName>
    <definedName name="TEST1">#REF!</definedName>
    <definedName name="th">#REF!</definedName>
    <definedName name="Thiner">#REF!</definedName>
    <definedName name="Tintilla_para_madera">#REF!</definedName>
    <definedName name="TIPO">[72]Hoja1!$C$34:$D$38</definedName>
    <definedName name="Tipo_Ensayo">#REF!</definedName>
    <definedName name="Tipo_Equipo">#REF!</definedName>
    <definedName name="Tipo_Impuesto">#REF!</definedName>
    <definedName name="TipoCosteo">[67]PERSONAL!$D$8</definedName>
    <definedName name="TipoCosteoNivelRiesgo">#REF!</definedName>
    <definedName name="tipov">#REF!</definedName>
    <definedName name="Tiras_Alistado_3_x_3_x_3">#REF!</definedName>
    <definedName name="TIT">#REF!</definedName>
    <definedName name="TITULO">#REF!</definedName>
    <definedName name="Títulos">'[119]062'!$A$1:$G$7</definedName>
    <definedName name="_xlnm.Print_Titles" localSheetId="0">PPTO!$2:$12</definedName>
    <definedName name="_xlnm.Print_Titles">#N/A</definedName>
    <definedName name="tj">#REF!</definedName>
    <definedName name="tk">[120]C!$F$7</definedName>
    <definedName name="tl">#REF!</definedName>
    <definedName name="tn">#REF!</definedName>
    <definedName name="to">[87]C!$B$16</definedName>
    <definedName name="TOCHE">'[90]Base Datos'!$B$1:$F$65536</definedName>
    <definedName name="Toma_telefónica">#REF!</definedName>
    <definedName name="Toma_Trifásica">#REF!</definedName>
    <definedName name="TOP">[33]PRECIOS!$J$63</definedName>
    <definedName name="Tornillo_para_Madera_1__No.6">#REF!</definedName>
    <definedName name="Tornillo_para_madera_2__No_9">#REF!</definedName>
    <definedName name="TOTAL">#REF!</definedName>
    <definedName name="totdir31">'[32]31'!$G$35</definedName>
    <definedName name="totroca">#REF!</definedName>
    <definedName name="Toxement_1_A_Impermeabilizante_Integral">#REF!</definedName>
    <definedName name="TRA">#REF!</definedName>
    <definedName name="Trafico_liviano_espesor_6_cm._Ref._R25CE_Fibrit">#REF!</definedName>
    <definedName name="TRAFO">#N/A</definedName>
    <definedName name="TRANS_APU">[77]TRANSPORTE!$A$6:$G$36</definedName>
    <definedName name="TRANSP_APU">[82]TRANSPORTE!$B$6:$E$35</definedName>
    <definedName name="TRANSPORTE">#REF!</definedName>
    <definedName name="Transporte_Andamio">#REF!</definedName>
    <definedName name="Traperos">#REF!</definedName>
    <definedName name="TRAT">[121]desmonte!$E$48</definedName>
    <definedName name="Triplex_Andes_Pizano_14_mm">#REF!</definedName>
    <definedName name="tt">#REF!</definedName>
    <definedName name="TtlCD">[94]PRESUPUESTO!$G$541</definedName>
    <definedName name="TTTTTT">[115]glvc!#REF!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Y">#REF!</definedName>
    <definedName name="tyu">#REF!</definedName>
    <definedName name="u">#REF!</definedName>
    <definedName name="U.10">[58]UNIT.!#REF!</definedName>
    <definedName name="U.11">[58]UNIT.!#REF!</definedName>
    <definedName name="U.12">[58]UNIT.!#REF!</definedName>
    <definedName name="U.13">[58]UNIT.!#REF!</definedName>
    <definedName name="U.14">[58]UNIT.!#REF!</definedName>
    <definedName name="U.2">[58]UNIT.!#REF!</definedName>
    <definedName name="U.3">[58]UNIT.!#REF!</definedName>
    <definedName name="U.4">[58]UNIT.!#REF!</definedName>
    <definedName name="U.5">[58]UNIT.!#REF!</definedName>
    <definedName name="U.6">[58]UNIT.!#REF!</definedName>
    <definedName name="U.7">[58]UNIT.!#REF!</definedName>
    <definedName name="U.8">[58]UNIT.!#REF!</definedName>
    <definedName name="U.9">[58]UNIT.!#REF!</definedName>
    <definedName name="ub">[87]C!$E$3</definedName>
    <definedName name="Ubicación">#REF!</definedName>
    <definedName name="uencat">#REF!</definedName>
    <definedName name="ui">#REF!</definedName>
    <definedName name="UNIDAD">[122]Hoja3!$J$1:$J$5</definedName>
    <definedName name="Unidades">[123]Presup_Cancha!$J$14:$J$18</definedName>
    <definedName name="UNITARIO">[124]Unitarios!$A$3:$D$13</definedName>
    <definedName name="Unitarios">#REF!</definedName>
    <definedName name="uno">[1]!ERR</definedName>
    <definedName name="uriel">[1]!ERR</definedName>
    <definedName name="ut">#REF!</definedName>
    <definedName name="uu">#REF!</definedName>
    <definedName name="uuuu">'[35]Base Datos'!$B$11</definedName>
    <definedName name="uxd">#REF!</definedName>
    <definedName name="uy">#REF!</definedName>
    <definedName name="V">[125]APU!#REF!</definedName>
    <definedName name="V.U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_U_Actual">[41]Formulario!#REF!</definedName>
    <definedName name="VAL_A">'[62]ACTIVIDADES INTERVENCION'!$AE$36</definedName>
    <definedName name="VAL_B">'[62]ACTIVIDADES INTERVENCION'!$BR$26</definedName>
    <definedName name="VAL_C">'[62]ACTIVIDADES INTERVENCION'!$AE$119</definedName>
    <definedName name="VAL_D">'[62]ACTIVIDADES INTERVENCION'!$AE$84</definedName>
    <definedName name="VAL_E">'[62]ACTIVIDADES INTERVENCION'!$BR$82</definedName>
    <definedName name="VAL_F">'[62]ACTIVIDADES INTERVENCION'!$AE$139</definedName>
    <definedName name="VAL_G">'[62]ACTIVIDADES INTERVENCION'!$BR$119</definedName>
    <definedName name="VAL_H">'[62]ACTIVIDADES INTERVENCION'!$BR$143</definedName>
    <definedName name="VALDES">#REF!</definedName>
    <definedName name="Valla_Informativa_Licencia_2.00X1.00">#REF!</definedName>
    <definedName name="Valor">#REF!</definedName>
    <definedName name="valor1">#REF!</definedName>
    <definedName name="valor2">#REF!</definedName>
    <definedName name="VALOR3">#REF!</definedName>
    <definedName name="Valorepm1">[13]Sábana!$I$18:$I$200,[13]Sábana!#REF!,[13]Sábana!$I$203</definedName>
    <definedName name="ValorTot">#REF!</definedName>
    <definedName name="ValorUnitActual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b">#REF!</definedName>
    <definedName name="vbx">[3]!ERR</definedName>
    <definedName name="vc">#REF!</definedName>
    <definedName name="vck">#REF!</definedName>
    <definedName name="vd">#REF!</definedName>
    <definedName name="ventas">#REF!</definedName>
    <definedName name="vfn">#REF!</definedName>
    <definedName name="vg">#REF!</definedName>
    <definedName name="via">[40]Alcantarillas!#REF!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m">#REF!</definedName>
    <definedName name="Volqueta_3.00_m">#REF!</definedName>
    <definedName name="Volqueta_Viaje_6_m3">#REF!</definedName>
    <definedName name="VTOTAL">#REF!</definedName>
    <definedName name="vv">[40]Alcantarillas!#REF!</definedName>
    <definedName name="VVV">#REF!</definedName>
    <definedName name="w">#REF!</definedName>
    <definedName name="we">#REF!</definedName>
    <definedName name="WER">'[44]Res-Accide-10'!$S$2:$S$7</definedName>
    <definedName name="WILSON">'[44]Res-Accide-10'!#REF!</definedName>
    <definedName name="wj">#REF!</definedName>
    <definedName name="wl">#REF!</definedName>
    <definedName name="ws">#REF!</definedName>
    <definedName name="WSERWEER">'[85]COSTOS OFICINA'!#REF!</definedName>
    <definedName name="ww">#REF!</definedName>
    <definedName name="www">#REF!</definedName>
    <definedName name="wwww">[100]INDICE!#REF!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x">[40]Alcantarillas!#REF!</definedName>
    <definedName name="xb">#REF!</definedName>
    <definedName name="xo">#REF!</definedName>
    <definedName name="XX">[1]!ERR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A">'[35]Base Datos'!$B$217</definedName>
    <definedName name="Yeso">#REF!</definedName>
    <definedName name="yn">#REF!</definedName>
    <definedName name="yu">#REF!</definedName>
    <definedName name="yui">#REF!</definedName>
    <definedName name="yy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z">#REF!</definedName>
    <definedName name="Zap1">[13]Sábana!#REF!</definedName>
    <definedName name="Zap2">[13]Sábana!#REF!</definedName>
    <definedName name="Zap3">[13]Sábana!#REF!</definedName>
    <definedName name="zc">#REF!</definedName>
    <definedName name="zd">#REF!</definedName>
    <definedName name="zdr">#REF!</definedName>
    <definedName name="Zocalo_en_acero_inoxidable_e_0_10_ML">#REF!</definedName>
    <definedName name="Zorra_Metalica__Ruedas_de_Caucho">#REF!</definedName>
    <definedName name="zx">[1]!ERR</definedName>
    <definedName name="zxc">[36]EQUIPO!$B$12:$B$48</definedName>
    <definedName name="zz">#REF!</definedName>
    <definedName name="zzsa">#REF!</definedName>
    <definedName name="zzz">'[4]Form5 _Pág_ 1'!#REF!</definedName>
    <definedName name="ZZZZZZZZZZZ">'[61]A. P. U.'!#REF!</definedName>
  </definedNames>
  <calcPr calcId="191029"/>
</workbook>
</file>

<file path=xl/calcChain.xml><?xml version="1.0" encoding="utf-8"?>
<calcChain xmlns="http://schemas.openxmlformats.org/spreadsheetml/2006/main">
  <c r="J55" i="48" l="1"/>
  <c r="M55" i="48" s="1"/>
  <c r="M54" i="48"/>
  <c r="J54" i="48"/>
  <c r="H121" i="3" l="1"/>
  <c r="J121" i="3" s="1"/>
  <c r="K121" i="3"/>
  <c r="M121" i="3"/>
  <c r="F191" i="3" l="1"/>
  <c r="F132" i="3" s="1"/>
  <c r="F79" i="3" s="1"/>
  <c r="M29" i="47"/>
  <c r="M28" i="47"/>
  <c r="M27" i="47"/>
  <c r="M26" i="47"/>
  <c r="M27" i="43" l="1"/>
  <c r="M28" i="43"/>
  <c r="M32" i="43" s="1"/>
  <c r="M29" i="43"/>
  <c r="M30" i="43"/>
  <c r="M31" i="43"/>
  <c r="M26" i="43"/>
  <c r="J29" i="43"/>
  <c r="F76" i="3"/>
  <c r="F129" i="3" s="1"/>
  <c r="F188" i="3" s="1"/>
  <c r="M188" i="3" s="1"/>
  <c r="F187" i="3"/>
  <c r="M187" i="3" s="1"/>
  <c r="F128" i="3"/>
  <c r="M128" i="3" s="1"/>
  <c r="F75" i="3"/>
  <c r="M75" i="3" s="1"/>
  <c r="M48" i="44"/>
  <c r="F185" i="3"/>
  <c r="M185" i="3" s="1"/>
  <c r="F126" i="3"/>
  <c r="M126" i="3" s="1"/>
  <c r="F73" i="3"/>
  <c r="M73" i="3" s="1"/>
  <c r="M20" i="41"/>
  <c r="J20" i="41"/>
  <c r="M34" i="41"/>
  <c r="F184" i="3"/>
  <c r="F125" i="3"/>
  <c r="M125" i="3" s="1"/>
  <c r="F72" i="3"/>
  <c r="M72" i="3" s="1"/>
  <c r="M17" i="40"/>
  <c r="M48" i="40"/>
  <c r="M29" i="40"/>
  <c r="M30" i="40"/>
  <c r="M31" i="40"/>
  <c r="M32" i="40"/>
  <c r="M26" i="40"/>
  <c r="F183" i="3"/>
  <c r="M183" i="3" s="1"/>
  <c r="F71" i="3"/>
  <c r="M71" i="3" s="1"/>
  <c r="J27" i="39"/>
  <c r="M50" i="34"/>
  <c r="M13" i="34"/>
  <c r="M45" i="34"/>
  <c r="I79" i="3"/>
  <c r="M211" i="3"/>
  <c r="M210" i="3"/>
  <c r="M209" i="3"/>
  <c r="M207" i="3"/>
  <c r="M206" i="3"/>
  <c r="M205" i="3"/>
  <c r="M204" i="3"/>
  <c r="M203" i="3"/>
  <c r="M202" i="3"/>
  <c r="M201" i="3"/>
  <c r="M199" i="3"/>
  <c r="M197" i="3"/>
  <c r="M196" i="3"/>
  <c r="M195" i="3"/>
  <c r="M191" i="3"/>
  <c r="M186" i="3"/>
  <c r="M184" i="3"/>
  <c r="M182" i="3"/>
  <c r="M181" i="3"/>
  <c r="M180" i="3"/>
  <c r="M179" i="3"/>
  <c r="M177" i="3"/>
  <c r="M176" i="3"/>
  <c r="M175" i="3"/>
  <c r="M174" i="3"/>
  <c r="M173" i="3"/>
  <c r="M172" i="3"/>
  <c r="M170" i="3"/>
  <c r="M169" i="3"/>
  <c r="M168" i="3"/>
  <c r="M167" i="3"/>
  <c r="M166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5" i="3"/>
  <c r="M143" i="3"/>
  <c r="M142" i="3"/>
  <c r="M141" i="3"/>
  <c r="M140" i="3"/>
  <c r="M139" i="3"/>
  <c r="M138" i="3"/>
  <c r="M137" i="3"/>
  <c r="M136" i="3"/>
  <c r="M132" i="3"/>
  <c r="M127" i="3"/>
  <c r="M124" i="3"/>
  <c r="M123" i="3"/>
  <c r="M120" i="3"/>
  <c r="M119" i="3"/>
  <c r="M117" i="3"/>
  <c r="M116" i="3"/>
  <c r="M115" i="3"/>
  <c r="M114" i="3"/>
  <c r="M113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2" i="3"/>
  <c r="M90" i="3"/>
  <c r="M89" i="3"/>
  <c r="M88" i="3"/>
  <c r="M87" i="3"/>
  <c r="M86" i="3"/>
  <c r="M85" i="3"/>
  <c r="M84" i="3"/>
  <c r="M83" i="3"/>
  <c r="M74" i="3"/>
  <c r="M67" i="3"/>
  <c r="M66" i="3"/>
  <c r="M62" i="3"/>
  <c r="M61" i="3"/>
  <c r="M60" i="3"/>
  <c r="M59" i="3"/>
  <c r="M58" i="3"/>
  <c r="M57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6" i="3"/>
  <c r="M35" i="3"/>
  <c r="M34" i="3"/>
  <c r="M33" i="3"/>
  <c r="M31" i="3"/>
  <c r="M30" i="3"/>
  <c r="M29" i="3"/>
  <c r="M28" i="3"/>
  <c r="M27" i="3"/>
  <c r="M26" i="3"/>
  <c r="M25" i="3"/>
  <c r="M21" i="3"/>
  <c r="M19" i="3"/>
  <c r="M18" i="3"/>
  <c r="M17" i="3"/>
  <c r="M16" i="3"/>
  <c r="F70" i="3"/>
  <c r="M70" i="3" s="1"/>
  <c r="M18" i="38"/>
  <c r="J27" i="38"/>
  <c r="J28" i="38"/>
  <c r="M28" i="38" s="1"/>
  <c r="I19" i="3"/>
  <c r="K19" i="3" s="1"/>
  <c r="H19" i="3"/>
  <c r="J19" i="3" s="1"/>
  <c r="I18" i="3"/>
  <c r="K18" i="3" s="1"/>
  <c r="H18" i="3"/>
  <c r="J18" i="3" s="1"/>
  <c r="I17" i="3"/>
  <c r="K17" i="3" s="1"/>
  <c r="H17" i="3"/>
  <c r="J17" i="3" s="1"/>
  <c r="I16" i="3"/>
  <c r="K16" i="3" s="1"/>
  <c r="H16" i="3"/>
  <c r="J16" i="3" s="1"/>
  <c r="I15" i="3"/>
  <c r="K15" i="3" s="1"/>
  <c r="H15" i="3"/>
  <c r="J15" i="3" s="1"/>
  <c r="I21" i="3"/>
  <c r="K21" i="3" s="1"/>
  <c r="H21" i="3"/>
  <c r="J21" i="3" s="1"/>
  <c r="I211" i="3"/>
  <c r="K211" i="3" s="1"/>
  <c r="H211" i="3"/>
  <c r="J211" i="3" s="1"/>
  <c r="K210" i="3"/>
  <c r="H210" i="3"/>
  <c r="J210" i="3" s="1"/>
  <c r="I209" i="3"/>
  <c r="K209" i="3" s="1"/>
  <c r="H209" i="3"/>
  <c r="J209" i="3" s="1"/>
  <c r="I207" i="3"/>
  <c r="K207" i="3" s="1"/>
  <c r="H207" i="3"/>
  <c r="J207" i="3" s="1"/>
  <c r="I206" i="3"/>
  <c r="K206" i="3" s="1"/>
  <c r="H206" i="3"/>
  <c r="J206" i="3" s="1"/>
  <c r="I205" i="3"/>
  <c r="K205" i="3" s="1"/>
  <c r="H205" i="3"/>
  <c r="J205" i="3" s="1"/>
  <c r="I204" i="3"/>
  <c r="K204" i="3" s="1"/>
  <c r="H204" i="3"/>
  <c r="J204" i="3" s="1"/>
  <c r="I203" i="3"/>
  <c r="K203" i="3" s="1"/>
  <c r="H203" i="3"/>
  <c r="J203" i="3" s="1"/>
  <c r="I202" i="3"/>
  <c r="K202" i="3" s="1"/>
  <c r="H202" i="3"/>
  <c r="J202" i="3" s="1"/>
  <c r="I201" i="3"/>
  <c r="K201" i="3" s="1"/>
  <c r="H201" i="3"/>
  <c r="J201" i="3" s="1"/>
  <c r="I199" i="3"/>
  <c r="K199" i="3" s="1"/>
  <c r="H199" i="3"/>
  <c r="J199" i="3" s="1"/>
  <c r="I197" i="3"/>
  <c r="K197" i="3" s="1"/>
  <c r="H197" i="3"/>
  <c r="J197" i="3" s="1"/>
  <c r="I196" i="3"/>
  <c r="K196" i="3" s="1"/>
  <c r="H196" i="3"/>
  <c r="J196" i="3" s="1"/>
  <c r="I195" i="3"/>
  <c r="K195" i="3" s="1"/>
  <c r="H195" i="3"/>
  <c r="J195" i="3" s="1"/>
  <c r="I191" i="3"/>
  <c r="K191" i="3" s="1"/>
  <c r="H191" i="3"/>
  <c r="J191" i="3" s="1"/>
  <c r="I190" i="3"/>
  <c r="H190" i="3"/>
  <c r="I189" i="3"/>
  <c r="H189" i="3"/>
  <c r="I188" i="3"/>
  <c r="H188" i="3"/>
  <c r="I187" i="3"/>
  <c r="H187" i="3"/>
  <c r="I186" i="3"/>
  <c r="K186" i="3" s="1"/>
  <c r="H186" i="3"/>
  <c r="J186" i="3" s="1"/>
  <c r="I185" i="3"/>
  <c r="H185" i="3"/>
  <c r="I184" i="3"/>
  <c r="K184" i="3" s="1"/>
  <c r="H184" i="3"/>
  <c r="J184" i="3" s="1"/>
  <c r="I183" i="3"/>
  <c r="H183" i="3"/>
  <c r="I182" i="3"/>
  <c r="K182" i="3" s="1"/>
  <c r="H182" i="3"/>
  <c r="J182" i="3" s="1"/>
  <c r="I181" i="3"/>
  <c r="K181" i="3" s="1"/>
  <c r="H181" i="3"/>
  <c r="J181" i="3" s="1"/>
  <c r="I180" i="3"/>
  <c r="K180" i="3" s="1"/>
  <c r="H180" i="3"/>
  <c r="J180" i="3" s="1"/>
  <c r="I179" i="3"/>
  <c r="K179" i="3" s="1"/>
  <c r="H179" i="3"/>
  <c r="J179" i="3" s="1"/>
  <c r="I177" i="3"/>
  <c r="K177" i="3" s="1"/>
  <c r="H177" i="3"/>
  <c r="J177" i="3" s="1"/>
  <c r="K176" i="3"/>
  <c r="H176" i="3"/>
  <c r="J176" i="3" s="1"/>
  <c r="K175" i="3"/>
  <c r="H175" i="3"/>
  <c r="J175" i="3" s="1"/>
  <c r="K174" i="3"/>
  <c r="H174" i="3"/>
  <c r="J174" i="3" s="1"/>
  <c r="I173" i="3"/>
  <c r="K173" i="3" s="1"/>
  <c r="H173" i="3"/>
  <c r="J173" i="3" s="1"/>
  <c r="I172" i="3"/>
  <c r="K172" i="3" s="1"/>
  <c r="H172" i="3"/>
  <c r="J172" i="3" s="1"/>
  <c r="I170" i="3"/>
  <c r="K170" i="3" s="1"/>
  <c r="H170" i="3"/>
  <c r="J170" i="3" s="1"/>
  <c r="I169" i="3"/>
  <c r="K169" i="3" s="1"/>
  <c r="H169" i="3"/>
  <c r="J169" i="3" s="1"/>
  <c r="I168" i="3"/>
  <c r="K168" i="3" s="1"/>
  <c r="H168" i="3"/>
  <c r="J168" i="3" s="1"/>
  <c r="I167" i="3"/>
  <c r="K167" i="3" s="1"/>
  <c r="H167" i="3"/>
  <c r="J167" i="3" s="1"/>
  <c r="I166" i="3"/>
  <c r="K166" i="3" s="1"/>
  <c r="H166" i="3"/>
  <c r="J166" i="3" s="1"/>
  <c r="I164" i="3"/>
  <c r="K164" i="3" s="1"/>
  <c r="H164" i="3"/>
  <c r="J164" i="3" s="1"/>
  <c r="I163" i="3"/>
  <c r="K163" i="3" s="1"/>
  <c r="H163" i="3"/>
  <c r="J163" i="3" s="1"/>
  <c r="I162" i="3"/>
  <c r="K162" i="3" s="1"/>
  <c r="H162" i="3"/>
  <c r="J162" i="3" s="1"/>
  <c r="I161" i="3"/>
  <c r="K161" i="3" s="1"/>
  <c r="H161" i="3"/>
  <c r="J161" i="3" s="1"/>
  <c r="I160" i="3"/>
  <c r="K160" i="3" s="1"/>
  <c r="H160" i="3"/>
  <c r="J160" i="3" s="1"/>
  <c r="I159" i="3"/>
  <c r="K159" i="3" s="1"/>
  <c r="H159" i="3"/>
  <c r="J159" i="3" s="1"/>
  <c r="I158" i="3"/>
  <c r="K158" i="3" s="1"/>
  <c r="H158" i="3"/>
  <c r="J158" i="3" s="1"/>
  <c r="I157" i="3"/>
  <c r="K157" i="3" s="1"/>
  <c r="H157" i="3"/>
  <c r="J157" i="3" s="1"/>
  <c r="I156" i="3"/>
  <c r="K156" i="3" s="1"/>
  <c r="H156" i="3"/>
  <c r="J156" i="3" s="1"/>
  <c r="I155" i="3"/>
  <c r="K155" i="3" s="1"/>
  <c r="H155" i="3"/>
  <c r="J155" i="3" s="1"/>
  <c r="I154" i="3"/>
  <c r="K154" i="3" s="1"/>
  <c r="H154" i="3"/>
  <c r="J154" i="3" s="1"/>
  <c r="I153" i="3"/>
  <c r="K153" i="3" s="1"/>
  <c r="H153" i="3"/>
  <c r="J153" i="3" s="1"/>
  <c r="I152" i="3"/>
  <c r="K152" i="3" s="1"/>
  <c r="H152" i="3"/>
  <c r="J152" i="3" s="1"/>
  <c r="I151" i="3"/>
  <c r="K151" i="3" s="1"/>
  <c r="H151" i="3"/>
  <c r="J151" i="3" s="1"/>
  <c r="I150" i="3"/>
  <c r="K150" i="3" s="1"/>
  <c r="H150" i="3"/>
  <c r="J150" i="3" s="1"/>
  <c r="I149" i="3"/>
  <c r="K149" i="3" s="1"/>
  <c r="H149" i="3"/>
  <c r="J149" i="3" s="1"/>
  <c r="I148" i="3"/>
  <c r="K148" i="3" s="1"/>
  <c r="H148" i="3"/>
  <c r="J148" i="3" s="1"/>
  <c r="I147" i="3"/>
  <c r="K147" i="3" s="1"/>
  <c r="H147" i="3"/>
  <c r="J147" i="3" s="1"/>
  <c r="I143" i="3"/>
  <c r="K143" i="3" s="1"/>
  <c r="H143" i="3"/>
  <c r="J143" i="3" s="1"/>
  <c r="I142" i="3"/>
  <c r="K142" i="3" s="1"/>
  <c r="H142" i="3"/>
  <c r="J142" i="3" s="1"/>
  <c r="I141" i="3"/>
  <c r="K141" i="3" s="1"/>
  <c r="H141" i="3"/>
  <c r="J141" i="3" s="1"/>
  <c r="I140" i="3"/>
  <c r="K140" i="3" s="1"/>
  <c r="H140" i="3"/>
  <c r="J140" i="3" s="1"/>
  <c r="I139" i="3"/>
  <c r="K139" i="3" s="1"/>
  <c r="H139" i="3"/>
  <c r="J139" i="3" s="1"/>
  <c r="I138" i="3"/>
  <c r="K138" i="3" s="1"/>
  <c r="H138" i="3"/>
  <c r="J138" i="3" s="1"/>
  <c r="I137" i="3"/>
  <c r="K137" i="3" s="1"/>
  <c r="H137" i="3"/>
  <c r="J137" i="3" s="1"/>
  <c r="I136" i="3"/>
  <c r="K136" i="3" s="1"/>
  <c r="H136" i="3"/>
  <c r="J136" i="3" s="1"/>
  <c r="I132" i="3"/>
  <c r="K132" i="3" s="1"/>
  <c r="H132" i="3"/>
  <c r="J132" i="3" s="1"/>
  <c r="I131" i="3"/>
  <c r="H131" i="3"/>
  <c r="I130" i="3"/>
  <c r="H130" i="3"/>
  <c r="I129" i="3"/>
  <c r="H129" i="3"/>
  <c r="I128" i="3"/>
  <c r="H128" i="3"/>
  <c r="I127" i="3"/>
  <c r="K127" i="3" s="1"/>
  <c r="H127" i="3"/>
  <c r="J127" i="3" s="1"/>
  <c r="I126" i="3"/>
  <c r="H126" i="3"/>
  <c r="I125" i="3"/>
  <c r="H125" i="3"/>
  <c r="I124" i="3"/>
  <c r="K124" i="3" s="1"/>
  <c r="H124" i="3"/>
  <c r="J124" i="3" s="1"/>
  <c r="I123" i="3"/>
  <c r="K123" i="3" s="1"/>
  <c r="H123" i="3"/>
  <c r="J123" i="3" s="1"/>
  <c r="I120" i="3"/>
  <c r="K120" i="3" s="1"/>
  <c r="H120" i="3"/>
  <c r="J120" i="3" s="1"/>
  <c r="I119" i="3"/>
  <c r="K119" i="3" s="1"/>
  <c r="H119" i="3"/>
  <c r="J119" i="3" s="1"/>
  <c r="I117" i="3"/>
  <c r="K117" i="3" s="1"/>
  <c r="H117" i="3"/>
  <c r="J117" i="3" s="1"/>
  <c r="I116" i="3"/>
  <c r="K116" i="3" s="1"/>
  <c r="H116" i="3"/>
  <c r="J116" i="3" s="1"/>
  <c r="I115" i="3"/>
  <c r="K115" i="3" s="1"/>
  <c r="H115" i="3"/>
  <c r="J115" i="3" s="1"/>
  <c r="I113" i="3"/>
  <c r="K113" i="3" s="1"/>
  <c r="H113" i="3"/>
  <c r="J113" i="3" s="1"/>
  <c r="I111" i="3"/>
  <c r="K111" i="3" s="1"/>
  <c r="H111" i="3"/>
  <c r="J111" i="3" s="1"/>
  <c r="I110" i="3"/>
  <c r="K110" i="3" s="1"/>
  <c r="H110" i="3"/>
  <c r="J110" i="3" s="1"/>
  <c r="I109" i="3"/>
  <c r="K109" i="3" s="1"/>
  <c r="H109" i="3"/>
  <c r="J109" i="3" s="1"/>
  <c r="I108" i="3"/>
  <c r="K108" i="3" s="1"/>
  <c r="H108" i="3"/>
  <c r="J108" i="3" s="1"/>
  <c r="I107" i="3"/>
  <c r="K107" i="3" s="1"/>
  <c r="H107" i="3"/>
  <c r="J107" i="3" s="1"/>
  <c r="I106" i="3"/>
  <c r="K106" i="3" s="1"/>
  <c r="H106" i="3"/>
  <c r="J106" i="3" s="1"/>
  <c r="I105" i="3"/>
  <c r="K105" i="3" s="1"/>
  <c r="H105" i="3"/>
  <c r="J105" i="3" s="1"/>
  <c r="I104" i="3"/>
  <c r="K104" i="3" s="1"/>
  <c r="H104" i="3"/>
  <c r="J104" i="3" s="1"/>
  <c r="I103" i="3"/>
  <c r="K103" i="3" s="1"/>
  <c r="H103" i="3"/>
  <c r="J103" i="3" s="1"/>
  <c r="I102" i="3"/>
  <c r="K102" i="3" s="1"/>
  <c r="H102" i="3"/>
  <c r="J102" i="3" s="1"/>
  <c r="I101" i="3"/>
  <c r="K101" i="3" s="1"/>
  <c r="H101" i="3"/>
  <c r="J101" i="3" s="1"/>
  <c r="I100" i="3"/>
  <c r="K100" i="3" s="1"/>
  <c r="H100" i="3"/>
  <c r="J100" i="3" s="1"/>
  <c r="I99" i="3"/>
  <c r="K99" i="3" s="1"/>
  <c r="H99" i="3"/>
  <c r="J99" i="3" s="1"/>
  <c r="I98" i="3"/>
  <c r="K98" i="3" s="1"/>
  <c r="H98" i="3"/>
  <c r="J98" i="3" s="1"/>
  <c r="I97" i="3"/>
  <c r="K97" i="3" s="1"/>
  <c r="H97" i="3"/>
  <c r="J97" i="3" s="1"/>
  <c r="I96" i="3"/>
  <c r="K96" i="3" s="1"/>
  <c r="H96" i="3"/>
  <c r="J96" i="3" s="1"/>
  <c r="I95" i="3"/>
  <c r="K95" i="3" s="1"/>
  <c r="H95" i="3"/>
  <c r="J95" i="3" s="1"/>
  <c r="I94" i="3"/>
  <c r="K94" i="3" s="1"/>
  <c r="H94" i="3"/>
  <c r="J94" i="3" s="1"/>
  <c r="I92" i="3"/>
  <c r="K92" i="3" s="1"/>
  <c r="H92" i="3"/>
  <c r="J92" i="3" s="1"/>
  <c r="I90" i="3"/>
  <c r="K90" i="3" s="1"/>
  <c r="H90" i="3"/>
  <c r="J90" i="3" s="1"/>
  <c r="I89" i="3"/>
  <c r="K89" i="3" s="1"/>
  <c r="H89" i="3"/>
  <c r="J89" i="3" s="1"/>
  <c r="I88" i="3"/>
  <c r="K88" i="3" s="1"/>
  <c r="H88" i="3"/>
  <c r="J88" i="3" s="1"/>
  <c r="I87" i="3"/>
  <c r="K87" i="3" s="1"/>
  <c r="H87" i="3"/>
  <c r="J87" i="3" s="1"/>
  <c r="I86" i="3"/>
  <c r="K86" i="3" s="1"/>
  <c r="H86" i="3"/>
  <c r="J86" i="3" s="1"/>
  <c r="I85" i="3"/>
  <c r="K85" i="3" s="1"/>
  <c r="H85" i="3"/>
  <c r="J85" i="3" s="1"/>
  <c r="I84" i="3"/>
  <c r="K84" i="3" s="1"/>
  <c r="H84" i="3"/>
  <c r="J84" i="3" s="1"/>
  <c r="I83" i="3"/>
  <c r="K83" i="3" s="1"/>
  <c r="H83" i="3"/>
  <c r="J83" i="3" s="1"/>
  <c r="H79" i="3"/>
  <c r="I78" i="3"/>
  <c r="H78" i="3"/>
  <c r="H77" i="3"/>
  <c r="I76" i="3"/>
  <c r="H76" i="3"/>
  <c r="I75" i="3"/>
  <c r="H75" i="3"/>
  <c r="I74" i="3"/>
  <c r="K74" i="3" s="1"/>
  <c r="H74" i="3"/>
  <c r="J74" i="3" s="1"/>
  <c r="I73" i="3"/>
  <c r="H73" i="3"/>
  <c r="I72" i="3"/>
  <c r="K72" i="3" s="1"/>
  <c r="H72" i="3"/>
  <c r="J72" i="3" s="1"/>
  <c r="I71" i="3"/>
  <c r="H71" i="3"/>
  <c r="I70" i="3"/>
  <c r="H70" i="3"/>
  <c r="I69" i="3"/>
  <c r="H69" i="3"/>
  <c r="I68" i="3"/>
  <c r="H68" i="3"/>
  <c r="I67" i="3"/>
  <c r="K67" i="3" s="1"/>
  <c r="H67" i="3"/>
  <c r="J67" i="3" s="1"/>
  <c r="I66" i="3"/>
  <c r="K66" i="3" s="1"/>
  <c r="H66" i="3"/>
  <c r="J66" i="3" s="1"/>
  <c r="H64" i="3"/>
  <c r="I62" i="3"/>
  <c r="K62" i="3" s="1"/>
  <c r="H62" i="3"/>
  <c r="J62" i="3" s="1"/>
  <c r="I61" i="3"/>
  <c r="K61" i="3" s="1"/>
  <c r="H61" i="3"/>
  <c r="J61" i="3" s="1"/>
  <c r="I60" i="3"/>
  <c r="K60" i="3" s="1"/>
  <c r="H60" i="3"/>
  <c r="J60" i="3" s="1"/>
  <c r="I59" i="3"/>
  <c r="K59" i="3" s="1"/>
  <c r="H59" i="3"/>
  <c r="J59" i="3" s="1"/>
  <c r="K58" i="3"/>
  <c r="H58" i="3"/>
  <c r="J58" i="3" s="1"/>
  <c r="K57" i="3"/>
  <c r="H57" i="3"/>
  <c r="J57" i="3" s="1"/>
  <c r="I55" i="3"/>
  <c r="K55" i="3" s="1"/>
  <c r="H55" i="3"/>
  <c r="J55" i="3" s="1"/>
  <c r="I54" i="3"/>
  <c r="K54" i="3" s="1"/>
  <c r="H54" i="3"/>
  <c r="J54" i="3" s="1"/>
  <c r="I53" i="3"/>
  <c r="K53" i="3" s="1"/>
  <c r="H53" i="3"/>
  <c r="J53" i="3" s="1"/>
  <c r="I52" i="3"/>
  <c r="K52" i="3" s="1"/>
  <c r="H52" i="3"/>
  <c r="J52" i="3" s="1"/>
  <c r="I51" i="3"/>
  <c r="K51" i="3" s="1"/>
  <c r="H51" i="3"/>
  <c r="J51" i="3" s="1"/>
  <c r="I50" i="3"/>
  <c r="K50" i="3" s="1"/>
  <c r="H50" i="3"/>
  <c r="J50" i="3" s="1"/>
  <c r="I49" i="3"/>
  <c r="K49" i="3" s="1"/>
  <c r="H49" i="3"/>
  <c r="J49" i="3" s="1"/>
  <c r="I48" i="3"/>
  <c r="K48" i="3" s="1"/>
  <c r="H48" i="3"/>
  <c r="J48" i="3" s="1"/>
  <c r="I47" i="3"/>
  <c r="K47" i="3" s="1"/>
  <c r="H47" i="3"/>
  <c r="J47" i="3" s="1"/>
  <c r="I46" i="3"/>
  <c r="K46" i="3" s="1"/>
  <c r="H46" i="3"/>
  <c r="J46" i="3" s="1"/>
  <c r="I45" i="3"/>
  <c r="K45" i="3" s="1"/>
  <c r="H45" i="3"/>
  <c r="J45" i="3" s="1"/>
  <c r="I44" i="3"/>
  <c r="K44" i="3" s="1"/>
  <c r="H44" i="3"/>
  <c r="J44" i="3" s="1"/>
  <c r="I43" i="3"/>
  <c r="K43" i="3" s="1"/>
  <c r="H43" i="3"/>
  <c r="J43" i="3" s="1"/>
  <c r="I42" i="3"/>
  <c r="K42" i="3" s="1"/>
  <c r="H42" i="3"/>
  <c r="J42" i="3" s="1"/>
  <c r="I41" i="3"/>
  <c r="K41" i="3" s="1"/>
  <c r="H41" i="3"/>
  <c r="J41" i="3" s="1"/>
  <c r="I40" i="3"/>
  <c r="K40" i="3" s="1"/>
  <c r="H40" i="3"/>
  <c r="J40" i="3" s="1"/>
  <c r="I39" i="3"/>
  <c r="K39" i="3" s="1"/>
  <c r="H39" i="3"/>
  <c r="J39" i="3" s="1"/>
  <c r="I38" i="3"/>
  <c r="K38" i="3" s="1"/>
  <c r="H38" i="3"/>
  <c r="J38" i="3" s="1"/>
  <c r="I31" i="3"/>
  <c r="K31" i="3" s="1"/>
  <c r="H31" i="3"/>
  <c r="J31" i="3" s="1"/>
  <c r="I30" i="3"/>
  <c r="K30" i="3" s="1"/>
  <c r="H30" i="3"/>
  <c r="J30" i="3" s="1"/>
  <c r="I29" i="3"/>
  <c r="K29" i="3" s="1"/>
  <c r="H29" i="3"/>
  <c r="J29" i="3" s="1"/>
  <c r="I28" i="3"/>
  <c r="K28" i="3" s="1"/>
  <c r="H28" i="3"/>
  <c r="J28" i="3" s="1"/>
  <c r="I27" i="3"/>
  <c r="K27" i="3" s="1"/>
  <c r="H27" i="3"/>
  <c r="J27" i="3" s="1"/>
  <c r="I26" i="3"/>
  <c r="K26" i="3" s="1"/>
  <c r="H26" i="3"/>
  <c r="J26" i="3" s="1"/>
  <c r="I25" i="3"/>
  <c r="K25" i="3" s="1"/>
  <c r="H25" i="3"/>
  <c r="J25" i="3" s="1"/>
  <c r="I36" i="3"/>
  <c r="K36" i="3" s="1"/>
  <c r="H36" i="3"/>
  <c r="J36" i="3" s="1"/>
  <c r="I35" i="3"/>
  <c r="K35" i="3" s="1"/>
  <c r="H35" i="3"/>
  <c r="J35" i="3" s="1"/>
  <c r="I33" i="3"/>
  <c r="K33" i="3" s="1"/>
  <c r="H33" i="3"/>
  <c r="J33" i="3" s="1"/>
  <c r="I34" i="3"/>
  <c r="K34" i="3" s="1"/>
  <c r="H34" i="3"/>
  <c r="J34" i="3" s="1"/>
  <c r="J32" i="37"/>
  <c r="M32" i="37" s="1"/>
  <c r="M33" i="37"/>
  <c r="M31" i="37"/>
  <c r="J30" i="37"/>
  <c r="M30" i="37" s="1"/>
  <c r="M29" i="37"/>
  <c r="M28" i="37"/>
  <c r="M27" i="37"/>
  <c r="J31" i="36"/>
  <c r="M31" i="36" s="1"/>
  <c r="J70" i="3" l="1"/>
  <c r="J76" i="3"/>
  <c r="K70" i="3"/>
  <c r="K76" i="3"/>
  <c r="K75" i="3"/>
  <c r="M76" i="3"/>
  <c r="K71" i="3"/>
  <c r="K129" i="3"/>
  <c r="J129" i="3"/>
  <c r="M129" i="3"/>
  <c r="J188" i="3"/>
  <c r="K188" i="3"/>
  <c r="J187" i="3"/>
  <c r="K187" i="3"/>
  <c r="J128" i="3"/>
  <c r="K128" i="3"/>
  <c r="J75" i="3"/>
  <c r="J185" i="3"/>
  <c r="K185" i="3"/>
  <c r="J126" i="3"/>
  <c r="K126" i="3"/>
  <c r="K73" i="3"/>
  <c r="J73" i="3"/>
  <c r="K125" i="3"/>
  <c r="J125" i="3"/>
  <c r="M33" i="40"/>
  <c r="K183" i="3"/>
  <c r="J183" i="3"/>
  <c r="J71" i="3"/>
  <c r="F77" i="3"/>
  <c r="J77" i="3" s="1"/>
  <c r="M27" i="46"/>
  <c r="M79" i="3"/>
  <c r="M18" i="42"/>
  <c r="K50" i="42"/>
  <c r="M50" i="42" s="1"/>
  <c r="J50" i="42"/>
  <c r="M49" i="42"/>
  <c r="M27" i="40"/>
  <c r="M28" i="40"/>
  <c r="M77" i="3" l="1"/>
  <c r="F130" i="3"/>
  <c r="K77" i="3"/>
  <c r="K79" i="3"/>
  <c r="J79" i="3"/>
  <c r="M130" i="3" l="1"/>
  <c r="K130" i="3"/>
  <c r="F189" i="3"/>
  <c r="J130" i="3"/>
  <c r="M30" i="36"/>
  <c r="K29" i="36"/>
  <c r="M29" i="36" s="1"/>
  <c r="J29" i="36"/>
  <c r="M28" i="36"/>
  <c r="M32" i="35"/>
  <c r="M26" i="35"/>
  <c r="M36" i="36" l="1"/>
  <c r="M37" i="36"/>
  <c r="M189" i="3"/>
  <c r="K189" i="3"/>
  <c r="J189" i="3"/>
  <c r="M48" i="48"/>
  <c r="M47" i="48"/>
  <c r="M40" i="48" l="1"/>
  <c r="M22" i="48" s="1"/>
  <c r="M58" i="48"/>
  <c r="J48" i="47"/>
  <c r="M42" i="47"/>
  <c r="M41" i="47"/>
  <c r="J49" i="43"/>
  <c r="J48" i="43"/>
  <c r="M42" i="43"/>
  <c r="M41" i="43"/>
  <c r="J51" i="46"/>
  <c r="J50" i="46"/>
  <c r="M44" i="46"/>
  <c r="M43" i="46"/>
  <c r="M29" i="46"/>
  <c r="M28" i="46"/>
  <c r="J49" i="45"/>
  <c r="J48" i="45"/>
  <c r="M42" i="45"/>
  <c r="M41" i="45"/>
  <c r="M28" i="45"/>
  <c r="M27" i="45"/>
  <c r="J49" i="44"/>
  <c r="J48" i="44"/>
  <c r="M42" i="44"/>
  <c r="M41" i="44"/>
  <c r="M28" i="44"/>
  <c r="M27" i="44"/>
  <c r="M26" i="44"/>
  <c r="M43" i="42"/>
  <c r="M42" i="42"/>
  <c r="M28" i="42"/>
  <c r="M27" i="42"/>
  <c r="J50" i="41"/>
  <c r="J49" i="41"/>
  <c r="M43" i="41"/>
  <c r="M42" i="41"/>
  <c r="M28" i="41"/>
  <c r="M27" i="41"/>
  <c r="M19" i="41"/>
  <c r="J49" i="40"/>
  <c r="M49" i="40"/>
  <c r="J48" i="40"/>
  <c r="M42" i="40"/>
  <c r="M41" i="40"/>
  <c r="J51" i="39"/>
  <c r="M51" i="39"/>
  <c r="J50" i="39"/>
  <c r="M44" i="39"/>
  <c r="M43" i="39"/>
  <c r="M29" i="39"/>
  <c r="M28" i="39"/>
  <c r="M27" i="39"/>
  <c r="J51" i="38"/>
  <c r="M51" i="38"/>
  <c r="J50" i="38"/>
  <c r="M44" i="38"/>
  <c r="M43" i="38"/>
  <c r="M29" i="38"/>
  <c r="M27" i="38"/>
  <c r="J51" i="37"/>
  <c r="M51" i="37"/>
  <c r="J50" i="37"/>
  <c r="M44" i="37"/>
  <c r="M43" i="37"/>
  <c r="J52" i="36"/>
  <c r="K52" i="36"/>
  <c r="J51" i="36"/>
  <c r="M45" i="36"/>
  <c r="M44" i="36"/>
  <c r="K48" i="35"/>
  <c r="J48" i="35"/>
  <c r="J47" i="35"/>
  <c r="M41" i="35"/>
  <c r="M40" i="35"/>
  <c r="M52" i="36" l="1"/>
  <c r="M48" i="47"/>
  <c r="M51" i="47" s="1"/>
  <c r="M49" i="43"/>
  <c r="M49" i="45"/>
  <c r="M49" i="44"/>
  <c r="M52" i="44" s="1"/>
  <c r="M50" i="41"/>
  <c r="M60" i="48"/>
  <c r="M62" i="48" s="1"/>
  <c r="M34" i="47"/>
  <c r="M18" i="47" s="1"/>
  <c r="M21" i="47" s="1"/>
  <c r="M51" i="46"/>
  <c r="M48" i="35"/>
  <c r="M47" i="35"/>
  <c r="M34" i="43"/>
  <c r="M48" i="43"/>
  <c r="M35" i="46"/>
  <c r="M36" i="46" s="1"/>
  <c r="M50" i="46"/>
  <c r="M34" i="45"/>
  <c r="M48" i="45"/>
  <c r="M34" i="44"/>
  <c r="M34" i="42"/>
  <c r="M35" i="42" s="1"/>
  <c r="M22" i="42" s="1"/>
  <c r="M53" i="42"/>
  <c r="M35" i="41"/>
  <c r="M49" i="41"/>
  <c r="M34" i="40"/>
  <c r="M21" i="40" s="1"/>
  <c r="M35" i="39"/>
  <c r="M36" i="39" s="1"/>
  <c r="M50" i="39"/>
  <c r="M54" i="39" s="1"/>
  <c r="M18" i="39" s="1"/>
  <c r="M35" i="38"/>
  <c r="M36" i="38" s="1"/>
  <c r="M50" i="38"/>
  <c r="M54" i="38" s="1"/>
  <c r="M35" i="37"/>
  <c r="M36" i="37" s="1"/>
  <c r="M50" i="37"/>
  <c r="M54" i="37" s="1"/>
  <c r="M18" i="37" s="1"/>
  <c r="M51" i="36"/>
  <c r="M55" i="36" s="1"/>
  <c r="M19" i="36" s="1"/>
  <c r="M23" i="36" s="1"/>
  <c r="M33" i="35"/>
  <c r="M15" i="35" s="1"/>
  <c r="M19" i="35" s="1"/>
  <c r="M53" i="47" l="1"/>
  <c r="M55" i="47" s="1"/>
  <c r="M52" i="43"/>
  <c r="M17" i="43" s="1"/>
  <c r="M21" i="43" s="1"/>
  <c r="M54" i="43" s="1"/>
  <c r="M56" i="43" s="1"/>
  <c r="F78" i="3" s="1"/>
  <c r="M52" i="45"/>
  <c r="M18" i="45" s="1"/>
  <c r="M22" i="45" s="1"/>
  <c r="M54" i="45" s="1"/>
  <c r="M56" i="45" s="1"/>
  <c r="M17" i="44"/>
  <c r="M21" i="44" s="1"/>
  <c r="M54" i="44" s="1"/>
  <c r="M56" i="44" s="1"/>
  <c r="M53" i="41"/>
  <c r="M18" i="41" s="1"/>
  <c r="M22" i="41" s="1"/>
  <c r="M55" i="41" s="1"/>
  <c r="M57" i="41" s="1"/>
  <c r="M52" i="40"/>
  <c r="M54" i="40" s="1"/>
  <c r="M56" i="40" s="1"/>
  <c r="M22" i="39"/>
  <c r="M56" i="39" s="1"/>
  <c r="M58" i="39" s="1"/>
  <c r="M22" i="38"/>
  <c r="M56" i="38" s="1"/>
  <c r="M58" i="38" s="1"/>
  <c r="M54" i="46"/>
  <c r="M55" i="42"/>
  <c r="M57" i="42" s="1"/>
  <c r="M51" i="35"/>
  <c r="M57" i="36"/>
  <c r="M59" i="36" s="1"/>
  <c r="F68" i="3" s="1"/>
  <c r="M68" i="3" s="1"/>
  <c r="F64" i="3"/>
  <c r="D127" i="3"/>
  <c r="B128" i="3"/>
  <c r="C128" i="3"/>
  <c r="B127" i="3"/>
  <c r="C127" i="3"/>
  <c r="B126" i="3"/>
  <c r="C126" i="3"/>
  <c r="B125" i="3"/>
  <c r="C125" i="3"/>
  <c r="D120" i="3"/>
  <c r="C120" i="3"/>
  <c r="B124" i="3"/>
  <c r="C124" i="3"/>
  <c r="B123" i="3"/>
  <c r="C123" i="3"/>
  <c r="C64" i="3"/>
  <c r="M53" i="35" l="1"/>
  <c r="M55" i="35" s="1"/>
  <c r="M64" i="3"/>
  <c r="J64" i="3"/>
  <c r="K64" i="3"/>
  <c r="M78" i="3"/>
  <c r="F131" i="3"/>
  <c r="K78" i="3"/>
  <c r="J78" i="3"/>
  <c r="K68" i="3"/>
  <c r="J68" i="3"/>
  <c r="M18" i="46"/>
  <c r="M22" i="46" s="1"/>
  <c r="M56" i="46" s="1"/>
  <c r="M58" i="46" s="1"/>
  <c r="G136" i="3"/>
  <c r="G137" i="3"/>
  <c r="G138" i="3"/>
  <c r="M131" i="3" l="1"/>
  <c r="F190" i="3"/>
  <c r="K131" i="3"/>
  <c r="J131" i="3"/>
  <c r="G31" i="3"/>
  <c r="M190" i="3" l="1"/>
  <c r="J190" i="3"/>
  <c r="K190" i="3"/>
  <c r="G211" i="3"/>
  <c r="G210" i="3"/>
  <c r="G209" i="3"/>
  <c r="G207" i="3"/>
  <c r="G206" i="3"/>
  <c r="G205" i="3"/>
  <c r="G204" i="3"/>
  <c r="G203" i="3"/>
  <c r="G202" i="3"/>
  <c r="G201" i="3"/>
  <c r="G199" i="3"/>
  <c r="G197" i="3"/>
  <c r="G196" i="3"/>
  <c r="G195" i="3"/>
  <c r="G170" i="3"/>
  <c r="G169" i="3"/>
  <c r="G168" i="3"/>
  <c r="G167" i="3"/>
  <c r="G166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E145" i="3"/>
  <c r="G143" i="3"/>
  <c r="G142" i="3"/>
  <c r="G141" i="3"/>
  <c r="G140" i="3"/>
  <c r="G139" i="3"/>
  <c r="G117" i="3"/>
  <c r="G116" i="3"/>
  <c r="G115" i="3"/>
  <c r="E114" i="3"/>
  <c r="G113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2" i="3"/>
  <c r="G90" i="3"/>
  <c r="G89" i="3"/>
  <c r="G88" i="3"/>
  <c r="G87" i="3"/>
  <c r="G86" i="3"/>
  <c r="G85" i="3"/>
  <c r="G84" i="3"/>
  <c r="G83" i="3"/>
  <c r="G62" i="3"/>
  <c r="G61" i="3"/>
  <c r="G60" i="3"/>
  <c r="G59" i="3"/>
  <c r="G58" i="3"/>
  <c r="G57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6" i="3"/>
  <c r="G35" i="3"/>
  <c r="G34" i="3"/>
  <c r="G33" i="3"/>
  <c r="G30" i="3"/>
  <c r="G29" i="3"/>
  <c r="G28" i="3"/>
  <c r="G27" i="3"/>
  <c r="G26" i="3"/>
  <c r="G25" i="3"/>
  <c r="G19" i="3"/>
  <c r="G18" i="3"/>
  <c r="G17" i="3"/>
  <c r="G16" i="3"/>
  <c r="G15" i="3"/>
  <c r="I114" i="3" l="1"/>
  <c r="K114" i="3" s="1"/>
  <c r="H114" i="3"/>
  <c r="J114" i="3" s="1"/>
  <c r="I145" i="3"/>
  <c r="K145" i="3" s="1"/>
  <c r="H145" i="3"/>
  <c r="J145" i="3" s="1"/>
  <c r="G114" i="3"/>
  <c r="G145" i="3"/>
  <c r="G213" i="3" l="1"/>
  <c r="J45" i="34"/>
  <c r="M39" i="34"/>
  <c r="M38" i="34"/>
  <c r="M31" i="34" l="1"/>
  <c r="M48" i="34"/>
  <c r="G216" i="3" l="1"/>
  <c r="G217" i="3" s="1"/>
  <c r="G215" i="3" l="1"/>
  <c r="G214" i="3"/>
  <c r="G218" i="3" l="1"/>
  <c r="M22" i="37" l="1"/>
  <c r="M56" i="37"/>
  <c r="M58" i="37" s="1"/>
  <c r="F69" i="3" s="1"/>
  <c r="M15" i="3"/>
  <c r="M69" i="3" l="1"/>
  <c r="M213" i="3" s="1"/>
  <c r="J69" i="3"/>
  <c r="K69" i="3"/>
  <c r="J213" i="3"/>
  <c r="J216" i="3" s="1"/>
  <c r="J217" i="3" s="1"/>
  <c r="J214" i="3" l="1"/>
  <c r="J215" i="3"/>
  <c r="K213" i="3"/>
  <c r="K215" i="3" s="1"/>
  <c r="J218" i="3" l="1"/>
  <c r="M214" i="3"/>
  <c r="M215" i="3"/>
  <c r="M216" i="3"/>
  <c r="M217" i="3" s="1"/>
  <c r="K214" i="3"/>
  <c r="K216" i="3"/>
  <c r="K217" i="3" s="1"/>
  <c r="K218" i="3" l="1"/>
  <c r="M218" i="3"/>
  <c r="M17" i="34"/>
  <c r="M52" i="34"/>
</calcChain>
</file>

<file path=xl/sharedStrings.xml><?xml version="1.0" encoding="utf-8"?>
<sst xmlns="http://schemas.openxmlformats.org/spreadsheetml/2006/main" count="1481" uniqueCount="250">
  <si>
    <t/>
  </si>
  <si>
    <t>CONTRATISTA:</t>
  </si>
  <si>
    <t>SUPERVISION:</t>
  </si>
  <si>
    <t>INTERVENTOR:</t>
  </si>
  <si>
    <t>CAPITULO</t>
  </si>
  <si>
    <t>UNIDAD</t>
  </si>
  <si>
    <t>M2</t>
  </si>
  <si>
    <t>CONTRATISTA</t>
  </si>
  <si>
    <t>NOMBRE</t>
  </si>
  <si>
    <t>FIRMA</t>
  </si>
  <si>
    <t>ITEM</t>
  </si>
  <si>
    <t>DESCRIPCIÓN</t>
  </si>
  <si>
    <t>CANTIDAD</t>
  </si>
  <si>
    <t>UND</t>
  </si>
  <si>
    <t>ML</t>
  </si>
  <si>
    <t>ADMINISTRACION</t>
  </si>
  <si>
    <t>IMPREVISTOS</t>
  </si>
  <si>
    <t>FECHA INICIO:</t>
  </si>
  <si>
    <t xml:space="preserve">TIPO DE ACTA: </t>
  </si>
  <si>
    <t xml:space="preserve">CONDICIONES INICIALES </t>
  </si>
  <si>
    <t>VALOR UNITARIO</t>
  </si>
  <si>
    <t>VALOR PARCIAL</t>
  </si>
  <si>
    <t>VALOR FINAL</t>
  </si>
  <si>
    <t xml:space="preserve">CANTIDADES </t>
  </si>
  <si>
    <t xml:space="preserve">VALORES </t>
  </si>
  <si>
    <t xml:space="preserve">CANTIDAD 
FINAL </t>
  </si>
  <si>
    <t>MENORES (-)</t>
  </si>
  <si>
    <t>MAYORES (+)</t>
  </si>
  <si>
    <t xml:space="preserve"> ING. FRANCY LORENA HERNANDEZ ARRIETA</t>
  </si>
  <si>
    <t>COSTO DIRECTO TOTAL</t>
  </si>
  <si>
    <t>UTILIDAD</t>
  </si>
  <si>
    <t>IVA</t>
  </si>
  <si>
    <t>TOTAL OBRA</t>
  </si>
  <si>
    <t>CONTRATISTA DE OBRAS:</t>
  </si>
  <si>
    <t>CONTRATISTA INTERVENTOR:</t>
  </si>
  <si>
    <t xml:space="preserve">SUPERVISION DE OBRAS: </t>
  </si>
  <si>
    <t>ING. FRANCY HERNANDEZ ARRIETA</t>
  </si>
  <si>
    <t>CONTRATO Nro:</t>
  </si>
  <si>
    <t xml:space="preserve">FECHA </t>
  </si>
  <si>
    <t xml:space="preserve">CONDICIONES ACTUALIZADAS </t>
  </si>
  <si>
    <t>FECHA DE ACTA:</t>
  </si>
  <si>
    <t>FRANCY LORENA HERNANDEZ ARRIETA</t>
  </si>
  <si>
    <t>REVISION</t>
  </si>
  <si>
    <t>MARCA</t>
  </si>
  <si>
    <t>TIPO</t>
  </si>
  <si>
    <t>TARIFA/HORA</t>
  </si>
  <si>
    <t>RENDIMIENTO</t>
  </si>
  <si>
    <t>Vr. UNITARIO</t>
  </si>
  <si>
    <t>HERRAMAMIENTAS  MENORES 10% M.O</t>
  </si>
  <si>
    <t>CUERPO DE ANDAMIOS CERTIFICADOS</t>
  </si>
  <si>
    <t>SUBTOTAL $</t>
  </si>
  <si>
    <t>II. MATERIALES</t>
  </si>
  <si>
    <t>PRECIO UNIT.</t>
  </si>
  <si>
    <t>INVERSION MEDIUDAS DE MANEJO 2% CD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</si>
  <si>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</si>
  <si>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</si>
  <si>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</si>
  <si>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</si>
  <si>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0"/>
        <rFont val="Arial Narrow"/>
        <family val="2"/>
      </rPr>
      <t>3</t>
    </r>
    <r>
      <rPr>
        <b/>
        <sz val="10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</si>
  <si>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</si>
  <si>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</si>
  <si>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</si>
  <si>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</si>
  <si>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</si>
  <si>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</si>
  <si>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OFICIAL</t>
  </si>
  <si>
    <t>AYUDANTE</t>
  </si>
  <si>
    <t>TOTAL COSTO DIRECTO $</t>
  </si>
  <si>
    <t>PRECIO UNITARIO TOTAL APROXIMADO AL PESO</t>
  </si>
  <si>
    <t>ANALISIS DE PRECIOS UNITARIOS</t>
  </si>
  <si>
    <t xml:space="preserve"> ING. OSCAR ENRIQUE GUERRA OÑATE</t>
  </si>
  <si>
    <t>30 DE NOVIEMBRE DE 2023</t>
  </si>
  <si>
    <t>EXCAVACIÓN MANUAL DE MATERIAL HETEROGÉNEO DE 0-2 M., BAJO CUALQUIER GRADO DE HUMEDAD INCLUYE ACARRERO INTERNO.</t>
  </si>
  <si>
    <t>M3</t>
  </si>
  <si>
    <t>RETIRO Y ALMACENAMIENTO TEMPORAL EN ZONAS ALEDAÑAS DE TIERRA DE RELLENO Y DE LAS PLANTAS, RE SIEMBRA DE ARBOLES Y PLANTAS CON EL MATERIAL RETIRADO UNA VEZ SE IMPERMEABILICE JARDINERA DE ORIGEN.</t>
  </si>
  <si>
    <t>GLOBAL</t>
  </si>
  <si>
    <t>PLANTILLA DE NIVELACIÓN IMPERMEABILIZADO CONCRETO DE 3000 PSI ACABADO ALLANADO, H :10 CM, REFORZADO CON MALLA
ELECTROSOLDADA D84 Y FABRICADO CON MEDIOS MECÁNICOS, DEBERÁ VACIARSE DE ACUERDO A LA CONFORMACIÓN DE LAS PENDIENTES PARA AJUSTÁR EL SISTEMA DE EVACUACIÓN DE AGUAS LLUVIAS.</t>
  </si>
  <si>
    <t>IMPERMEABILIZACIÓN DE PISO CON MEMBRANA DE PVC FLEXIBLE DE 1,2MM DE ESPESOR PARA IMPERMEABILIZAR CUBIERTAS NO EXPUESTAS, NO RESISTENTE A RAYOS UV, CON REFUERZO PARA CUBIERTAS CON ACABADO DURO, Y REFUERZO DE FIBRA POLIÉSTER DE ALTA TENACIDAD, ADHERIDA A LA SUPERFICIE CON ADHESIVO A BASE DE AGUA. (INCLUYE LIMPIEZA Y PREPARACIÓN NECESARIA DE LA SUPERFICIE A IMPERMEABILIZAR, PERFILES GEOTEXTIL DE SEPARACION Y TODOS LOS DEMÁS ELEMENTOS NECESARIOS PARA SU CORRECTO FUNCIONAMIENTO)</t>
  </si>
  <si>
    <t>FILTRO DE TUBERIA PERFORADA PARA DRENAJE DE JARDINERAS</t>
  </si>
  <si>
    <t>TOTAL COSTO DIRECTO PLAZA DE BANDERAS</t>
  </si>
  <si>
    <t xml:space="preserve">PLAZA DE BANDERAS </t>
  </si>
  <si>
    <t>TORRE C PISO 2</t>
  </si>
  <si>
    <t>DESMONTES Y DEMOLICIONES</t>
  </si>
  <si>
    <t>Demolicion de muro</t>
  </si>
  <si>
    <t>Demolicion de muro  lavatrapero</t>
  </si>
  <si>
    <t>Desmonte de mueble de cocina</t>
  </si>
  <si>
    <t>Desmonte de gabetero de cocina</t>
  </si>
  <si>
    <t>Desmonte de ventana</t>
  </si>
  <si>
    <t>Desmonte de puerta</t>
  </si>
  <si>
    <t>Desmonte de luminaria</t>
  </si>
  <si>
    <t>MAMPOSTERIA</t>
  </si>
  <si>
    <t>Levante de muro en dry wall</t>
  </si>
  <si>
    <t xml:space="preserve">levante en bloque ,09 </t>
  </si>
  <si>
    <t>Losa de concreto reforzada (Incluye perfiles metalicos)</t>
  </si>
  <si>
    <t>Resane de muro</t>
  </si>
  <si>
    <t>INSTALACIONES ELECTRICAS</t>
  </si>
  <si>
    <t>Suministro e instalacion de conductor CU Calibre 1x12F+1x12N+1x12T O -2 600V</t>
  </si>
  <si>
    <t>Suministro e instalacion de tuberia  Conduit  1/2"</t>
  </si>
  <si>
    <t>Punto Electrico para lamparas</t>
  </si>
  <si>
    <t xml:space="preserve">Punto Electrico para aire acondicionado </t>
  </si>
  <si>
    <t>Punto electrico para toma corriente común, incluye toma doble</t>
  </si>
  <si>
    <t>Suministro e instalacion  de aire acondicionado 24.000 btu incluye accesorios</t>
  </si>
  <si>
    <t>UN</t>
  </si>
  <si>
    <t>Suministro e instalacion de luminaria led 60x60 de 48w, incluye todo lo necesario para su correcta instalacion</t>
  </si>
  <si>
    <t xml:space="preserve">Suministro e instalacion de tomacorriente doble a 110v sobre canaleta plastica, </t>
  </si>
  <si>
    <t xml:space="preserve">Suministro e instalacion de tomacorriente regulado doble a 120v sobre canaleta plastica, </t>
  </si>
  <si>
    <t xml:space="preserve">Suministro e instalacion de switch rackeable 16 puertos </t>
  </si>
  <si>
    <t xml:space="preserve">Suministro e instalacion de gabinete para switch rackeable 16 puertos </t>
  </si>
  <si>
    <t xml:space="preserve">Suministro e instalacion de jack RJ45cat 6 </t>
  </si>
  <si>
    <t xml:space="preserve">Suministro e instalacion de patch cord de 2 mts, color rojo, tipo s/ftp (blindado de pares individuales) </t>
  </si>
  <si>
    <t xml:space="preserve">Suministro e instalacion de face plate sencillo </t>
  </si>
  <si>
    <t xml:space="preserve">Suministro e instalacion de canaleta plástica 100x45 </t>
  </si>
  <si>
    <t xml:space="preserve">Suministro e instalacion de cable # 12 </t>
  </si>
  <si>
    <t xml:space="preserve">Suministro e instalacion de cable UTP </t>
  </si>
  <si>
    <t>suministro e instalacion de señalizacion institucional de 0.30m x 0.18m, impresion digital en vinilo adhesivo plastificado sobre acrilico de 2 MM de grosor, en alta resolucion incluye cinta y doble faz para instlacion o sistemas de fijacion en muro (TORNILLO Y CHAZO EN CASO DE SER NECESARIO).</t>
  </si>
  <si>
    <t>PISOS Y ACABADOS</t>
  </si>
  <si>
    <t>Piso ceramico antidezlizante trafico 5</t>
  </si>
  <si>
    <t>zocalo ceramico</t>
  </si>
  <si>
    <t xml:space="preserve">Pintura  en vinilo ( tipo viniltex) </t>
  </si>
  <si>
    <t>Mantenimiento de cielo razo</t>
  </si>
  <si>
    <t>Instalacion y suministro de puerta en vidrio</t>
  </si>
  <si>
    <t>Instalacion y suministro de ventana</t>
  </si>
  <si>
    <t>TOTAL COSTO DIRECTO TORRE C PISO 2</t>
  </si>
  <si>
    <t>TORRE C PISO 3</t>
  </si>
  <si>
    <t>Demolicion de Enchape</t>
  </si>
  <si>
    <t>Demolicion de muro lavatrapero</t>
  </si>
  <si>
    <t xml:space="preserve">Desmonte de puerta en aluminio </t>
  </si>
  <si>
    <t xml:space="preserve">MAMPOSTERIA </t>
  </si>
  <si>
    <t>Suministro e instalacion de tomacorriente doble a 110v sobre canaleta plastica</t>
  </si>
  <si>
    <t>Suministro e instalacion de tomacorriente regulado doble a 120v sobre canaleta plastica</t>
  </si>
  <si>
    <t xml:space="preserve">Estuco plastico para muros interiores </t>
  </si>
  <si>
    <t>TOTAL COSTO DIRECTO TORRE C PISO 3</t>
  </si>
  <si>
    <t>TORRE C PISO 4</t>
  </si>
  <si>
    <t>TOTAL COSTO DIRECTO TORRE C PISO 4</t>
  </si>
  <si>
    <t>TORRE B PISO 1</t>
  </si>
  <si>
    <t xml:space="preserve">Desmonte de vidrio </t>
  </si>
  <si>
    <t>Desmonte de mezon de granito  pulido</t>
  </si>
  <si>
    <t>Desmonte de muro en drywall</t>
  </si>
  <si>
    <t>m2</t>
  </si>
  <si>
    <t>Punto Electrico para aire acondicionado</t>
  </si>
  <si>
    <t>Luminaria led</t>
  </si>
  <si>
    <t>Suministro e instalacion  de aire acondicionado</t>
  </si>
  <si>
    <t xml:space="preserve">TOTAL COSTO DIRECTO TORRE B PISO 1 </t>
  </si>
  <si>
    <t xml:space="preserve">SUPERVISOR DEL CONTRATO </t>
  </si>
  <si>
    <t xml:space="preserve"> MC 22 DE 2023
"MANTENIMIENTO, ADECUACIONES Y REPARACIONES LOCATIVAS A LA TORRE ABC Y PLAZA DE BANDERAS DEL PALACIO DE JUSTICIA DE SINCELEJO"</t>
  </si>
  <si>
    <t xml:space="preserve">ITEMS NO PREVISTOS </t>
  </si>
  <si>
    <t>INP 1</t>
  </si>
  <si>
    <t>Desmonte de cielo raso en drywall</t>
  </si>
  <si>
    <t>INP 2</t>
  </si>
  <si>
    <t>INP 3</t>
  </si>
  <si>
    <t xml:space="preserve">INP 4 </t>
  </si>
  <si>
    <t>INP 5</t>
  </si>
  <si>
    <t>INP 6</t>
  </si>
  <si>
    <t xml:space="preserve">Suministro e instalacion de aire acondicionado 12.000 btu incluye accesorios </t>
  </si>
  <si>
    <t>INP 8</t>
  </si>
  <si>
    <t>INP 9</t>
  </si>
  <si>
    <t>INP 11</t>
  </si>
  <si>
    <t>INP 14</t>
  </si>
  <si>
    <t>INP 13</t>
  </si>
  <si>
    <t>INP 7</t>
  </si>
  <si>
    <t xml:space="preserve">Plantilla de nivelacion para piso mortero 1:3 </t>
  </si>
  <si>
    <t>INP 10</t>
  </si>
  <si>
    <t>INP 12</t>
  </si>
  <si>
    <t>Anulacion de puntos hidraulicos y sanitarios existentes</t>
  </si>
  <si>
    <t xml:space="preserve">Concreto de 3000 psi para losa, incluye soporte en perfiles metalicos y superboard </t>
  </si>
  <si>
    <t>Construccion de escalera en concreto de 3000 psi</t>
  </si>
  <si>
    <t>GLB</t>
  </si>
  <si>
    <t xml:space="preserve">Suministro e instalacion de cielo raso en drywall, incluye estructura para instalacion </t>
  </si>
  <si>
    <t>Pañete liso 1:4 para interiores con altura hasta 3,00 mts</t>
  </si>
  <si>
    <t>Suministro e instalacion de interruptor sencillo incluye accesorios</t>
  </si>
  <si>
    <t>Suministro e instalacion de caja electrica de 8 circuitos incluye accesorios</t>
  </si>
  <si>
    <t>Suministro e instalacion de tuberia de cobre de 3/8 + recubrimiento con rubatex</t>
  </si>
  <si>
    <t>ITEMS TRASLADADOS</t>
  </si>
  <si>
    <t>N/A</t>
  </si>
  <si>
    <t>Muro estructural con bloque 0,15m con dobelas en acero de 3/8" relleno con concreto</t>
  </si>
  <si>
    <t>INP</t>
  </si>
  <si>
    <t xml:space="preserve">Punto hidraulico para desagüe de aire acondicionado, incluye cajuela, tuberia hidraulica en 3/4" </t>
  </si>
  <si>
    <t>BALANCE DE OBRA Nro. 1</t>
  </si>
  <si>
    <t>MC 22 DE 2023</t>
  </si>
  <si>
    <t xml:space="preserve">
"MANTENIMIENTO, ADECUACIONES Y REPARACIONES LOCATIVAS A LA TORRE ABC Y PLAZA DE BANDERAS DEL PALACIO DE JUSTICIA DE SINCELEJO"</t>
  </si>
  <si>
    <r>
      <t xml:space="preserve">
</t>
    </r>
    <r>
      <rPr>
        <b/>
        <sz val="10"/>
        <color rgb="FF000000"/>
        <rFont val="Arial Narrow"/>
        <family val="2"/>
      </rPr>
      <t>"MANTENIMIENTO, ADECUACIONES Y REPARACIONES LOCATIVAS A LA TORRE ABC Y PLAZA DE BANDERAS DEL PALACIO DE JUSTICIA DE SINCELEJO"</t>
    </r>
  </si>
  <si>
    <t>INP 4</t>
  </si>
  <si>
    <t>Suministro e instalacion de conductor CU Calibre 1x8F+1x8N+1X12T O -220v acometida de aire acondicionado, incluye cajuela+ tuberia 3/4"</t>
  </si>
  <si>
    <t>Punto hidraulico para desagüe de aire acondicionado, incluye cajuela, tuberia hidraulica en 3/4"</t>
  </si>
  <si>
    <t xml:space="preserve">INP 15 </t>
  </si>
  <si>
    <t>INP 15</t>
  </si>
  <si>
    <t>Accesorios ( incluye tapón y goma)</t>
  </si>
  <si>
    <t>und</t>
  </si>
  <si>
    <t xml:space="preserve">Bloque 0,15 estructural </t>
  </si>
  <si>
    <t xml:space="preserve">und </t>
  </si>
  <si>
    <t xml:space="preserve">varilla 3/8 corrugada </t>
  </si>
  <si>
    <t>kg</t>
  </si>
  <si>
    <t>mortero 1:4</t>
  </si>
  <si>
    <t xml:space="preserve">Concreto 3000 psi </t>
  </si>
  <si>
    <t>TECNICO EN REFRIGERACIÓN</t>
  </si>
  <si>
    <t>Aire Acondicionado Olimpo Mini Split Inverter 12000 BTU 110 Voltios</t>
  </si>
  <si>
    <t>TUBERIA AIRE ACONDICIONADO 1/4 + 3/8 + RUBATEX</t>
  </si>
  <si>
    <t>,</t>
  </si>
  <si>
    <t>PERFILES METALICOS</t>
  </si>
  <si>
    <t>CEMENTO</t>
  </si>
  <si>
    <t>KG</t>
  </si>
  <si>
    <t>TRITURADO</t>
  </si>
  <si>
    <t>ARENA</t>
  </si>
  <si>
    <t>AGUA</t>
  </si>
  <si>
    <t>LT</t>
  </si>
  <si>
    <t>ACERO DE REFUERZO FY=420 MPA</t>
  </si>
  <si>
    <t>SUPERBOARD</t>
  </si>
  <si>
    <t>CONCRETO DE 3000 PSI</t>
  </si>
  <si>
    <t>2 AYUDANTE</t>
  </si>
  <si>
    <t>MORTERO 1:4</t>
  </si>
  <si>
    <t>LAMINA DE DRYWALL 1/2</t>
  </si>
  <si>
    <t>MASTIQUE</t>
  </si>
  <si>
    <t>PINTURA VINILO TIPO 2</t>
  </si>
  <si>
    <t xml:space="preserve">PERFILERIA PARA ESTRUCTURA </t>
  </si>
  <si>
    <t>TORNILLERIA</t>
  </si>
  <si>
    <t>CINTA MALLA</t>
  </si>
  <si>
    <t>LIJA DE AGUA</t>
  </si>
  <si>
    <t>GAL</t>
  </si>
  <si>
    <t>GBL</t>
  </si>
  <si>
    <t>ROLLO</t>
  </si>
  <si>
    <t xml:space="preserve">DESPERDICIO 5% </t>
  </si>
  <si>
    <t>DESPERDICIO 3%</t>
  </si>
  <si>
    <t xml:space="preserve">TABLONES </t>
  </si>
  <si>
    <t>INTERRUPTOR SENCILLO</t>
  </si>
  <si>
    <t>TABLERO DE 8 CIRCUITOS CON TAPA</t>
  </si>
  <si>
    <t>TUBERIA PRESION 3/4 RDE21</t>
  </si>
  <si>
    <t>CODO PRESION 3/4"</t>
  </si>
  <si>
    <t>SOLDADURA PVC X 1/4</t>
  </si>
  <si>
    <t>LIMPIADOR X 1/4</t>
  </si>
  <si>
    <t>RUBATEX 3/4</t>
  </si>
  <si>
    <t>ACCESORIOS</t>
  </si>
  <si>
    <t xml:space="preserve">DESPERDICIOS </t>
  </si>
  <si>
    <t>%</t>
  </si>
  <si>
    <t xml:space="preserve"> </t>
  </si>
  <si>
    <t>ADAPTADOR TERM CONDUIT 1/2``</t>
  </si>
  <si>
    <t>LIMPIADOR REM.PVC 760 GR.</t>
  </si>
  <si>
    <t>SOLDADURA PVC LIQUIDA 1/4</t>
  </si>
  <si>
    <t>TUBERIA CONDUIT CONDUIT DE 1/2`` L=3.0 M.</t>
  </si>
  <si>
    <t>Muro estructural con bloque 0,15m con dovelas en acero de 3/8" relleno con concreto</t>
  </si>
  <si>
    <t>Bloque 0,15 estructural (Muro h = 1,50m)</t>
  </si>
  <si>
    <t xml:space="preserve">mortero de pega 1:4 </t>
  </si>
  <si>
    <t xml:space="preserve">pañete liso 1:4 </t>
  </si>
  <si>
    <t>impermeabilizante para mortero sika-1 aditivo impermeabilizante</t>
  </si>
  <si>
    <t>GLN</t>
  </si>
  <si>
    <t xml:space="preserve">Concreto de 3000 psi para viga </t>
  </si>
  <si>
    <t>ACERO DE REFUERZO FY=420 MPA (ACERO DE LOG 1/2", ESTRIBOS 3/8")</t>
  </si>
  <si>
    <t>FORMALETA DE MADERA PARA VIGA</t>
  </si>
  <si>
    <t xml:space="preserve">Estructura de contención </t>
  </si>
  <si>
    <t>ESTRUCTURA DE CONTENCION</t>
  </si>
  <si>
    <t>14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</si>
</sst>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-&quot;$&quot;* #,##0.00_-;\-&quot;$&quot;* #,##0.00_-;_-&quot;$&quot;* &quot;-&quot;_-;_-@_-"/>
    <numFmt numFmtId="166" formatCode="_-&quot;$&quot;\ * #,##0.000000_-;\-&quot;$&quot;\ * #,##0.000000_-;_-&quot;$&quot;\ * &quot;-&quot;??_-;_-@_-"/>
    <numFmt numFmtId="167" formatCode="0.0000%"/>
    <numFmt numFmtId="168" formatCode="_-* #,##0.00\ &quot;€&quot;_-;\-* #,##0.00\ &quot;€&quot;_-;_-* &quot;-&quot;??\ &quot;€&quot;_-;_-@_-"/>
    <numFmt numFmtId="169" formatCode="0.0"/>
    <numFmt numFmtId="170" formatCode="&quot;$&quot;\ #,##0.00"/>
    <numFmt numFmtId="171" formatCode="0.0000"/>
    <numFmt numFmtId="172" formatCode="&quot;$&quot;\ #,##0"/>
    <numFmt numFmtId="173" formatCode="_-* #,##0.00\ _€_-;\-* #,##0.00\ _€_-;_-* &quot;-&quot;??\ _€_-;_-@_-"/>
    <numFmt numFmtId="174" formatCode="_-* #,##0_-;\-* #,##0_-;_-* &quot;-&quot;??_-;_-@_-"/>
    <numFmt numFmtId="175" formatCode="_-[$$-240A]\ * #,##0_-;\-[$$-240A]\ * #,##0_-;_-[$$-240A]\ * &quot;-&quot;??_-;_-@_-"/>
    <numFmt numFmtId="176" formatCode="0.000"/>
  </numFmts>
  <fonts count="4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b/>
      <sz val="12"/>
      <color rgb="FF000000"/>
      <name val="Arial  "/>
    </font>
    <font>
      <sz val="12"/>
      <color rgb="FF000000"/>
      <name val="Arial  "/>
    </font>
    <font>
      <sz val="12"/>
      <color rgb="FF000000"/>
      <name val="Century Gothic"/>
      <family val="2"/>
    </font>
    <font>
      <sz val="10"/>
      <name val="Arial"/>
      <family val="2"/>
    </font>
    <font>
      <b/>
      <sz val="11"/>
      <color rgb="FF000000"/>
      <name val="Arial Narrow"/>
      <family val="2"/>
    </font>
    <font>
      <b/>
      <sz val="16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2"/>
      <name val="Arial  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indexed="8"/>
      <name val="Arial"/>
      <family val="2"/>
    </font>
    <font>
      <sz val="14"/>
      <color rgb="FF000000"/>
      <name val="Century Gothic"/>
      <family val="2"/>
    </font>
    <font>
      <b/>
      <sz val="14"/>
      <color theme="1"/>
      <name val="Arial  "/>
    </font>
    <font>
      <b/>
      <sz val="14"/>
      <color rgb="FF000000"/>
      <name val="Arial  "/>
    </font>
    <font>
      <sz val="8"/>
      <name val="Calibri"/>
      <family val="2"/>
      <charset val="204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Century Gothic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3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3"/>
    <xf numFmtId="43" fontId="3" fillId="0" borderId="3" applyFont="0" applyFill="0" applyBorder="0" applyAlignment="0" applyProtection="0"/>
    <xf numFmtId="0" fontId="5" fillId="0" borderId="3"/>
    <xf numFmtId="44" fontId="5" fillId="0" borderId="3" applyFont="0" applyFill="0" applyBorder="0" applyAlignment="0" applyProtection="0"/>
    <xf numFmtId="43" fontId="5" fillId="0" borderId="3" applyFont="0" applyFill="0" applyBorder="0" applyAlignment="0" applyProtection="0"/>
    <xf numFmtId="9" fontId="5" fillId="0" borderId="3" applyFont="0" applyFill="0" applyBorder="0" applyAlignment="0" applyProtection="0"/>
    <xf numFmtId="0" fontId="11" fillId="0" borderId="3"/>
    <xf numFmtId="168" fontId="3" fillId="0" borderId="3" applyFont="0" applyFill="0" applyBorder="0" applyAlignment="0" applyProtection="0"/>
    <xf numFmtId="0" fontId="3" fillId="0" borderId="3"/>
    <xf numFmtId="0" fontId="3" fillId="0" borderId="3"/>
    <xf numFmtId="0" fontId="11" fillId="0" borderId="3"/>
    <xf numFmtId="41" fontId="3" fillId="0" borderId="3" applyFont="0" applyFill="0" applyBorder="0" applyAlignment="0" applyProtection="0"/>
    <xf numFmtId="0" fontId="4" fillId="0" borderId="3"/>
    <xf numFmtId="0" fontId="2" fillId="0" borderId="3"/>
    <xf numFmtId="9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0" fontId="4" fillId="0" borderId="3"/>
    <xf numFmtId="43" fontId="4" fillId="0" borderId="3" applyFont="0" applyFill="0" applyBorder="0" applyAlignment="0" applyProtection="0"/>
    <xf numFmtId="44" fontId="4" fillId="0" borderId="3" applyFont="0" applyFill="0" applyBorder="0" applyAlignment="0" applyProtection="0"/>
    <xf numFmtId="9" fontId="4" fillId="0" borderId="3" applyFont="0" applyFill="0" applyBorder="0" applyAlignment="0" applyProtection="0"/>
    <xf numFmtId="0" fontId="1" fillId="0" borderId="3"/>
    <xf numFmtId="43" fontId="1" fillId="0" borderId="3" applyFont="0" applyFill="0" applyBorder="0" applyAlignment="0" applyProtection="0"/>
    <xf numFmtId="44" fontId="5" fillId="0" borderId="3" applyFont="0" applyFill="0" applyBorder="0" applyAlignment="0" applyProtection="0"/>
    <xf numFmtId="43" fontId="5" fillId="0" borderId="3" applyFont="0" applyFill="0" applyBorder="0" applyAlignment="0" applyProtection="0"/>
    <xf numFmtId="168" fontId="1" fillId="0" borderId="3" applyFont="0" applyFill="0" applyBorder="0" applyAlignment="0" applyProtection="0"/>
    <xf numFmtId="0" fontId="1" fillId="0" borderId="3"/>
    <xf numFmtId="0" fontId="1" fillId="0" borderId="3"/>
    <xf numFmtId="41" fontId="1" fillId="0" borderId="3" applyFont="0" applyFill="0" applyBorder="0" applyAlignment="0" applyProtection="0"/>
    <xf numFmtId="0" fontId="1" fillId="0" borderId="3"/>
    <xf numFmtId="9" fontId="1" fillId="0" borderId="3" applyFont="0" applyFill="0" applyBorder="0" applyAlignment="0" applyProtection="0"/>
    <xf numFmtId="43" fontId="1" fillId="0" borderId="3" applyFont="0" applyFill="0" applyBorder="0" applyAlignment="0" applyProtection="0"/>
    <xf numFmtId="0" fontId="4" fillId="0" borderId="3"/>
    <xf numFmtId="43" fontId="4" fillId="0" borderId="3" applyFont="0" applyFill="0" applyBorder="0" applyAlignment="0" applyProtection="0"/>
  </cellStyleXfs>
  <cellXfs count="474">
    <xf numFmtId="0" fontId="0" fillId="0" borderId="0" xfId="0"/>
    <xf numFmtId="0" fontId="6" fillId="0" borderId="3" xfId="6" applyFont="1" applyAlignment="1">
      <alignment vertical="center"/>
    </xf>
    <xf numFmtId="0" fontId="6" fillId="0" borderId="3" xfId="6" applyFont="1" applyAlignment="1">
      <alignment horizontal="center" vertical="center"/>
    </xf>
    <xf numFmtId="0" fontId="9" fillId="0" borderId="3" xfId="6" applyFont="1" applyAlignment="1">
      <alignment vertical="center"/>
    </xf>
    <xf numFmtId="0" fontId="6" fillId="0" borderId="4" xfId="6" applyFont="1" applyBorder="1" applyAlignment="1">
      <alignment vertical="center"/>
    </xf>
    <xf numFmtId="44" fontId="6" fillId="0" borderId="3" xfId="7" applyFont="1" applyBorder="1" applyAlignment="1">
      <alignment vertical="center"/>
    </xf>
    <xf numFmtId="166" fontId="6" fillId="0" borderId="3" xfId="6" applyNumberFormat="1" applyFont="1" applyAlignment="1">
      <alignment vertical="center"/>
    </xf>
    <xf numFmtId="167" fontId="6" fillId="0" borderId="3" xfId="9" applyNumberFormat="1" applyFont="1" applyBorder="1" applyAlignment="1">
      <alignment vertical="center"/>
    </xf>
    <xf numFmtId="44" fontId="18" fillId="0" borderId="3" xfId="7" applyFont="1" applyBorder="1" applyAlignment="1">
      <alignment vertical="center"/>
    </xf>
    <xf numFmtId="166" fontId="18" fillId="0" borderId="3" xfId="6" applyNumberFormat="1" applyFont="1" applyAlignment="1">
      <alignment vertical="center"/>
    </xf>
    <xf numFmtId="0" fontId="18" fillId="0" borderId="3" xfId="6" applyFont="1" applyAlignment="1">
      <alignment vertical="center"/>
    </xf>
    <xf numFmtId="10" fontId="20" fillId="0" borderId="4" xfId="3" applyNumberFormat="1" applyFont="1" applyBorder="1" applyAlignment="1">
      <alignment horizontal="center" vertical="center"/>
    </xf>
    <xf numFmtId="10" fontId="19" fillId="0" borderId="4" xfId="3" applyNumberFormat="1" applyFont="1" applyBorder="1" applyAlignment="1">
      <alignment horizontal="center" vertical="center"/>
    </xf>
    <xf numFmtId="0" fontId="6" fillId="0" borderId="6" xfId="6" applyFont="1" applyBorder="1" applyAlignment="1">
      <alignment vertical="center"/>
    </xf>
    <xf numFmtId="164" fontId="20" fillId="4" borderId="31" xfId="6" applyNumberFormat="1" applyFont="1" applyFill="1" applyBorder="1" applyAlignment="1">
      <alignment horizontal="center" vertical="center"/>
    </xf>
    <xf numFmtId="164" fontId="20" fillId="0" borderId="31" xfId="6" applyNumberFormat="1" applyFont="1" applyBorder="1" applyAlignment="1">
      <alignment horizontal="center" vertical="center"/>
    </xf>
    <xf numFmtId="2" fontId="20" fillId="4" borderId="30" xfId="7" applyNumberFormat="1" applyFont="1" applyFill="1" applyBorder="1" applyAlignment="1">
      <alignment horizontal="center" vertical="center"/>
    </xf>
    <xf numFmtId="2" fontId="22" fillId="0" borderId="30" xfId="7" applyNumberFormat="1" applyFont="1" applyBorder="1" applyAlignment="1">
      <alignment horizontal="center" vertical="center"/>
    </xf>
    <xf numFmtId="10" fontId="19" fillId="0" borderId="17" xfId="3" applyNumberFormat="1" applyFont="1" applyBorder="1" applyAlignment="1">
      <alignment horizontal="center" vertical="center"/>
    </xf>
    <xf numFmtId="164" fontId="20" fillId="0" borderId="38" xfId="6" applyNumberFormat="1" applyFont="1" applyBorder="1" applyAlignment="1">
      <alignment horizontal="center" vertical="center"/>
    </xf>
    <xf numFmtId="164" fontId="24" fillId="4" borderId="42" xfId="6" applyNumberFormat="1" applyFont="1" applyFill="1" applyBorder="1" applyAlignment="1">
      <alignment horizontal="center" vertical="center"/>
    </xf>
    <xf numFmtId="0" fontId="16" fillId="2" borderId="46" xfId="6" applyFont="1" applyFill="1" applyBorder="1" applyAlignment="1">
      <alignment vertical="center"/>
    </xf>
    <xf numFmtId="0" fontId="16" fillId="2" borderId="47" xfId="6" applyFont="1" applyFill="1" applyBorder="1" applyAlignment="1">
      <alignment vertical="center"/>
    </xf>
    <xf numFmtId="164" fontId="20" fillId="4" borderId="30" xfId="6" applyNumberFormat="1" applyFont="1" applyFill="1" applyBorder="1" applyAlignment="1">
      <alignment horizontal="center" vertical="center"/>
    </xf>
    <xf numFmtId="0" fontId="8" fillId="0" borderId="4" xfId="16" applyFont="1" applyBorder="1" applyAlignment="1">
      <alignment horizontal="center" vertical="center"/>
    </xf>
    <xf numFmtId="0" fontId="2" fillId="0" borderId="3" xfId="17"/>
    <xf numFmtId="0" fontId="27" fillId="0" borderId="46" xfId="17" applyFont="1" applyBorder="1"/>
    <xf numFmtId="0" fontId="27" fillId="0" borderId="3" xfId="17" applyFont="1"/>
    <xf numFmtId="0" fontId="27" fillId="0" borderId="47" xfId="17" applyFont="1" applyBorder="1"/>
    <xf numFmtId="0" fontId="27" fillId="0" borderId="7" xfId="17" applyFont="1" applyBorder="1" applyAlignment="1">
      <alignment horizontal="center" vertical="center"/>
    </xf>
    <xf numFmtId="170" fontId="27" fillId="0" borderId="31" xfId="19" applyNumberFormat="1" applyFont="1" applyBorder="1"/>
    <xf numFmtId="9" fontId="27" fillId="0" borderId="4" xfId="19" applyNumberFormat="1" applyFont="1" applyBorder="1"/>
    <xf numFmtId="170" fontId="27" fillId="0" borderId="4" xfId="19" applyNumberFormat="1" applyFont="1" applyBorder="1"/>
    <xf numFmtId="171" fontId="27" fillId="0" borderId="4" xfId="17" applyNumberFormat="1" applyFont="1" applyBorder="1" applyAlignment="1">
      <alignment horizontal="center" vertical="center"/>
    </xf>
    <xf numFmtId="2" fontId="27" fillId="0" borderId="17" xfId="17" applyNumberFormat="1" applyFont="1" applyBorder="1" applyAlignment="1">
      <alignment horizontal="center" vertical="center"/>
    </xf>
    <xf numFmtId="171" fontId="27" fillId="0" borderId="17" xfId="17" applyNumberFormat="1" applyFont="1" applyBorder="1" applyAlignment="1">
      <alignment horizontal="center" vertical="center"/>
    </xf>
    <xf numFmtId="0" fontId="27" fillId="0" borderId="9" xfId="17" applyFont="1" applyBorder="1" applyAlignment="1">
      <alignment horizontal="center" vertical="center"/>
    </xf>
    <xf numFmtId="2" fontId="27" fillId="0" borderId="4" xfId="17" applyNumberFormat="1" applyFont="1" applyBorder="1" applyAlignment="1">
      <alignment horizontal="center"/>
    </xf>
    <xf numFmtId="2" fontId="27" fillId="0" borderId="7" xfId="17" applyNumberFormat="1" applyFont="1" applyBorder="1" applyAlignment="1">
      <alignment horizontal="center"/>
    </xf>
    <xf numFmtId="170" fontId="27" fillId="0" borderId="19" xfId="17" applyNumberFormat="1" applyFont="1" applyBorder="1" applyAlignment="1">
      <alignment horizontal="center" wrapText="1"/>
    </xf>
    <xf numFmtId="43" fontId="27" fillId="0" borderId="4" xfId="19" applyFont="1" applyBorder="1" applyAlignment="1">
      <alignment horizontal="center"/>
    </xf>
    <xf numFmtId="9" fontId="27" fillId="0" borderId="7" xfId="18" applyFont="1" applyBorder="1" applyAlignment="1">
      <alignment horizontal="center"/>
    </xf>
    <xf numFmtId="170" fontId="2" fillId="0" borderId="3" xfId="17" applyNumberFormat="1"/>
    <xf numFmtId="43" fontId="27" fillId="0" borderId="18" xfId="19" applyFont="1" applyBorder="1"/>
    <xf numFmtId="170" fontId="27" fillId="0" borderId="38" xfId="19" applyNumberFormat="1" applyFont="1" applyBorder="1"/>
    <xf numFmtId="170" fontId="27" fillId="0" borderId="4" xfId="17" applyNumberFormat="1" applyFont="1" applyBorder="1"/>
    <xf numFmtId="0" fontId="27" fillId="0" borderId="17" xfId="17" applyFont="1" applyBorder="1" applyAlignment="1">
      <alignment horizontal="center" vertical="center"/>
    </xf>
    <xf numFmtId="0" fontId="27" fillId="0" borderId="18" xfId="17" applyFont="1" applyBorder="1"/>
    <xf numFmtId="43" fontId="27" fillId="0" borderId="28" xfId="19" applyFont="1" applyBorder="1"/>
    <xf numFmtId="173" fontId="27" fillId="0" borderId="4" xfId="17" applyNumberFormat="1" applyFont="1" applyBorder="1" applyAlignment="1">
      <alignment horizontal="right" vertical="center"/>
    </xf>
    <xf numFmtId="0" fontId="29" fillId="0" borderId="3" xfId="17" applyFont="1"/>
    <xf numFmtId="0" fontId="30" fillId="0" borderId="3" xfId="17" applyFont="1"/>
    <xf numFmtId="0" fontId="31" fillId="0" borderId="5" xfId="16" applyFont="1" applyBorder="1" applyAlignment="1">
      <alignment horizontal="left" vertical="center"/>
    </xf>
    <xf numFmtId="0" fontId="31" fillId="0" borderId="1" xfId="16" applyFont="1" applyBorder="1" applyAlignment="1">
      <alignment horizontal="left" vertical="center"/>
    </xf>
    <xf numFmtId="0" fontId="32" fillId="0" borderId="3" xfId="6" applyFont="1" applyAlignment="1">
      <alignment vertical="center"/>
    </xf>
    <xf numFmtId="0" fontId="32" fillId="0" borderId="3" xfId="6" applyFont="1" applyAlignment="1">
      <alignment horizontal="center" vertical="center"/>
    </xf>
    <xf numFmtId="0" fontId="26" fillId="4" borderId="51" xfId="17" applyFont="1" applyFill="1" applyBorder="1" applyAlignment="1">
      <alignment horizontal="center" vertical="center"/>
    </xf>
    <xf numFmtId="0" fontId="26" fillId="4" borderId="57" xfId="17" applyFont="1" applyFill="1" applyBorder="1" applyAlignment="1">
      <alignment horizontal="center" vertical="center"/>
    </xf>
    <xf numFmtId="0" fontId="26" fillId="4" borderId="51" xfId="17" applyFont="1" applyFill="1" applyBorder="1" applyAlignment="1">
      <alignment horizontal="center" vertical="center" wrapText="1"/>
    </xf>
    <xf numFmtId="0" fontId="26" fillId="4" borderId="57" xfId="17" applyFont="1" applyFill="1" applyBorder="1" applyAlignment="1">
      <alignment horizontal="center" vertical="center" wrapText="1"/>
    </xf>
    <xf numFmtId="0" fontId="26" fillId="4" borderId="58" xfId="17" applyFont="1" applyFill="1" applyBorder="1" applyAlignment="1">
      <alignment horizontal="center" vertical="center" wrapText="1"/>
    </xf>
    <xf numFmtId="0" fontId="26" fillId="4" borderId="58" xfId="17" applyFont="1" applyFill="1" applyBorder="1" applyAlignment="1">
      <alignment horizontal="center" vertical="center"/>
    </xf>
    <xf numFmtId="0" fontId="26" fillId="4" borderId="56" xfId="17" applyFont="1" applyFill="1" applyBorder="1" applyAlignment="1">
      <alignment horizontal="center"/>
    </xf>
    <xf numFmtId="0" fontId="26" fillId="4" borderId="57" xfId="17" applyFont="1" applyFill="1" applyBorder="1" applyAlignment="1">
      <alignment horizontal="center"/>
    </xf>
    <xf numFmtId="0" fontId="26" fillId="4" borderId="58" xfId="17" applyFont="1" applyFill="1" applyBorder="1" applyAlignment="1">
      <alignment horizontal="center"/>
    </xf>
    <xf numFmtId="0" fontId="29" fillId="0" borderId="4" xfId="17" applyFont="1" applyBorder="1"/>
    <xf numFmtId="0" fontId="14" fillId="0" borderId="4" xfId="16" applyFont="1" applyBorder="1" applyAlignment="1">
      <alignment vertical="center"/>
    </xf>
    <xf numFmtId="0" fontId="12" fillId="4" borderId="4" xfId="16" applyFont="1" applyFill="1" applyBorder="1" applyAlignment="1">
      <alignment horizontal="center" vertical="center" wrapText="1"/>
    </xf>
    <xf numFmtId="170" fontId="26" fillId="4" borderId="4" xfId="17" applyNumberFormat="1" applyFont="1" applyFill="1" applyBorder="1" applyAlignment="1">
      <alignment vertical="center"/>
    </xf>
    <xf numFmtId="0" fontId="8" fillId="0" borderId="4" xfId="16" applyFont="1" applyBorder="1" applyAlignment="1">
      <alignment horizontal="left" vertical="center"/>
    </xf>
    <xf numFmtId="0" fontId="8" fillId="5" borderId="3" xfId="16" applyFont="1" applyFill="1" applyAlignment="1">
      <alignment vertical="center"/>
    </xf>
    <xf numFmtId="0" fontId="35" fillId="6" borderId="4" xfId="0" applyFont="1" applyFill="1" applyBorder="1" applyAlignment="1">
      <alignment vertical="center"/>
    </xf>
    <xf numFmtId="0" fontId="37" fillId="6" borderId="4" xfId="0" applyFont="1" applyFill="1" applyBorder="1" applyAlignment="1">
      <alignment vertical="center"/>
    </xf>
    <xf numFmtId="0" fontId="36" fillId="0" borderId="4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center" vertical="center"/>
    </xf>
    <xf numFmtId="174" fontId="11" fillId="0" borderId="19" xfId="0" applyNumberFormat="1" applyFont="1" applyBorder="1" applyAlignment="1">
      <alignment horizontal="center" vertical="center"/>
    </xf>
    <xf numFmtId="44" fontId="36" fillId="5" borderId="19" xfId="2" applyFont="1" applyFill="1" applyBorder="1" applyAlignment="1">
      <alignment horizontal="center" vertical="center"/>
    </xf>
    <xf numFmtId="0" fontId="36" fillId="0" borderId="4" xfId="0" applyFont="1" applyBorder="1" applyAlignment="1">
      <alignment horizontal="left" vertical="center" wrapText="1"/>
    </xf>
    <xf numFmtId="174" fontId="11" fillId="0" borderId="4" xfId="0" applyNumberFormat="1" applyFont="1" applyBorder="1" applyAlignment="1">
      <alignment horizontal="center" vertical="center"/>
    </xf>
    <xf numFmtId="44" fontId="36" fillId="5" borderId="4" xfId="2" applyFont="1" applyFill="1" applyBorder="1" applyAlignment="1">
      <alignment horizontal="center" vertical="center"/>
    </xf>
    <xf numFmtId="44" fontId="36" fillId="0" borderId="4" xfId="2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2" fontId="11" fillId="0" borderId="4" xfId="0" applyNumberFormat="1" applyFont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wrapText="1"/>
    </xf>
    <xf numFmtId="0" fontId="36" fillId="6" borderId="4" xfId="0" applyFont="1" applyFill="1" applyBorder="1"/>
    <xf numFmtId="0" fontId="11" fillId="6" borderId="4" xfId="0" applyFont="1" applyFill="1" applyBorder="1"/>
    <xf numFmtId="44" fontId="36" fillId="6" borderId="4" xfId="2" applyFont="1" applyFill="1" applyBorder="1"/>
    <xf numFmtId="0" fontId="36" fillId="0" borderId="4" xfId="0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6" fillId="6" borderId="4" xfId="0" applyFont="1" applyFill="1" applyBorder="1" applyAlignment="1">
      <alignment horizontal="center" vertical="center"/>
    </xf>
    <xf numFmtId="44" fontId="36" fillId="0" borderId="4" xfId="2" applyFont="1" applyBorder="1"/>
    <xf numFmtId="44" fontId="36" fillId="5" borderId="4" xfId="2" applyFont="1" applyFill="1" applyBorder="1"/>
    <xf numFmtId="2" fontId="11" fillId="6" borderId="4" xfId="0" applyNumberFormat="1" applyFont="1" applyFill="1" applyBorder="1" applyAlignment="1">
      <alignment horizontal="center" vertical="center"/>
    </xf>
    <xf numFmtId="44" fontId="11" fillId="5" borderId="4" xfId="2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vertical="center"/>
    </xf>
    <xf numFmtId="0" fontId="37" fillId="6" borderId="4" xfId="0" applyFont="1" applyFill="1" applyBorder="1" applyAlignment="1">
      <alignment vertical="center" wrapText="1"/>
    </xf>
    <xf numFmtId="0" fontId="39" fillId="6" borderId="4" xfId="0" applyFont="1" applyFill="1" applyBorder="1" applyAlignment="1">
      <alignment vertical="center" wrapText="1"/>
    </xf>
    <xf numFmtId="44" fontId="36" fillId="5" borderId="4" xfId="2" applyFont="1" applyFill="1" applyBorder="1" applyAlignment="1">
      <alignment horizontal="center"/>
    </xf>
    <xf numFmtId="2" fontId="11" fillId="6" borderId="4" xfId="0" applyNumberFormat="1" applyFont="1" applyFill="1" applyBorder="1" applyAlignment="1">
      <alignment vertical="center"/>
    </xf>
    <xf numFmtId="44" fontId="36" fillId="0" borderId="4" xfId="2" applyFont="1" applyFill="1" applyBorder="1"/>
    <xf numFmtId="0" fontId="11" fillId="0" borderId="4" xfId="0" applyFont="1" applyBorder="1"/>
    <xf numFmtId="0" fontId="16" fillId="0" borderId="30" xfId="6" applyFont="1" applyBorder="1" applyAlignment="1">
      <alignment vertical="center"/>
    </xf>
    <xf numFmtId="0" fontId="16" fillId="0" borderId="31" xfId="6" applyFont="1" applyBorder="1" applyAlignment="1">
      <alignment vertical="center"/>
    </xf>
    <xf numFmtId="0" fontId="35" fillId="6" borderId="30" xfId="0" applyFont="1" applyFill="1" applyBorder="1" applyAlignment="1">
      <alignment vertical="center"/>
    </xf>
    <xf numFmtId="0" fontId="35" fillId="6" borderId="31" xfId="0" applyFont="1" applyFill="1" applyBorder="1" applyAlignment="1">
      <alignment vertical="center"/>
    </xf>
    <xf numFmtId="2" fontId="38" fillId="0" borderId="30" xfId="1" applyNumberFormat="1" applyFont="1" applyBorder="1" applyAlignment="1">
      <alignment horizontal="center" vertical="center"/>
    </xf>
    <xf numFmtId="0" fontId="22" fillId="0" borderId="30" xfId="6" applyFont="1" applyBorder="1" applyAlignment="1">
      <alignment horizontal="center" vertical="center"/>
    </xf>
    <xf numFmtId="44" fontId="22" fillId="0" borderId="30" xfId="7" applyFont="1" applyBorder="1" applyAlignment="1">
      <alignment horizontal="center" vertical="center"/>
    </xf>
    <xf numFmtId="2" fontId="24" fillId="4" borderId="32" xfId="7" applyNumberFormat="1" applyFont="1" applyFill="1" applyBorder="1" applyAlignment="1">
      <alignment horizontal="center" vertical="center"/>
    </xf>
    <xf numFmtId="44" fontId="38" fillId="0" borderId="30" xfId="6" applyNumberFormat="1" applyFont="1" applyBorder="1" applyAlignment="1">
      <alignment vertical="center"/>
    </xf>
    <xf numFmtId="44" fontId="10" fillId="0" borderId="31" xfId="6" applyNumberFormat="1" applyFont="1" applyBorder="1" applyAlignment="1">
      <alignment vertical="center"/>
    </xf>
    <xf numFmtId="164" fontId="24" fillId="4" borderId="32" xfId="6" applyNumberFormat="1" applyFont="1" applyFill="1" applyBorder="1" applyAlignment="1">
      <alignment horizontal="center" vertical="center"/>
    </xf>
    <xf numFmtId="164" fontId="24" fillId="4" borderId="33" xfId="6" applyNumberFormat="1" applyFont="1" applyFill="1" applyBorder="1" applyAlignment="1">
      <alignment horizontal="center" vertical="center"/>
    </xf>
    <xf numFmtId="0" fontId="40" fillId="6" borderId="30" xfId="0" applyFont="1" applyFill="1" applyBorder="1" applyAlignment="1">
      <alignment vertical="center"/>
    </xf>
    <xf numFmtId="0" fontId="40" fillId="6" borderId="31" xfId="0" applyFont="1" applyFill="1" applyBorder="1" applyAlignment="1">
      <alignment vertical="center"/>
    </xf>
    <xf numFmtId="0" fontId="40" fillId="0" borderId="30" xfId="0" applyFont="1" applyBorder="1" applyAlignment="1">
      <alignment vertical="center"/>
    </xf>
    <xf numFmtId="0" fontId="40" fillId="0" borderId="31" xfId="0" applyFont="1" applyBorder="1" applyAlignment="1">
      <alignment vertical="center"/>
    </xf>
    <xf numFmtId="44" fontId="6" fillId="0" borderId="31" xfId="6" applyNumberFormat="1" applyFont="1" applyBorder="1" applyAlignment="1">
      <alignment vertical="center"/>
    </xf>
    <xf numFmtId="44" fontId="36" fillId="0" borderId="4" xfId="2" applyFont="1" applyFill="1" applyBorder="1" applyAlignment="1">
      <alignment horizontal="center" vertical="center"/>
    </xf>
    <xf numFmtId="0" fontId="40" fillId="6" borderId="29" xfId="0" applyFont="1" applyFill="1" applyBorder="1" applyAlignment="1">
      <alignment vertical="center"/>
    </xf>
    <xf numFmtId="170" fontId="27" fillId="0" borderId="31" xfId="5" applyNumberFormat="1" applyFont="1" applyBorder="1"/>
    <xf numFmtId="43" fontId="27" fillId="0" borderId="4" xfId="5" applyFont="1" applyBorder="1" applyAlignment="1">
      <alignment horizontal="center"/>
    </xf>
    <xf numFmtId="9" fontId="27" fillId="0" borderId="7" xfId="3" applyFont="1" applyBorder="1" applyAlignment="1">
      <alignment horizontal="center"/>
    </xf>
    <xf numFmtId="170" fontId="27" fillId="0" borderId="19" xfId="0" applyNumberFormat="1" applyFont="1" applyBorder="1" applyAlignment="1">
      <alignment horizontal="center" wrapText="1"/>
    </xf>
    <xf numFmtId="0" fontId="37" fillId="6" borderId="30" xfId="0" applyFont="1" applyFill="1" applyBorder="1" applyAlignment="1">
      <alignment horizontal="center" vertical="center"/>
    </xf>
    <xf numFmtId="0" fontId="37" fillId="6" borderId="31" xfId="0" applyFont="1" applyFill="1" applyBorder="1" applyAlignment="1">
      <alignment vertical="center"/>
    </xf>
    <xf numFmtId="2" fontId="20" fillId="4" borderId="31" xfId="8" applyNumberFormat="1" applyFont="1" applyFill="1" applyBorder="1" applyAlignment="1">
      <alignment horizontal="center" vertical="center"/>
    </xf>
    <xf numFmtId="2" fontId="22" fillId="0" borderId="31" xfId="8" applyNumberFormat="1" applyFont="1" applyBorder="1" applyAlignment="1">
      <alignment horizontal="center" vertical="center"/>
    </xf>
    <xf numFmtId="166" fontId="22" fillId="0" borderId="31" xfId="6" applyNumberFormat="1" applyFont="1" applyBorder="1" applyAlignment="1">
      <alignment vertical="center"/>
    </xf>
    <xf numFmtId="2" fontId="24" fillId="4" borderId="33" xfId="8" applyNumberFormat="1" applyFont="1" applyFill="1" applyBorder="1" applyAlignment="1">
      <alignment horizontal="center" vertical="center"/>
    </xf>
    <xf numFmtId="2" fontId="6" fillId="0" borderId="30" xfId="6" applyNumberFormat="1" applyFont="1" applyBorder="1" applyAlignment="1">
      <alignment horizontal="center" vertical="center"/>
    </xf>
    <xf numFmtId="2" fontId="6" fillId="0" borderId="29" xfId="6" applyNumberFormat="1" applyFont="1" applyBorder="1" applyAlignment="1">
      <alignment horizontal="center" vertical="center"/>
    </xf>
    <xf numFmtId="44" fontId="37" fillId="6" borderId="31" xfId="2" applyFont="1" applyFill="1" applyBorder="1" applyAlignment="1">
      <alignment horizontal="right" vertical="center"/>
    </xf>
    <xf numFmtId="0" fontId="40" fillId="0" borderId="29" xfId="0" applyFont="1" applyBorder="1" applyAlignment="1">
      <alignment vertical="center"/>
    </xf>
    <xf numFmtId="2" fontId="20" fillId="4" borderId="30" xfId="8" applyNumberFormat="1" applyFont="1" applyFill="1" applyBorder="1" applyAlignment="1">
      <alignment horizontal="center" vertical="center"/>
    </xf>
    <xf numFmtId="2" fontId="22" fillId="5" borderId="30" xfId="8" applyNumberFormat="1" applyFont="1" applyFill="1" applyBorder="1" applyAlignment="1">
      <alignment horizontal="center" vertical="center"/>
    </xf>
    <xf numFmtId="0" fontId="22" fillId="5" borderId="30" xfId="6" applyFont="1" applyFill="1" applyBorder="1" applyAlignment="1">
      <alignment vertical="center"/>
    </xf>
    <xf numFmtId="164" fontId="22" fillId="5" borderId="39" xfId="6" applyNumberFormat="1" applyFont="1" applyFill="1" applyBorder="1" applyAlignment="1">
      <alignment vertical="center"/>
    </xf>
    <xf numFmtId="2" fontId="24" fillId="4" borderId="40" xfId="8" applyNumberFormat="1" applyFont="1" applyFill="1" applyBorder="1" applyAlignment="1">
      <alignment horizontal="center" vertical="center"/>
    </xf>
    <xf numFmtId="0" fontId="36" fillId="0" borderId="4" xfId="0" applyFont="1" applyBorder="1" applyAlignment="1">
      <alignment horizontal="left" vertical="center"/>
    </xf>
    <xf numFmtId="0" fontId="27" fillId="0" borderId="7" xfId="0" applyFont="1" applyBorder="1" applyAlignment="1">
      <alignment horizontal="center" vertical="center"/>
    </xf>
    <xf numFmtId="2" fontId="27" fillId="0" borderId="4" xfId="0" applyNumberFormat="1" applyFont="1" applyBorder="1" applyAlignment="1">
      <alignment horizontal="center" vertical="center"/>
    </xf>
    <xf numFmtId="2" fontId="27" fillId="0" borderId="17" xfId="0" applyNumberFormat="1" applyFont="1" applyBorder="1" applyAlignment="1">
      <alignment horizontal="center" vertical="center"/>
    </xf>
    <xf numFmtId="2" fontId="6" fillId="0" borderId="6" xfId="1" applyNumberFormat="1" applyFont="1" applyBorder="1" applyAlignment="1">
      <alignment horizontal="center" vertical="center"/>
    </xf>
    <xf numFmtId="164" fontId="20" fillId="0" borderId="69" xfId="6" applyNumberFormat="1" applyFont="1" applyBorder="1" applyAlignment="1">
      <alignment horizontal="center" vertical="center"/>
    </xf>
    <xf numFmtId="0" fontId="40" fillId="6" borderId="69" xfId="0" applyFont="1" applyFill="1" applyBorder="1" applyAlignment="1">
      <alignment vertical="center"/>
    </xf>
    <xf numFmtId="176" fontId="27" fillId="0" borderId="17" xfId="17" applyNumberFormat="1" applyFont="1" applyBorder="1" applyAlignment="1">
      <alignment horizontal="center" vertical="center"/>
    </xf>
    <xf numFmtId="0" fontId="37" fillId="6" borderId="4" xfId="0" applyFont="1" applyFill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5" fillId="6" borderId="6" xfId="0" applyFont="1" applyFill="1" applyBorder="1" applyAlignment="1">
      <alignment horizontal="center" vertical="center"/>
    </xf>
    <xf numFmtId="0" fontId="16" fillId="2" borderId="3" xfId="6" applyFont="1" applyFill="1" applyAlignment="1">
      <alignment vertical="center"/>
    </xf>
    <xf numFmtId="0" fontId="35" fillId="6" borderId="30" xfId="0" applyFont="1" applyFill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44" fontId="36" fillId="0" borderId="70" xfId="2" applyFont="1" applyBorder="1" applyAlignment="1">
      <alignment horizontal="center" vertical="center"/>
    </xf>
    <xf numFmtId="44" fontId="36" fillId="0" borderId="31" xfId="2" applyFont="1" applyBorder="1" applyAlignment="1">
      <alignment horizontal="center" vertical="center"/>
    </xf>
    <xf numFmtId="44" fontId="36" fillId="0" borderId="71" xfId="2" applyFont="1" applyBorder="1" applyAlignment="1">
      <alignment horizontal="center" vertical="center"/>
    </xf>
    <xf numFmtId="0" fontId="37" fillId="0" borderId="31" xfId="0" applyFont="1" applyBorder="1" applyAlignment="1">
      <alignment vertical="center"/>
    </xf>
    <xf numFmtId="44" fontId="36" fillId="0" borderId="31" xfId="2" applyFont="1" applyFill="1" applyBorder="1" applyAlignment="1">
      <alignment horizontal="center" vertical="center"/>
    </xf>
    <xf numFmtId="44" fontId="36" fillId="6" borderId="31" xfId="2" applyFont="1" applyFill="1" applyBorder="1"/>
    <xf numFmtId="2" fontId="36" fillId="0" borderId="30" xfId="0" applyNumberFormat="1" applyFont="1" applyBorder="1" applyAlignment="1">
      <alignment horizontal="center" vertical="center"/>
    </xf>
    <xf numFmtId="2" fontId="37" fillId="6" borderId="30" xfId="0" applyNumberFormat="1" applyFont="1" applyFill="1" applyBorder="1" applyAlignment="1">
      <alignment horizontal="center" vertical="center"/>
    </xf>
    <xf numFmtId="169" fontId="36" fillId="0" borderId="30" xfId="0" applyNumberFormat="1" applyFont="1" applyBorder="1" applyAlignment="1">
      <alignment horizontal="center" vertical="center"/>
    </xf>
    <xf numFmtId="44" fontId="36" fillId="0" borderId="31" xfId="2" applyFont="1" applyFill="1" applyBorder="1"/>
    <xf numFmtId="44" fontId="37" fillId="0" borderId="31" xfId="2" applyFont="1" applyFill="1" applyBorder="1" applyAlignment="1">
      <alignment horizontal="right"/>
    </xf>
    <xf numFmtId="44" fontId="37" fillId="6" borderId="31" xfId="2" applyFont="1" applyFill="1" applyBorder="1" applyAlignment="1">
      <alignment horizontal="right"/>
    </xf>
    <xf numFmtId="44" fontId="36" fillId="0" borderId="31" xfId="2" applyFont="1" applyBorder="1"/>
    <xf numFmtId="0" fontId="36" fillId="5" borderId="30" xfId="0" applyFont="1" applyFill="1" applyBorder="1" applyAlignment="1">
      <alignment horizontal="center" vertical="center"/>
    </xf>
    <xf numFmtId="44" fontId="37" fillId="6" borderId="31" xfId="2" applyFont="1" applyFill="1" applyBorder="1"/>
    <xf numFmtId="44" fontId="36" fillId="0" borderId="31" xfId="2" applyFont="1" applyFill="1" applyBorder="1" applyAlignment="1">
      <alignment horizontal="center"/>
    </xf>
    <xf numFmtId="175" fontId="24" fillId="4" borderId="42" xfId="6" applyNumberFormat="1" applyFont="1" applyFill="1" applyBorder="1" applyAlignment="1">
      <alignment horizontal="center" vertical="center"/>
    </xf>
    <xf numFmtId="2" fontId="38" fillId="0" borderId="30" xfId="1" applyNumberFormat="1" applyFont="1" applyFill="1" applyBorder="1" applyAlignment="1">
      <alignment horizontal="center" vertical="center"/>
    </xf>
    <xf numFmtId="2" fontId="6" fillId="0" borderId="6" xfId="1" applyNumberFormat="1" applyFont="1" applyFill="1" applyBorder="1" applyAlignment="1">
      <alignment horizontal="center" vertical="center"/>
    </xf>
    <xf numFmtId="0" fontId="27" fillId="0" borderId="7" xfId="32" applyFont="1" applyBorder="1" applyAlignment="1">
      <alignment horizontal="center" vertical="center"/>
    </xf>
    <xf numFmtId="170" fontId="27" fillId="0" borderId="31" xfId="34" applyNumberFormat="1" applyFont="1" applyBorder="1"/>
    <xf numFmtId="2" fontId="27" fillId="0" borderId="17" xfId="32" applyNumberFormat="1" applyFont="1" applyBorder="1" applyAlignment="1">
      <alignment horizontal="center" vertical="center"/>
    </xf>
    <xf numFmtId="0" fontId="27" fillId="0" borderId="9" xfId="32" applyFont="1" applyBorder="1" applyAlignment="1">
      <alignment horizontal="center" vertical="center"/>
    </xf>
    <xf numFmtId="170" fontId="27" fillId="0" borderId="38" xfId="34" applyNumberFormat="1" applyFont="1" applyBorder="1"/>
    <xf numFmtId="0" fontId="27" fillId="0" borderId="17" xfId="32" applyFont="1" applyBorder="1" applyAlignment="1">
      <alignment horizontal="center" vertical="center"/>
    </xf>
    <xf numFmtId="176" fontId="27" fillId="0" borderId="17" xfId="32" applyNumberFormat="1" applyFont="1" applyBorder="1" applyAlignment="1">
      <alignment horizontal="center" vertical="center"/>
    </xf>
    <xf numFmtId="176" fontId="27" fillId="0" borderId="4" xfId="32" applyNumberFormat="1" applyFont="1" applyBorder="1" applyAlignment="1">
      <alignment horizontal="center" vertical="center"/>
    </xf>
    <xf numFmtId="9" fontId="27" fillId="0" borderId="4" xfId="34" applyNumberFormat="1" applyFont="1" applyBorder="1"/>
    <xf numFmtId="170" fontId="27" fillId="0" borderId="4" xfId="34" applyNumberFormat="1" applyFont="1" applyBorder="1"/>
    <xf numFmtId="170" fontId="27" fillId="0" borderId="19" xfId="32" applyNumberFormat="1" applyFont="1" applyBorder="1" applyAlignment="1">
      <alignment horizontal="center" wrapText="1"/>
    </xf>
    <xf numFmtId="9" fontId="27" fillId="0" borderId="7" xfId="33" applyFont="1" applyBorder="1" applyAlignment="1">
      <alignment horizontal="center"/>
    </xf>
    <xf numFmtId="0" fontId="32" fillId="0" borderId="3" xfId="16" applyFont="1" applyAlignment="1">
      <alignment vertical="center"/>
    </xf>
    <xf numFmtId="0" fontId="32" fillId="0" borderId="3" xfId="16" applyFont="1" applyBorder="1" applyAlignment="1">
      <alignment vertical="center"/>
    </xf>
    <xf numFmtId="0" fontId="31" fillId="0" borderId="4" xfId="16" applyFont="1" applyBorder="1" applyAlignment="1">
      <alignment horizontal="left" vertical="center"/>
    </xf>
    <xf numFmtId="0" fontId="37" fillId="6" borderId="29" xfId="0" applyFont="1" applyFill="1" applyBorder="1" applyAlignment="1">
      <alignment horizontal="center" vertical="center"/>
    </xf>
    <xf numFmtId="0" fontId="37" fillId="6" borderId="7" xfId="0" applyFont="1" applyFill="1" applyBorder="1" applyAlignment="1">
      <alignment horizontal="center" vertical="center"/>
    </xf>
    <xf numFmtId="0" fontId="37" fillId="6" borderId="16" xfId="0" applyFont="1" applyFill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14" xfId="6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0" fontId="12" fillId="0" borderId="11" xfId="6" applyFont="1" applyBorder="1" applyAlignment="1">
      <alignment horizontal="center" vertical="center"/>
    </xf>
    <xf numFmtId="0" fontId="12" fillId="0" borderId="13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 wrapText="1"/>
    </xf>
    <xf numFmtId="0" fontId="13" fillId="0" borderId="9" xfId="6" applyFont="1" applyBorder="1" applyAlignment="1">
      <alignment horizontal="center" vertical="center" wrapText="1"/>
    </xf>
    <xf numFmtId="0" fontId="13" fillId="0" borderId="10" xfId="6" applyFont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/>
    </xf>
    <xf numFmtId="0" fontId="13" fillId="0" borderId="3" xfId="6" applyFont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/>
    </xf>
    <xf numFmtId="0" fontId="13" fillId="0" borderId="11" xfId="6" applyFont="1" applyBorder="1" applyAlignment="1">
      <alignment horizontal="center" vertical="center" wrapText="1"/>
    </xf>
    <xf numFmtId="0" fontId="13" fillId="0" borderId="12" xfId="6" applyFont="1" applyBorder="1" applyAlignment="1">
      <alignment horizontal="center" vertical="center" wrapText="1"/>
    </xf>
    <xf numFmtId="0" fontId="13" fillId="0" borderId="13" xfId="6" applyFont="1" applyBorder="1" applyAlignment="1">
      <alignment horizontal="center" vertical="center" wrapText="1"/>
    </xf>
    <xf numFmtId="0" fontId="7" fillId="0" borderId="17" xfId="6" applyFont="1" applyBorder="1" applyAlignment="1">
      <alignment horizontal="center" vertical="center"/>
    </xf>
    <xf numFmtId="0" fontId="17" fillId="3" borderId="6" xfId="6" applyFont="1" applyFill="1" applyBorder="1" applyAlignment="1">
      <alignment horizontal="center" vertical="center"/>
    </xf>
    <xf numFmtId="0" fontId="17" fillId="3" borderId="7" xfId="6" applyFont="1" applyFill="1" applyBorder="1" applyAlignment="1">
      <alignment horizontal="center" vertical="center"/>
    </xf>
    <xf numFmtId="0" fontId="8" fillId="0" borderId="6" xfId="6" applyFont="1" applyBorder="1" applyAlignment="1">
      <alignment horizontal="left" vertical="center" wrapText="1"/>
    </xf>
    <xf numFmtId="0" fontId="8" fillId="0" borderId="7" xfId="6" applyFont="1" applyBorder="1" applyAlignment="1">
      <alignment horizontal="left" vertical="center" wrapText="1"/>
    </xf>
    <xf numFmtId="0" fontId="8" fillId="0" borderId="16" xfId="6" applyFont="1" applyBorder="1" applyAlignment="1">
      <alignment horizontal="left" vertical="center" wrapText="1"/>
    </xf>
    <xf numFmtId="0" fontId="8" fillId="0" borderId="4" xfId="6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21" fillId="0" borderId="30" xfId="12" applyFont="1" applyBorder="1" applyAlignment="1" applyProtection="1">
      <alignment horizontal="center" vertical="center" wrapText="1"/>
      <protection hidden="1"/>
    </xf>
    <xf numFmtId="0" fontId="21" fillId="0" borderId="4" xfId="12" applyFont="1" applyBorder="1" applyAlignment="1" applyProtection="1">
      <alignment horizontal="center" vertical="center" wrapText="1"/>
      <protection hidden="1"/>
    </xf>
    <xf numFmtId="0" fontId="14" fillId="0" borderId="8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0" fontId="14" fillId="0" borderId="14" xfId="6" applyFont="1" applyBorder="1" applyAlignment="1">
      <alignment horizontal="center" vertical="center"/>
    </xf>
    <xf numFmtId="0" fontId="14" fillId="0" borderId="3" xfId="6" applyFont="1" applyAlignment="1">
      <alignment horizontal="center" vertical="center"/>
    </xf>
    <xf numFmtId="0" fontId="14" fillId="0" borderId="15" xfId="6" applyFont="1" applyBorder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4" fillId="0" borderId="12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/>
    </xf>
    <xf numFmtId="0" fontId="16" fillId="3" borderId="60" xfId="6" applyFont="1" applyFill="1" applyBorder="1" applyAlignment="1">
      <alignment horizontal="center" vertical="center"/>
    </xf>
    <xf numFmtId="0" fontId="16" fillId="3" borderId="58" xfId="6" applyFont="1" applyFill="1" applyBorder="1" applyAlignment="1">
      <alignment horizontal="center" vertical="center"/>
    </xf>
    <xf numFmtId="0" fontId="19" fillId="4" borderId="30" xfId="12" applyFont="1" applyFill="1" applyBorder="1" applyAlignment="1">
      <alignment horizontal="center" vertical="center"/>
    </xf>
    <xf numFmtId="0" fontId="19" fillId="4" borderId="4" xfId="12" applyFont="1" applyFill="1" applyBorder="1" applyAlignment="1">
      <alignment horizontal="center" vertical="center"/>
    </xf>
    <xf numFmtId="0" fontId="16" fillId="3" borderId="25" xfId="6" applyFont="1" applyFill="1" applyBorder="1" applyAlignment="1">
      <alignment horizontal="center" vertical="center"/>
    </xf>
    <xf numFmtId="0" fontId="16" fillId="3" borderId="18" xfId="6" applyFont="1" applyFill="1" applyBorder="1" applyAlignment="1">
      <alignment horizontal="center" vertical="center"/>
    </xf>
    <xf numFmtId="0" fontId="16" fillId="3" borderId="49" xfId="6" applyFont="1" applyFill="1" applyBorder="1" applyAlignment="1">
      <alignment horizontal="center" vertical="center"/>
    </xf>
    <xf numFmtId="165" fontId="16" fillId="3" borderId="25" xfId="6" applyNumberFormat="1" applyFont="1" applyFill="1" applyBorder="1" applyAlignment="1">
      <alignment horizontal="center" vertical="center"/>
    </xf>
    <xf numFmtId="165" fontId="16" fillId="3" borderId="18" xfId="6" applyNumberFormat="1" applyFont="1" applyFill="1" applyBorder="1" applyAlignment="1">
      <alignment horizontal="center" vertical="center"/>
    </xf>
    <xf numFmtId="165" fontId="16" fillId="3" borderId="49" xfId="6" applyNumberFormat="1" applyFont="1" applyFill="1" applyBorder="1" applyAlignment="1">
      <alignment horizontal="center" vertical="center"/>
    </xf>
    <xf numFmtId="0" fontId="37" fillId="6" borderId="30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21" fillId="0" borderId="39" xfId="12" applyFont="1" applyBorder="1" applyAlignment="1" applyProtection="1">
      <alignment horizontal="center" vertical="center" wrapText="1"/>
      <protection hidden="1"/>
    </xf>
    <xf numFmtId="0" fontId="21" fillId="0" borderId="17" xfId="12" applyFont="1" applyBorder="1" applyAlignment="1" applyProtection="1">
      <alignment horizontal="center" vertical="center" wrapText="1"/>
      <protection hidden="1"/>
    </xf>
    <xf numFmtId="0" fontId="23" fillId="4" borderId="40" xfId="12" applyFont="1" applyFill="1" applyBorder="1" applyAlignment="1">
      <alignment horizontal="center" vertical="center"/>
    </xf>
    <xf numFmtId="0" fontId="23" fillId="4" borderId="41" xfId="12" applyFont="1" applyFill="1" applyBorder="1" applyAlignment="1">
      <alignment horizontal="center" vertical="center"/>
    </xf>
    <xf numFmtId="0" fontId="15" fillId="4" borderId="45" xfId="6" applyFont="1" applyFill="1" applyBorder="1" applyAlignment="1">
      <alignment horizontal="center" vertical="center"/>
    </xf>
    <xf numFmtId="0" fontId="15" fillId="4" borderId="43" xfId="6" applyFont="1" applyFill="1" applyBorder="1" applyAlignment="1">
      <alignment horizontal="center" vertical="center"/>
    </xf>
    <xf numFmtId="0" fontId="15" fillId="4" borderId="44" xfId="6" applyFont="1" applyFill="1" applyBorder="1" applyAlignment="1">
      <alignment horizontal="center" vertical="center"/>
    </xf>
    <xf numFmtId="0" fontId="15" fillId="4" borderId="34" xfId="6" applyFont="1" applyFill="1" applyBorder="1" applyAlignment="1">
      <alignment horizontal="center" vertical="center"/>
    </xf>
    <xf numFmtId="0" fontId="15" fillId="4" borderId="35" xfId="6" applyFont="1" applyFill="1" applyBorder="1" applyAlignment="1">
      <alignment horizontal="center" vertical="center"/>
    </xf>
    <xf numFmtId="0" fontId="15" fillId="4" borderId="36" xfId="6" applyFont="1" applyFill="1" applyBorder="1" applyAlignment="1">
      <alignment horizontal="center" vertical="center"/>
    </xf>
    <xf numFmtId="0" fontId="16" fillId="3" borderId="24" xfId="6" applyFont="1" applyFill="1" applyBorder="1" applyAlignment="1">
      <alignment horizontal="center" vertical="center" wrapText="1"/>
    </xf>
    <xf numFmtId="0" fontId="16" fillId="3" borderId="27" xfId="6" applyFont="1" applyFill="1" applyBorder="1" applyAlignment="1">
      <alignment horizontal="center" vertical="center" wrapText="1"/>
    </xf>
    <xf numFmtId="0" fontId="16" fillId="3" borderId="48" xfId="6" applyFont="1" applyFill="1" applyBorder="1" applyAlignment="1">
      <alignment horizontal="center" vertical="center" wrapText="1"/>
    </xf>
    <xf numFmtId="0" fontId="16" fillId="3" borderId="26" xfId="6" applyFont="1" applyFill="1" applyBorder="1" applyAlignment="1">
      <alignment horizontal="center" vertical="center" wrapText="1"/>
    </xf>
    <xf numFmtId="0" fontId="16" fillId="3" borderId="28" xfId="6" applyFont="1" applyFill="1" applyBorder="1" applyAlignment="1">
      <alignment horizontal="center" vertical="center" wrapText="1"/>
    </xf>
    <xf numFmtId="0" fontId="16" fillId="3" borderId="50" xfId="6" applyFont="1" applyFill="1" applyBorder="1" applyAlignment="1">
      <alignment horizontal="center" vertical="center" wrapText="1"/>
    </xf>
    <xf numFmtId="0" fontId="16" fillId="3" borderId="30" xfId="6" applyFont="1" applyFill="1" applyBorder="1" applyAlignment="1">
      <alignment horizontal="center" vertical="center"/>
    </xf>
    <xf numFmtId="0" fontId="16" fillId="3" borderId="31" xfId="6" applyFont="1" applyFill="1" applyBorder="1" applyAlignment="1">
      <alignment horizontal="center" vertical="center"/>
    </xf>
    <xf numFmtId="164" fontId="16" fillId="3" borderId="26" xfId="6" applyNumberFormat="1" applyFont="1" applyFill="1" applyBorder="1" applyAlignment="1">
      <alignment horizontal="center" vertical="center"/>
    </xf>
    <xf numFmtId="164" fontId="16" fillId="3" borderId="28" xfId="6" applyNumberFormat="1" applyFont="1" applyFill="1" applyBorder="1" applyAlignment="1">
      <alignment horizontal="center" vertical="center"/>
    </xf>
    <xf numFmtId="164" fontId="16" fillId="3" borderId="50" xfId="6" applyNumberFormat="1" applyFont="1" applyFill="1" applyBorder="1" applyAlignment="1">
      <alignment horizontal="center" vertical="center"/>
    </xf>
    <xf numFmtId="0" fontId="16" fillId="3" borderId="24" xfId="6" applyFont="1" applyFill="1" applyBorder="1" applyAlignment="1">
      <alignment horizontal="center" vertical="center"/>
    </xf>
    <xf numFmtId="0" fontId="16" fillId="3" borderId="27" xfId="6" applyFont="1" applyFill="1" applyBorder="1" applyAlignment="1">
      <alignment horizontal="center" vertical="center"/>
    </xf>
    <xf numFmtId="0" fontId="16" fillId="3" borderId="48" xfId="6" applyFont="1" applyFill="1" applyBorder="1" applyAlignment="1">
      <alignment horizontal="center" vertical="center"/>
    </xf>
    <xf numFmtId="0" fontId="16" fillId="3" borderId="25" xfId="6" applyFont="1" applyFill="1" applyBorder="1" applyAlignment="1">
      <alignment horizontal="center" vertical="center" wrapText="1"/>
    </xf>
    <xf numFmtId="0" fontId="16" fillId="3" borderId="18" xfId="6" applyFont="1" applyFill="1" applyBorder="1" applyAlignment="1">
      <alignment horizontal="center" vertical="center" wrapText="1"/>
    </xf>
    <xf numFmtId="0" fontId="16" fillId="3" borderId="49" xfId="6" applyFont="1" applyFill="1" applyBorder="1" applyAlignment="1">
      <alignment horizontal="center" vertical="center" wrapText="1"/>
    </xf>
    <xf numFmtId="0" fontId="16" fillId="3" borderId="31" xfId="6" applyFont="1" applyFill="1" applyBorder="1" applyAlignment="1">
      <alignment horizontal="center" vertical="center" wrapText="1"/>
    </xf>
    <xf numFmtId="0" fontId="16" fillId="3" borderId="30" xfId="6" applyFont="1" applyFill="1" applyBorder="1" applyAlignment="1">
      <alignment horizontal="center" vertical="center" wrapText="1"/>
    </xf>
    <xf numFmtId="0" fontId="10" fillId="0" borderId="56" xfId="6" applyFont="1" applyBorder="1" applyAlignment="1">
      <alignment horizontal="center" vertical="center"/>
    </xf>
    <xf numFmtId="0" fontId="10" fillId="0" borderId="51" xfId="6" applyFont="1" applyBorder="1" applyAlignment="1">
      <alignment horizontal="center" vertical="center"/>
    </xf>
    <xf numFmtId="0" fontId="10" fillId="0" borderId="43" xfId="6" applyFont="1" applyBorder="1" applyAlignment="1">
      <alignment horizontal="center" vertical="center"/>
    </xf>
    <xf numFmtId="0" fontId="10" fillId="0" borderId="3" xfId="6" applyFont="1" applyAlignment="1">
      <alignment horizontal="center" vertical="center"/>
    </xf>
    <xf numFmtId="0" fontId="8" fillId="4" borderId="4" xfId="16" applyFont="1" applyFill="1" applyBorder="1" applyAlignment="1">
      <alignment horizontal="center" vertical="center"/>
    </xf>
    <xf numFmtId="0" fontId="8" fillId="0" borderId="4" xfId="16" applyFont="1" applyBorder="1" applyAlignment="1">
      <alignment horizontal="center" vertical="center"/>
    </xf>
    <xf numFmtId="0" fontId="9" fillId="0" borderId="4" xfId="16" applyFont="1" applyBorder="1" applyAlignment="1">
      <alignment horizontal="center" vertical="center"/>
    </xf>
    <xf numFmtId="0" fontId="6" fillId="0" borderId="4" xfId="6" applyFont="1" applyBorder="1" applyAlignment="1">
      <alignment horizontal="center" vertical="center"/>
    </xf>
    <xf numFmtId="0" fontId="9" fillId="0" borderId="3" xfId="16" applyFont="1" applyAlignment="1">
      <alignment horizontal="left" vertical="center"/>
    </xf>
    <xf numFmtId="0" fontId="9" fillId="0" borderId="3" xfId="16" applyFont="1" applyAlignment="1">
      <alignment vertical="center"/>
    </xf>
    <xf numFmtId="0" fontId="9" fillId="0" borderId="4" xfId="16" applyFont="1" applyBorder="1" applyAlignment="1">
      <alignment horizontal="left" vertical="center"/>
    </xf>
    <xf numFmtId="2" fontId="27" fillId="0" borderId="6" xfId="17" applyNumberFormat="1" applyFont="1" applyBorder="1" applyAlignment="1">
      <alignment horizontal="center"/>
    </xf>
    <xf numFmtId="2" fontId="27" fillId="0" borderId="16" xfId="17" applyNumberFormat="1" applyFont="1" applyBorder="1" applyAlignment="1">
      <alignment horizontal="center"/>
    </xf>
    <xf numFmtId="0" fontId="14" fillId="0" borderId="6" xfId="16" applyFont="1" applyBorder="1" applyAlignment="1">
      <alignment horizontal="left" vertical="center"/>
    </xf>
    <xf numFmtId="0" fontId="14" fillId="0" borderId="7" xfId="16" applyFont="1" applyBorder="1" applyAlignment="1">
      <alignment horizontal="left" vertical="center"/>
    </xf>
    <xf numFmtId="0" fontId="14" fillId="0" borderId="4" xfId="16" applyFont="1" applyBorder="1" applyAlignment="1">
      <alignment horizontal="center" vertical="center"/>
    </xf>
    <xf numFmtId="0" fontId="29" fillId="0" borderId="4" xfId="17" applyFont="1" applyBorder="1" applyAlignment="1">
      <alignment horizontal="center" vertical="center"/>
    </xf>
    <xf numFmtId="0" fontId="29" fillId="0" borderId="4" xfId="17" applyFont="1" applyBorder="1" applyAlignment="1">
      <alignment horizontal="left" vertical="center"/>
    </xf>
    <xf numFmtId="0" fontId="27" fillId="0" borderId="29" xfId="17" applyFont="1" applyBorder="1" applyAlignment="1">
      <alignment horizontal="center" vertical="center"/>
    </xf>
    <xf numFmtId="0" fontId="27" fillId="0" borderId="7" xfId="17" applyFont="1" applyBorder="1" applyAlignment="1">
      <alignment horizontal="center" vertical="center"/>
    </xf>
    <xf numFmtId="0" fontId="27" fillId="0" borderId="16" xfId="17" applyFont="1" applyBorder="1" applyAlignment="1">
      <alignment horizontal="center" vertical="center"/>
    </xf>
    <xf numFmtId="0" fontId="27" fillId="0" borderId="6" xfId="17" applyFont="1" applyBorder="1"/>
    <xf numFmtId="0" fontId="27" fillId="0" borderId="16" xfId="17" applyFont="1" applyBorder="1"/>
    <xf numFmtId="0" fontId="26" fillId="4" borderId="56" xfId="17" applyFont="1" applyFill="1" applyBorder="1" applyAlignment="1">
      <alignment horizontal="center"/>
    </xf>
    <xf numFmtId="0" fontId="26" fillId="4" borderId="55" xfId="17" applyFont="1" applyFill="1" applyBorder="1" applyAlignment="1">
      <alignment horizontal="center"/>
    </xf>
    <xf numFmtId="0" fontId="27" fillId="0" borderId="6" xfId="17" applyFont="1" applyBorder="1" applyAlignment="1">
      <alignment horizontal="center"/>
    </xf>
    <xf numFmtId="0" fontId="27" fillId="0" borderId="16" xfId="17" applyFont="1" applyBorder="1" applyAlignment="1">
      <alignment horizontal="center"/>
    </xf>
    <xf numFmtId="0" fontId="26" fillId="0" borderId="46" xfId="17" applyFont="1" applyBorder="1" applyAlignment="1">
      <alignment horizontal="left" vertical="center"/>
    </xf>
    <xf numFmtId="0" fontId="26" fillId="0" borderId="3" xfId="17" applyFont="1" applyAlignment="1">
      <alignment horizontal="left" vertical="center"/>
    </xf>
    <xf numFmtId="0" fontId="26" fillId="0" borderId="47" xfId="17" applyFont="1" applyBorder="1" applyAlignment="1">
      <alignment horizontal="left" vertical="center"/>
    </xf>
    <xf numFmtId="0" fontId="26" fillId="0" borderId="52" xfId="17" applyFont="1" applyBorder="1" applyAlignment="1">
      <alignment horizontal="left" vertical="center"/>
    </xf>
    <xf numFmtId="0" fontId="26" fillId="0" borderId="53" xfId="17" applyFont="1" applyBorder="1" applyAlignment="1">
      <alignment horizontal="left" vertical="center"/>
    </xf>
    <xf numFmtId="0" fontId="26" fillId="0" borderId="54" xfId="17" applyFont="1" applyBorder="1" applyAlignment="1">
      <alignment horizontal="left" vertical="center"/>
    </xf>
    <xf numFmtId="0" fontId="26" fillId="4" borderId="37" xfId="17" applyFont="1" applyFill="1" applyBorder="1" applyAlignment="1">
      <alignment horizontal="center"/>
    </xf>
    <xf numFmtId="0" fontId="27" fillId="4" borderId="51" xfId="17" applyFont="1" applyFill="1" applyBorder="1" applyAlignment="1">
      <alignment horizontal="center"/>
    </xf>
    <xf numFmtId="0" fontId="27" fillId="4" borderId="55" xfId="17" applyFont="1" applyFill="1" applyBorder="1" applyAlignment="1">
      <alignment horizontal="center"/>
    </xf>
    <xf numFmtId="0" fontId="26" fillId="4" borderId="11" xfId="17" applyFont="1" applyFill="1" applyBorder="1" applyAlignment="1">
      <alignment horizontal="center"/>
    </xf>
    <xf numFmtId="0" fontId="26" fillId="4" borderId="13" xfId="17" applyFont="1" applyFill="1" applyBorder="1" applyAlignment="1">
      <alignment horizontal="center"/>
    </xf>
    <xf numFmtId="0" fontId="12" fillId="4" borderId="4" xfId="16" applyFont="1" applyFill="1" applyBorder="1" applyAlignment="1">
      <alignment horizontal="center" vertical="center"/>
    </xf>
    <xf numFmtId="0" fontId="27" fillId="0" borderId="6" xfId="17" applyFont="1" applyBorder="1" applyAlignment="1">
      <alignment horizontal="center" vertical="center"/>
    </xf>
    <xf numFmtId="0" fontId="27" fillId="0" borderId="29" xfId="17" applyFont="1" applyBorder="1" applyAlignment="1">
      <alignment horizontal="left" vertical="center"/>
    </xf>
    <xf numFmtId="0" fontId="27" fillId="0" borderId="7" xfId="17" applyFont="1" applyBorder="1" applyAlignment="1">
      <alignment horizontal="left" vertical="center"/>
    </xf>
    <xf numFmtId="0" fontId="27" fillId="0" borderId="16" xfId="17" applyFont="1" applyBorder="1" applyAlignment="1">
      <alignment horizontal="left" vertical="center"/>
    </xf>
    <xf numFmtId="43" fontId="27" fillId="0" borderId="6" xfId="19" applyFont="1" applyBorder="1" applyAlignment="1">
      <alignment horizontal="center" vertical="center"/>
    </xf>
    <xf numFmtId="43" fontId="27" fillId="0" borderId="16" xfId="19" applyFont="1" applyBorder="1" applyAlignment="1">
      <alignment horizontal="center" vertical="center"/>
    </xf>
    <xf numFmtId="0" fontId="26" fillId="4" borderId="51" xfId="17" applyFont="1" applyFill="1" applyBorder="1" applyAlignment="1">
      <alignment horizontal="center"/>
    </xf>
    <xf numFmtId="0" fontId="27" fillId="0" borderId="8" xfId="17" applyFont="1" applyBorder="1"/>
    <xf numFmtId="0" fontId="27" fillId="0" borderId="10" xfId="17" applyFont="1" applyBorder="1"/>
    <xf numFmtId="2" fontId="27" fillId="0" borderId="8" xfId="17" applyNumberFormat="1" applyFont="1" applyBorder="1" applyAlignment="1">
      <alignment horizontal="center"/>
    </xf>
    <xf numFmtId="2" fontId="27" fillId="0" borderId="10" xfId="17" applyNumberFormat="1" applyFont="1" applyBorder="1" applyAlignment="1">
      <alignment horizontal="center"/>
    </xf>
    <xf numFmtId="0" fontId="26" fillId="0" borderId="4" xfId="17" applyFont="1" applyBorder="1" applyAlignment="1">
      <alignment horizontal="right"/>
    </xf>
    <xf numFmtId="0" fontId="27" fillId="0" borderId="59" xfId="17" applyFont="1" applyBorder="1" applyAlignment="1">
      <alignment horizontal="center" vertical="center"/>
    </xf>
    <xf numFmtId="0" fontId="27" fillId="0" borderId="9" xfId="17" applyFont="1" applyBorder="1" applyAlignment="1">
      <alignment horizontal="center" vertical="center"/>
    </xf>
    <xf numFmtId="0" fontId="27" fillId="0" borderId="10" xfId="17" applyFont="1" applyBorder="1" applyAlignment="1">
      <alignment horizontal="center" vertical="center"/>
    </xf>
    <xf numFmtId="0" fontId="27" fillId="0" borderId="29" xfId="17" applyFont="1" applyBorder="1" applyAlignment="1">
      <alignment horizontal="center"/>
    </xf>
    <xf numFmtId="0" fontId="27" fillId="0" borderId="7" xfId="17" applyFont="1" applyBorder="1" applyAlignment="1">
      <alignment horizontal="center"/>
    </xf>
    <xf numFmtId="2" fontId="27" fillId="0" borderId="6" xfId="17" applyNumberFormat="1" applyFont="1" applyBorder="1" applyAlignment="1">
      <alignment horizontal="center" wrapText="1"/>
    </xf>
    <xf numFmtId="2" fontId="27" fillId="0" borderId="16" xfId="17" applyNumberFormat="1" applyFont="1" applyBorder="1" applyAlignment="1">
      <alignment horizontal="center" wrapText="1"/>
    </xf>
    <xf numFmtId="0" fontId="26" fillId="4" borderId="37" xfId="17" applyFont="1" applyFill="1" applyBorder="1" applyAlignment="1">
      <alignment horizontal="center" vertical="center"/>
    </xf>
    <xf numFmtId="0" fontId="26" fillId="4" borderId="51" xfId="17" applyFont="1" applyFill="1" applyBorder="1" applyAlignment="1">
      <alignment horizontal="center" vertical="center"/>
    </xf>
    <xf numFmtId="0" fontId="26" fillId="4" borderId="56" xfId="17" applyFont="1" applyFill="1" applyBorder="1" applyAlignment="1">
      <alignment horizontal="center" vertical="center"/>
    </xf>
    <xf numFmtId="0" fontId="26" fillId="4" borderId="55" xfId="17" applyFont="1" applyFill="1" applyBorder="1" applyAlignment="1">
      <alignment horizontal="center" vertical="center"/>
    </xf>
    <xf numFmtId="0" fontId="26" fillId="4" borderId="56" xfId="17" applyFont="1" applyFill="1" applyBorder="1" applyAlignment="1">
      <alignment horizontal="center" vertical="center" wrapText="1"/>
    </xf>
    <xf numFmtId="0" fontId="26" fillId="4" borderId="55" xfId="17" applyFont="1" applyFill="1" applyBorder="1" applyAlignment="1">
      <alignment horizontal="center" vertical="center" wrapText="1"/>
    </xf>
    <xf numFmtId="0" fontId="27" fillId="0" borderId="29" xfId="17" applyFont="1" applyBorder="1"/>
    <xf numFmtId="0" fontId="27" fillId="0" borderId="7" xfId="17" applyFont="1" applyBorder="1"/>
    <xf numFmtId="0" fontId="27" fillId="0" borderId="59" xfId="17" applyFont="1" applyBorder="1"/>
    <xf numFmtId="0" fontId="27" fillId="0" borderId="9" xfId="17" applyFont="1" applyBorder="1"/>
    <xf numFmtId="0" fontId="27" fillId="0" borderId="8" xfId="17" applyFont="1" applyBorder="1" applyAlignment="1">
      <alignment horizontal="center"/>
    </xf>
    <xf numFmtId="0" fontId="27" fillId="0" borderId="10" xfId="17" applyFont="1" applyBorder="1" applyAlignment="1">
      <alignment horizontal="center"/>
    </xf>
    <xf numFmtId="0" fontId="2" fillId="0" borderId="3" xfId="17" applyAlignment="1">
      <alignment horizontal="center" wrapText="1"/>
    </xf>
    <xf numFmtId="0" fontId="26" fillId="0" borderId="4" xfId="17" applyFont="1" applyBorder="1" applyAlignment="1">
      <alignment horizontal="right" vertical="center"/>
    </xf>
    <xf numFmtId="0" fontId="26" fillId="4" borderId="4" xfId="17" applyFont="1" applyFill="1" applyBorder="1" applyAlignment="1">
      <alignment horizontal="right" vertical="top"/>
    </xf>
    <xf numFmtId="0" fontId="34" fillId="4" borderId="4" xfId="17" applyFont="1" applyFill="1" applyBorder="1" applyAlignment="1">
      <alignment horizontal="center" vertical="center"/>
    </xf>
    <xf numFmtId="0" fontId="27" fillId="0" borderId="59" xfId="17" applyFont="1" applyBorder="1" applyAlignment="1">
      <alignment horizontal="left" vertical="center"/>
    </xf>
    <xf numFmtId="0" fontId="27" fillId="0" borderId="9" xfId="17" applyFont="1" applyBorder="1" applyAlignment="1">
      <alignment horizontal="left" vertical="center"/>
    </xf>
    <xf numFmtId="0" fontId="27" fillId="0" borderId="10" xfId="17" applyFont="1" applyBorder="1" applyAlignment="1">
      <alignment horizontal="left" vertical="center"/>
    </xf>
    <xf numFmtId="0" fontId="27" fillId="0" borderId="8" xfId="17" applyFont="1" applyBorder="1" applyAlignment="1">
      <alignment horizontal="center" vertical="center"/>
    </xf>
    <xf numFmtId="0" fontId="9" fillId="0" borderId="4" xfId="16" applyFont="1" applyBorder="1" applyAlignment="1">
      <alignment horizontal="left" vertical="top" wrapText="1"/>
    </xf>
    <xf numFmtId="0" fontId="9" fillId="0" borderId="4" xfId="16" applyFont="1" applyBorder="1" applyAlignment="1">
      <alignment horizontal="left" vertical="top"/>
    </xf>
    <xf numFmtId="0" fontId="9" fillId="0" borderId="4" xfId="16" applyFont="1" applyBorder="1"/>
    <xf numFmtId="0" fontId="12" fillId="0" borderId="20" xfId="16" applyFont="1" applyBorder="1" applyAlignment="1">
      <alignment horizontal="center" vertical="center" wrapText="1"/>
    </xf>
    <xf numFmtId="0" fontId="8" fillId="0" borderId="4" xfId="16" applyFont="1" applyBorder="1" applyAlignment="1">
      <alignment horizontal="center" vertical="center" wrapText="1"/>
    </xf>
    <xf numFmtId="0" fontId="14" fillId="0" borderId="4" xfId="16" applyFont="1" applyBorder="1" applyAlignment="1">
      <alignment horizontal="left" vertical="center"/>
    </xf>
    <xf numFmtId="0" fontId="14" fillId="0" borderId="6" xfId="16" applyFont="1" applyBorder="1" applyAlignment="1">
      <alignment horizontal="center" vertical="center"/>
    </xf>
    <xf numFmtId="0" fontId="14" fillId="0" borderId="7" xfId="16" applyFont="1" applyBorder="1" applyAlignment="1">
      <alignment horizontal="center" vertical="center"/>
    </xf>
    <xf numFmtId="0" fontId="14" fillId="0" borderId="16" xfId="16" applyFont="1" applyBorder="1" applyAlignment="1">
      <alignment horizontal="center" vertical="center"/>
    </xf>
    <xf numFmtId="14" fontId="14" fillId="0" borderId="4" xfId="16" applyNumberFormat="1" applyFont="1" applyBorder="1" applyAlignment="1">
      <alignment horizontal="center" vertical="center" wrapText="1"/>
    </xf>
    <xf numFmtId="0" fontId="31" fillId="0" borderId="21" xfId="16" applyFont="1" applyBorder="1" applyAlignment="1">
      <alignment horizontal="center" vertical="center"/>
    </xf>
    <xf numFmtId="0" fontId="32" fillId="0" borderId="21" xfId="16" applyFont="1" applyBorder="1" applyAlignment="1">
      <alignment horizontal="left" vertical="center"/>
    </xf>
    <xf numFmtId="0" fontId="32" fillId="0" borderId="4" xfId="6" applyFont="1" applyBorder="1" applyAlignment="1">
      <alignment horizontal="center" vertical="center"/>
    </xf>
    <xf numFmtId="169" fontId="26" fillId="4" borderId="4" xfId="17" applyNumberFormat="1" applyFont="1" applyFill="1" applyBorder="1" applyAlignment="1">
      <alignment horizontal="center" vertical="center"/>
    </xf>
    <xf numFmtId="0" fontId="33" fillId="5" borderId="4" xfId="17" applyFont="1" applyFill="1" applyBorder="1" applyAlignment="1">
      <alignment horizontal="left" vertical="center" wrapText="1"/>
    </xf>
    <xf numFmtId="0" fontId="31" fillId="4" borderId="4" xfId="16" applyFont="1" applyFill="1" applyBorder="1" applyAlignment="1">
      <alignment horizontal="left" vertical="center"/>
    </xf>
    <xf numFmtId="0" fontId="32" fillId="0" borderId="23" xfId="16" applyFont="1" applyBorder="1" applyAlignment="1">
      <alignment horizontal="left" vertical="center"/>
    </xf>
    <xf numFmtId="0" fontId="32" fillId="0" borderId="22" xfId="16" applyFont="1" applyBorder="1" applyAlignment="1">
      <alignment horizontal="left" vertical="center"/>
    </xf>
    <xf numFmtId="0" fontId="32" fillId="0" borderId="2" xfId="16" applyFont="1" applyBorder="1" applyAlignment="1">
      <alignment horizontal="left" vertical="center"/>
    </xf>
    <xf numFmtId="0" fontId="32" fillId="0" borderId="3" xfId="16" applyFont="1" applyAlignment="1">
      <alignment vertical="center"/>
    </xf>
    <xf numFmtId="0" fontId="31" fillId="0" borderId="5" xfId="16" applyFont="1" applyBorder="1" applyAlignment="1">
      <alignment horizontal="left" vertical="center"/>
    </xf>
    <xf numFmtId="0" fontId="32" fillId="0" borderId="1" xfId="16" applyFont="1" applyBorder="1" applyAlignment="1">
      <alignment horizontal="left" vertical="center"/>
    </xf>
    <xf numFmtId="172" fontId="27" fillId="0" borderId="6" xfId="17" applyNumberFormat="1" applyFont="1" applyBorder="1" applyAlignment="1">
      <alignment horizontal="right"/>
    </xf>
    <xf numFmtId="172" fontId="27" fillId="0" borderId="16" xfId="17" applyNumberFormat="1" applyFont="1" applyBorder="1" applyAlignment="1">
      <alignment horizontal="right"/>
    </xf>
    <xf numFmtId="0" fontId="9" fillId="0" borderId="8" xfId="16" applyFont="1" applyBorder="1" applyAlignment="1">
      <alignment horizontal="left" vertical="top" wrapText="1"/>
    </xf>
    <xf numFmtId="0" fontId="9" fillId="0" borderId="9" xfId="16" applyFont="1" applyBorder="1" applyAlignment="1">
      <alignment horizontal="left" vertical="top" wrapText="1"/>
    </xf>
    <xf numFmtId="0" fontId="9" fillId="0" borderId="10" xfId="16" applyFont="1" applyBorder="1" applyAlignment="1">
      <alignment horizontal="left" vertical="top" wrapText="1"/>
    </xf>
    <xf numFmtId="0" fontId="9" fillId="0" borderId="14" xfId="16" applyFont="1" applyBorder="1" applyAlignment="1">
      <alignment horizontal="left" vertical="top" wrapText="1"/>
    </xf>
    <xf numFmtId="0" fontId="9" fillId="0" borderId="3" xfId="16" applyFont="1" applyAlignment="1">
      <alignment horizontal="left" vertical="top" wrapText="1"/>
    </xf>
    <xf numFmtId="0" fontId="9" fillId="0" borderId="15" xfId="16" applyFont="1" applyBorder="1" applyAlignment="1">
      <alignment horizontal="left" vertical="top" wrapText="1"/>
    </xf>
    <xf numFmtId="0" fontId="9" fillId="0" borderId="11" xfId="16" applyFont="1" applyBorder="1" applyAlignment="1">
      <alignment horizontal="left" vertical="top" wrapText="1"/>
    </xf>
    <xf numFmtId="0" fontId="9" fillId="0" borderId="12" xfId="16" applyFont="1" applyBorder="1" applyAlignment="1">
      <alignment horizontal="left" vertical="top" wrapText="1"/>
    </xf>
    <xf numFmtId="0" fontId="9" fillId="0" borderId="13" xfId="16" applyFont="1" applyBorder="1" applyAlignment="1">
      <alignment horizontal="left" vertical="top" wrapText="1"/>
    </xf>
    <xf numFmtId="0" fontId="12" fillId="0" borderId="61" xfId="16" applyFont="1" applyBorder="1" applyAlignment="1">
      <alignment horizontal="center" vertical="center" wrapText="1"/>
    </xf>
    <xf numFmtId="0" fontId="12" fillId="0" borderId="62" xfId="16" applyFont="1" applyBorder="1" applyAlignment="1">
      <alignment horizontal="center" vertical="center" wrapText="1"/>
    </xf>
    <xf numFmtId="0" fontId="8" fillId="0" borderId="8" xfId="16" applyFont="1" applyBorder="1" applyAlignment="1">
      <alignment horizontal="center" vertical="center" wrapText="1"/>
    </xf>
    <xf numFmtId="0" fontId="8" fillId="0" borderId="9" xfId="16" applyFont="1" applyBorder="1" applyAlignment="1">
      <alignment horizontal="center" vertical="center" wrapText="1"/>
    </xf>
    <xf numFmtId="0" fontId="8" fillId="0" borderId="10" xfId="16" applyFont="1" applyBorder="1" applyAlignment="1">
      <alignment horizontal="center" vertical="center" wrapText="1"/>
    </xf>
    <xf numFmtId="0" fontId="8" fillId="0" borderId="14" xfId="16" applyFont="1" applyBorder="1" applyAlignment="1">
      <alignment horizontal="center" vertical="center" wrapText="1"/>
    </xf>
    <xf numFmtId="0" fontId="8" fillId="0" borderId="3" xfId="16" applyFont="1" applyAlignment="1">
      <alignment horizontal="center" vertical="center" wrapText="1"/>
    </xf>
    <xf numFmtId="0" fontId="8" fillId="0" borderId="15" xfId="16" applyFont="1" applyBorder="1" applyAlignment="1">
      <alignment horizontal="center" vertical="center" wrapText="1"/>
    </xf>
    <xf numFmtId="0" fontId="8" fillId="0" borderId="11" xfId="16" applyFont="1" applyBorder="1" applyAlignment="1">
      <alignment horizontal="center" vertical="center" wrapText="1"/>
    </xf>
    <xf numFmtId="0" fontId="8" fillId="0" borderId="12" xfId="16" applyFont="1" applyBorder="1" applyAlignment="1">
      <alignment horizontal="center" vertical="center" wrapText="1"/>
    </xf>
    <xf numFmtId="0" fontId="8" fillId="0" borderId="13" xfId="16" applyFont="1" applyBorder="1" applyAlignment="1">
      <alignment horizontal="center" vertical="center" wrapText="1"/>
    </xf>
    <xf numFmtId="0" fontId="12" fillId="0" borderId="63" xfId="16" applyFont="1" applyBorder="1" applyAlignment="1">
      <alignment horizontal="center" vertical="center" wrapText="1"/>
    </xf>
    <xf numFmtId="0" fontId="12" fillId="0" borderId="64" xfId="16" applyFont="1" applyBorder="1" applyAlignment="1">
      <alignment horizontal="center" vertical="center" wrapText="1"/>
    </xf>
    <xf numFmtId="0" fontId="12" fillId="0" borderId="65" xfId="16" applyFont="1" applyBorder="1" applyAlignment="1">
      <alignment horizontal="center" vertical="center" wrapText="1"/>
    </xf>
    <xf numFmtId="0" fontId="12" fillId="0" borderId="66" xfId="16" applyFont="1" applyBorder="1" applyAlignment="1">
      <alignment horizontal="center" vertical="center" wrapText="1"/>
    </xf>
    <xf numFmtId="0" fontId="12" fillId="0" borderId="67" xfId="16" applyFont="1" applyBorder="1" applyAlignment="1">
      <alignment horizontal="center" vertical="center" wrapText="1"/>
    </xf>
    <xf numFmtId="0" fontId="12" fillId="0" borderId="68" xfId="16" applyFont="1" applyBorder="1" applyAlignment="1">
      <alignment horizontal="center" vertical="center" wrapText="1"/>
    </xf>
    <xf numFmtId="0" fontId="31" fillId="0" borderId="63" xfId="16" applyFont="1" applyBorder="1" applyAlignment="1">
      <alignment horizontal="center" vertical="center" wrapText="1"/>
    </xf>
    <xf numFmtId="0" fontId="31" fillId="0" borderId="64" xfId="16" applyFont="1" applyBorder="1" applyAlignment="1">
      <alignment horizontal="center" vertical="center" wrapText="1"/>
    </xf>
    <xf numFmtId="0" fontId="31" fillId="0" borderId="65" xfId="16" applyFont="1" applyBorder="1" applyAlignment="1">
      <alignment horizontal="center" vertical="center" wrapText="1"/>
    </xf>
    <xf numFmtId="0" fontId="31" fillId="0" borderId="14" xfId="16" applyFont="1" applyBorder="1" applyAlignment="1">
      <alignment horizontal="center" vertical="center" wrapText="1"/>
    </xf>
    <xf numFmtId="0" fontId="31" fillId="0" borderId="3" xfId="16" applyFont="1" applyAlignment="1">
      <alignment horizontal="center" vertical="center" wrapText="1"/>
    </xf>
    <xf numFmtId="0" fontId="31" fillId="0" borderId="15" xfId="16" applyFont="1" applyBorder="1" applyAlignment="1">
      <alignment horizontal="center" vertical="center" wrapText="1"/>
    </xf>
    <xf numFmtId="0" fontId="31" fillId="0" borderId="66" xfId="16" applyFont="1" applyBorder="1" applyAlignment="1">
      <alignment horizontal="center" vertical="center" wrapText="1"/>
    </xf>
    <xf numFmtId="0" fontId="31" fillId="0" borderId="67" xfId="16" applyFont="1" applyBorder="1" applyAlignment="1">
      <alignment horizontal="center" vertical="center" wrapText="1"/>
    </xf>
    <xf numFmtId="0" fontId="31" fillId="0" borderId="68" xfId="16" applyFont="1" applyBorder="1" applyAlignment="1">
      <alignment horizontal="center" vertical="center" wrapText="1"/>
    </xf>
    <xf numFmtId="0" fontId="31" fillId="0" borderId="5" xfId="16" applyFont="1" applyBorder="1" applyAlignment="1">
      <alignment horizontal="center" vertical="center"/>
    </xf>
    <xf numFmtId="0" fontId="31" fillId="0" borderId="72" xfId="16" applyFont="1" applyBorder="1" applyAlignment="1">
      <alignment horizontal="center" vertical="center"/>
    </xf>
    <xf numFmtId="0" fontId="31" fillId="0" borderId="73" xfId="16" applyFont="1" applyBorder="1" applyAlignment="1">
      <alignment horizontal="center" vertical="center"/>
    </xf>
    <xf numFmtId="0" fontId="31" fillId="0" borderId="76" xfId="16" applyFont="1" applyBorder="1" applyAlignment="1">
      <alignment horizontal="center" vertical="center"/>
    </xf>
    <xf numFmtId="0" fontId="31" fillId="0" borderId="77" xfId="16" applyFont="1" applyBorder="1" applyAlignment="1">
      <alignment horizontal="center" vertical="center"/>
    </xf>
    <xf numFmtId="0" fontId="32" fillId="0" borderId="72" xfId="16" applyFont="1" applyBorder="1" applyAlignment="1">
      <alignment horizontal="center" vertical="center"/>
    </xf>
    <xf numFmtId="0" fontId="32" fillId="0" borderId="64" xfId="16" applyFont="1" applyBorder="1" applyAlignment="1">
      <alignment horizontal="center" vertical="center"/>
    </xf>
    <xf numFmtId="0" fontId="32" fillId="0" borderId="73" xfId="16" applyFont="1" applyBorder="1" applyAlignment="1">
      <alignment horizontal="center" vertical="center"/>
    </xf>
    <xf numFmtId="0" fontId="32" fillId="0" borderId="76" xfId="16" applyFont="1" applyBorder="1" applyAlignment="1">
      <alignment horizontal="center" vertical="center"/>
    </xf>
    <xf numFmtId="0" fontId="32" fillId="0" borderId="12" xfId="16" applyFont="1" applyBorder="1" applyAlignment="1">
      <alignment horizontal="center" vertical="center"/>
    </xf>
    <xf numFmtId="0" fontId="32" fillId="0" borderId="77" xfId="16" applyFont="1" applyBorder="1" applyAlignment="1">
      <alignment horizontal="center" vertical="center"/>
    </xf>
    <xf numFmtId="0" fontId="27" fillId="0" borderId="29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43" fontId="27" fillId="0" borderId="6" xfId="5" applyFont="1" applyBorder="1" applyAlignment="1">
      <alignment horizontal="center" vertical="center"/>
    </xf>
    <xf numFmtId="43" fontId="27" fillId="0" borderId="16" xfId="5" applyFont="1" applyBorder="1" applyAlignment="1">
      <alignment horizontal="center" vertical="center"/>
    </xf>
    <xf numFmtId="0" fontId="31" fillId="0" borderId="4" xfId="16" applyFont="1" applyBorder="1" applyAlignment="1">
      <alignment horizontal="center" vertical="center"/>
    </xf>
    <xf numFmtId="0" fontId="31" fillId="4" borderId="4" xfId="16" applyFont="1" applyFill="1" applyBorder="1" applyAlignment="1">
      <alignment horizontal="center" vertical="center"/>
    </xf>
    <xf numFmtId="0" fontId="32" fillId="0" borderId="4" xfId="16" applyFont="1" applyBorder="1" applyAlignment="1">
      <alignment horizontal="center" vertical="center"/>
    </xf>
    <xf numFmtId="0" fontId="27" fillId="0" borderId="29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2" fontId="27" fillId="0" borderId="6" xfId="0" applyNumberFormat="1" applyFont="1" applyBorder="1" applyAlignment="1">
      <alignment horizontal="center" wrapText="1"/>
    </xf>
    <xf numFmtId="2" fontId="27" fillId="0" borderId="16" xfId="0" applyNumberFormat="1" applyFont="1" applyBorder="1" applyAlignment="1">
      <alignment horizontal="center" wrapText="1"/>
    </xf>
    <xf numFmtId="0" fontId="27" fillId="0" borderId="29" xfId="32" applyFont="1" applyBorder="1" applyAlignment="1">
      <alignment horizontal="center"/>
    </xf>
    <xf numFmtId="0" fontId="27" fillId="0" borderId="7" xfId="32" applyFont="1" applyBorder="1" applyAlignment="1">
      <alignment horizontal="center"/>
    </xf>
    <xf numFmtId="0" fontId="27" fillId="0" borderId="16" xfId="32" applyFont="1" applyBorder="1" applyAlignment="1">
      <alignment horizontal="center"/>
    </xf>
    <xf numFmtId="2" fontId="27" fillId="0" borderId="6" xfId="32" applyNumberFormat="1" applyFont="1" applyBorder="1" applyAlignment="1">
      <alignment horizontal="center" wrapText="1"/>
    </xf>
    <xf numFmtId="2" fontId="27" fillId="0" borderId="16" xfId="32" applyNumberFormat="1" applyFont="1" applyBorder="1" applyAlignment="1">
      <alignment horizontal="center" wrapText="1"/>
    </xf>
    <xf numFmtId="0" fontId="27" fillId="0" borderId="29" xfId="32" applyFont="1" applyBorder="1" applyAlignment="1">
      <alignment horizontal="left" vertical="center"/>
    </xf>
    <xf numFmtId="0" fontId="27" fillId="0" borderId="7" xfId="32" applyFont="1" applyBorder="1" applyAlignment="1">
      <alignment horizontal="left" vertical="center"/>
    </xf>
    <xf numFmtId="0" fontId="27" fillId="0" borderId="16" xfId="32" applyFont="1" applyBorder="1" applyAlignment="1">
      <alignment horizontal="left" vertical="center"/>
    </xf>
    <xf numFmtId="43" fontId="27" fillId="0" borderId="6" xfId="34" applyFont="1" applyBorder="1" applyAlignment="1">
      <alignment horizontal="center" vertical="center"/>
    </xf>
    <xf numFmtId="43" fontId="27" fillId="0" borderId="16" xfId="34" applyFont="1" applyBorder="1" applyAlignment="1">
      <alignment horizontal="center" vertical="center"/>
    </xf>
    <xf numFmtId="0" fontId="27" fillId="0" borderId="59" xfId="32" applyFont="1" applyBorder="1" applyAlignment="1">
      <alignment horizontal="left" vertical="center"/>
    </xf>
    <xf numFmtId="0" fontId="27" fillId="0" borderId="9" xfId="32" applyFont="1" applyBorder="1" applyAlignment="1">
      <alignment horizontal="left" vertical="center"/>
    </xf>
    <xf numFmtId="0" fontId="27" fillId="0" borderId="10" xfId="32" applyFont="1" applyBorder="1" applyAlignment="1">
      <alignment horizontal="left" vertical="center"/>
    </xf>
    <xf numFmtId="0" fontId="27" fillId="0" borderId="8" xfId="32" applyFont="1" applyBorder="1" applyAlignment="1">
      <alignment horizontal="center" vertical="center"/>
    </xf>
    <xf numFmtId="0" fontId="27" fillId="0" borderId="10" xfId="32" applyFont="1" applyBorder="1" applyAlignment="1">
      <alignment horizontal="center" vertical="center"/>
    </xf>
    <xf numFmtId="0" fontId="27" fillId="0" borderId="29" xfId="32" applyFont="1" applyBorder="1" applyAlignment="1">
      <alignment horizontal="center" vertical="center"/>
    </xf>
    <xf numFmtId="0" fontId="27" fillId="0" borderId="7" xfId="32" applyFont="1" applyBorder="1" applyAlignment="1">
      <alignment horizontal="center" vertical="center"/>
    </xf>
    <xf numFmtId="0" fontId="27" fillId="0" borderId="16" xfId="32" applyFont="1" applyBorder="1" applyAlignment="1">
      <alignment horizontal="center" vertical="center"/>
    </xf>
    <xf numFmtId="0" fontId="27" fillId="0" borderId="6" xfId="32" applyFont="1" applyBorder="1"/>
    <xf numFmtId="0" fontId="27" fillId="0" borderId="16" xfId="32" applyFont="1" applyBorder="1"/>
    <xf numFmtId="0" fontId="27" fillId="0" borderId="6" xfId="32" applyFont="1" applyBorder="1" applyAlignment="1">
      <alignment horizontal="center"/>
    </xf>
    <xf numFmtId="0" fontId="27" fillId="0" borderId="6" xfId="32" applyFont="1" applyBorder="1" applyAlignment="1">
      <alignment horizontal="center" vertical="center"/>
    </xf>
    <xf numFmtId="2" fontId="27" fillId="0" borderId="6" xfId="32" applyNumberFormat="1" applyFont="1" applyBorder="1" applyAlignment="1">
      <alignment horizontal="center"/>
    </xf>
    <xf numFmtId="2" fontId="27" fillId="0" borderId="16" xfId="32" applyNumberFormat="1" applyFont="1" applyBorder="1" applyAlignment="1">
      <alignment horizontal="center"/>
    </xf>
    <xf numFmtId="0" fontId="32" fillId="0" borderId="74" xfId="16" applyFont="1" applyBorder="1" applyAlignment="1">
      <alignment horizontal="center" vertical="center"/>
    </xf>
    <xf numFmtId="0" fontId="32" fillId="0" borderId="67" xfId="16" applyFont="1" applyBorder="1" applyAlignment="1">
      <alignment horizontal="center" vertical="center"/>
    </xf>
    <xf numFmtId="0" fontId="32" fillId="0" borderId="75" xfId="16" applyFont="1" applyBorder="1" applyAlignment="1">
      <alignment horizontal="center" vertical="center"/>
    </xf>
    <xf numFmtId="0" fontId="31" fillId="0" borderId="22" xfId="16" applyFont="1" applyBorder="1" applyAlignment="1">
      <alignment horizontal="left" vertical="center"/>
    </xf>
    <xf numFmtId="0" fontId="31" fillId="0" borderId="23" xfId="16" applyFont="1" applyBorder="1" applyAlignment="1">
      <alignment horizontal="left" vertical="center"/>
    </xf>
    <xf numFmtId="0" fontId="32" fillId="0" borderId="22" xfId="16" applyFont="1" applyBorder="1" applyAlignment="1">
      <alignment horizontal="center" vertical="center"/>
    </xf>
    <xf numFmtId="0" fontId="32" fillId="0" borderId="3" xfId="16" applyFont="1" applyBorder="1" applyAlignment="1">
      <alignment horizontal="center" vertical="center"/>
    </xf>
    <xf numFmtId="0" fontId="32" fillId="0" borderId="23" xfId="16" applyFont="1" applyBorder="1" applyAlignment="1">
      <alignment horizontal="center" vertical="center"/>
    </xf>
    <xf numFmtId="0" fontId="31" fillId="0" borderId="2" xfId="16" applyFont="1" applyBorder="1" applyAlignment="1">
      <alignment horizontal="center" vertical="center"/>
    </xf>
    <xf numFmtId="0" fontId="31" fillId="0" borderId="22" xfId="16" applyFont="1" applyBorder="1" applyAlignment="1">
      <alignment horizontal="center" vertical="center"/>
    </xf>
    <xf numFmtId="0" fontId="31" fillId="0" borderId="23" xfId="16" applyFont="1" applyBorder="1" applyAlignment="1">
      <alignment horizontal="center" vertical="center"/>
    </xf>
    <xf numFmtId="0" fontId="31" fillId="0" borderId="64" xfId="16" applyFont="1" applyBorder="1" applyAlignment="1">
      <alignment horizontal="center" vertical="center"/>
    </xf>
    <xf numFmtId="0" fontId="31" fillId="0" borderId="3" xfId="16" applyFont="1" applyBorder="1" applyAlignment="1">
      <alignment horizontal="center" vertical="center"/>
    </xf>
    <xf numFmtId="0" fontId="31" fillId="0" borderId="74" xfId="16" applyFont="1" applyBorder="1" applyAlignment="1">
      <alignment horizontal="center" vertical="center"/>
    </xf>
    <xf numFmtId="0" fontId="31" fillId="0" borderId="67" xfId="16" applyFont="1" applyBorder="1" applyAlignment="1">
      <alignment horizontal="center" vertical="center"/>
    </xf>
    <xf numFmtId="0" fontId="31" fillId="0" borderId="75" xfId="16" applyFont="1" applyBorder="1" applyAlignment="1">
      <alignment horizontal="center" vertical="center"/>
    </xf>
  </cellXfs>
  <cellStyles count="37">
    <cellStyle name="Millares" xfId="1" builtinId="3"/>
    <cellStyle name="Millares [0] 2" xfId="15" xr:uid="{E1CE3DD1-D9E9-4770-A817-BE26E6DB9BDA}"/>
    <cellStyle name="Millares [0] 2 2" xfId="31" xr:uid="{E1CE3DD1-D9E9-4770-A817-BE26E6DB9BDA}"/>
    <cellStyle name="Millares 2" xfId="5" xr:uid="{CF0140B6-7F81-4F2E-92BE-6BF52AEFBDE1}"/>
    <cellStyle name="Millares 2 2" xfId="25" xr:uid="{CF0140B6-7F81-4F2E-92BE-6BF52AEFBDE1}"/>
    <cellStyle name="Millares 3" xfId="8" xr:uid="{BEC7948D-D3F0-4DEB-8774-F8057D8614DC}"/>
    <cellStyle name="Millares 3 2" xfId="27" xr:uid="{BEC7948D-D3F0-4DEB-8774-F8057D8614DC}"/>
    <cellStyle name="Millares 4" xfId="19" xr:uid="{E6B173D2-54FC-4006-907E-01927AECF417}"/>
    <cellStyle name="Millares 4 2" xfId="34" xr:uid="{E6B173D2-54FC-4006-907E-01927AECF417}"/>
    <cellStyle name="Millares 5" xfId="21" xr:uid="{00000000-0005-0000-0000-00003F000000}"/>
    <cellStyle name="Millares 6" xfId="36" xr:uid="{00000000-0005-0000-0000-00004E000000}"/>
    <cellStyle name="Moneda" xfId="2" builtinId="4"/>
    <cellStyle name="Moneda 2" xfId="7" xr:uid="{E5BD21A8-9EEF-4515-A3EB-1138E3ABC1F8}"/>
    <cellStyle name="Moneda 2 2" xfId="11" xr:uid="{0FF94F82-E4CD-41B8-8120-D6DB408A2D9B}"/>
    <cellStyle name="Moneda 2 2 2" xfId="28" xr:uid="{0FF94F82-E4CD-41B8-8120-D6DB408A2D9B}"/>
    <cellStyle name="Moneda 2 3" xfId="26" xr:uid="{E5BD21A8-9EEF-4515-A3EB-1138E3ABC1F8}"/>
    <cellStyle name="Moneda 3" xfId="22" xr:uid="{00000000-0005-0000-0000-000044000000}"/>
    <cellStyle name="Normal" xfId="0" builtinId="0"/>
    <cellStyle name="Normal 10 2" xfId="10" xr:uid="{6D708563-C63D-42D6-A3A4-98210EC1C926}"/>
    <cellStyle name="Normal 2" xfId="4" xr:uid="{FAD5D7E7-4B08-49DE-BBFF-CD4817EDB996}"/>
    <cellStyle name="Normal 2 2" xfId="13" xr:uid="{CCC6AD32-FF00-44F4-99F9-07C7420BE9E7}"/>
    <cellStyle name="Normal 2 2 2" xfId="30" xr:uid="{CCC6AD32-FF00-44F4-99F9-07C7420BE9E7}"/>
    <cellStyle name="Normal 2 3" xfId="24" xr:uid="{FAD5D7E7-4B08-49DE-BBFF-CD4817EDB996}"/>
    <cellStyle name="Normal 21" xfId="12" xr:uid="{4463B651-2527-4106-A031-583D9274854F}"/>
    <cellStyle name="Normal 21 2" xfId="29" xr:uid="{4463B651-2527-4106-A031-583D9274854F}"/>
    <cellStyle name="Normal 3" xfId="6" xr:uid="{A5D952A9-FAD0-491A-9A20-CF9EA9D10447}"/>
    <cellStyle name="Normal 4" xfId="16" xr:uid="{5716EDD9-49CB-40CF-A4DD-800881EF2374}"/>
    <cellStyle name="Normal 5" xfId="17" xr:uid="{D15A1866-12A0-43E3-A2EB-9CCE1750D23A}"/>
    <cellStyle name="Normal 5 2" xfId="14" xr:uid="{D7D74AD7-657A-45A9-AB39-90EDF2EC4AAC}"/>
    <cellStyle name="Normal 5 3" xfId="32" xr:uid="{D15A1866-12A0-43E3-A2EB-9CCE1750D23A}"/>
    <cellStyle name="Normal 6" xfId="20" xr:uid="{00000000-0005-0000-0000-000047000000}"/>
    <cellStyle name="Normal 7" xfId="35" xr:uid="{00000000-0005-0000-0000-00004F000000}"/>
    <cellStyle name="Porcentaje" xfId="3" builtinId="5"/>
    <cellStyle name="Porcentaje 2" xfId="9" xr:uid="{1691C490-126C-45DF-A0DD-8012CA1F0592}"/>
    <cellStyle name="Porcentaje 3" xfId="18" xr:uid="{E867AC33-1535-4DB3-A6C0-8A6083F77414}"/>
    <cellStyle name="Porcentaje 3 2" xfId="33" xr:uid="{E867AC33-1535-4DB3-A6C0-8A6083F77414}"/>
    <cellStyle name="Porcentaje 4" xfId="23" xr:uid="{00000000-0005-0000-0000-00004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1.xml"/><Relationship Id="rId21" Type="http://schemas.openxmlformats.org/officeDocument/2006/relationships/externalLink" Target="externalLinks/externalLink5.xml"/><Relationship Id="rId42" Type="http://schemas.openxmlformats.org/officeDocument/2006/relationships/externalLink" Target="externalLinks/externalLink26.xml"/><Relationship Id="rId63" Type="http://schemas.openxmlformats.org/officeDocument/2006/relationships/externalLink" Target="externalLinks/externalLink47.xml"/><Relationship Id="rId84" Type="http://schemas.openxmlformats.org/officeDocument/2006/relationships/externalLink" Target="externalLinks/externalLink68.xml"/><Relationship Id="rId138" Type="http://schemas.openxmlformats.org/officeDocument/2006/relationships/externalLink" Target="externalLinks/externalLink122.xml"/><Relationship Id="rId107" Type="http://schemas.openxmlformats.org/officeDocument/2006/relationships/externalLink" Target="externalLinks/externalLink9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6.xml"/><Relationship Id="rId53" Type="http://schemas.openxmlformats.org/officeDocument/2006/relationships/externalLink" Target="externalLinks/externalLink37.xml"/><Relationship Id="rId74" Type="http://schemas.openxmlformats.org/officeDocument/2006/relationships/externalLink" Target="externalLinks/externalLink58.xml"/><Relationship Id="rId128" Type="http://schemas.openxmlformats.org/officeDocument/2006/relationships/externalLink" Target="externalLinks/externalLink11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4.xml"/><Relationship Id="rId95" Type="http://schemas.openxmlformats.org/officeDocument/2006/relationships/externalLink" Target="externalLinks/externalLink79.xml"/><Relationship Id="rId22" Type="http://schemas.openxmlformats.org/officeDocument/2006/relationships/externalLink" Target="externalLinks/externalLink6.xml"/><Relationship Id="rId27" Type="http://schemas.openxmlformats.org/officeDocument/2006/relationships/externalLink" Target="externalLinks/externalLink11.xml"/><Relationship Id="rId43" Type="http://schemas.openxmlformats.org/officeDocument/2006/relationships/externalLink" Target="externalLinks/externalLink27.xml"/><Relationship Id="rId48" Type="http://schemas.openxmlformats.org/officeDocument/2006/relationships/externalLink" Target="externalLinks/externalLink32.xml"/><Relationship Id="rId64" Type="http://schemas.openxmlformats.org/officeDocument/2006/relationships/externalLink" Target="externalLinks/externalLink48.xml"/><Relationship Id="rId69" Type="http://schemas.openxmlformats.org/officeDocument/2006/relationships/externalLink" Target="externalLinks/externalLink53.xml"/><Relationship Id="rId113" Type="http://schemas.openxmlformats.org/officeDocument/2006/relationships/externalLink" Target="externalLinks/externalLink97.xml"/><Relationship Id="rId118" Type="http://schemas.openxmlformats.org/officeDocument/2006/relationships/externalLink" Target="externalLinks/externalLink102.xml"/><Relationship Id="rId134" Type="http://schemas.openxmlformats.org/officeDocument/2006/relationships/externalLink" Target="externalLinks/externalLink118.xml"/><Relationship Id="rId139" Type="http://schemas.openxmlformats.org/officeDocument/2006/relationships/externalLink" Target="externalLinks/externalLink123.xml"/><Relationship Id="rId80" Type="http://schemas.openxmlformats.org/officeDocument/2006/relationships/externalLink" Target="externalLinks/externalLink64.xml"/><Relationship Id="rId85" Type="http://schemas.openxmlformats.org/officeDocument/2006/relationships/externalLink" Target="externalLinks/externalLink69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33" Type="http://schemas.openxmlformats.org/officeDocument/2006/relationships/externalLink" Target="externalLinks/externalLink17.xml"/><Relationship Id="rId38" Type="http://schemas.openxmlformats.org/officeDocument/2006/relationships/externalLink" Target="externalLinks/externalLink22.xml"/><Relationship Id="rId5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87.xml"/><Relationship Id="rId108" Type="http://schemas.openxmlformats.org/officeDocument/2006/relationships/externalLink" Target="externalLinks/externalLink92.xml"/><Relationship Id="rId124" Type="http://schemas.openxmlformats.org/officeDocument/2006/relationships/externalLink" Target="externalLinks/externalLink108.xml"/><Relationship Id="rId129" Type="http://schemas.openxmlformats.org/officeDocument/2006/relationships/externalLink" Target="externalLinks/externalLink113.xml"/><Relationship Id="rId54" Type="http://schemas.openxmlformats.org/officeDocument/2006/relationships/externalLink" Target="externalLinks/externalLink38.xml"/><Relationship Id="rId70" Type="http://schemas.openxmlformats.org/officeDocument/2006/relationships/externalLink" Target="externalLinks/externalLink54.xml"/><Relationship Id="rId75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75.xml"/><Relationship Id="rId96" Type="http://schemas.openxmlformats.org/officeDocument/2006/relationships/externalLink" Target="externalLinks/externalLink80.xml"/><Relationship Id="rId140" Type="http://schemas.openxmlformats.org/officeDocument/2006/relationships/externalLink" Target="externalLinks/externalLink124.xml"/><Relationship Id="rId14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49" Type="http://schemas.openxmlformats.org/officeDocument/2006/relationships/externalLink" Target="externalLinks/externalLink33.xml"/><Relationship Id="rId114" Type="http://schemas.openxmlformats.org/officeDocument/2006/relationships/externalLink" Target="externalLinks/externalLink98.xml"/><Relationship Id="rId119" Type="http://schemas.openxmlformats.org/officeDocument/2006/relationships/externalLink" Target="externalLinks/externalLink103.xml"/><Relationship Id="rId44" Type="http://schemas.openxmlformats.org/officeDocument/2006/relationships/externalLink" Target="externalLinks/externalLink28.xml"/><Relationship Id="rId60" Type="http://schemas.openxmlformats.org/officeDocument/2006/relationships/externalLink" Target="externalLinks/externalLink44.xml"/><Relationship Id="rId65" Type="http://schemas.openxmlformats.org/officeDocument/2006/relationships/externalLink" Target="externalLinks/externalLink49.xml"/><Relationship Id="rId81" Type="http://schemas.openxmlformats.org/officeDocument/2006/relationships/externalLink" Target="externalLinks/externalLink65.xml"/><Relationship Id="rId86" Type="http://schemas.openxmlformats.org/officeDocument/2006/relationships/externalLink" Target="externalLinks/externalLink70.xml"/><Relationship Id="rId130" Type="http://schemas.openxmlformats.org/officeDocument/2006/relationships/externalLink" Target="externalLinks/externalLink114.xml"/><Relationship Id="rId135" Type="http://schemas.openxmlformats.org/officeDocument/2006/relationships/externalLink" Target="externalLinks/externalLink119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9" Type="http://schemas.openxmlformats.org/officeDocument/2006/relationships/externalLink" Target="externalLinks/externalLink23.xml"/><Relationship Id="rId109" Type="http://schemas.openxmlformats.org/officeDocument/2006/relationships/externalLink" Target="externalLinks/externalLink93.xml"/><Relationship Id="rId34" Type="http://schemas.openxmlformats.org/officeDocument/2006/relationships/externalLink" Target="externalLinks/externalLink18.xml"/><Relationship Id="rId50" Type="http://schemas.openxmlformats.org/officeDocument/2006/relationships/externalLink" Target="externalLinks/externalLink34.xml"/><Relationship Id="rId55" Type="http://schemas.openxmlformats.org/officeDocument/2006/relationships/externalLink" Target="externalLinks/externalLink39.xml"/><Relationship Id="rId76" Type="http://schemas.openxmlformats.org/officeDocument/2006/relationships/externalLink" Target="externalLinks/externalLink60.xml"/><Relationship Id="rId97" Type="http://schemas.openxmlformats.org/officeDocument/2006/relationships/externalLink" Target="externalLinks/externalLink81.xml"/><Relationship Id="rId104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04.xml"/><Relationship Id="rId125" Type="http://schemas.openxmlformats.org/officeDocument/2006/relationships/externalLink" Target="externalLinks/externalLink109.xml"/><Relationship Id="rId141" Type="http://schemas.openxmlformats.org/officeDocument/2006/relationships/externalLink" Target="externalLinks/externalLink125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5.xml"/><Relationship Id="rId92" Type="http://schemas.openxmlformats.org/officeDocument/2006/relationships/externalLink" Target="externalLinks/externalLink7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3.xml"/><Relationship Id="rId24" Type="http://schemas.openxmlformats.org/officeDocument/2006/relationships/externalLink" Target="externalLinks/externalLink8.xml"/><Relationship Id="rId40" Type="http://schemas.openxmlformats.org/officeDocument/2006/relationships/externalLink" Target="externalLinks/externalLink24.xml"/><Relationship Id="rId45" Type="http://schemas.openxmlformats.org/officeDocument/2006/relationships/externalLink" Target="externalLinks/externalLink29.xml"/><Relationship Id="rId66" Type="http://schemas.openxmlformats.org/officeDocument/2006/relationships/externalLink" Target="externalLinks/externalLink50.xml"/><Relationship Id="rId87" Type="http://schemas.openxmlformats.org/officeDocument/2006/relationships/externalLink" Target="externalLinks/externalLink71.xml"/><Relationship Id="rId110" Type="http://schemas.openxmlformats.org/officeDocument/2006/relationships/externalLink" Target="externalLinks/externalLink94.xml"/><Relationship Id="rId115" Type="http://schemas.openxmlformats.org/officeDocument/2006/relationships/externalLink" Target="externalLinks/externalLink99.xml"/><Relationship Id="rId131" Type="http://schemas.openxmlformats.org/officeDocument/2006/relationships/externalLink" Target="externalLinks/externalLink115.xml"/><Relationship Id="rId136" Type="http://schemas.openxmlformats.org/officeDocument/2006/relationships/externalLink" Target="externalLinks/externalLink120.xml"/><Relationship Id="rId61" Type="http://schemas.openxmlformats.org/officeDocument/2006/relationships/externalLink" Target="externalLinks/externalLink45.xml"/><Relationship Id="rId82" Type="http://schemas.openxmlformats.org/officeDocument/2006/relationships/externalLink" Target="externalLinks/externalLink66.xml"/><Relationship Id="rId19" Type="http://schemas.openxmlformats.org/officeDocument/2006/relationships/externalLink" Target="externalLinks/externalLink3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56" Type="http://schemas.openxmlformats.org/officeDocument/2006/relationships/externalLink" Target="externalLinks/externalLink40.xml"/><Relationship Id="rId77" Type="http://schemas.openxmlformats.org/officeDocument/2006/relationships/externalLink" Target="externalLinks/externalLink61.xml"/><Relationship Id="rId100" Type="http://schemas.openxmlformats.org/officeDocument/2006/relationships/externalLink" Target="externalLinks/externalLink84.xml"/><Relationship Id="rId105" Type="http://schemas.openxmlformats.org/officeDocument/2006/relationships/externalLink" Target="externalLinks/externalLink89.xml"/><Relationship Id="rId126" Type="http://schemas.openxmlformats.org/officeDocument/2006/relationships/externalLink" Target="externalLinks/externalLink11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5.xml"/><Relationship Id="rId72" Type="http://schemas.openxmlformats.org/officeDocument/2006/relationships/externalLink" Target="externalLinks/externalLink56.xml"/><Relationship Id="rId93" Type="http://schemas.openxmlformats.org/officeDocument/2006/relationships/externalLink" Target="externalLinks/externalLink77.xml"/><Relationship Id="rId98" Type="http://schemas.openxmlformats.org/officeDocument/2006/relationships/externalLink" Target="externalLinks/externalLink82.xml"/><Relationship Id="rId121" Type="http://schemas.openxmlformats.org/officeDocument/2006/relationships/externalLink" Target="externalLinks/externalLink105.xml"/><Relationship Id="rId142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9.xml"/><Relationship Id="rId46" Type="http://schemas.openxmlformats.org/officeDocument/2006/relationships/externalLink" Target="externalLinks/externalLink30.xml"/><Relationship Id="rId67" Type="http://schemas.openxmlformats.org/officeDocument/2006/relationships/externalLink" Target="externalLinks/externalLink51.xml"/><Relationship Id="rId116" Type="http://schemas.openxmlformats.org/officeDocument/2006/relationships/externalLink" Target="externalLinks/externalLink100.xml"/><Relationship Id="rId137" Type="http://schemas.openxmlformats.org/officeDocument/2006/relationships/externalLink" Target="externalLinks/externalLink121.xml"/><Relationship Id="rId2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25.xml"/><Relationship Id="rId62" Type="http://schemas.openxmlformats.org/officeDocument/2006/relationships/externalLink" Target="externalLinks/externalLink46.xml"/><Relationship Id="rId83" Type="http://schemas.openxmlformats.org/officeDocument/2006/relationships/externalLink" Target="externalLinks/externalLink67.xml"/><Relationship Id="rId88" Type="http://schemas.openxmlformats.org/officeDocument/2006/relationships/externalLink" Target="externalLinks/externalLink72.xml"/><Relationship Id="rId111" Type="http://schemas.openxmlformats.org/officeDocument/2006/relationships/externalLink" Target="externalLinks/externalLink95.xml"/><Relationship Id="rId132" Type="http://schemas.openxmlformats.org/officeDocument/2006/relationships/externalLink" Target="externalLinks/externalLink116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0.xml"/><Relationship Id="rId57" Type="http://schemas.openxmlformats.org/officeDocument/2006/relationships/externalLink" Target="externalLinks/externalLink41.xml"/><Relationship Id="rId106" Type="http://schemas.openxmlformats.org/officeDocument/2006/relationships/externalLink" Target="externalLinks/externalLink90.xml"/><Relationship Id="rId127" Type="http://schemas.openxmlformats.org/officeDocument/2006/relationships/externalLink" Target="externalLinks/externalLink11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5.xml"/><Relationship Id="rId52" Type="http://schemas.openxmlformats.org/officeDocument/2006/relationships/externalLink" Target="externalLinks/externalLink36.xml"/><Relationship Id="rId73" Type="http://schemas.openxmlformats.org/officeDocument/2006/relationships/externalLink" Target="externalLinks/externalLink57.xml"/><Relationship Id="rId78" Type="http://schemas.openxmlformats.org/officeDocument/2006/relationships/externalLink" Target="externalLinks/externalLink62.xml"/><Relationship Id="rId94" Type="http://schemas.openxmlformats.org/officeDocument/2006/relationships/externalLink" Target="externalLinks/externalLink78.xml"/><Relationship Id="rId99" Type="http://schemas.openxmlformats.org/officeDocument/2006/relationships/externalLink" Target="externalLinks/externalLink83.xml"/><Relationship Id="rId101" Type="http://schemas.openxmlformats.org/officeDocument/2006/relationships/externalLink" Target="externalLinks/externalLink85.xml"/><Relationship Id="rId122" Type="http://schemas.openxmlformats.org/officeDocument/2006/relationships/externalLink" Target="externalLinks/externalLink106.xml"/><Relationship Id="rId14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31.xml"/><Relationship Id="rId68" Type="http://schemas.openxmlformats.org/officeDocument/2006/relationships/externalLink" Target="externalLinks/externalLink52.xml"/><Relationship Id="rId89" Type="http://schemas.openxmlformats.org/officeDocument/2006/relationships/externalLink" Target="externalLinks/externalLink73.xml"/><Relationship Id="rId112" Type="http://schemas.openxmlformats.org/officeDocument/2006/relationships/externalLink" Target="externalLinks/externalLink96.xml"/><Relationship Id="rId133" Type="http://schemas.openxmlformats.org/officeDocument/2006/relationships/externalLink" Target="externalLinks/externalLink117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42.xml"/><Relationship Id="rId79" Type="http://schemas.openxmlformats.org/officeDocument/2006/relationships/externalLink" Target="externalLinks/externalLink63.xml"/><Relationship Id="rId102" Type="http://schemas.openxmlformats.org/officeDocument/2006/relationships/externalLink" Target="externalLinks/externalLink86.xml"/><Relationship Id="rId123" Type="http://schemas.openxmlformats.org/officeDocument/2006/relationships/externalLink" Target="externalLinks/externalLink107.xml"/><Relationship Id="rId14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8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1000127</xdr:colOff>
      <xdr:row>221</xdr:row>
      <xdr:rowOff>42575</xdr:rowOff>
    </xdr:from>
    <xdr:to>
      <xdr:col>9</xdr:col>
      <xdr:colOff>1000124</xdr:colOff>
      <xdr:row>221</xdr:row>
      <xdr:rowOff>845342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7D91E3-B91B-4B91-8886-15CF486D3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3346" y="74754294"/>
          <a:ext cx="1059653" cy="802767"/>
        </a:xfrm>
        <a:prstGeom prst="rect">
          <a:avLst/>
        </a:prstGeom>
      </xdr:spPr>
    </xdr:pic>
    <xdr:clientData/>
  </xdr:twoCellAnchor>
  <xdr:twoCellAnchor editAs="oneCell">
    <xdr:from>
      <xdr:col>12</xdr:col>
      <xdr:colOff>507670</xdr:colOff>
      <xdr:row>666</xdr:row>
      <xdr:rowOff>141514</xdr:rowOff>
    </xdr:from>
    <xdr:to>
      <xdr:col>14</xdr:col>
      <xdr:colOff>731960</xdr:colOff>
      <xdr:row>672</xdr:row>
      <xdr:rowOff>31844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F026C2-3C24-424A-98F1-10D33BBDE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0413" y="5246914"/>
          <a:ext cx="3718604" cy="113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293914</xdr:colOff>
      <xdr:row>1</xdr:row>
      <xdr:rowOff>130627</xdr:rowOff>
    </xdr:from>
    <xdr:to>
      <xdr:col>2</xdr:col>
      <xdr:colOff>3483428</xdr:colOff>
      <xdr:row>3</xdr:row>
      <xdr:rowOff>245847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B534E7-319C-70DD-533D-54FC6B23F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283027"/>
          <a:ext cx="3788228" cy="1192906"/>
        </a:xfrm>
        <a:prstGeom prst="rect">
          <a:avLst/>
        </a:prstGeom>
      </xdr:spPr>
    </xdr:pic>
    <xdr:clientData/>
  </xdr:twoCellAnchor>
  <xdr:twoCellAnchor editAs="oneCell">
    <xdr:from>
      <xdr:col>2</xdr:col>
      <xdr:colOff>1250156</xdr:colOff>
      <xdr:row>221</xdr:row>
      <xdr:rowOff>14875</xdr:rowOff>
    </xdr:from>
    <xdr:to>
      <xdr:col>2</xdr:col>
      <xdr:colOff>2786062</xdr:colOff>
      <xdr:row>221</xdr:row>
      <xdr:rowOff>847725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B0EC895-A6D3-474F-A955-259AEFF00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344" y="74726594"/>
          <a:ext cx="1535906" cy="832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295275</xdr:colOff>
      <xdr:row>0</xdr:row>
      <xdr:rowOff>236429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B7699D-2EA9-4246-86FA-77718FB988C1}"/>
            </a:ext>
          </a:extLst>
        </xdr:cNvPr>
        <xdr:cNvSpPr/>
      </xdr:nvSpPr>
      <xdr:spPr bwMode="auto">
        <a:xfrm>
          <a:off x="4943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295275</xdr:colOff>
      <xdr:row>0</xdr:row>
      <xdr:rowOff>236429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C03E6F-ACCA-4244-8D41-778B17268A9D}"/>
            </a:ext>
          </a:extLst>
        </xdr:cNvPr>
        <xdr:cNvSpPr/>
      </xdr:nvSpPr>
      <xdr:spPr bwMode="auto">
        <a:xfrm>
          <a:off x="7991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DD4666A-71B1-4815-A49F-800625091D10}"/>
            </a:ext>
          </a:extLst>
        </xdr:cNvPr>
        <xdr:cNvSpPr/>
      </xdr:nvSpPr>
      <xdr:spPr bwMode="auto">
        <a:xfrm>
          <a:off x="4943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2DCFFD7-EA42-4B40-B1C6-5C4F3596A927}"/>
            </a:ext>
          </a:extLst>
        </xdr:cNvPr>
        <xdr:cNvSpPr/>
      </xdr:nvSpPr>
      <xdr:spPr bwMode="auto">
        <a:xfrm>
          <a:off x="7991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329</xdr:row>
      <xdr:rowOff>142875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65FD15-76E3-4EA9-BCFF-8905A1FE0393}"/>
            </a:ext>
          </a:extLst>
        </xdr:cNvPr>
        <xdr:cNvSpPr/>
      </xdr:nvSpPr>
      <xdr:spPr bwMode="auto">
        <a:xfrm>
          <a:off x="4943475" y="680370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329</xdr:row>
      <xdr:rowOff>142875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380F5D-6EC1-4358-83E6-CA0BAF26594D}"/>
            </a:ext>
          </a:extLst>
        </xdr:cNvPr>
        <xdr:cNvSpPr/>
      </xdr:nvSpPr>
      <xdr:spPr bwMode="auto">
        <a:xfrm>
          <a:off x="7991475" y="680370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396</xdr:row>
      <xdr:rowOff>142875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B982318-2CFC-4DB6-B5C5-B08519525791}"/>
            </a:ext>
          </a:extLst>
        </xdr:cNvPr>
        <xdr:cNvSpPr/>
      </xdr:nvSpPr>
      <xdr:spPr bwMode="auto">
        <a:xfrm>
          <a:off x="4943475" y="817340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396</xdr:row>
      <xdr:rowOff>142875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CDB694-7697-42C8-A0C3-4EC3B377B0B6}"/>
            </a:ext>
          </a:extLst>
        </xdr:cNvPr>
        <xdr:cNvSpPr/>
      </xdr:nvSpPr>
      <xdr:spPr bwMode="auto">
        <a:xfrm>
          <a:off x="7991475" y="817340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128</xdr:row>
      <xdr:rowOff>142875</xdr:rowOff>
    </xdr:from>
    <xdr:ext cx="295275" cy="236429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F10B26-99CA-461D-B623-B097A0374C20}"/>
            </a:ext>
          </a:extLst>
        </xdr:cNvPr>
        <xdr:cNvSpPr/>
      </xdr:nvSpPr>
      <xdr:spPr bwMode="auto">
        <a:xfrm>
          <a:off x="4943475" y="269462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128</xdr:row>
      <xdr:rowOff>142875</xdr:rowOff>
    </xdr:from>
    <xdr:ext cx="295275" cy="236429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B6AA354-9D42-4040-AB83-9AAD88DEA2C9}"/>
            </a:ext>
          </a:extLst>
        </xdr:cNvPr>
        <xdr:cNvSpPr/>
      </xdr:nvSpPr>
      <xdr:spPr bwMode="auto">
        <a:xfrm>
          <a:off x="7991475" y="269462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195</xdr:row>
      <xdr:rowOff>142875</xdr:rowOff>
    </xdr:from>
    <xdr:ext cx="295275" cy="236429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4BEBAAE-6338-4C94-84FB-F99F041DCF25}"/>
            </a:ext>
          </a:extLst>
        </xdr:cNvPr>
        <xdr:cNvSpPr/>
      </xdr:nvSpPr>
      <xdr:spPr bwMode="auto">
        <a:xfrm>
          <a:off x="4943475" y="406431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195</xdr:row>
      <xdr:rowOff>142875</xdr:rowOff>
    </xdr:from>
    <xdr:ext cx="295275" cy="236429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A7EDE3-A5FC-466C-AC15-0F3A62D4C638}"/>
            </a:ext>
          </a:extLst>
        </xdr:cNvPr>
        <xdr:cNvSpPr/>
      </xdr:nvSpPr>
      <xdr:spPr bwMode="auto">
        <a:xfrm>
          <a:off x="7991475" y="406431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262</xdr:row>
      <xdr:rowOff>142875</xdr:rowOff>
    </xdr:from>
    <xdr:ext cx="295275" cy="236429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57DBC60-1016-4046-98B1-C1C28C8364E3}"/>
            </a:ext>
          </a:extLst>
        </xdr:cNvPr>
        <xdr:cNvSpPr/>
      </xdr:nvSpPr>
      <xdr:spPr bwMode="auto">
        <a:xfrm>
          <a:off x="4943475" y="543401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262</xdr:row>
      <xdr:rowOff>142875</xdr:rowOff>
    </xdr:from>
    <xdr:ext cx="295275" cy="236429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3DDBC7E-1B44-45E6-AC54-AA2F7B293D8E}"/>
            </a:ext>
          </a:extLst>
        </xdr:cNvPr>
        <xdr:cNvSpPr/>
      </xdr:nvSpPr>
      <xdr:spPr bwMode="auto">
        <a:xfrm>
          <a:off x="7991475" y="543401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E19815-E623-45C4-AB32-23B5394AC44D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9DC02D1-65C1-4C38-B89A-ADB20155AD61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93DCFA6-814A-40FD-BC63-07852EE77079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08C98AC-AB53-4EA6-9E91-4D6414474F5E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873FC4-F94A-4BB1-B4DF-DFABA57040B6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71AFF9-7A33-48CF-8B9E-1B047D4AA968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86CD0D-EBBD-4031-8955-A216D5F254EC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AB6A97-0AB6-48B2-B3F6-F0ADCE8F2192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31CD82F-1A30-4F35-BDE9-3874BE630CFF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AC3001-EB26-41EB-8B35-B71AA88048A8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75352F-A4EF-4982-96ED-524692C280A4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7C81CF0-E629-4BF8-9E5D-DF5B98ECD639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A9E7813-266D-429B-9EB5-8AA3F7EA7925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378905-A120-455E-AD9E-80DA2A9EB984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0BA864-9F20-43E5-98EC-6EBEF78B28FA}"/>
            </a:ext>
          </a:extLst>
        </xdr:cNvPr>
        <xdr:cNvSpPr/>
      </xdr:nvSpPr>
      <xdr:spPr bwMode="auto">
        <a:xfrm>
          <a:off x="4943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295275" cy="236429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3867EB-A9CF-40FC-83DD-EE787A69471F}"/>
            </a:ext>
          </a:extLst>
        </xdr:cNvPr>
        <xdr:cNvSpPr/>
      </xdr:nvSpPr>
      <xdr:spPr bwMode="auto">
        <a:xfrm>
          <a:off x="7991475" y="938403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463</xdr:row>
      <xdr:rowOff>142875</xdr:rowOff>
    </xdr:from>
    <xdr:ext cx="295275" cy="236429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BDBDFD4-CA2F-4E89-A54C-DED7437BC9CA}"/>
            </a:ext>
          </a:extLst>
        </xdr:cNvPr>
        <xdr:cNvSpPr/>
      </xdr:nvSpPr>
      <xdr:spPr bwMode="auto">
        <a:xfrm>
          <a:off x="4943475" y="954309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463</xdr:row>
      <xdr:rowOff>142875</xdr:rowOff>
    </xdr:from>
    <xdr:ext cx="295275" cy="236429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842B2F-5A1E-44D0-9345-8C75D9DA5533}"/>
            </a:ext>
          </a:extLst>
        </xdr:cNvPr>
        <xdr:cNvSpPr/>
      </xdr:nvSpPr>
      <xdr:spPr bwMode="auto">
        <a:xfrm>
          <a:off x="7991475" y="954309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0DA581-7343-4DE5-BA70-A64796B44505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FA5940-CF82-4247-94E8-E3E1B663BC3D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419757-2264-41E0-A362-CBD08CFB4C3F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F7286C-A635-4B50-B8E0-FA63B037BCBB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B758D6-9322-4863-936E-74187E7F3D5B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61044A-9F4F-428F-A508-BD8385F3A0ED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B4C23E-A75F-4D4A-84AC-2869750D098B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36C281-EB2F-45A2-B83A-03810447446C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FECBDE-E678-4A8C-BD5F-5096A1BFA5B8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6EE51B7-29AE-4A3C-B98F-009D82AED939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25F832-2994-4924-9E08-63B1319234CE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C2944E-FC11-45D0-A3A2-5DD6A05E8BB0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FC1AAD-5451-4C40-8ADD-9B525973CB05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F4C2487-3385-4C28-9576-28E084DFB201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1BDBCE-5CB4-42B7-8F38-83D412C895D1}"/>
            </a:ext>
          </a:extLst>
        </xdr:cNvPr>
        <xdr:cNvSpPr/>
      </xdr:nvSpPr>
      <xdr:spPr bwMode="auto">
        <a:xfrm>
          <a:off x="4943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295275" cy="236429"/>
    <xdr:sp macro="" textlink="">
      <xdr:nvSpPr>
        <xdr:cNvPr id="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66803A-F734-4E91-86E7-F4023B770A85}"/>
            </a:ext>
          </a:extLst>
        </xdr:cNvPr>
        <xdr:cNvSpPr/>
      </xdr:nvSpPr>
      <xdr:spPr bwMode="auto">
        <a:xfrm>
          <a:off x="7991475" y="10752772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7ABDC7-FD09-43A6-9FE1-F6B4F19C85A4}"/>
            </a:ext>
          </a:extLst>
        </xdr:cNvPr>
        <xdr:cNvSpPr/>
      </xdr:nvSpPr>
      <xdr:spPr bwMode="auto">
        <a:xfrm>
          <a:off x="4943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149434-DAAE-4611-8A0F-96BCF10785A3}"/>
            </a:ext>
          </a:extLst>
        </xdr:cNvPr>
        <xdr:cNvSpPr/>
      </xdr:nvSpPr>
      <xdr:spPr bwMode="auto">
        <a:xfrm>
          <a:off x="7991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9F27DB2-21C7-40F7-9ADF-989858EFF381}"/>
            </a:ext>
          </a:extLst>
        </xdr:cNvPr>
        <xdr:cNvSpPr/>
      </xdr:nvSpPr>
      <xdr:spPr bwMode="auto">
        <a:xfrm>
          <a:off x="4943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295275" cy="236429"/>
    <xdr:sp macro="" textlink="">
      <xdr:nvSpPr>
        <xdr:cNvPr id="5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FCC244-296C-4CE0-B0DA-548DD1368FB2}"/>
            </a:ext>
          </a:extLst>
        </xdr:cNvPr>
        <xdr:cNvSpPr/>
      </xdr:nvSpPr>
      <xdr:spPr bwMode="auto">
        <a:xfrm>
          <a:off x="7991475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61</xdr:row>
      <xdr:rowOff>142875</xdr:rowOff>
    </xdr:from>
    <xdr:ext cx="295275" cy="236429"/>
    <xdr:sp macro="" textlink="">
      <xdr:nvSpPr>
        <xdr:cNvPr id="5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3FBE69-8AD8-40CC-9824-CD87DAD0F8D2}"/>
            </a:ext>
          </a:extLst>
        </xdr:cNvPr>
        <xdr:cNvSpPr/>
      </xdr:nvSpPr>
      <xdr:spPr bwMode="auto">
        <a:xfrm>
          <a:off x="4943475" y="132492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61</xdr:row>
      <xdr:rowOff>142875</xdr:rowOff>
    </xdr:from>
    <xdr:ext cx="295275" cy="236429"/>
    <xdr:sp macro="" textlink="">
      <xdr:nvSpPr>
        <xdr:cNvPr id="5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5F6979-2A3D-440B-838C-4D28A1E391C5}"/>
            </a:ext>
          </a:extLst>
        </xdr:cNvPr>
        <xdr:cNvSpPr/>
      </xdr:nvSpPr>
      <xdr:spPr bwMode="auto">
        <a:xfrm>
          <a:off x="7991475" y="13249275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33618</xdr:colOff>
      <xdr:row>0</xdr:row>
      <xdr:rowOff>340059</xdr:rowOff>
    </xdr:from>
    <xdr:ext cx="2178050" cy="762117"/>
    <xdr:pic>
      <xdr:nvPicPr>
        <xdr:cNvPr id="96" name="Picture 2">
          <a:extLst>
            <a:ext uri="{FF2B5EF4-FFF2-40B4-BE49-F238E27FC236}">
              <a16:creationId xmlns:a16="http://schemas.microsoft.com/office/drawing/2014/main" id="{C652F117-CDFE-4F05-B24B-30BD3657B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34005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1</xdr:col>
      <xdr:colOff>427652</xdr:colOff>
      <xdr:row>57</xdr:row>
      <xdr:rowOff>27009</xdr:rowOff>
    </xdr:from>
    <xdr:to>
      <xdr:col>2</xdr:col>
      <xdr:colOff>622042</xdr:colOff>
      <xdr:row>57</xdr:row>
      <xdr:rowOff>543507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AC5B9F89-8C0D-4726-BA71-529E18A5D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764" y="12827443"/>
          <a:ext cx="952502" cy="516498"/>
        </a:xfrm>
        <a:prstGeom prst="rect">
          <a:avLst/>
        </a:prstGeom>
      </xdr:spPr>
    </xdr:pic>
    <xdr:clientData/>
  </xdr:twoCellAnchor>
  <xdr:twoCellAnchor editAs="oneCell">
    <xdr:from>
      <xdr:col>9</xdr:col>
      <xdr:colOff>97195</xdr:colOff>
      <xdr:row>57</xdr:row>
      <xdr:rowOff>29634</xdr:rowOff>
    </xdr:from>
    <xdr:to>
      <xdr:col>9</xdr:col>
      <xdr:colOff>738046</xdr:colOff>
      <xdr:row>57</xdr:row>
      <xdr:rowOff>515127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8C6291AC-1C61-4A4E-844C-478B7F6EC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30" y="12830068"/>
          <a:ext cx="640851" cy="4854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295275</xdr:colOff>
      <xdr:row>2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01B817B-1257-43D7-A879-38333C6C59B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295275</xdr:colOff>
      <xdr:row>2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462A97-9B2F-47AC-B07A-253C4E46619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7BB209-7D1E-4470-9B83-2B7224FE986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A1E7E0-9FF1-4DCE-A5B1-90C2AF96E86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2FBCB4-EF60-4B34-AB8F-47CA85A28D1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0C2C14-7D35-4C43-A71C-682AA01FD2B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EC1C840-A7B0-4FFF-9F04-FA426C8DCA0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80FAA0-3C22-4764-AC06-8EA56A9BB8A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9807</xdr:colOff>
      <xdr:row>1</xdr:row>
      <xdr:rowOff>91569</xdr:rowOff>
    </xdr:from>
    <xdr:ext cx="2120186" cy="741870"/>
    <xdr:pic>
      <xdr:nvPicPr>
        <xdr:cNvPr id="10" name="Picture 2">
          <a:extLst>
            <a:ext uri="{FF2B5EF4-FFF2-40B4-BE49-F238E27FC236}">
              <a16:creationId xmlns:a16="http://schemas.microsoft.com/office/drawing/2014/main" id="{E6E28CDA-6139-45E0-9F56-F92884774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7" y="282069"/>
          <a:ext cx="2120186" cy="741870"/>
        </a:xfrm>
        <a:prstGeom prst="rect">
          <a:avLst/>
        </a:prstGeom>
      </xdr:spPr>
    </xdr:pic>
    <xdr:clientData/>
  </xdr:oneCellAnchor>
  <xdr:twoCellAnchor editAs="oneCell">
    <xdr:from>
      <xdr:col>1</xdr:col>
      <xdr:colOff>500062</xdr:colOff>
      <xdr:row>60</xdr:row>
      <xdr:rowOff>47624</xdr:rowOff>
    </xdr:from>
    <xdr:to>
      <xdr:col>2</xdr:col>
      <xdr:colOff>690564</xdr:colOff>
      <xdr:row>62</xdr:row>
      <xdr:rowOff>183122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BB8EF48-61CC-48B1-9CB7-59F41EA31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062" y="12120562"/>
          <a:ext cx="952502" cy="516498"/>
        </a:xfrm>
        <a:prstGeom prst="rect">
          <a:avLst/>
        </a:prstGeom>
      </xdr:spPr>
    </xdr:pic>
    <xdr:clientData/>
  </xdr:twoCellAnchor>
  <xdr:twoCellAnchor editAs="oneCell">
    <xdr:from>
      <xdr:col>9</xdr:col>
      <xdr:colOff>214312</xdr:colOff>
      <xdr:row>60</xdr:row>
      <xdr:rowOff>59530</xdr:rowOff>
    </xdr:from>
    <xdr:to>
      <xdr:col>10</xdr:col>
      <xdr:colOff>93163</xdr:colOff>
      <xdr:row>62</xdr:row>
      <xdr:rowOff>164023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03D2D58-5D73-4491-A15D-3CF15E7A4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2312" y="12132468"/>
          <a:ext cx="640851" cy="4854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295275</xdr:colOff>
      <xdr:row>5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1C471F4-382F-4241-AF2D-CD28D145B3D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295275</xdr:colOff>
      <xdr:row>5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DAB943-307B-457E-BDF4-68D7AF02387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764023-36E4-41F2-97EF-B5F427ED60A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548AC3-83A4-4E3A-A63F-B0DB86C7D15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537BD8-6C61-48AB-A053-5FBDAC239A9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1DE90A-6677-4B25-ADF7-BD61E3FCAAC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502DCC-6F12-44EE-A9E8-DCC54168508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8F264B-30EF-4162-B765-F0381515F5D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219075</xdr:colOff>
      <xdr:row>4</xdr:row>
      <xdr:rowOff>6685</xdr:rowOff>
    </xdr:from>
    <xdr:ext cx="1714500" cy="599917"/>
    <xdr:pic>
      <xdr:nvPicPr>
        <xdr:cNvPr id="10" name="Picture 2">
          <a:extLst>
            <a:ext uri="{FF2B5EF4-FFF2-40B4-BE49-F238E27FC236}">
              <a16:creationId xmlns:a16="http://schemas.microsoft.com/office/drawing/2014/main" id="{92A0B564-CFAF-4F89-850B-DAC539981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768685"/>
          <a:ext cx="1714500" cy="599917"/>
        </a:xfrm>
        <a:prstGeom prst="rect">
          <a:avLst/>
        </a:prstGeom>
      </xdr:spPr>
    </xdr:pic>
    <xdr:clientData/>
  </xdr:oneCellAnchor>
  <xdr:twoCellAnchor editAs="oneCell">
    <xdr:from>
      <xdr:col>1</xdr:col>
      <xdr:colOff>466724</xdr:colOff>
      <xdr:row>63</xdr:row>
      <xdr:rowOff>76199</xdr:rowOff>
    </xdr:from>
    <xdr:to>
      <xdr:col>2</xdr:col>
      <xdr:colOff>552449</xdr:colOff>
      <xdr:row>65</xdr:row>
      <xdr:rowOff>154882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48D757C-26EE-4DD8-BAA4-A0127C5DA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4" y="12420599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63</xdr:row>
      <xdr:rowOff>28575</xdr:rowOff>
    </xdr:from>
    <xdr:to>
      <xdr:col>10</xdr:col>
      <xdr:colOff>59826</xdr:colOff>
      <xdr:row>65</xdr:row>
      <xdr:rowOff>133068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A9D6DAE-16E6-4751-B271-97B3E49FF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12372975"/>
          <a:ext cx="640851" cy="4854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DFA1DB8-2B51-40C2-8F24-F79C321B252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5C3F58-376F-4741-9C86-B9AD3D94147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611857-13B5-4987-88F1-B5AF93227EE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3B6D4C-ADC0-4C01-A811-90A24495282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E0E9D6-CE55-4D98-822E-DF0B76B26A8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684EF43-0700-4F88-B349-16F295AB577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1806C2-169C-4E53-8967-EBFCBB3B354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55B09C-9CE7-4584-92EF-7BBA9153B5F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43143</xdr:colOff>
      <xdr:row>2</xdr:row>
      <xdr:rowOff>187659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C3AEECEB-06E8-428A-9400-B6833B908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3" y="56865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295275</xdr:colOff>
      <xdr:row>63</xdr:row>
      <xdr:rowOff>57150</xdr:rowOff>
    </xdr:from>
    <xdr:to>
      <xdr:col>3</xdr:col>
      <xdr:colOff>381000</xdr:colOff>
      <xdr:row>65</xdr:row>
      <xdr:rowOff>135833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7BC9957-2DD3-427A-88A0-35467C34B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9275" y="12401550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63</xdr:row>
      <xdr:rowOff>57150</xdr:rowOff>
    </xdr:from>
    <xdr:to>
      <xdr:col>10</xdr:col>
      <xdr:colOff>269376</xdr:colOff>
      <xdr:row>65</xdr:row>
      <xdr:rowOff>161643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94702A3-3391-476C-A812-71468CDD5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12401550"/>
          <a:ext cx="640851" cy="4854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96ED77-3953-49BB-AE34-B24FF4CB7AF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236E2B-909F-4EBB-935E-4858447A72F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5DCFE7-BBBC-437E-8EB8-9091FA8588E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AF548E-3DBA-4271-9D9A-48C8F4F0E98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C2CB6F5-7E09-48AB-8E9D-3661CEA4EA8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E3F3FA-6828-4C87-9F40-6DD02775694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5C8BC8-4321-4F1F-AA65-C1D51AFE953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510B361-EE96-4A1C-8BB5-0638B18EB06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81243</xdr:colOff>
      <xdr:row>3</xdr:row>
      <xdr:rowOff>35259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908A507E-211E-4940-9515-07B5AACE4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3" y="60675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133350</xdr:colOff>
      <xdr:row>62</xdr:row>
      <xdr:rowOff>47625</xdr:rowOff>
    </xdr:from>
    <xdr:to>
      <xdr:col>3</xdr:col>
      <xdr:colOff>219075</xdr:colOff>
      <xdr:row>64</xdr:row>
      <xdr:rowOff>126308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1A9E0BD-6750-4447-A25F-F46D7A077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1220152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571500</xdr:colOff>
      <xdr:row>62</xdr:row>
      <xdr:rowOff>19050</xdr:rowOff>
    </xdr:from>
    <xdr:to>
      <xdr:col>10</xdr:col>
      <xdr:colOff>450351</xdr:colOff>
      <xdr:row>64</xdr:row>
      <xdr:rowOff>123543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BC87D30-E708-44CF-87E5-9A336E4D3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12172950"/>
          <a:ext cx="640851" cy="4854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AA6760E-6D7A-4893-B331-401A6E91883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2A1710-2273-4DCC-BB0B-FAC4692E68D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BA8775-C367-4312-B708-D69B8DF052B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E8E2A6-199A-42BC-A587-D377BD87C0D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B598E4-18D4-49BE-9389-E17926CFA64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86DCC4-195C-4C81-8D65-C5111101284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72110C-FC5C-48A7-BC72-EB8372F9D9E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72763E-0536-405B-9B61-7AFE152BC2A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52668</xdr:colOff>
      <xdr:row>2</xdr:row>
      <xdr:rowOff>187659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9C007D29-7B94-41C3-AB92-EB14CCE50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68" y="56865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142875</xdr:colOff>
      <xdr:row>62</xdr:row>
      <xdr:rowOff>28575</xdr:rowOff>
    </xdr:from>
    <xdr:to>
      <xdr:col>3</xdr:col>
      <xdr:colOff>228600</xdr:colOff>
      <xdr:row>64</xdr:row>
      <xdr:rowOff>107258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B2AB051-AF88-468E-927C-D4DDFDA10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5" y="1218247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561975</xdr:colOff>
      <xdr:row>62</xdr:row>
      <xdr:rowOff>47625</xdr:rowOff>
    </xdr:from>
    <xdr:to>
      <xdr:col>10</xdr:col>
      <xdr:colOff>440826</xdr:colOff>
      <xdr:row>64</xdr:row>
      <xdr:rowOff>152118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A084F02-3D8B-4C39-9994-B92CDCDB5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12201525"/>
          <a:ext cx="640851" cy="48549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8AD593-8D99-4A70-A2D4-C9482C6820B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406162-15A8-49B3-B532-E64A3D1EBF8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4AFFD2-E26A-4DF2-922E-3214847B257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9D2205F-1271-4C26-9AFE-4E63D99A743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8EB9EA-F29D-44A0-AF49-3FC7F540DA5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A9E9B9-22BD-408F-8ED9-7D0F57340F5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1FF0C2-B536-40BC-99A0-3779BCA1522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EF6C04A-3C5F-46AE-B9B9-9C3EE86C59F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14568</xdr:colOff>
      <xdr:row>2</xdr:row>
      <xdr:rowOff>6684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CD88C78F-B993-4130-811E-0F56D8DF5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8" y="38768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133350</xdr:colOff>
      <xdr:row>60</xdr:row>
      <xdr:rowOff>38100</xdr:rowOff>
    </xdr:from>
    <xdr:to>
      <xdr:col>3</xdr:col>
      <xdr:colOff>219075</xdr:colOff>
      <xdr:row>62</xdr:row>
      <xdr:rowOff>116783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DE43BE1-C4A7-4005-BF07-6549FD710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11811000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733425</xdr:colOff>
      <xdr:row>60</xdr:row>
      <xdr:rowOff>57150</xdr:rowOff>
    </xdr:from>
    <xdr:to>
      <xdr:col>10</xdr:col>
      <xdr:colOff>612276</xdr:colOff>
      <xdr:row>62</xdr:row>
      <xdr:rowOff>161643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94700EB-342C-481F-AB41-3C94C50E9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11830050"/>
          <a:ext cx="640851" cy="48549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1C4885-DF0A-41B7-B157-72861F2AED1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FB390E-1ADB-4B4E-A98A-C4F4C03A60B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3DAE56-A657-4DE2-B2E8-891D79D156E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AA348DC-0C35-45C5-A5C7-DC252786E8D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A84BE8-5B03-4F3F-ADC9-F7CA5265A1E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978374-253A-4736-9BD0-597BC107C5F2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8EFB9C-7C4F-41F1-B38E-F54C054FFB6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78CBFC4-1D89-4928-89E3-D94D780D6E7A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14568</xdr:colOff>
      <xdr:row>3</xdr:row>
      <xdr:rowOff>44784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BD1D2832-3922-46DE-B410-E71187ED3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8" y="61628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95250</xdr:colOff>
      <xdr:row>62</xdr:row>
      <xdr:rowOff>28575</xdr:rowOff>
    </xdr:from>
    <xdr:to>
      <xdr:col>3</xdr:col>
      <xdr:colOff>180975</xdr:colOff>
      <xdr:row>64</xdr:row>
      <xdr:rowOff>107258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16AB326-D1DB-4A36-9D4A-CB2C52426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1218247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62</xdr:row>
      <xdr:rowOff>66675</xdr:rowOff>
    </xdr:from>
    <xdr:to>
      <xdr:col>10</xdr:col>
      <xdr:colOff>678951</xdr:colOff>
      <xdr:row>64</xdr:row>
      <xdr:rowOff>171168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9801AB4-A2F8-4D2B-BE48-24E30AE0A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12220575"/>
          <a:ext cx="640851" cy="48549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444A47-6190-48A9-8179-64FCE55CC8A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9CA108-0957-4777-8799-B85E29A7CD2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9F3228-5C73-4D1E-B3F0-7A440DECEC5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DB68CA-1C58-4AEC-A35B-BF528421FC80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518CCB0-F6E8-4234-BDA2-762F2F84716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F36C55-351F-4727-8173-4D97A32EF32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37CE48-51BB-4B00-9F5B-2087FDA2498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E6C049A-A2E7-43BA-9F4C-A467AD9C38D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62193</xdr:colOff>
      <xdr:row>3</xdr:row>
      <xdr:rowOff>25734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600E8954-21AE-4C3E-A648-60869E50A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3" y="59723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143983</xdr:colOff>
      <xdr:row>62</xdr:row>
      <xdr:rowOff>99680</xdr:rowOff>
    </xdr:from>
    <xdr:to>
      <xdr:col>3</xdr:col>
      <xdr:colOff>227493</xdr:colOff>
      <xdr:row>64</xdr:row>
      <xdr:rowOff>182794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DD8D7DE-CEA2-400D-A250-AA0BDDA76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413" y="12149913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10</xdr:col>
      <xdr:colOff>110757</xdr:colOff>
      <xdr:row>62</xdr:row>
      <xdr:rowOff>77529</xdr:rowOff>
    </xdr:from>
    <xdr:to>
      <xdr:col>10</xdr:col>
      <xdr:colOff>751608</xdr:colOff>
      <xdr:row>64</xdr:row>
      <xdr:rowOff>186453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63EA3B9-E51B-48F7-8A93-DF3C2B19D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7966" y="12127762"/>
          <a:ext cx="640851" cy="48549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318A39-0EE9-462B-AE2E-B601C566793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E83BC6-033A-4D1A-8058-273BFE65AA0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A4EA5C-F1D2-48AF-AED0-990FC3447D91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C4D6C27-CC0E-47D1-AD21-0A01585B594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093ED89-577E-4CB6-BB73-14CD44B3E9B5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E0BF38-159B-4742-B077-0AE3507ECE18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CEF4DF-8E28-43BD-8183-6C4DA617FB4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BD939F-14B8-47D2-A057-FDE425617A8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43143</xdr:colOff>
      <xdr:row>2</xdr:row>
      <xdr:rowOff>44784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0D7DB1CA-2FD6-42AC-911F-547D51715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3" y="42578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161925</xdr:colOff>
      <xdr:row>61</xdr:row>
      <xdr:rowOff>57150</xdr:rowOff>
    </xdr:from>
    <xdr:to>
      <xdr:col>3</xdr:col>
      <xdr:colOff>247650</xdr:colOff>
      <xdr:row>63</xdr:row>
      <xdr:rowOff>135833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094BE30-87F3-4894-99E5-C356DDF55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2020550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733425</xdr:colOff>
      <xdr:row>61</xdr:row>
      <xdr:rowOff>47625</xdr:rowOff>
    </xdr:from>
    <xdr:to>
      <xdr:col>10</xdr:col>
      <xdr:colOff>612276</xdr:colOff>
      <xdr:row>63</xdr:row>
      <xdr:rowOff>152118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FD62762-1FA9-4891-B378-57B1D01D8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12011025"/>
          <a:ext cx="640851" cy="48549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7F9A65-6D30-4D0D-9324-42D013395FC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835D7A-8E75-4B4C-B315-94DE9F2DD04F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1647CAD-283E-4A04-A0E8-8FCFD6223C1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B41E25-CF8C-44AE-B408-3972B6768C4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F681D9-0E5A-47B3-B112-75669EA7592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558394-ABD5-45E7-96BF-5068520ECE1B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ABD3CC-A871-441B-9DA3-5FFDB04E4B7D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03B315-C6BF-41B8-AABA-B75D9F439753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109818</xdr:colOff>
      <xdr:row>3</xdr:row>
      <xdr:rowOff>54309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0035AA30-B37D-4D75-B593-41D7A7F66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18" y="62580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104775</xdr:colOff>
      <xdr:row>61</xdr:row>
      <xdr:rowOff>95250</xdr:rowOff>
    </xdr:from>
    <xdr:to>
      <xdr:col>3</xdr:col>
      <xdr:colOff>190500</xdr:colOff>
      <xdr:row>63</xdr:row>
      <xdr:rowOff>173933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F89B9B9-825A-48BB-AA78-6A55A9AC5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775" y="12058650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638175</xdr:colOff>
      <xdr:row>61</xdr:row>
      <xdr:rowOff>66675</xdr:rowOff>
    </xdr:from>
    <xdr:to>
      <xdr:col>10</xdr:col>
      <xdr:colOff>517026</xdr:colOff>
      <xdr:row>63</xdr:row>
      <xdr:rowOff>171168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476A722-E58B-4C02-8D4B-5FA78AF36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5" y="12030075"/>
          <a:ext cx="640851" cy="48549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6B99D9B-06EA-4A53-9C19-1AB04B4F080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45929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CA452F-1C25-4D24-A9AF-97A0A84EEEB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905E6D-3DCB-4980-968D-D09652D0ADB9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1B1DBA-26F0-4012-ADAD-CD9CC7BD7E17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570067-6D9B-4F3B-988D-4899B93275BC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F07CEB-4640-403C-8458-4FB0654F93AE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2B8C5A-9BCF-4EF8-AC6F-7CA9A7941936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DFCD61E-9DCA-4E6F-A35D-91BA5C1F11A4}"/>
            </a:ext>
          </a:extLst>
        </xdr:cNvPr>
        <xdr:cNvSpPr/>
      </xdr:nvSpPr>
      <xdr:spPr bwMode="auto">
        <a:xfrm>
          <a:off x="0" y="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33618</xdr:colOff>
      <xdr:row>3</xdr:row>
      <xdr:rowOff>16209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BCAA6462-E703-407B-B34F-2D94DA1AB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587709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152400</xdr:colOff>
      <xdr:row>63</xdr:row>
      <xdr:rowOff>47625</xdr:rowOff>
    </xdr:from>
    <xdr:to>
      <xdr:col>3</xdr:col>
      <xdr:colOff>238125</xdr:colOff>
      <xdr:row>65</xdr:row>
      <xdr:rowOff>126308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47A3CC6-9DC6-4155-A43C-3C79B568A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1239202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63</xdr:row>
      <xdr:rowOff>9525</xdr:rowOff>
    </xdr:from>
    <xdr:to>
      <xdr:col>11</xdr:col>
      <xdr:colOff>69351</xdr:colOff>
      <xdr:row>65</xdr:row>
      <xdr:rowOff>114018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DBF93F8-54AD-408C-9891-3BCE39A0B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12353925"/>
          <a:ext cx="640851" cy="48549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64979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485EE2-227C-4E27-A666-F63F5446B316}"/>
            </a:ext>
          </a:extLst>
        </xdr:cNvPr>
        <xdr:cNvSpPr/>
      </xdr:nvSpPr>
      <xdr:spPr bwMode="auto">
        <a:xfrm>
          <a:off x="0" y="571500"/>
          <a:ext cx="295275" cy="255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295275</xdr:colOff>
      <xdr:row>3</xdr:row>
      <xdr:rowOff>64979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88AF94-BE23-4AE6-B247-53CE87F3A681}"/>
            </a:ext>
          </a:extLst>
        </xdr:cNvPr>
        <xdr:cNvSpPr/>
      </xdr:nvSpPr>
      <xdr:spPr bwMode="auto">
        <a:xfrm>
          <a:off x="0" y="571500"/>
          <a:ext cx="295275" cy="255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9CBC53-4D31-42CB-AF8F-25647259BDF4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1CACF0-98C3-4B3C-83A6-B998369402C6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A22F08-4A12-4AC6-A40E-54043ABEC96B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331E29-6FF2-4E34-AD30-2B4064630B36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2C5463-4607-4E29-BE70-FE8D71AC5DC3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B86CE85-90B8-4E05-95C4-549EFE5B19C6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43143</xdr:colOff>
      <xdr:row>2</xdr:row>
      <xdr:rowOff>63834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D768EC28-439E-4924-88C8-B9A7D5A4D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3" y="44483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161925</xdr:colOff>
      <xdr:row>61</xdr:row>
      <xdr:rowOff>28575</xdr:rowOff>
    </xdr:from>
    <xdr:to>
      <xdr:col>3</xdr:col>
      <xdr:colOff>247650</xdr:colOff>
      <xdr:row>63</xdr:row>
      <xdr:rowOff>107258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269E63D-54CD-400C-9C88-B14DDA902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199197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695325</xdr:colOff>
      <xdr:row>61</xdr:row>
      <xdr:rowOff>85725</xdr:rowOff>
    </xdr:from>
    <xdr:to>
      <xdr:col>10</xdr:col>
      <xdr:colOff>574176</xdr:colOff>
      <xdr:row>63</xdr:row>
      <xdr:rowOff>190218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31D2F15-EC7C-4CE7-90D9-9B0C20A27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12049125"/>
          <a:ext cx="640851" cy="48549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84029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6C985B-70D4-4426-9DF7-5CE1CBEFFB5F}"/>
            </a:ext>
          </a:extLst>
        </xdr:cNvPr>
        <xdr:cNvSpPr/>
      </xdr:nvSpPr>
      <xdr:spPr bwMode="auto">
        <a:xfrm>
          <a:off x="0" y="381000"/>
          <a:ext cx="295275" cy="2745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84029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5CCE4A-6F01-4972-BB8E-D9D32FC1A893}"/>
            </a:ext>
          </a:extLst>
        </xdr:cNvPr>
        <xdr:cNvSpPr/>
      </xdr:nvSpPr>
      <xdr:spPr bwMode="auto">
        <a:xfrm>
          <a:off x="0" y="381000"/>
          <a:ext cx="295275" cy="2745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0EAF0E-A0C3-459D-BA2D-5CE4528C314A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7E1CA9-722C-4426-AEB7-7773A6941231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31C218-4A63-4EC5-91FE-AA0A5DCDF843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0E47E8-AAD7-4D8D-9060-6625E2157763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630D64-D9FC-44F4-BCDA-48C9563E1EE3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6A01D44-BE63-4765-A986-BA3FEC15DA94}"/>
            </a:ext>
          </a:extLst>
        </xdr:cNvPr>
        <xdr:cNvSpPr/>
      </xdr:nvSpPr>
      <xdr:spPr bwMode="auto">
        <a:xfrm>
          <a:off x="0" y="3810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43143</xdr:colOff>
      <xdr:row>3</xdr:row>
      <xdr:rowOff>6684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4ECD56C1-8169-4F31-8E27-DC37DFD95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3" y="57818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76200</xdr:colOff>
      <xdr:row>60</xdr:row>
      <xdr:rowOff>28575</xdr:rowOff>
    </xdr:from>
    <xdr:to>
      <xdr:col>3</xdr:col>
      <xdr:colOff>161925</xdr:colOff>
      <xdr:row>62</xdr:row>
      <xdr:rowOff>107258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3D9E931-756E-428F-BA58-C5C98A50C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11744325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676275</xdr:colOff>
      <xdr:row>60</xdr:row>
      <xdr:rowOff>28575</xdr:rowOff>
    </xdr:from>
    <xdr:to>
      <xdr:col>10</xdr:col>
      <xdr:colOff>555126</xdr:colOff>
      <xdr:row>62</xdr:row>
      <xdr:rowOff>133068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8D3A30-A528-49B3-A4CF-2A631F37E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11744325"/>
          <a:ext cx="640851" cy="48549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103079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28E354-6AAE-4FA8-AF4A-14D5B5B5386E}"/>
            </a:ext>
          </a:extLst>
        </xdr:cNvPr>
        <xdr:cNvSpPr/>
      </xdr:nvSpPr>
      <xdr:spPr bwMode="auto">
        <a:xfrm>
          <a:off x="0" y="571500"/>
          <a:ext cx="295275" cy="29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295275</xdr:colOff>
      <xdr:row>4</xdr:row>
      <xdr:rowOff>103079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A0A77C-4962-4B61-924A-996758ACF4C0}"/>
            </a:ext>
          </a:extLst>
        </xdr:cNvPr>
        <xdr:cNvSpPr/>
      </xdr:nvSpPr>
      <xdr:spPr bwMode="auto">
        <a:xfrm>
          <a:off x="0" y="571500"/>
          <a:ext cx="295275" cy="29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35F663-6740-4F26-8C25-BAB3736BC4A3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EC7F6B-E273-4E22-8F99-C2ADDBF6E09B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561FEDA-0C48-4F38-827C-36C81B8A5521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3C8918-D993-4BC0-A6AC-D2834F52C627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211198-9EC7-4477-83CB-73FAC70627C7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295275" cy="236429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68DCB83-91D9-4382-A6D9-6F57D9C85A6F}"/>
            </a:ext>
          </a:extLst>
        </xdr:cNvPr>
        <xdr:cNvSpPr/>
      </xdr:nvSpPr>
      <xdr:spPr bwMode="auto">
        <a:xfrm>
          <a:off x="0" y="571500"/>
          <a:ext cx="295275" cy="236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43143</xdr:colOff>
      <xdr:row>3</xdr:row>
      <xdr:rowOff>6684</xdr:rowOff>
    </xdr:from>
    <xdr:ext cx="2178050" cy="762117"/>
    <xdr:pic>
      <xdr:nvPicPr>
        <xdr:cNvPr id="10" name="Picture 2">
          <a:extLst>
            <a:ext uri="{FF2B5EF4-FFF2-40B4-BE49-F238E27FC236}">
              <a16:creationId xmlns:a16="http://schemas.microsoft.com/office/drawing/2014/main" id="{A8FE96C8-C693-4AFE-8AFB-2666C205C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3" y="578184"/>
          <a:ext cx="2178050" cy="762117"/>
        </a:xfrm>
        <a:prstGeom prst="rect">
          <a:avLst/>
        </a:prstGeom>
      </xdr:spPr>
    </xdr:pic>
    <xdr:clientData/>
  </xdr:oneCellAnchor>
  <xdr:twoCellAnchor editAs="oneCell">
    <xdr:from>
      <xdr:col>2</xdr:col>
      <xdr:colOff>304800</xdr:colOff>
      <xdr:row>66</xdr:row>
      <xdr:rowOff>57150</xdr:rowOff>
    </xdr:from>
    <xdr:to>
      <xdr:col>3</xdr:col>
      <xdr:colOff>390525</xdr:colOff>
      <xdr:row>68</xdr:row>
      <xdr:rowOff>135833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75B9704-6999-421F-B748-BA0F9CDC7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12915900"/>
          <a:ext cx="847725" cy="459683"/>
        </a:xfrm>
        <a:prstGeom prst="rect">
          <a:avLst/>
        </a:prstGeom>
      </xdr:spPr>
    </xdr:pic>
    <xdr:clientData/>
  </xdr:twoCellAnchor>
  <xdr:twoCellAnchor editAs="oneCell">
    <xdr:from>
      <xdr:col>9</xdr:col>
      <xdr:colOff>685800</xdr:colOff>
      <xdr:row>66</xdr:row>
      <xdr:rowOff>28575</xdr:rowOff>
    </xdr:from>
    <xdr:to>
      <xdr:col>10</xdr:col>
      <xdr:colOff>564651</xdr:colOff>
      <xdr:row>68</xdr:row>
      <xdr:rowOff>133068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15AA32D-C583-4069-8CAE-2A89838B7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12887325"/>
          <a:ext cx="640851" cy="4854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ADMINI~1\CONFIG~1\Temp\Rar$DI00.344\ACTA%2002%20DEFINITIV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laudia/APU%20PLANEACION%20MUNICIPAL%20NEIVA/ing.%20CLAUDIA/PRESUPUESTO%20ANDEN%20CARRERA%204%20ENTRE%20CALLE%2021%20Y%20AV%20LA%20TOM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Palacio-CIVI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ELECTRIC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Palaci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ALACIO-ALCALDIA\PROYECTOS\ESTRUCTURAS\SALONES%20COMUNALES\LA%20PESQUERA\CANCHAS\PROPUEST\PROPUEST\SALA%20DE%20URGENCIAS%20H.S.L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claudia\APU%20PLANEACION%20MUNICIPAL%20NEIVA\ing.%20CLAUDIA\Presupuesto%20%20+%20APU%20GRANJ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Archivos%20viejos%20del%20disco%20D\USERS\CD-PUBLI\Mantenimiento%202002-2003\Tres%20grupos\Pliego%20Norte\Estudio%20006188\S&#225;bana%2000618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1761%20Gesti&#243;n%20Proyectos%20Acueducto%20Zona%20Norte\Proyectos\Plan%20de%20Infraestructura%202002\cantidades%20zona%20norte%20para%2020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financiacion\FICHAS%20Y%20FORMATOS\UNITARIOS%20GENERAL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jkm/PU-%20Caseta%20Planta%20Electrica-Palacio-CIVI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jkm/PU-%20Caseta%20Planta%20Electrica-ELECTRIC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jkm/PU-%20Caseta%20Planta%20Electrica-Palacio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Windows%20XP\Mis%20documentos\trabajos\CANTIDADES%20%20COLEGIO%20LA%20PESQUERA\jkm\PALACIO-ALCALDIA\PROYECTOS\ESTRUCTURAS\SALONES%20COMUNALES\LA%20PESQUERA\CANCHAS\PROPUEST\PROPUEST\SALA%20DE%20URGENCIAS%20H.S.L..xls?085964F4" TargetMode="External"/><Relationship Id="rId1" Type="http://schemas.openxmlformats.org/officeDocument/2006/relationships/externalLinkPath" Target="file:///\\085964F4\SALA%20DE%20URGENCIAS%20H.S.L.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DOCUME~1\COMPAQ\CONFIG~1\Temp\Directorio%20temporal%202%20para%20INF-SEMANA-11.zip\Mis%20documentos\Trabajo\Trabajo%20MT\Tanque\Informe%2027052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ocuments%20and%20Settings\USER%20XP\Mis%20documentos\FERNANDO\Bater&#237;as%20-%20Saniatarias\BATERIAS%20VEREDA%20ACACIAS\PRESUPUESTO%20BAT%20%20LAS%20ACACIA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Palacio-CIVI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aux02\indicol\Mis%20documentos\IDC\Contratos\Alcaldia%20de%20Neiva\Bodega%20de%20Almacenamiento%20comuna%2010\CONSTR%20BODEG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eliecer\CONSTRUCCION%20BATERIAS%20SANITARIAS%20RURALES\ANEXOS\COSNTRUCCION%20COMEDOR%20TIPO%202\PRESUPUESTO%20KZ\PU-%20Caseta%20Planta%20Electrica-Palacio-CIVI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ELECTRIC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eliecer\CONSTRUCCION%20BATERIAS%20SANITARIAS%20RURALES\ANEXOS\COSNTRUCCION%20COMEDOR%20TIPO%202\TALLER%20FUNDEGUADUA\PRESUPUESTOTALLER%20FUNDEGUADU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Palaci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jkm/PALACIO-ALCALDIA/PROYECTOS/ESTRUCTURAS/SALONES%20COMUNALES/LA%20PESQUERA/CANCHAS/PROPUEST/PROPUEST/SALA%20DE%20URGENCIAS%20H.S.L.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ON%20ALCALDIA%20NEIVA%202011/AULA%20MULTI%20PERSONERIA%2017-ENE-2011/Presupuesto%20Auditorio%20Personeri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RRANCABERMEJA\EJECUCION\C\POST\SIMULACION%20PROYECTOS\Analisis%20Formula%20MAYO%2013-0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OBRAS\BANADIA\INFORMES\BANADIACD\1erINFORM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DOCUMENTOS/JOHAN/NEIVA/PROYECTOS/PARQUE%20LIZBURG/PRESUPUESTO%20PARQUE%20LIZBURT%20-%20JOHAN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disco1/FREDDY/PROYECTOS%20ALCALDIA%202004/ADECUACION%20AULA%20DE%20SISTEMAS%20Y%20PREESCOLAR%20JOSE%20MARIA%20CARBONEL%20SEDE%20ATANASIO/Pto-.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i1fin\Acta\Acta\acta0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ALEX\TERMINAL\PROPUESTATERMINAL\PRECIOS%20TRANSI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dia\LICI-DIANA\PROPUESTAS%20IDRD\IDRD-STC-LP-029-2011-VILLA%20MAYOR\IDRD-STC-LP-029-2011%20PROPUESTA%20ECONOMICA%20ADENDA%201(1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Acc%20Ago-Se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aux02\indicol\Documents%20and%20Settings\INGENIERO\Mis%20documentos\INDICOL\ALC%20LAS%20MERCEDES\ALCANTARILLADO%20LAS%20MERCEDES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ocuments/Contratos%202022/Minima%20cuantia%202022/MC018%20Adecuacion%20La%20Hormiga/PRESUPUESTO%20MANTENMIENTO%20LA%20HORMIG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%20GRUPO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uca01\C\VICON%20S.A\OBRAS%202003\FUENTE%20DE%20ORO\LICITAR\SONIA\CONTRATO\IDU-246-PARCHEO%20KENNEDY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ad\Desktop\CONTRATO%20%2004-06-10030-2021\3.%20DOCUMENTOS%20INICIO\1.APUS\OFERTA%20ECONOMICA%20DIPOL_AEAR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Presup%20Colector%20Aux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DRD\UEL\Cto.%20UEL%20IDRD%20No.%20052%20DE%202007%20-%20Rafael%20Uribe%20Uribe\Contrato\Documentos%20Contractuales\A.P.U.%20Contrato%20UEL%20IDRD%20No.%20052%20de%202007%20RAFAEL%20URIBE%20URIBE%20EX20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LIDAD\Configuraci&#243;n%20local\Temp\A.P.U.%20Contrato%20UEL%20IDRD%20No.%20038%20de%202007%20SAN%20CRISTOBAL%20EX200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FIPP/PROGRAMACION%20DE%20OBRA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GERENCIA%20PROYECTOS\Downloads\PE_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Mis%20documentos\TRABAJO%20OSCAR\Tocancipa\VIAS%202008-I%20items%20(23.1)%20a%20(34.2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914\Cantidades_914\PROYECTOS\895-7\cantidades\Nodo%2068\proyectos%20ej\870-3\Format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Documentos/METODOLO1/USUARIO/MEJORAMIENTO%20ESCUELA%20LA%20BONANZA%20ELE%20PEROCERO%20-%20ARAUCA/ANEXOS/PROYECTO%20ESCUELA%20LA%20BONANZ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IVIENDA%20SALUDABLE\MINISTERIO\MUNICIPIOS\ZIPAQUIRA\FORMATOS%20VIVIENDA%20SALUDABLE%20ENVIAD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%20viejos%20del%20disco%20D\modelos\Formatos\FOR-205.%20%20Certificado%20venta%20pliegos.xlt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presupuesto%20casa%20merizalde%20v%20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A52528\Co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0\Cofinanciacion\FICHAS%20Y%20FORMATOS\UNITARIOS%20GENERAL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tos/Alcaldia%20de%20Neiva/Bodega%20de%20Almacenamiento%20comuna%2010/PRESUPUESTO%20BODEGA%20EN%20CONCRETO%20NUEV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NEAMBIENTE\03%20PM%20ENTRERRIOS\ALCANTARILLADO\02%20ALTERNATIVAS\02%20MEMORIAS%20DE%20CALCULO\01%20HOJA%20DE%20CALCULO\1B\combinado\alternativa%201B%20alcantarillado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aux02\indicol\Mis%20documentos\IDC\Contratos\Alcaldia%20de%20Neiva\Bodega%20de%20Almacenamiento%20comuna%2010\CONSTR%20BODEGA%2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CNICOS01/Documents/mis%20documentos/PROYECTOS/ARAUQUITA/14-AZ-ARAUQUITA-ARAUCA/3.%20Formulaci&#243;n%20T&#233;cnica/15-Presupuesto/Presupuesto%20Arauquita%20-%20copi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Startup" Target="Casa%20Villa%20Maestro/Informe%20de%20gastos%20Cto%20208-2003%20Obra%20Matecandel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GP-183%20-%20Presupuesto%20preliminar%20V19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Costos%20y%20PPtos%20Ing.%20Luis%20Farfan\Costos%20y%20Presupuestos\APU%20METROVIVIENDA%20INICIALES%20AJUSTADOS%20-%2027%20julio%20-%20obr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honatanmauricio\Downloads\F:\VILLA%20TAKOA\Presupuesto\APUS%20VILLA%20TAKO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PROYECTOS%20WRUSSY\Downloads\apus%20febrero%20de%202012%20-%20GRUPO%201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SIDENTE_IDRD\Escritorio\PARQUE%20VILLA%20MAYOR\PRESUPUESTO\PREACTA%2001%20SEPTIEMBRE%2022%20DE%202011(1)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FrancoC\Configuraci&#243;n%20local\Archivos%20temporales%20de%20Internet\OLK125\FORMATO%20DE%20FICHA%20A%20AGOSTO%2029%20DE%20201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Documents%20and%20Settings/User/Mis%20documentos/Sarita/CERRAMIENTO/PRESUPUESTO%20CERRAMIENTOreal%20HSL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ARIO/Mis%20documentos/SECRETARIA%20DE%20PLANEACION%20E%20INFRAESTRUCTURA%202008/BANCO%20PROYECTOS%20MPIO%202007/PROYECTO%20MPIO/PROYECTO%20OBRAS%20DE%20ARTE%20VIAS%20TERCIARIAS/PRESUPUESTO%20ALCANTARILLA%20DE%203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rochar\Downloads\PRESUPUESTO%20REVISADO%20FALTANTES%20ANA%20ISABEL%20(1)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mperez\Documents\TECNICA\DEPORTE%20Y%20RECREACION\02%20ESTANDARIZADO%20POLIDEPORTIVO\05%20HOJA%20CALCULO%20ESTANDARIZADO\PRESUPUESTO%20DEL%20POLIDEPORTIVO%20COMPLETO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%20XP/Mis%20documentos/trabajos/CANTIDADES%20%20COLEGIO%20LA%20PESQUERA/Informes%20de%20Intervento&#237;a%20de%20Obras/Mejoramiento-Alcantarillado%20Panam&#225;/Pto-Mejoramiento.Alcantarillado-Panam&#225;%20Actu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063\c\WINDOWS\TEMP\RELACI~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%20COR%20G2%20No%203444\COMPARTIR\COTIZACIONES%202010\ADM%20VIAL%2003%20-%20CORDOBA\ESTADO%20DE%20RED\2103mar%2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lucho\Presup%20SENA%20Tunja(1)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/NORTE/PRESUPUESTO PORTAL NORTE V.3.1 - 09-07-2017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DMON00\COSTOS\ESTRUCTURA%20DE%20COSTOS%20G&amp;J%20ING%20ASOCIADOS%20LT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medina\Desktop\AEP\2017\PROCESO%20LICITACION%20PUBLICA\NOGAL\Estructura%20de%20costos\PRESUPUESTO%20NOGAL%20ALCANCE%20PILOTAJE%2029-AGO-17\PRESUPUESTO%20NOGAL%20ALCANCE%20PILOTAJE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3.%20PRESUPUESTO%20PISCINAS_FINAL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ACOPIO%20LECHERO/Users/pc/Downloads/JGSL/CASAS%20DE%20LA%20CULTURA/ANEXOS/APU%20EL&#201;CTRIC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sandro/AppData/Roaming/Microsoft/Excel/CEAR%20LA%20PAZ%20SEDE%20ANDRES%20BELLO/APU%20-%20Andres%20Bell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Documents%20and%20Settings\Administrador\Mis%20documentos\CHINO\PRESUPUESTOS\APU%20INVIAS%202.009%20MEDELL&#205;N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AMV-02-BOL\EST.V&#205;A%20CRIT.TECNICO%20AMB-BOL-02\DICIEMBRE-2008\EST.V&#205;A%20CRITERIO%20TECNICO%2090BLB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EST.V&#205;A%20CRITERIO%20TECNICO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os\Alcaldia%20de%20Neiva\Bodega%20de%20Almacenamiento%20comuna%2010\PRESUPUESTO%20BODEGA%20EN%20CONCRETO%20NUEV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E&#209;O%20ACUEDUCTO\Presupuesto%20Ac%20La%20mes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ACOPIO%20LECHERO/Users/pc/Downloads/PROYECTO%20ING%20WILSON%20PRIMERA%20ENTREGA/APU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AIMUR%20AGUIRRE\Desktop\ARQRAM\A-A.P.U\APU%20PRES%20ENP,%20GOBERNAC\PRECIOS%20GOBERNACI&#211;N%20DEL%20HULA%202010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Windows%20XP\Mis%20documentos\trabajos\CANTIDADES%20%20COLEGIO%20LA%20PESQUERA\ARCHIVOS%20ROGERS\Informes%20de%20Intervento&#237;a%20de%20Obras\Proyectos%20de%20Educaci&#243;n\construcci&#243;n%20Salas%20de%20Computo\Pto-Cafeter&#237;a%20Escuela%20El%20Troncal..xls?7D102A5E" TargetMode="External"/><Relationship Id="rId1" Type="http://schemas.openxmlformats.org/officeDocument/2006/relationships/externalLinkPath" Target="file:///\\7D102A5E\Pto-Cafeter&#237;a%20Escuela%20El%20Troncal.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Especificaciones%20-%20Torre%200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CHEQUEO%20PPTO%201%20JUNIO%2016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MIKO%20EN%20EJECUCION\NUNCHIA\Cofinanciacion\FICHAS%20Y%20FORMATOS\UNITARIOS%20GENERAL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SIMULACI&#211;NEDIFICIO.ok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is%20documentos\MIKO%20EN%20EJECUCION\NUNCHIA\Cofinanciacion\FICHAS%20Y%20FORMATOS\UNITARIOS%20GENERAL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ENTIDADES%20TERRITORIALES/Popay&#225;n/Popay&#225;n%20062/G4-062-05/1.3%20FORMULACION%20TECNICA%20DEL%20PROYECTO/1.3.3%20Presupuesto%20de%20obra/PRESUPUESTO/POPAY&#193;N%20062%20presupuesto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UARIO\Mis%20documentos\SECRETARIA%20DE%20PLANEACION%20E%20INFRAESTRUCTURA%202008\BANCO%20PROYECTOS%20MPIO%202007\PROYECTO%20MPIO\PROYECTO%20OBRAS%20DE%20ARTE%20VIAS%20TERCIARIAS\PRESUPUESTO%20ALCANTARILLA%20DE%2036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PUNITARIOS%20PARA%20241201%202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Mis%20documentos/Escuela%20San%20Cayetano/CANTIDADES%20DE%20OBRA%20CENTRO%20EDUCATIVO%20SAN%20CAYETANO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CTA DE PAgo 02"/>
      <sheetName val="Hoja1"/>
      <sheetName val="Hoja2"/>
      <sheetName val="Hoja3"/>
      <sheetName val="ACTA 02 DEFINITIVA"/>
      <sheetName val="ACTA%2002%20DEFINITIVA.xlsx"/>
    </sheetNames>
    <definedNames>
      <definedName name="ER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G&amp;G"/>
      <sheetName val="CAB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BD"/>
      <sheetName val="TORTA EST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Accidentalidad"/>
      <sheetName val="Causa Posible"/>
      <sheetName val="SNP7 Anclajes pasivos6j_x0000_"/>
      <sheetName val="TARIFAS MATERIALES"/>
      <sheetName val="TARIFAS EQUIPOS "/>
      <sheetName val="TARIFA SALARIOS"/>
      <sheetName val="PRES"/>
      <sheetName val="Base de Datos"/>
      <sheetName val="Elementos Involucrados"/>
      <sheetName val="Indicadores Y Listas"/>
      <sheetName val="MATERIALES Y RECURS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Paral. 1"/>
      <sheetName val="Paral. 2"/>
      <sheetName val="Paral. 3"/>
      <sheetName val="Paral.4"/>
      <sheetName val="REAJUSTESACTA1PROVI"/>
      <sheetName val="LISTA"/>
      <sheetName val="AMOBLAMINETO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CORTE DE OBRA N° 1"/>
      <sheetName val="memoria"/>
      <sheetName val="memoria 1"/>
      <sheetName val="Lista ICC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CANT OBRA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/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/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/>
      <sheetData sheetId="765"/>
      <sheetData sheetId="766"/>
      <sheetData sheetId="767"/>
      <sheetData sheetId="768"/>
      <sheetData sheetId="769"/>
      <sheetData sheetId="770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 refreshError="1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2">
          <cell r="A2">
            <v>0</v>
          </cell>
        </row>
      </sheetData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>
        <row r="2">
          <cell r="B2">
            <v>0</v>
          </cell>
        </row>
      </sheetData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2">
          <cell r="A2">
            <v>0</v>
          </cell>
        </row>
      </sheetData>
      <sheetData sheetId="1094"/>
      <sheetData sheetId="1095"/>
      <sheetData sheetId="1096"/>
      <sheetData sheetId="1097"/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/>
      <sheetData sheetId="1283"/>
      <sheetData sheetId="1284"/>
      <sheetData sheetId="1285"/>
      <sheetData sheetId="1286"/>
      <sheetData sheetId="1287"/>
      <sheetData sheetId="1288">
        <row r="2">
          <cell r="A2">
            <v>0</v>
          </cell>
        </row>
      </sheetData>
      <sheetData sheetId="1289"/>
      <sheetData sheetId="1290"/>
      <sheetData sheetId="1291"/>
      <sheetData sheetId="1292"/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/>
      <sheetData sheetId="1487"/>
      <sheetData sheetId="1488" refreshError="1"/>
      <sheetData sheetId="1489" refreshError="1"/>
      <sheetData sheetId="1490">
        <row r="2">
          <cell r="A2">
            <v>0</v>
          </cell>
        </row>
      </sheetData>
      <sheetData sheetId="149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/>
      <sheetData sheetId="1518"/>
      <sheetData sheetId="1519" refreshError="1"/>
      <sheetData sheetId="1520" refreshError="1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>
        <row r="2">
          <cell r="B2" t="str">
            <v>Patrimonio
neto
personal</v>
          </cell>
        </row>
      </sheetData>
      <sheetData sheetId="1545"/>
      <sheetData sheetId="1546" refreshError="1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/>
      <sheetData sheetId="1580"/>
      <sheetData sheetId="1581"/>
      <sheetData sheetId="1582">
        <row r="2">
          <cell r="A2">
            <v>0</v>
          </cell>
        </row>
      </sheetData>
      <sheetData sheetId="1583"/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/>
      <sheetData sheetId="1628"/>
      <sheetData sheetId="1629"/>
      <sheetData sheetId="1630"/>
      <sheetData sheetId="1631">
        <row r="2">
          <cell r="A2">
            <v>0</v>
          </cell>
        </row>
      </sheetData>
      <sheetData sheetId="1632"/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/>
      <sheetData sheetId="1764"/>
      <sheetData sheetId="1765"/>
      <sheetData sheetId="1766"/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>
        <row r="2">
          <cell r="A2">
            <v>0</v>
          </cell>
        </row>
      </sheetData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>
        <row r="2">
          <cell r="A2">
            <v>0</v>
          </cell>
        </row>
      </sheetData>
      <sheetData sheetId="1859"/>
      <sheetData sheetId="1860"/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/>
      <sheetData sheetId="1947"/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/>
      <sheetData sheetId="2127"/>
      <sheetData sheetId="2128"/>
      <sheetData sheetId="2129"/>
      <sheetData sheetId="2130"/>
      <sheetData sheetId="2131"/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/>
      <sheetData sheetId="2148"/>
      <sheetData sheetId="2149"/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/>
      <sheetData sheetId="2311"/>
      <sheetData sheetId="2312"/>
      <sheetData sheetId="2313"/>
      <sheetData sheetId="2314"/>
      <sheetData sheetId="2315"/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/>
      <sheetData sheetId="2332"/>
      <sheetData sheetId="2333"/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/>
      <sheetData sheetId="2495"/>
      <sheetData sheetId="2496"/>
      <sheetData sheetId="2497"/>
      <sheetData sheetId="2498"/>
      <sheetData sheetId="2499"/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/>
      <sheetData sheetId="2516"/>
      <sheetData sheetId="2517"/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/>
      <sheetData sheetId="2679"/>
      <sheetData sheetId="2680"/>
      <sheetData sheetId="2681"/>
      <sheetData sheetId="2682"/>
      <sheetData sheetId="2683"/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/>
      <sheetData sheetId="2700"/>
      <sheetData sheetId="2701"/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>
        <row r="2">
          <cell r="A2">
            <v>0</v>
          </cell>
        </row>
      </sheetData>
      <sheetData sheetId="2776"/>
      <sheetData sheetId="2777"/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/>
      <sheetData sheetId="2863"/>
      <sheetData sheetId="2864"/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>
        <row r="2">
          <cell r="A2">
            <v>0</v>
          </cell>
        </row>
      </sheetData>
      <sheetData sheetId="3110"/>
      <sheetData sheetId="3111"/>
      <sheetData sheetId="3112"/>
      <sheetData sheetId="3113"/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>
        <row r="2">
          <cell r="A2">
            <v>0</v>
          </cell>
        </row>
      </sheetData>
      <sheetData sheetId="3143"/>
      <sheetData sheetId="3144"/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/>
      <sheetData sheetId="3231"/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>
        <row r="2">
          <cell r="A2">
            <v>0</v>
          </cell>
        </row>
      </sheetData>
      <sheetData sheetId="3295"/>
      <sheetData sheetId="3296"/>
      <sheetData sheetId="3297"/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/>
      <sheetData sheetId="3334"/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2">
          <cell r="A2">
            <v>0</v>
          </cell>
        </row>
      </sheetData>
      <sheetData sheetId="3478"/>
      <sheetData sheetId="3479"/>
      <sheetData sheetId="3480"/>
      <sheetData sheetId="3481"/>
      <sheetData sheetId="3482">
        <row r="2">
          <cell r="A2">
            <v>0</v>
          </cell>
        </row>
      </sheetData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2">
          <cell r="A2">
            <v>0</v>
          </cell>
        </row>
      </sheetData>
      <sheetData sheetId="3511"/>
      <sheetData sheetId="3512"/>
      <sheetData sheetId="3513"/>
      <sheetData sheetId="3514"/>
      <sheetData sheetId="3515">
        <row r="2">
          <cell r="A2">
            <v>0</v>
          </cell>
        </row>
      </sheetData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/>
      <sheetData sheetId="3664"/>
      <sheetData sheetId="3665"/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/>
      <sheetData sheetId="3697"/>
      <sheetData sheetId="3698"/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/>
      <sheetData sheetId="3848"/>
      <sheetData sheetId="3849"/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/>
      <sheetData sheetId="3881"/>
      <sheetData sheetId="3882"/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/>
      <sheetData sheetId="4032"/>
      <sheetData sheetId="4033"/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>
        <row r="2">
          <cell r="A2">
            <v>0</v>
          </cell>
        </row>
      </sheetData>
      <sheetData sheetId="4399"/>
      <sheetData sheetId="4400"/>
      <sheetData sheetId="4401"/>
      <sheetData sheetId="4402"/>
      <sheetData sheetId="4403">
        <row r="2">
          <cell r="A2">
            <v>0</v>
          </cell>
        </row>
      </sheetData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>
        <row r="2">
          <cell r="A2">
            <v>0</v>
          </cell>
        </row>
      </sheetData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>
        <row r="2">
          <cell r="A2">
            <v>0</v>
          </cell>
        </row>
      </sheetData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>
        <row r="2">
          <cell r="A2">
            <v>0</v>
          </cell>
        </row>
      </sheetData>
      <sheetData sheetId="4615"/>
      <sheetData sheetId="4616"/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  <sheetName val="Limonero1presupuesto.xls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  <sheetName val="1.1"/>
      <sheetName val="1.2"/>
      <sheetName val="1.3"/>
      <sheetName val="1.4"/>
      <sheetName val="1.5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  <sheetName val="Base_Datos"/>
      <sheetName val="Base_Datos1"/>
      <sheetName val="Base_Datos2"/>
      <sheetName val="Base_Datos3"/>
      <sheetName val="Base_Datos4"/>
      <sheetName val="Base_Datos5"/>
      <sheetName val="Base_Datos8"/>
      <sheetName val="Base_Datos6"/>
      <sheetName val="Base_Datos7"/>
      <sheetName val="Base_Datos9"/>
      <sheetName val="Base_Datos10"/>
      <sheetName val="Hoja1"/>
      <sheetName val="Base_Datos12"/>
      <sheetName val="Base_Datos11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7">
          <cell r="B7">
            <v>0.1</v>
          </cell>
        </row>
      </sheetData>
      <sheetData sheetId="24">
        <row r="7">
          <cell r="B7">
            <v>0.1</v>
          </cell>
        </row>
      </sheetData>
      <sheetData sheetId="25">
        <row r="7">
          <cell r="B7">
            <v>0.1</v>
          </cell>
        </row>
      </sheetData>
      <sheetData sheetId="26">
        <row r="7">
          <cell r="B7">
            <v>0.1</v>
          </cell>
        </row>
      </sheetData>
      <sheetData sheetId="27"/>
      <sheetData sheetId="28"/>
      <sheetData sheetId="29"/>
      <sheetData sheetId="30"/>
      <sheetData sheetId="31"/>
      <sheetData sheetId="32">
        <row r="7">
          <cell r="B7">
            <v>0.1</v>
          </cell>
        </row>
      </sheetData>
      <sheetData sheetId="33">
        <row r="7">
          <cell r="B7">
            <v>0.1</v>
          </cell>
        </row>
      </sheetData>
      <sheetData sheetId="34">
        <row r="7">
          <cell r="B7" t="str">
            <v>OBJETO:</v>
          </cell>
        </row>
      </sheetData>
      <sheetData sheetId="35">
        <row r="7">
          <cell r="B7">
            <v>0.1</v>
          </cell>
        </row>
      </sheetData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Base_Datos"/>
      <sheetName val="Base_Datos1"/>
      <sheetName val="Base_Datos2"/>
      <sheetName val="Base_Datos3"/>
      <sheetName val="Base_Datos4"/>
      <sheetName val="Base_Datos5"/>
      <sheetName val="Base_Datos8"/>
      <sheetName val="Base_Datos6"/>
      <sheetName val="Base_Datos7"/>
      <sheetName val="Base_Datos9"/>
      <sheetName val="Base_Datos10"/>
      <sheetName val="Base_Datos12"/>
      <sheetName val="Base_Datos11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12">
          <cell r="B212" t="str">
            <v>ALAMBRE  No. 8 AWG</v>
          </cell>
        </row>
      </sheetData>
      <sheetData sheetId="14">
        <row r="212">
          <cell r="B212" t="str">
            <v>ALAMBRE  No. 8 AWG</v>
          </cell>
        </row>
      </sheetData>
      <sheetData sheetId="15">
        <row r="212">
          <cell r="B212" t="str">
            <v>ALAMBRE  No. 8 AWG</v>
          </cell>
        </row>
      </sheetData>
      <sheetData sheetId="16">
        <row r="212">
          <cell r="B212" t="str">
            <v>ALAMBRE  No. 8 AWG</v>
          </cell>
        </row>
      </sheetData>
      <sheetData sheetId="17">
        <row r="212">
          <cell r="B212" t="str">
            <v>ALAMBRE  No. 8 AWG</v>
          </cell>
        </row>
      </sheetData>
      <sheetData sheetId="18">
        <row r="212">
          <cell r="B212" t="str">
            <v>ALAMBRE  No. 8 AWG</v>
          </cell>
        </row>
      </sheetData>
      <sheetData sheetId="19">
        <row r="212">
          <cell r="B212" t="str">
            <v>ALAMBRE  No. 8 AWG</v>
          </cell>
        </row>
      </sheetData>
      <sheetData sheetId="20">
        <row r="212">
          <cell r="B212" t="str">
            <v>ALAMBRE  No. 8 AWG</v>
          </cell>
        </row>
      </sheetData>
      <sheetData sheetId="21">
        <row r="212">
          <cell r="B212" t="str">
            <v>ALAMBRE  No. 8 AWG</v>
          </cell>
        </row>
      </sheetData>
      <sheetData sheetId="22">
        <row r="212">
          <cell r="B212" t="str">
            <v>ALAMBRE  No. 8 AWG</v>
          </cell>
        </row>
      </sheetData>
      <sheetData sheetId="23">
        <row r="212">
          <cell r="B212" t="str">
            <v>ALAMBRE  No. 8 AWG</v>
          </cell>
        </row>
      </sheetData>
      <sheetData sheetId="24" refreshError="1"/>
      <sheetData sheetId="25">
        <row r="212">
          <cell r="B212" t="str">
            <v>ALAMBRE  No. 8 AWG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CIOS"/>
      <sheetName val="Base Datos"/>
      <sheetName val="Presupuesto DES2"/>
      <sheetName val="Presupuesto"/>
      <sheetName val="1,1"/>
      <sheetName val="1.2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2,1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C123 "/>
      <sheetName val="M14"/>
      <sheetName val="Programación"/>
      <sheetName val="Flujo de Fondos"/>
      <sheetName val="Compilad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Base_Datos"/>
      <sheetName val="Presupuesto_DES2"/>
      <sheetName val="1_2"/>
      <sheetName val="C123_"/>
      <sheetName val="Flujo_de_Fondos"/>
      <sheetName val="A_1"/>
      <sheetName val="A_2"/>
      <sheetName val="CANT__MAT_"/>
      <sheetName val="14_"/>
      <sheetName val="15_"/>
      <sheetName val="Base_Datos1"/>
      <sheetName val="Presupuesto_DES21"/>
      <sheetName val="1_21"/>
      <sheetName val="C123_1"/>
      <sheetName val="Flujo_de_Fondos1"/>
      <sheetName val="A_11"/>
      <sheetName val="A_21"/>
      <sheetName val="CANT__MAT_1"/>
      <sheetName val="14_1"/>
      <sheetName val="15_1"/>
      <sheetName val="Base_Datos2"/>
      <sheetName val="Presupuesto_DES22"/>
      <sheetName val="1_22"/>
      <sheetName val="C123_2"/>
      <sheetName val="Flujo_de_Fondos2"/>
      <sheetName val="A_12"/>
      <sheetName val="A_22"/>
      <sheetName val="CANT__MAT_2"/>
      <sheetName val="14_2"/>
      <sheetName val="15_2"/>
      <sheetName val="Base_Datos3"/>
      <sheetName val="Presupuesto_DES23"/>
      <sheetName val="1_23"/>
      <sheetName val="C123_3"/>
      <sheetName val="Flujo_de_Fondos3"/>
      <sheetName val="A_13"/>
      <sheetName val="A_23"/>
      <sheetName val="CANT__MAT_3"/>
      <sheetName val="14_3"/>
      <sheetName val="15_3"/>
      <sheetName val="Base_Datos4"/>
      <sheetName val="Presupuesto_DES24"/>
      <sheetName val="1_24"/>
      <sheetName val="C123_4"/>
      <sheetName val="Flujo_de_Fondos4"/>
      <sheetName val="A_14"/>
      <sheetName val="A_24"/>
      <sheetName val="CANT__MAT_4"/>
      <sheetName val="14_4"/>
      <sheetName val="15_4"/>
      <sheetName val="Base_Datos5"/>
      <sheetName val="Presupuesto_DES25"/>
      <sheetName val="1_25"/>
      <sheetName val="C123_5"/>
      <sheetName val="Flujo_de_Fondos5"/>
      <sheetName val="A_15"/>
      <sheetName val="A_25"/>
      <sheetName val="CANT__MAT_5"/>
      <sheetName val="14_5"/>
      <sheetName val="15_5"/>
      <sheetName val="Base_Datos8"/>
      <sheetName val="Presupuesto_DES28"/>
      <sheetName val="1_28"/>
      <sheetName val="C123_8"/>
      <sheetName val="Flujo_de_Fondos8"/>
      <sheetName val="A_18"/>
      <sheetName val="A_28"/>
      <sheetName val="CANT__MAT_8"/>
      <sheetName val="14_8"/>
      <sheetName val="15_8"/>
      <sheetName val="Base_Datos6"/>
      <sheetName val="Presupuesto_DES26"/>
      <sheetName val="1_26"/>
      <sheetName val="C123_6"/>
      <sheetName val="Flujo_de_Fondos6"/>
      <sheetName val="A_16"/>
      <sheetName val="A_26"/>
      <sheetName val="CANT__MAT_6"/>
      <sheetName val="14_6"/>
      <sheetName val="15_6"/>
      <sheetName val="Base_Datos7"/>
      <sheetName val="Presupuesto_DES27"/>
      <sheetName val="1_27"/>
      <sheetName val="C123_7"/>
      <sheetName val="Flujo_de_Fondos7"/>
      <sheetName val="A_17"/>
      <sheetName val="A_27"/>
      <sheetName val="CANT__MAT_7"/>
      <sheetName val="14_7"/>
      <sheetName val="15_7"/>
      <sheetName val="Base_Datos9"/>
      <sheetName val="Presupuesto_DES29"/>
      <sheetName val="1_29"/>
      <sheetName val="C123_9"/>
      <sheetName val="Flujo_de_Fondos9"/>
      <sheetName val="A_19"/>
      <sheetName val="A_29"/>
      <sheetName val="CANT__MAT_9"/>
      <sheetName val="14_9"/>
      <sheetName val="15_9"/>
      <sheetName val="Base_Datos10"/>
      <sheetName val="Presupuesto_DES210"/>
      <sheetName val="1_210"/>
      <sheetName val="C123_10"/>
      <sheetName val="Flujo_de_Fondos10"/>
      <sheetName val="A_110"/>
      <sheetName val="A_210"/>
      <sheetName val="CANT__MAT_10"/>
      <sheetName val="14_10"/>
      <sheetName val="15_10"/>
      <sheetName val="Base_Datos12"/>
      <sheetName val="Presupuesto_DES212"/>
      <sheetName val="1_212"/>
      <sheetName val="C123_12"/>
      <sheetName val="Flujo_de_Fondos12"/>
      <sheetName val="A_112"/>
      <sheetName val="A_212"/>
      <sheetName val="CANT__MAT_12"/>
      <sheetName val="14_12"/>
      <sheetName val="15_12"/>
      <sheetName val="Base_Datos11"/>
      <sheetName val="Presupuesto_DES211"/>
      <sheetName val="1_211"/>
      <sheetName val="C123_11"/>
      <sheetName val="Flujo_de_Fondos11"/>
      <sheetName val="A_111"/>
      <sheetName val="A_211"/>
      <sheetName val="CANT__MAT_11"/>
      <sheetName val="14_11"/>
      <sheetName val="15_11"/>
    </sheetNames>
    <sheetDataSet>
      <sheetData sheetId="0"/>
      <sheetData sheetId="1"/>
      <sheetData sheetId="2">
        <row r="4">
          <cell r="B4" t="str">
            <v xml:space="preserve"> </v>
          </cell>
        </row>
        <row r="125">
          <cell r="B125" t="str">
            <v>LAVAMANOS ACUACER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4">
          <cell r="B4" t="str">
            <v/>
          </cell>
        </row>
      </sheetData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4">
          <cell r="B4" t="str">
            <v/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4">
          <cell r="B4" t="str">
            <v/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4">
          <cell r="B4" t="str">
            <v/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4">
          <cell r="B4" t="str">
            <v/>
          </cell>
        </row>
      </sheetData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4">
          <cell r="B4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4">
          <cell r="B4" t="str">
            <v/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4">
          <cell r="B4" t="str">
            <v/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4">
          <cell r="B4" t="str">
            <v/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>
        <row r="4">
          <cell r="B4" t="str">
            <v/>
          </cell>
        </row>
      </sheetData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>
        <row r="4">
          <cell r="B4" t="str">
            <v/>
          </cell>
        </row>
      </sheetData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>
        <row r="4">
          <cell r="B4" t="str">
            <v/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4">
          <cell r="B4" t="str">
            <v/>
          </cell>
        </row>
      </sheetData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CIOS"/>
      <sheetName val="Base Datos"/>
      <sheetName val="Presupuesto DES2"/>
      <sheetName val="Presupuesto"/>
      <sheetName val="1,1"/>
      <sheetName val="1.2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2,1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C123 "/>
      <sheetName val="M14"/>
      <sheetName val="Programación"/>
      <sheetName val="Flujo de Fondos"/>
      <sheetName val="Compil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Base_Datos"/>
      <sheetName val="Presupuesto_DES2"/>
      <sheetName val="1_2"/>
      <sheetName val="C123_"/>
      <sheetName val="Flujo_de_Fondos"/>
      <sheetName val="Base_Datos1"/>
      <sheetName val="Presupuesto_DES21"/>
      <sheetName val="1_21"/>
      <sheetName val="C123_1"/>
      <sheetName val="Flujo_de_Fondos1"/>
      <sheetName val="Base_Datos2"/>
      <sheetName val="Presupuesto_DES22"/>
      <sheetName val="1_22"/>
      <sheetName val="C123_2"/>
      <sheetName val="Flujo_de_Fondos2"/>
      <sheetName val="Base_Datos3"/>
      <sheetName val="Presupuesto_DES23"/>
      <sheetName val="1_23"/>
      <sheetName val="C123_3"/>
      <sheetName val="Flujo_de_Fondos3"/>
      <sheetName val="Base_Datos4"/>
      <sheetName val="Presupuesto_DES24"/>
      <sheetName val="1_24"/>
      <sheetName val="C123_4"/>
      <sheetName val="Flujo_de_Fondos4"/>
      <sheetName val="Base_Datos5"/>
      <sheetName val="Presupuesto_DES25"/>
      <sheetName val="1_25"/>
      <sheetName val="C123_5"/>
      <sheetName val="Flujo_de_Fondos5"/>
      <sheetName val="Base_Datos8"/>
      <sheetName val="Presupuesto_DES28"/>
      <sheetName val="1_28"/>
      <sheetName val="C123_8"/>
      <sheetName val="Flujo_de_Fondos8"/>
      <sheetName val="Base_Datos6"/>
      <sheetName val="Presupuesto_DES26"/>
      <sheetName val="1_26"/>
      <sheetName val="C123_6"/>
      <sheetName val="Flujo_de_Fondos6"/>
      <sheetName val="Base_Datos7"/>
      <sheetName val="Presupuesto_DES27"/>
      <sheetName val="1_27"/>
      <sheetName val="C123_7"/>
      <sheetName val="Flujo_de_Fondos7"/>
      <sheetName val="Base_Datos9"/>
      <sheetName val="Presupuesto_DES29"/>
      <sheetName val="1_29"/>
      <sheetName val="C123_9"/>
      <sheetName val="Flujo_de_Fondos9"/>
      <sheetName val="Base_Datos10"/>
      <sheetName val="Presupuesto_DES210"/>
      <sheetName val="1_210"/>
      <sheetName val="C123_10"/>
      <sheetName val="Flujo_de_Fondos10"/>
      <sheetName val="Base_Datos12"/>
      <sheetName val="Presupuesto_DES212"/>
      <sheetName val="1_212"/>
      <sheetName val="C123_12"/>
      <sheetName val="Flujo_de_Fondos12"/>
      <sheetName val="Base_Datos11"/>
      <sheetName val="Presupuesto_DES211"/>
      <sheetName val="1_211"/>
      <sheetName val="C123_11"/>
      <sheetName val="Flujo_de_Fondos11"/>
    </sheetNames>
    <sheetDataSet>
      <sheetData sheetId="0"/>
      <sheetData sheetId="1"/>
      <sheetData sheetId="2">
        <row r="4">
          <cell r="B4" t="str">
            <v xml:space="preserve"> </v>
          </cell>
        </row>
        <row r="11">
          <cell r="B11">
            <v>0.93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4">
          <cell r="B4">
            <v>0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4">
          <cell r="B4" t="str">
            <v/>
          </cell>
        </row>
      </sheetData>
      <sheetData sheetId="92"/>
      <sheetData sheetId="93"/>
      <sheetData sheetId="94"/>
      <sheetData sheetId="95"/>
      <sheetData sheetId="96">
        <row r="4">
          <cell r="B4" t="str">
            <v/>
          </cell>
        </row>
      </sheetData>
      <sheetData sheetId="97"/>
      <sheetData sheetId="98"/>
      <sheetData sheetId="99"/>
      <sheetData sheetId="100"/>
      <sheetData sheetId="101">
        <row r="4">
          <cell r="B4" t="str">
            <v/>
          </cell>
        </row>
      </sheetData>
      <sheetData sheetId="102"/>
      <sheetData sheetId="103"/>
      <sheetData sheetId="104"/>
      <sheetData sheetId="105"/>
      <sheetData sheetId="106">
        <row r="4">
          <cell r="B4" t="str">
            <v/>
          </cell>
        </row>
      </sheetData>
      <sheetData sheetId="107"/>
      <sheetData sheetId="108"/>
      <sheetData sheetId="109"/>
      <sheetData sheetId="110"/>
      <sheetData sheetId="111">
        <row r="4">
          <cell r="B4">
            <v>0</v>
          </cell>
        </row>
      </sheetData>
      <sheetData sheetId="112"/>
      <sheetData sheetId="113"/>
      <sheetData sheetId="114"/>
      <sheetData sheetId="115"/>
      <sheetData sheetId="116">
        <row r="4">
          <cell r="B4" t="str">
            <v/>
          </cell>
        </row>
      </sheetData>
      <sheetData sheetId="117"/>
      <sheetData sheetId="118"/>
      <sheetData sheetId="119"/>
      <sheetData sheetId="120"/>
      <sheetData sheetId="121">
        <row r="4">
          <cell r="B4" t="str">
            <v/>
          </cell>
        </row>
      </sheetData>
      <sheetData sheetId="122"/>
      <sheetData sheetId="123"/>
      <sheetData sheetId="124"/>
      <sheetData sheetId="125"/>
      <sheetData sheetId="126">
        <row r="4">
          <cell r="B4" t="str">
            <v/>
          </cell>
        </row>
      </sheetData>
      <sheetData sheetId="127"/>
      <sheetData sheetId="128"/>
      <sheetData sheetId="129"/>
      <sheetData sheetId="130"/>
      <sheetData sheetId="131">
        <row r="4">
          <cell r="B4" t="str">
            <v/>
          </cell>
        </row>
      </sheetData>
      <sheetData sheetId="132"/>
      <sheetData sheetId="133"/>
      <sheetData sheetId="134"/>
      <sheetData sheetId="135"/>
      <sheetData sheetId="136">
        <row r="4">
          <cell r="B4" t="str">
            <v/>
          </cell>
        </row>
      </sheetData>
      <sheetData sheetId="137"/>
      <sheetData sheetId="138"/>
      <sheetData sheetId="139"/>
      <sheetData sheetId="140"/>
      <sheetData sheetId="141">
        <row r="4">
          <cell r="B4" t="str">
            <v/>
          </cell>
        </row>
      </sheetData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>
        <row r="4">
          <cell r="B4" t="str">
            <v/>
          </cell>
        </row>
      </sheetData>
      <sheetData sheetId="152"/>
      <sheetData sheetId="153"/>
      <sheetData sheetId="154"/>
      <sheetData sheetId="15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  <sheetName val="items"/>
      <sheetName val="UNITARIOS GENERALES"/>
      <sheetName val="PE_02"/>
      <sheetName val="PE-02"/>
      <sheetName val="BASE"/>
      <sheetName val="FICHA EBI 1 de 6 "/>
      <sheetName val="Listado"/>
      <sheetName val="RECIBO FINAL"/>
      <sheetName val="Estruc_ Tarif"/>
      <sheetName val="BASE DAT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RECIOS"/>
      <sheetName val="\Documents and Settings\Adminis"/>
      <sheetName val="UNITARIOS GENERALES.xls"/>
      <sheetName val="PRESUPUESTO"/>
      <sheetName val="5. MODIFICATORIA"/>
      <sheetName val="letra"/>
      <sheetName val="Datos Generales"/>
      <sheetName val="APU"/>
      <sheetName val="AIU"/>
      <sheetName val="Form5 _Pág_ 1"/>
      <sheetName val="Form5 _Pág_ 2"/>
      <sheetName val="7.12"/>
      <sheetName val="CRA.MODI"/>
      <sheetName val="UNITARIOS"/>
      <sheetName val="DATOS GRAFICOS"/>
      <sheetName val="Insum"/>
      <sheetName val="Datos"/>
      <sheetName val="ACTA 1 INICIO"/>
      <sheetName val="Desmonte y Limpieza"/>
      <sheetName val="glvc"/>
      <sheetName val="RECURSOS"/>
      <sheetName val="ANALISIS DE PRECIOS UNITARIOS"/>
      <sheetName val="\Users\Juan\Downloads\Users\USU"/>
      <sheetName val="\Users\user\Library\Mail Downlo"/>
      <sheetName val="\Cofinanciacion\FICHAS Y FORMAT"/>
      <sheetName val="\A\Cofinanciacion\FICHAS Y FORM"/>
      <sheetName val="ANEXO 9 (MATERIAL)"/>
      <sheetName val="UNITARIOS_GENERALES"/>
      <sheetName val="5__MODIFICATORIA"/>
      <sheetName val="Anexo 13"/>
      <sheetName val="AIUsan"/>
      <sheetName val="Tablas"/>
      <sheetName val="Jornales"/>
      <sheetName val="PU"/>
      <sheetName val="Personalizar"/>
      <sheetName val="LSAL"/>
      <sheetName val="LIQUIDACION"/>
      <sheetName val="NOMINA"/>
      <sheetName val="UNITARIOS%20GENERALES.xls"/>
      <sheetName val="PRESUP"/>
      <sheetName val="PRESUP. RESUMEN"/>
    </sheetNames>
    <sheetDataSet>
      <sheetData sheetId="0">
        <row r="2">
          <cell r="A2" t="str">
            <v>CODIGO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125">
          <cell r="B125" t="str">
            <v>MORTERO 1:4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11">
          <cell r="B11">
            <v>0.93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>
        <row r="4">
          <cell r="B4" t="str">
            <v>Act ID</v>
          </cell>
          <cell r="C4" t="str">
            <v>Area</v>
          </cell>
          <cell r="D4" t="str">
            <v>Phase</v>
          </cell>
          <cell r="E4" t="str">
            <v>Description</v>
          </cell>
          <cell r="F4" t="str">
            <v>Orig Dur</v>
          </cell>
          <cell r="G4" t="str">
            <v>Early Start</v>
          </cell>
          <cell r="H4" t="str">
            <v>Early Finish</v>
          </cell>
          <cell r="I4" t="str">
            <v>h/h $</v>
          </cell>
          <cell r="J4" t="str">
            <v>%Peso</v>
          </cell>
        </row>
        <row r="5">
          <cell r="E5" t="str">
            <v>FACILIDADES TANQUE COMPENSACION</v>
          </cell>
          <cell r="I5">
            <v>15004</v>
          </cell>
          <cell r="J5">
            <v>0.99999999999999989</v>
          </cell>
          <cell r="K5" t="str">
            <v>Prog.Acum.</v>
          </cell>
        </row>
        <row r="6">
          <cell r="K6" t="str">
            <v>Ejec. Acum.</v>
          </cell>
        </row>
        <row r="7">
          <cell r="E7" t="str">
            <v>ACTIVIDADES PRELIMINARES DE CONTRUCCION</v>
          </cell>
          <cell r="I7">
            <v>324</v>
          </cell>
          <cell r="J7">
            <v>2.159424153559051E-2</v>
          </cell>
          <cell r="K7" t="str">
            <v>Prog.Acum.</v>
          </cell>
        </row>
        <row r="8">
          <cell r="J8">
            <v>0</v>
          </cell>
          <cell r="K8" t="str">
            <v>Ejec. Acum.</v>
          </cell>
        </row>
        <row r="9">
          <cell r="B9">
            <v>100</v>
          </cell>
          <cell r="C9" t="str">
            <v>PRE</v>
          </cell>
          <cell r="E9" t="str">
            <v>Acta de Inicio</v>
          </cell>
          <cell r="F9">
            <v>0</v>
          </cell>
          <cell r="G9" t="str">
            <v>02MAY02 *</v>
          </cell>
          <cell r="I9">
            <v>0</v>
          </cell>
          <cell r="J9">
            <v>0</v>
          </cell>
          <cell r="K9" t="str">
            <v>Prog.Acum.</v>
          </cell>
        </row>
        <row r="10">
          <cell r="C10" t="str">
            <v>PRE</v>
          </cell>
          <cell r="J10">
            <v>0</v>
          </cell>
          <cell r="K10" t="str">
            <v>Ejec. Acum.</v>
          </cell>
        </row>
        <row r="11">
          <cell r="B11">
            <v>1000</v>
          </cell>
          <cell r="C11" t="str">
            <v>PRE</v>
          </cell>
          <cell r="E11" t="str">
            <v>VERIFICACION INGENIERIA DETALLE</v>
          </cell>
          <cell r="F11">
            <v>3</v>
          </cell>
          <cell r="G11">
            <v>37378</v>
          </cell>
          <cell r="H11">
            <v>37382</v>
          </cell>
          <cell r="I11">
            <v>162</v>
          </cell>
          <cell r="J11">
            <v>1.0797120767795255E-2</v>
          </cell>
          <cell r="K11" t="str">
            <v>Prog.Acum.</v>
          </cell>
        </row>
        <row r="12">
          <cell r="C12" t="str">
            <v>PRE</v>
          </cell>
          <cell r="J12">
            <v>0</v>
          </cell>
          <cell r="K12" t="str">
            <v>Ejec. Acum.</v>
          </cell>
        </row>
        <row r="13">
          <cell r="B13">
            <v>1100</v>
          </cell>
          <cell r="C13" t="str">
            <v>PRE</v>
          </cell>
          <cell r="E13" t="str">
            <v>MOVILIZACION</v>
          </cell>
          <cell r="F13">
            <v>2</v>
          </cell>
          <cell r="G13">
            <v>37378</v>
          </cell>
          <cell r="H13">
            <v>37379</v>
          </cell>
          <cell r="I13">
            <v>90</v>
          </cell>
          <cell r="J13">
            <v>5.9984004265529189E-3</v>
          </cell>
          <cell r="K13" t="str">
            <v>Prog.Acum.</v>
          </cell>
        </row>
        <row r="14">
          <cell r="C14" t="str">
            <v>PRE</v>
          </cell>
          <cell r="J14">
            <v>0</v>
          </cell>
          <cell r="K14" t="str">
            <v>Ejec. Acum.</v>
          </cell>
        </row>
        <row r="15">
          <cell r="B15">
            <v>1200</v>
          </cell>
          <cell r="C15" t="str">
            <v>PRE</v>
          </cell>
          <cell r="E15" t="str">
            <v>CAMPAMENTOS</v>
          </cell>
          <cell r="F15">
            <v>1</v>
          </cell>
          <cell r="G15">
            <v>37380</v>
          </cell>
          <cell r="H15">
            <v>37380</v>
          </cell>
          <cell r="I15">
            <v>36</v>
          </cell>
          <cell r="J15">
            <v>2.3993601706211675E-3</v>
          </cell>
          <cell r="K15" t="str">
            <v>Prog.Acum.</v>
          </cell>
        </row>
        <row r="16">
          <cell r="C16" t="str">
            <v>PRE</v>
          </cell>
          <cell r="J16">
            <v>0</v>
          </cell>
          <cell r="K16" t="str">
            <v>Ejec. Acum.</v>
          </cell>
        </row>
        <row r="17">
          <cell r="B17">
            <v>1300</v>
          </cell>
          <cell r="C17" t="str">
            <v>PRE</v>
          </cell>
          <cell r="E17" t="str">
            <v>LOCALIZACION Y REPLANTEO</v>
          </cell>
          <cell r="F17">
            <v>1</v>
          </cell>
          <cell r="G17">
            <v>37383</v>
          </cell>
          <cell r="H17">
            <v>37383</v>
          </cell>
          <cell r="I17">
            <v>36</v>
          </cell>
          <cell r="J17">
            <v>2.3993601706211675E-3</v>
          </cell>
          <cell r="K17" t="str">
            <v>Prog.Acum.</v>
          </cell>
        </row>
        <row r="18">
          <cell r="C18" t="str">
            <v>PRE</v>
          </cell>
          <cell r="J18">
            <v>0</v>
          </cell>
          <cell r="K18" t="str">
            <v>Ejec. Acum.</v>
          </cell>
        </row>
        <row r="19">
          <cell r="E19" t="str">
            <v>SUMINISTROS ECOPETROL</v>
          </cell>
          <cell r="I19">
            <v>4</v>
          </cell>
          <cell r="J19">
            <v>2.6659557451346307E-4</v>
          </cell>
          <cell r="K19" t="str">
            <v>Prog.Acum.</v>
          </cell>
        </row>
        <row r="20">
          <cell r="J20">
            <v>0</v>
          </cell>
          <cell r="K20" t="str">
            <v>Ejec. Acum.</v>
          </cell>
        </row>
        <row r="21">
          <cell r="B21">
            <v>200</v>
          </cell>
          <cell r="C21" t="str">
            <v>COME</v>
          </cell>
          <cell r="D21" t="str">
            <v>CCO</v>
          </cell>
          <cell r="E21" t="str">
            <v>SUMINISTRO DE TUBERIA ECP</v>
          </cell>
          <cell r="F21">
            <v>0</v>
          </cell>
          <cell r="H21" t="str">
            <v>06MAY02 *</v>
          </cell>
          <cell r="I21">
            <v>1</v>
          </cell>
          <cell r="J21">
            <v>6.6648893628365767E-5</v>
          </cell>
          <cell r="K21" t="str">
            <v>Prog.Acum.</v>
          </cell>
        </row>
        <row r="22">
          <cell r="C22" t="str">
            <v>COME</v>
          </cell>
          <cell r="J22">
            <v>0</v>
          </cell>
          <cell r="K22" t="str">
            <v>Ejec. Acum.</v>
          </cell>
        </row>
        <row r="23">
          <cell r="B23">
            <v>210</v>
          </cell>
          <cell r="C23" t="str">
            <v>COME</v>
          </cell>
          <cell r="D23" t="str">
            <v>CCO</v>
          </cell>
          <cell r="E23" t="str">
            <v>SUMINISTRO DE VALVULAS ECP</v>
          </cell>
          <cell r="F23">
            <v>0</v>
          </cell>
          <cell r="H23" t="str">
            <v>06MAY02 *</v>
          </cell>
          <cell r="I23">
            <v>1</v>
          </cell>
          <cell r="J23">
            <v>6.6648893628365767E-5</v>
          </cell>
          <cell r="K23" t="str">
            <v>Prog.Acum.</v>
          </cell>
        </row>
        <row r="24">
          <cell r="C24" t="str">
            <v>COME</v>
          </cell>
          <cell r="J24">
            <v>0</v>
          </cell>
          <cell r="K24" t="str">
            <v>Ejec. Acum.</v>
          </cell>
        </row>
        <row r="25">
          <cell r="B25">
            <v>220</v>
          </cell>
          <cell r="C25" t="str">
            <v>COME</v>
          </cell>
          <cell r="D25" t="str">
            <v>CCO</v>
          </cell>
          <cell r="E25" t="str">
            <v>SUMINISTRO DE ACCESORIOS ECP</v>
          </cell>
          <cell r="F25">
            <v>0</v>
          </cell>
          <cell r="H25" t="str">
            <v>06MAY02 *</v>
          </cell>
          <cell r="I25">
            <v>1</v>
          </cell>
          <cell r="J25">
            <v>6.6648893628365767E-5</v>
          </cell>
          <cell r="K25" t="str">
            <v>Prog.Acum.</v>
          </cell>
        </row>
        <row r="26">
          <cell r="C26" t="str">
            <v>COME</v>
          </cell>
          <cell r="J26">
            <v>0</v>
          </cell>
          <cell r="K26" t="str">
            <v>Ejec. Acum.</v>
          </cell>
        </row>
        <row r="27">
          <cell r="B27">
            <v>270</v>
          </cell>
          <cell r="C27" t="str">
            <v>COME</v>
          </cell>
          <cell r="D27" t="str">
            <v>CCO</v>
          </cell>
          <cell r="E27" t="str">
            <v>SUMINISTRO INSTRUMENTOS POR ECP.</v>
          </cell>
          <cell r="F27">
            <v>0</v>
          </cell>
          <cell r="H27" t="str">
            <v>20MAY02 *</v>
          </cell>
          <cell r="I27">
            <v>1</v>
          </cell>
          <cell r="J27">
            <v>6.6648893628365767E-5</v>
          </cell>
          <cell r="K27" t="str">
            <v>Prog.Acum.</v>
          </cell>
        </row>
        <row r="28">
          <cell r="C28" t="str">
            <v>COME</v>
          </cell>
          <cell r="J28">
            <v>0</v>
          </cell>
          <cell r="K28" t="str">
            <v>Ejec. Acum.</v>
          </cell>
        </row>
        <row r="29">
          <cell r="E29" t="str">
            <v>SUMINISTROS MONTAJES TECNICOS</v>
          </cell>
          <cell r="I29">
            <v>5</v>
          </cell>
          <cell r="J29">
            <v>3.3324446814182886E-4</v>
          </cell>
          <cell r="K29" t="str">
            <v>Prog.Acum.</v>
          </cell>
        </row>
        <row r="30">
          <cell r="J30">
            <v>0</v>
          </cell>
          <cell r="K30" t="str">
            <v>Ejec. Acum.</v>
          </cell>
        </row>
        <row r="31">
          <cell r="B31">
            <v>230</v>
          </cell>
          <cell r="C31" t="str">
            <v>COMM</v>
          </cell>
          <cell r="D31" t="str">
            <v>CCO</v>
          </cell>
          <cell r="E31" t="str">
            <v>SUMINISTRO SISTEMA DE PINTURA MT</v>
          </cell>
          <cell r="F31">
            <v>0</v>
          </cell>
          <cell r="H31" t="str">
            <v>10MAY02 *</v>
          </cell>
          <cell r="I31">
            <v>1</v>
          </cell>
          <cell r="J31">
            <v>6.6648893628365767E-5</v>
          </cell>
          <cell r="K31" t="str">
            <v>Prog.Acum.</v>
          </cell>
        </row>
        <row r="32">
          <cell r="C32" t="str">
            <v>COMM</v>
          </cell>
          <cell r="J32">
            <v>0</v>
          </cell>
          <cell r="K32" t="str">
            <v>Ejec. Acum.</v>
          </cell>
        </row>
        <row r="33">
          <cell r="B33">
            <v>240</v>
          </cell>
          <cell r="C33" t="str">
            <v>COMM</v>
          </cell>
          <cell r="D33" t="str">
            <v>CCO</v>
          </cell>
          <cell r="E33" t="str">
            <v>SUMINISTRO TUBERIA CONDUIT MT</v>
          </cell>
          <cell r="F33">
            <v>0</v>
          </cell>
          <cell r="H33" t="str">
            <v>06MAY02 *</v>
          </cell>
          <cell r="I33">
            <v>1</v>
          </cell>
          <cell r="J33">
            <v>6.6648893628365767E-5</v>
          </cell>
          <cell r="K33" t="str">
            <v>Prog.Acum.</v>
          </cell>
        </row>
        <row r="34">
          <cell r="C34" t="str">
            <v>COMM</v>
          </cell>
          <cell r="J34">
            <v>0</v>
          </cell>
          <cell r="K34" t="str">
            <v>Ejec. Acum.</v>
          </cell>
        </row>
        <row r="35">
          <cell r="B35">
            <v>250</v>
          </cell>
          <cell r="C35" t="str">
            <v>COMM</v>
          </cell>
          <cell r="D35" t="str">
            <v>CCO</v>
          </cell>
          <cell r="E35" t="str">
            <v>SUMINISTRO DE CABLES DE FUERZA MT</v>
          </cell>
          <cell r="F35">
            <v>0</v>
          </cell>
          <cell r="H35" t="str">
            <v>17MAY02 *</v>
          </cell>
          <cell r="I35">
            <v>1</v>
          </cell>
          <cell r="J35">
            <v>6.6648893628365767E-5</v>
          </cell>
          <cell r="K35" t="str">
            <v>Prog.Acum.</v>
          </cell>
        </row>
        <row r="36">
          <cell r="C36" t="str">
            <v>COMM</v>
          </cell>
          <cell r="J36">
            <v>0</v>
          </cell>
          <cell r="K36" t="str">
            <v>Ejec. Acum.</v>
          </cell>
        </row>
        <row r="37">
          <cell r="B37">
            <v>260</v>
          </cell>
          <cell r="C37" t="str">
            <v>COMM</v>
          </cell>
          <cell r="D37" t="str">
            <v>CCO</v>
          </cell>
          <cell r="E37" t="str">
            <v>SUMINISTRO DE CABLES DE INSTRUMENTACION MT</v>
          </cell>
          <cell r="F37">
            <v>0</v>
          </cell>
          <cell r="H37" t="str">
            <v>17MAY02 *</v>
          </cell>
          <cell r="I37">
            <v>1</v>
          </cell>
          <cell r="J37">
            <v>6.6648893628365767E-5</v>
          </cell>
          <cell r="K37" t="str">
            <v>Prog.Acum.</v>
          </cell>
        </row>
        <row r="38">
          <cell r="C38" t="str">
            <v>COMM</v>
          </cell>
          <cell r="J38">
            <v>0</v>
          </cell>
          <cell r="K38" t="str">
            <v>Ejec. Acum.</v>
          </cell>
        </row>
        <row r="39">
          <cell r="B39">
            <v>280</v>
          </cell>
          <cell r="C39" t="str">
            <v>COMM</v>
          </cell>
          <cell r="D39" t="str">
            <v>CCO</v>
          </cell>
          <cell r="E39" t="str">
            <v>SUMINISTRO PARA PROTECCION CATODICA</v>
          </cell>
          <cell r="F39">
            <v>0</v>
          </cell>
          <cell r="H39" t="str">
            <v>20MAY02 *</v>
          </cell>
          <cell r="I39">
            <v>1</v>
          </cell>
          <cell r="J39">
            <v>6.6648893628365767E-5</v>
          </cell>
          <cell r="K39" t="str">
            <v>Prog.Acum.</v>
          </cell>
        </row>
        <row r="40">
          <cell r="C40" t="str">
            <v>COMM</v>
          </cell>
          <cell r="J40">
            <v>0</v>
          </cell>
          <cell r="K40" t="str">
            <v>Ejec. Acum.</v>
          </cell>
        </row>
        <row r="41">
          <cell r="E41" t="str">
            <v>OBRAS CIVILES</v>
          </cell>
          <cell r="I41">
            <v>3258</v>
          </cell>
          <cell r="J41">
            <v>0.21714209544121568</v>
          </cell>
          <cell r="K41" t="str">
            <v>Prog.Acum.</v>
          </cell>
        </row>
        <row r="42">
          <cell r="J42">
            <v>0</v>
          </cell>
          <cell r="K42" t="str">
            <v>Ejec. Acum.</v>
          </cell>
        </row>
        <row r="43">
          <cell r="B43">
            <v>6100</v>
          </cell>
          <cell r="C43" t="str">
            <v>OCIV</v>
          </cell>
          <cell r="D43" t="str">
            <v>ARE</v>
          </cell>
          <cell r="E43" t="str">
            <v>CONCRETO 3000 PSI-SOPORTERIA  MARCOS H</v>
          </cell>
          <cell r="F43">
            <v>3</v>
          </cell>
          <cell r="G43">
            <v>37386</v>
          </cell>
          <cell r="H43">
            <v>37388</v>
          </cell>
          <cell r="I43">
            <v>270</v>
          </cell>
          <cell r="J43">
            <v>1.7995201279658757E-2</v>
          </cell>
          <cell r="K43" t="str">
            <v>Prog.Acum.</v>
          </cell>
        </row>
        <row r="44">
          <cell r="C44" t="str">
            <v>OCIV</v>
          </cell>
          <cell r="J44">
            <v>0</v>
          </cell>
          <cell r="K44" t="str">
            <v>Ejec. Acum.</v>
          </cell>
        </row>
        <row r="45">
          <cell r="B45">
            <v>6150</v>
          </cell>
          <cell r="C45" t="str">
            <v>OCIV</v>
          </cell>
          <cell r="D45" t="str">
            <v>ARE</v>
          </cell>
          <cell r="E45" t="str">
            <v>CONCRETO 3000 PSI-BANCO DE DUCTOS</v>
          </cell>
          <cell r="F45">
            <v>8</v>
          </cell>
          <cell r="G45">
            <v>37397</v>
          </cell>
          <cell r="H45">
            <v>37407</v>
          </cell>
          <cell r="I45">
            <v>720</v>
          </cell>
          <cell r="J45">
            <v>4.7987203412423352E-2</v>
          </cell>
          <cell r="K45" t="str">
            <v>Prog.Acum.</v>
          </cell>
        </row>
        <row r="46">
          <cell r="C46" t="str">
            <v>OCIV</v>
          </cell>
          <cell r="J46">
            <v>0</v>
          </cell>
          <cell r="K46" t="str">
            <v>Ejec. Acum.</v>
          </cell>
        </row>
        <row r="47">
          <cell r="B47">
            <v>6200</v>
          </cell>
          <cell r="C47" t="str">
            <v>OCIV</v>
          </cell>
          <cell r="D47" t="str">
            <v>ARE</v>
          </cell>
          <cell r="E47" t="str">
            <v>CONCRETO 1500 PSI DE LIMPIEZA BANCO DUCTOS.</v>
          </cell>
          <cell r="F47">
            <v>2</v>
          </cell>
          <cell r="G47">
            <v>37385</v>
          </cell>
          <cell r="H47">
            <v>37386</v>
          </cell>
          <cell r="I47">
            <v>216</v>
          </cell>
          <cell r="J47">
            <v>1.4396161023727006E-2</v>
          </cell>
          <cell r="K47" t="str">
            <v>Prog.Acum.</v>
          </cell>
        </row>
        <row r="48">
          <cell r="C48" t="str">
            <v>OCIV</v>
          </cell>
          <cell r="J48">
            <v>0</v>
          </cell>
          <cell r="K48" t="str">
            <v>Ejec. Acum.</v>
          </cell>
        </row>
        <row r="49">
          <cell r="B49">
            <v>6210</v>
          </cell>
          <cell r="C49" t="str">
            <v>OCIV</v>
          </cell>
          <cell r="D49" t="str">
            <v>ARE</v>
          </cell>
          <cell r="E49" t="str">
            <v>CONCRETO 1500 PSI DE LIMPIEZA MARCO H</v>
          </cell>
          <cell r="F49">
            <v>3</v>
          </cell>
          <cell r="G49">
            <v>37384</v>
          </cell>
          <cell r="H49">
            <v>37386</v>
          </cell>
          <cell r="I49">
            <v>324</v>
          </cell>
          <cell r="J49">
            <v>2.159424153559051E-2</v>
          </cell>
          <cell r="K49" t="str">
            <v>Prog.Acum.</v>
          </cell>
        </row>
        <row r="50">
          <cell r="C50" t="str">
            <v>OCIV</v>
          </cell>
          <cell r="J50">
            <v>0</v>
          </cell>
          <cell r="K50" t="str">
            <v>Ejec. Acum.</v>
          </cell>
        </row>
        <row r="51">
          <cell r="B51">
            <v>6300</v>
          </cell>
          <cell r="C51" t="str">
            <v>OCIV</v>
          </cell>
          <cell r="D51" t="str">
            <v>ARE</v>
          </cell>
          <cell r="E51" t="str">
            <v>ACERO DE REFUERZO</v>
          </cell>
          <cell r="F51">
            <v>3</v>
          </cell>
          <cell r="G51">
            <v>37381</v>
          </cell>
          <cell r="H51">
            <v>37383</v>
          </cell>
          <cell r="I51">
            <v>162</v>
          </cell>
          <cell r="J51">
            <v>1.0797120767795255E-2</v>
          </cell>
          <cell r="K51" t="str">
            <v>Prog.Acum.</v>
          </cell>
        </row>
        <row r="52">
          <cell r="C52" t="str">
            <v>OCIV</v>
          </cell>
          <cell r="J52">
            <v>0</v>
          </cell>
          <cell r="K52" t="str">
            <v>Ejec. Acum.</v>
          </cell>
        </row>
        <row r="53">
          <cell r="B53">
            <v>6400</v>
          </cell>
          <cell r="C53" t="str">
            <v>OCIV</v>
          </cell>
          <cell r="D53" t="str">
            <v>CAAS</v>
          </cell>
          <cell r="E53" t="str">
            <v>REPARACION DE LA CAPA ASFALTICA</v>
          </cell>
          <cell r="F53">
            <v>4</v>
          </cell>
          <cell r="G53">
            <v>37414</v>
          </cell>
          <cell r="H53">
            <v>37417</v>
          </cell>
          <cell r="I53">
            <v>360</v>
          </cell>
          <cell r="J53">
            <v>2.3993601706211676E-2</v>
          </cell>
          <cell r="K53" t="str">
            <v>Prog.Acum.</v>
          </cell>
        </row>
        <row r="54">
          <cell r="C54" t="str">
            <v>OCIV</v>
          </cell>
          <cell r="J54">
            <v>0</v>
          </cell>
          <cell r="K54" t="str">
            <v>Ejec. Acum.</v>
          </cell>
        </row>
        <row r="55">
          <cell r="B55">
            <v>5800</v>
          </cell>
          <cell r="C55" t="str">
            <v>OCIV</v>
          </cell>
          <cell r="D55" t="str">
            <v>EXR</v>
          </cell>
          <cell r="E55" t="str">
            <v>EXCAVACIONES A MANO BANCO DUCTOS</v>
          </cell>
          <cell r="F55">
            <v>2</v>
          </cell>
          <cell r="G55">
            <v>37384</v>
          </cell>
          <cell r="H55">
            <v>37385</v>
          </cell>
          <cell r="I55">
            <v>360</v>
          </cell>
          <cell r="J55">
            <v>2.3993601706211676E-2</v>
          </cell>
          <cell r="K55" t="str">
            <v>Prog.Acum.</v>
          </cell>
        </row>
        <row r="56">
          <cell r="C56" t="str">
            <v>OCIV</v>
          </cell>
          <cell r="J56">
            <v>0</v>
          </cell>
          <cell r="K56" t="str">
            <v>Ejec. Acum.</v>
          </cell>
        </row>
        <row r="57">
          <cell r="B57">
            <v>5810</v>
          </cell>
          <cell r="C57" t="str">
            <v>OCIV</v>
          </cell>
          <cell r="D57" t="str">
            <v>EXR</v>
          </cell>
          <cell r="E57" t="str">
            <v>EXCAVACIONES A MANO MARCOS H</v>
          </cell>
          <cell r="F57">
            <v>1</v>
          </cell>
          <cell r="G57">
            <v>37384</v>
          </cell>
          <cell r="H57">
            <v>37384</v>
          </cell>
          <cell r="I57">
            <v>90</v>
          </cell>
          <cell r="J57">
            <v>5.9984004265529189E-3</v>
          </cell>
          <cell r="K57" t="str">
            <v>Prog.Acum.</v>
          </cell>
        </row>
        <row r="58">
          <cell r="C58" t="str">
            <v>OCIV</v>
          </cell>
          <cell r="J58">
            <v>0</v>
          </cell>
          <cell r="K58" t="str">
            <v>Ejec. Acum.</v>
          </cell>
        </row>
        <row r="59">
          <cell r="B59">
            <v>5900</v>
          </cell>
          <cell r="C59" t="str">
            <v>OCIV</v>
          </cell>
          <cell r="D59" t="str">
            <v>EXR</v>
          </cell>
          <cell r="E59" t="str">
            <v>RELLENOS COMPACTADOS TIPO A</v>
          </cell>
          <cell r="F59">
            <v>4</v>
          </cell>
          <cell r="G59">
            <v>37408</v>
          </cell>
          <cell r="H59">
            <v>37411</v>
          </cell>
          <cell r="I59">
            <v>216</v>
          </cell>
          <cell r="J59">
            <v>1.4396161023727006E-2</v>
          </cell>
          <cell r="K59" t="str">
            <v>Prog.Acum.</v>
          </cell>
        </row>
        <row r="60">
          <cell r="C60" t="str">
            <v>OCIV</v>
          </cell>
          <cell r="J60">
            <v>0</v>
          </cell>
          <cell r="K60" t="str">
            <v>Ejec. Acum.</v>
          </cell>
        </row>
        <row r="61">
          <cell r="B61">
            <v>6000</v>
          </cell>
          <cell r="C61" t="str">
            <v>OCIV</v>
          </cell>
          <cell r="D61" t="str">
            <v>EXR</v>
          </cell>
          <cell r="E61" t="str">
            <v>RELLENOS COMPACTADOS TIIPO B</v>
          </cell>
          <cell r="F61">
            <v>6</v>
          </cell>
          <cell r="G61">
            <v>37408</v>
          </cell>
          <cell r="H61">
            <v>37413</v>
          </cell>
          <cell r="I61">
            <v>540</v>
          </cell>
          <cell r="J61">
            <v>3.5990402559317514E-2</v>
          </cell>
          <cell r="K61" t="str">
            <v>Prog.Acum.</v>
          </cell>
        </row>
        <row r="62">
          <cell r="C62" t="str">
            <v>OCIV</v>
          </cell>
          <cell r="J62">
            <v>0</v>
          </cell>
          <cell r="K62" t="str">
            <v>Ejec. Acum.</v>
          </cell>
        </row>
        <row r="63">
          <cell r="E63" t="str">
            <v>OBRAS MECANICAS</v>
          </cell>
          <cell r="I63">
            <v>999</v>
          </cell>
          <cell r="J63">
            <v>6.6582244734737409E-2</v>
          </cell>
          <cell r="K63" t="str">
            <v>Prog.Acum.</v>
          </cell>
        </row>
        <row r="64">
          <cell r="J64">
            <v>0</v>
          </cell>
          <cell r="K64" t="str">
            <v>Ejec. Acum.</v>
          </cell>
        </row>
        <row r="65">
          <cell r="B65">
            <v>1700</v>
          </cell>
          <cell r="C65" t="str">
            <v>OMEC</v>
          </cell>
          <cell r="D65" t="str">
            <v>BOQ</v>
          </cell>
          <cell r="E65" t="str">
            <v>BOQUILLA DE 14</v>
          </cell>
          <cell r="F65">
            <v>2</v>
          </cell>
          <cell r="G65">
            <v>37386</v>
          </cell>
          <cell r="H65">
            <v>37387</v>
          </cell>
          <cell r="I65">
            <v>108</v>
          </cell>
          <cell r="J65">
            <v>7.1980805118635029E-3</v>
          </cell>
          <cell r="K65" t="str">
            <v>Prog.Acum.</v>
          </cell>
        </row>
        <row r="66">
          <cell r="C66" t="str">
            <v>OMEC</v>
          </cell>
          <cell r="J66">
            <v>0</v>
          </cell>
          <cell r="K66" t="str">
            <v>Ejec. Acum.</v>
          </cell>
        </row>
        <row r="67">
          <cell r="B67">
            <v>1800</v>
          </cell>
          <cell r="C67" t="str">
            <v>OMEC</v>
          </cell>
          <cell r="D67" t="str">
            <v>BOQ</v>
          </cell>
          <cell r="E67" t="str">
            <v>BOQUILLA DE 6</v>
          </cell>
          <cell r="F67">
            <v>1</v>
          </cell>
          <cell r="G67">
            <v>37386</v>
          </cell>
          <cell r="H67">
            <v>37386</v>
          </cell>
          <cell r="I67">
            <v>54</v>
          </cell>
          <cell r="J67">
            <v>3.5990402559317515E-3</v>
          </cell>
          <cell r="K67" t="str">
            <v>Prog.Acum.</v>
          </cell>
        </row>
        <row r="68">
          <cell r="C68" t="str">
            <v>OMEC</v>
          </cell>
          <cell r="J68">
            <v>0</v>
          </cell>
          <cell r="K68" t="str">
            <v>Ejec. Acum.</v>
          </cell>
        </row>
        <row r="69">
          <cell r="B69">
            <v>1900</v>
          </cell>
          <cell r="C69" t="str">
            <v>OMEC</v>
          </cell>
          <cell r="D69" t="str">
            <v>BOQ</v>
          </cell>
          <cell r="E69" t="str">
            <v>BOQUILLA DE 2</v>
          </cell>
          <cell r="F69">
            <v>1</v>
          </cell>
          <cell r="G69">
            <v>37388</v>
          </cell>
          <cell r="H69">
            <v>37388</v>
          </cell>
          <cell r="I69">
            <v>54</v>
          </cell>
          <cell r="J69">
            <v>3.5990402559317515E-3</v>
          </cell>
          <cell r="K69" t="str">
            <v>Prog.Acum.</v>
          </cell>
        </row>
        <row r="70">
          <cell r="C70" t="str">
            <v>OMEC</v>
          </cell>
          <cell r="J70">
            <v>0</v>
          </cell>
          <cell r="K70" t="str">
            <v>Ejec. Acum.</v>
          </cell>
        </row>
        <row r="71">
          <cell r="B71">
            <v>2000</v>
          </cell>
          <cell r="C71" t="str">
            <v>OMEC</v>
          </cell>
          <cell r="D71" t="str">
            <v>BOQ</v>
          </cell>
          <cell r="E71" t="str">
            <v>BOQUILLA DE 1</v>
          </cell>
          <cell r="F71">
            <v>1</v>
          </cell>
          <cell r="G71">
            <v>37388</v>
          </cell>
          <cell r="H71">
            <v>37388</v>
          </cell>
          <cell r="I71">
            <v>54</v>
          </cell>
          <cell r="J71">
            <v>3.5990402559317515E-3</v>
          </cell>
          <cell r="K71" t="str">
            <v>Prog.Acum.</v>
          </cell>
        </row>
        <row r="72">
          <cell r="C72" t="str">
            <v>OMEC</v>
          </cell>
          <cell r="J72">
            <v>0</v>
          </cell>
          <cell r="K72" t="str">
            <v>Ejec. Acum.</v>
          </cell>
        </row>
        <row r="73">
          <cell r="B73">
            <v>2100</v>
          </cell>
          <cell r="C73" t="str">
            <v>OMEC</v>
          </cell>
          <cell r="D73" t="str">
            <v>MH</v>
          </cell>
          <cell r="E73" t="str">
            <v>INSTALACION DE MARCO H</v>
          </cell>
          <cell r="F73">
            <v>3</v>
          </cell>
          <cell r="G73">
            <v>37385</v>
          </cell>
          <cell r="H73">
            <v>37387</v>
          </cell>
          <cell r="I73">
            <v>108</v>
          </cell>
          <cell r="J73">
            <v>7.1980805118635029E-3</v>
          </cell>
          <cell r="K73" t="str">
            <v>Prog.Acum.</v>
          </cell>
        </row>
        <row r="74">
          <cell r="C74" t="str">
            <v>OMEC</v>
          </cell>
          <cell r="J74">
            <v>0</v>
          </cell>
          <cell r="K74" t="str">
            <v>Ejec. Acum.</v>
          </cell>
        </row>
        <row r="75">
          <cell r="B75">
            <v>1400</v>
          </cell>
          <cell r="C75" t="str">
            <v>OMEC</v>
          </cell>
          <cell r="D75" t="str">
            <v>TK</v>
          </cell>
          <cell r="E75" t="str">
            <v>LIMPIEZA DEL TANQUE ( SAND-BLASTING)</v>
          </cell>
          <cell r="F75">
            <v>2</v>
          </cell>
          <cell r="G75">
            <v>37384</v>
          </cell>
          <cell r="H75">
            <v>37385</v>
          </cell>
          <cell r="I75">
            <v>198</v>
          </cell>
          <cell r="J75">
            <v>1.3196480938416423E-2</v>
          </cell>
          <cell r="K75" t="str">
            <v>Prog.Acum.</v>
          </cell>
        </row>
        <row r="76">
          <cell r="C76" t="str">
            <v>OMEC</v>
          </cell>
          <cell r="J76">
            <v>0</v>
          </cell>
          <cell r="K76" t="str">
            <v>Ejec. Acum.</v>
          </cell>
        </row>
        <row r="77">
          <cell r="B77">
            <v>1500</v>
          </cell>
          <cell r="C77" t="str">
            <v>OMEC</v>
          </cell>
          <cell r="D77" t="str">
            <v>TK</v>
          </cell>
          <cell r="E77" t="str">
            <v>PINTURA INTERNA Y  ANTICORROSIVA EXTERNA DEL TAN</v>
          </cell>
          <cell r="F77">
            <v>3</v>
          </cell>
          <cell r="G77">
            <v>37406</v>
          </cell>
          <cell r="H77">
            <v>37408</v>
          </cell>
          <cell r="I77">
            <v>351</v>
          </cell>
          <cell r="J77">
            <v>2.3393761663556386E-2</v>
          </cell>
          <cell r="K77" t="str">
            <v>Prog.Acum.</v>
          </cell>
        </row>
        <row r="78">
          <cell r="C78" t="str">
            <v>OMEC</v>
          </cell>
          <cell r="J78">
            <v>0</v>
          </cell>
          <cell r="K78" t="str">
            <v>Ejec. Acum.</v>
          </cell>
        </row>
        <row r="79">
          <cell r="B79">
            <v>1600</v>
          </cell>
          <cell r="C79" t="str">
            <v>OMEC</v>
          </cell>
          <cell r="D79" t="str">
            <v>TK</v>
          </cell>
          <cell r="E79" t="str">
            <v>REPARACION GENERAL DEL TECHO</v>
          </cell>
          <cell r="F79">
            <v>2</v>
          </cell>
          <cell r="G79">
            <v>37386</v>
          </cell>
          <cell r="H79">
            <v>37387</v>
          </cell>
          <cell r="I79">
            <v>72</v>
          </cell>
          <cell r="J79">
            <v>4.798720341242335E-3</v>
          </cell>
          <cell r="K79" t="str">
            <v>Prog.Acum.</v>
          </cell>
        </row>
        <row r="80">
          <cell r="C80" t="str">
            <v>OMEC</v>
          </cell>
          <cell r="J80">
            <v>0</v>
          </cell>
          <cell r="K80" t="str">
            <v>Ejec. Acum.</v>
          </cell>
        </row>
        <row r="81">
          <cell r="B81">
            <v>6900</v>
          </cell>
          <cell r="C81" t="str">
            <v>PCAT</v>
          </cell>
          <cell r="E81" t="str">
            <v>Protección Catódica</v>
          </cell>
          <cell r="F81">
            <v>3</v>
          </cell>
          <cell r="G81">
            <v>37397</v>
          </cell>
          <cell r="H81">
            <v>37399</v>
          </cell>
          <cell r="I81">
            <v>135</v>
          </cell>
          <cell r="J81">
            <v>8.9976006398293784E-3</v>
          </cell>
          <cell r="K81" t="str">
            <v>Prog.Acum.</v>
          </cell>
        </row>
        <row r="82">
          <cell r="C82" t="str">
            <v>PCAT</v>
          </cell>
          <cell r="J82">
            <v>0</v>
          </cell>
          <cell r="K82" t="str">
            <v>Ejec. Acum.</v>
          </cell>
        </row>
        <row r="83">
          <cell r="E83" t="str">
            <v>OBRAS DE TUBERIA</v>
          </cell>
          <cell r="I83">
            <v>7857</v>
          </cell>
          <cell r="J83">
            <v>0.52366035723806981</v>
          </cell>
          <cell r="K83" t="str">
            <v>Prog.Acum.</v>
          </cell>
        </row>
        <row r="84">
          <cell r="J84">
            <v>0</v>
          </cell>
          <cell r="K84" t="str">
            <v>Ejec. Acum.</v>
          </cell>
        </row>
        <row r="85">
          <cell r="B85">
            <v>2400</v>
          </cell>
          <cell r="C85" t="str">
            <v>OTUB</v>
          </cell>
          <cell r="D85" t="str">
            <v>DES</v>
          </cell>
          <cell r="E85" t="str">
            <v>DESMANTELAMIENTO DE TUBERÍA</v>
          </cell>
          <cell r="F85">
            <v>2</v>
          </cell>
          <cell r="G85">
            <v>37409</v>
          </cell>
          <cell r="H85">
            <v>37410</v>
          </cell>
          <cell r="I85">
            <v>108</v>
          </cell>
          <cell r="J85">
            <v>7.1980805118635029E-3</v>
          </cell>
          <cell r="K85" t="str">
            <v>Prog.Acum.</v>
          </cell>
        </row>
        <row r="86">
          <cell r="C86" t="str">
            <v>OTUB</v>
          </cell>
          <cell r="J86">
            <v>0</v>
          </cell>
          <cell r="K86" t="str">
            <v>Ejec. Acum.</v>
          </cell>
        </row>
        <row r="87">
          <cell r="B87">
            <v>2500</v>
          </cell>
          <cell r="C87" t="str">
            <v>OTUB</v>
          </cell>
          <cell r="D87" t="str">
            <v>DES</v>
          </cell>
          <cell r="E87" t="str">
            <v>DESMANTELAMIENTO DE VÁLVULAS</v>
          </cell>
          <cell r="F87">
            <v>2</v>
          </cell>
          <cell r="G87">
            <v>37409</v>
          </cell>
          <cell r="H87">
            <v>37410</v>
          </cell>
          <cell r="I87">
            <v>108</v>
          </cell>
          <cell r="J87">
            <v>7.1980805118635029E-3</v>
          </cell>
          <cell r="K87" t="str">
            <v>Prog.Acum.</v>
          </cell>
        </row>
        <row r="88">
          <cell r="C88" t="str">
            <v>OTUB</v>
          </cell>
          <cell r="J88">
            <v>0</v>
          </cell>
          <cell r="K88" t="str">
            <v>Ejec. Acum.</v>
          </cell>
        </row>
        <row r="89">
          <cell r="B89">
            <v>2600</v>
          </cell>
          <cell r="C89" t="str">
            <v>OTUB</v>
          </cell>
          <cell r="D89" t="str">
            <v>DES</v>
          </cell>
          <cell r="E89" t="str">
            <v>DESMANTELAMIENTO DE ACCESORIOS</v>
          </cell>
          <cell r="F89">
            <v>3</v>
          </cell>
          <cell r="G89">
            <v>37409</v>
          </cell>
          <cell r="H89">
            <v>37411</v>
          </cell>
          <cell r="I89">
            <v>162</v>
          </cell>
          <cell r="J89">
            <v>1.0797120767795255E-2</v>
          </cell>
          <cell r="K89" t="str">
            <v>Prog.Acum.</v>
          </cell>
        </row>
        <row r="90">
          <cell r="C90" t="str">
            <v>OTUB</v>
          </cell>
          <cell r="J90">
            <v>0</v>
          </cell>
          <cell r="K90" t="str">
            <v>Ejec. Acum.</v>
          </cell>
        </row>
        <row r="91">
          <cell r="B91">
            <v>2700</v>
          </cell>
          <cell r="C91" t="str">
            <v>OTUB</v>
          </cell>
          <cell r="D91" t="str">
            <v>LAT</v>
          </cell>
          <cell r="E91" t="str">
            <v>LAVADO Y DESGASIFICACION DE TUBERÍA</v>
          </cell>
          <cell r="F91">
            <v>3</v>
          </cell>
          <cell r="G91">
            <v>37384</v>
          </cell>
          <cell r="H91">
            <v>37386</v>
          </cell>
          <cell r="I91">
            <v>216</v>
          </cell>
          <cell r="J91">
            <v>1.4396161023727006E-2</v>
          </cell>
          <cell r="K91" t="str">
            <v>Prog.Acum.</v>
          </cell>
        </row>
        <row r="92">
          <cell r="C92" t="str">
            <v>OTUB</v>
          </cell>
          <cell r="J92">
            <v>0</v>
          </cell>
          <cell r="K92" t="str">
            <v>Ejec. Acum.</v>
          </cell>
        </row>
        <row r="93">
          <cell r="B93">
            <v>4000</v>
          </cell>
          <cell r="C93" t="str">
            <v>OTUB</v>
          </cell>
          <cell r="D93" t="str">
            <v>TIEN</v>
          </cell>
          <cell r="E93" t="str">
            <v>TIE-INS  No 1</v>
          </cell>
          <cell r="F93">
            <v>2</v>
          </cell>
          <cell r="G93">
            <v>37402</v>
          </cell>
          <cell r="H93">
            <v>37403</v>
          </cell>
          <cell r="I93">
            <v>72</v>
          </cell>
          <cell r="J93">
            <v>4.798720341242335E-3</v>
          </cell>
          <cell r="K93" t="str">
            <v>Prog.Acum.</v>
          </cell>
        </row>
        <row r="94">
          <cell r="C94" t="str">
            <v>OTUB</v>
          </cell>
          <cell r="J94">
            <v>0</v>
          </cell>
          <cell r="K94" t="str">
            <v>Ejec. Acum.</v>
          </cell>
        </row>
        <row r="95">
          <cell r="B95">
            <v>4005</v>
          </cell>
          <cell r="C95" t="str">
            <v>OTUB</v>
          </cell>
          <cell r="D95" t="str">
            <v>TIEN</v>
          </cell>
          <cell r="E95" t="str">
            <v>TIE-INS  No 2</v>
          </cell>
          <cell r="F95">
            <v>1</v>
          </cell>
          <cell r="G95">
            <v>37411</v>
          </cell>
          <cell r="H95">
            <v>37411</v>
          </cell>
          <cell r="I95">
            <v>36</v>
          </cell>
          <cell r="J95">
            <v>2.3993601706211675E-3</v>
          </cell>
          <cell r="K95" t="str">
            <v>Prog.Acum.</v>
          </cell>
        </row>
        <row r="96">
          <cell r="C96" t="str">
            <v>OTUB</v>
          </cell>
          <cell r="J96">
            <v>0</v>
          </cell>
          <cell r="K96" t="str">
            <v>Ejec. Acum.</v>
          </cell>
        </row>
        <row r="97">
          <cell r="B97">
            <v>4010</v>
          </cell>
          <cell r="C97" t="str">
            <v>OTUB</v>
          </cell>
          <cell r="D97" t="str">
            <v>TIEN</v>
          </cell>
          <cell r="E97" t="str">
            <v>TIE-INS  No 3</v>
          </cell>
          <cell r="F97">
            <v>2</v>
          </cell>
          <cell r="G97">
            <v>37412</v>
          </cell>
          <cell r="H97">
            <v>37413</v>
          </cell>
          <cell r="I97">
            <v>72</v>
          </cell>
          <cell r="J97">
            <v>4.798720341242335E-3</v>
          </cell>
          <cell r="K97" t="str">
            <v>Prog.Acum.</v>
          </cell>
        </row>
        <row r="98">
          <cell r="C98" t="str">
            <v>OTUB</v>
          </cell>
          <cell r="J98">
            <v>0</v>
          </cell>
          <cell r="K98" t="str">
            <v>Ejec. Acum.</v>
          </cell>
        </row>
        <row r="99">
          <cell r="B99">
            <v>4015</v>
          </cell>
          <cell r="C99" t="str">
            <v>OTUB</v>
          </cell>
          <cell r="D99" t="str">
            <v>TIEN</v>
          </cell>
          <cell r="E99" t="str">
            <v>TIE-INS  No 4</v>
          </cell>
          <cell r="F99">
            <v>2</v>
          </cell>
          <cell r="G99">
            <v>37414</v>
          </cell>
          <cell r="H99">
            <v>37417</v>
          </cell>
          <cell r="I99">
            <v>72</v>
          </cell>
          <cell r="J99">
            <v>4.798720341242335E-3</v>
          </cell>
          <cell r="K99" t="str">
            <v>Prog.Acum.</v>
          </cell>
        </row>
        <row r="100">
          <cell r="C100" t="str">
            <v>OTUB</v>
          </cell>
          <cell r="J100">
            <v>0</v>
          </cell>
          <cell r="K100" t="str">
            <v>Ejec. Acum.</v>
          </cell>
        </row>
        <row r="101">
          <cell r="B101">
            <v>4020</v>
          </cell>
          <cell r="C101" t="str">
            <v>OTUB</v>
          </cell>
          <cell r="D101" t="str">
            <v>TIEN</v>
          </cell>
          <cell r="E101" t="str">
            <v>TIE-INS  No 5</v>
          </cell>
          <cell r="F101">
            <v>2</v>
          </cell>
          <cell r="G101">
            <v>37418</v>
          </cell>
          <cell r="H101">
            <v>37419</v>
          </cell>
          <cell r="I101">
            <v>144</v>
          </cell>
          <cell r="J101">
            <v>9.59744068248467E-3</v>
          </cell>
          <cell r="K101" t="str">
            <v>Prog.Acum.</v>
          </cell>
        </row>
        <row r="102">
          <cell r="C102" t="str">
            <v>OTUB</v>
          </cell>
          <cell r="J102">
            <v>0</v>
          </cell>
          <cell r="K102" t="str">
            <v>Ejec. Acum.</v>
          </cell>
        </row>
        <row r="103">
          <cell r="B103">
            <v>4025</v>
          </cell>
          <cell r="C103" t="str">
            <v>OTUB</v>
          </cell>
          <cell r="D103" t="str">
            <v>TIEN</v>
          </cell>
          <cell r="E103" t="str">
            <v>TIE-INS  No 6</v>
          </cell>
          <cell r="F103">
            <v>1</v>
          </cell>
          <cell r="G103">
            <v>37431</v>
          </cell>
          <cell r="H103">
            <v>37431</v>
          </cell>
          <cell r="I103">
            <v>135</v>
          </cell>
          <cell r="J103">
            <v>8.9976006398293784E-3</v>
          </cell>
          <cell r="K103" t="str">
            <v>Prog.Acum.</v>
          </cell>
        </row>
        <row r="104">
          <cell r="C104" t="str">
            <v>OTUB</v>
          </cell>
          <cell r="J104">
            <v>0</v>
          </cell>
          <cell r="K104" t="str">
            <v>Ejec. Acum.</v>
          </cell>
        </row>
        <row r="105">
          <cell r="B105">
            <v>4030</v>
          </cell>
          <cell r="C105" t="str">
            <v>OTUB</v>
          </cell>
          <cell r="D105" t="str">
            <v>TIEN</v>
          </cell>
          <cell r="E105" t="str">
            <v>TIE-INS  No 7</v>
          </cell>
          <cell r="F105">
            <v>1</v>
          </cell>
          <cell r="G105">
            <v>37432</v>
          </cell>
          <cell r="H105">
            <v>37432</v>
          </cell>
          <cell r="I105">
            <v>135</v>
          </cell>
          <cell r="J105">
            <v>8.9976006398293784E-3</v>
          </cell>
          <cell r="K105" t="str">
            <v>Prog.Acum.</v>
          </cell>
        </row>
        <row r="106">
          <cell r="C106" t="str">
            <v>OTUB</v>
          </cell>
          <cell r="J106">
            <v>0</v>
          </cell>
          <cell r="K106" t="str">
            <v>Ejec. Acum.</v>
          </cell>
        </row>
        <row r="107">
          <cell r="B107">
            <v>4035</v>
          </cell>
          <cell r="C107" t="str">
            <v>OTUB</v>
          </cell>
          <cell r="D107" t="str">
            <v>TIEN</v>
          </cell>
          <cell r="E107" t="str">
            <v>TIE-INS  No 8</v>
          </cell>
          <cell r="F107">
            <v>1</v>
          </cell>
          <cell r="G107">
            <v>37434</v>
          </cell>
          <cell r="H107">
            <v>37434</v>
          </cell>
          <cell r="I107">
            <v>135</v>
          </cell>
          <cell r="J107">
            <v>8.9976006398293784E-3</v>
          </cell>
          <cell r="K107" t="str">
            <v>Prog.Acum.</v>
          </cell>
        </row>
        <row r="108">
          <cell r="C108" t="str">
            <v>OTUB</v>
          </cell>
          <cell r="J108">
            <v>0</v>
          </cell>
          <cell r="K108" t="str">
            <v>Ejec. Acum.</v>
          </cell>
        </row>
        <row r="109">
          <cell r="B109">
            <v>4040</v>
          </cell>
          <cell r="C109" t="str">
            <v>OTUB</v>
          </cell>
          <cell r="D109" t="str">
            <v>TIEN</v>
          </cell>
          <cell r="E109" t="str">
            <v>TIE-INS  No 9</v>
          </cell>
          <cell r="F109">
            <v>1</v>
          </cell>
          <cell r="G109">
            <v>37435</v>
          </cell>
          <cell r="H109">
            <v>37435</v>
          </cell>
          <cell r="I109">
            <v>135</v>
          </cell>
          <cell r="J109">
            <v>8.9976006398293784E-3</v>
          </cell>
          <cell r="K109" t="str">
            <v>Prog.Acum.</v>
          </cell>
        </row>
        <row r="110">
          <cell r="C110" t="str">
            <v>OTUB</v>
          </cell>
          <cell r="J110">
            <v>0</v>
          </cell>
          <cell r="K110" t="str">
            <v>Ejec. Acum.</v>
          </cell>
        </row>
        <row r="111">
          <cell r="B111">
            <v>4045</v>
          </cell>
          <cell r="C111" t="str">
            <v>OTUB</v>
          </cell>
          <cell r="D111" t="str">
            <v>TIEN</v>
          </cell>
          <cell r="E111" t="str">
            <v>TIE-INS  No 10</v>
          </cell>
          <cell r="F111">
            <v>1</v>
          </cell>
          <cell r="G111">
            <v>37438</v>
          </cell>
          <cell r="H111">
            <v>37438</v>
          </cell>
          <cell r="I111">
            <v>36</v>
          </cell>
          <cell r="J111">
            <v>2.3993601706211675E-3</v>
          </cell>
          <cell r="K111" t="str">
            <v>Prog.Acum.</v>
          </cell>
        </row>
        <row r="112">
          <cell r="C112" t="str">
            <v>OTUB</v>
          </cell>
          <cell r="J112">
            <v>0</v>
          </cell>
          <cell r="K112" t="str">
            <v>Ejec. Acum.</v>
          </cell>
        </row>
        <row r="113">
          <cell r="B113">
            <v>4050</v>
          </cell>
          <cell r="C113" t="str">
            <v>OTUB</v>
          </cell>
          <cell r="D113" t="str">
            <v>TIEN</v>
          </cell>
          <cell r="E113" t="str">
            <v>TIE-INS  No 11</v>
          </cell>
          <cell r="F113">
            <v>2</v>
          </cell>
          <cell r="G113">
            <v>37439</v>
          </cell>
          <cell r="H113">
            <v>37440</v>
          </cell>
          <cell r="I113">
            <v>270</v>
          </cell>
          <cell r="J113">
            <v>1.7995201279658757E-2</v>
          </cell>
          <cell r="K113" t="str">
            <v>Prog.Acum.</v>
          </cell>
        </row>
        <row r="114">
          <cell r="C114" t="str">
            <v>OTUB</v>
          </cell>
          <cell r="J114">
            <v>0</v>
          </cell>
          <cell r="K114" t="str">
            <v>Ejec. Acum.</v>
          </cell>
        </row>
        <row r="115">
          <cell r="B115">
            <v>4055</v>
          </cell>
          <cell r="C115" t="str">
            <v>OTUB</v>
          </cell>
          <cell r="D115" t="str">
            <v>TIEN</v>
          </cell>
          <cell r="E115" t="str">
            <v>TIE-INS  No 12</v>
          </cell>
          <cell r="F115">
            <v>1</v>
          </cell>
          <cell r="G115">
            <v>37442</v>
          </cell>
          <cell r="H115">
            <v>37442</v>
          </cell>
          <cell r="I115">
            <v>135</v>
          </cell>
          <cell r="J115">
            <v>8.9976006398293784E-3</v>
          </cell>
          <cell r="K115" t="str">
            <v>Prog.Acum.</v>
          </cell>
        </row>
        <row r="116">
          <cell r="C116" t="str">
            <v>OTUB</v>
          </cell>
          <cell r="J116">
            <v>0</v>
          </cell>
          <cell r="K116" t="str">
            <v>Ejec. Acum.</v>
          </cell>
        </row>
        <row r="117">
          <cell r="B117">
            <v>4060</v>
          </cell>
          <cell r="C117" t="str">
            <v>OTUB</v>
          </cell>
          <cell r="D117" t="str">
            <v>TIEN</v>
          </cell>
          <cell r="E117" t="str">
            <v>TIE-INS  No 13</v>
          </cell>
          <cell r="F117">
            <v>1</v>
          </cell>
          <cell r="G117">
            <v>37445</v>
          </cell>
          <cell r="H117">
            <v>37445</v>
          </cell>
          <cell r="I117">
            <v>36</v>
          </cell>
          <cell r="J117">
            <v>2.3993601706211675E-3</v>
          </cell>
          <cell r="K117" t="str">
            <v>Prog.Acum.</v>
          </cell>
        </row>
        <row r="118">
          <cell r="C118" t="str">
            <v>OTUB</v>
          </cell>
          <cell r="J118">
            <v>0</v>
          </cell>
          <cell r="K118" t="str">
            <v>Ejec. Acum.</v>
          </cell>
        </row>
        <row r="119">
          <cell r="B119">
            <v>4070</v>
          </cell>
          <cell r="C119" t="str">
            <v>OTUB</v>
          </cell>
          <cell r="D119" t="str">
            <v>TIEN</v>
          </cell>
          <cell r="E119" t="str">
            <v>TIE-INS  No 14</v>
          </cell>
          <cell r="F119">
            <v>1</v>
          </cell>
          <cell r="G119">
            <v>37389</v>
          </cell>
          <cell r="H119">
            <v>37389</v>
          </cell>
          <cell r="I119">
            <v>36</v>
          </cell>
          <cell r="J119">
            <v>2.3993601706211675E-3</v>
          </cell>
          <cell r="K119" t="str">
            <v>Prog.Acum.</v>
          </cell>
        </row>
        <row r="120">
          <cell r="C120" t="str">
            <v>OTUB</v>
          </cell>
          <cell r="J120">
            <v>0</v>
          </cell>
          <cell r="K120" t="str">
            <v>Ejec. Acum.</v>
          </cell>
        </row>
        <row r="121">
          <cell r="B121">
            <v>4075</v>
          </cell>
          <cell r="C121" t="str">
            <v>OTUB</v>
          </cell>
          <cell r="D121" t="str">
            <v>TIEN</v>
          </cell>
          <cell r="E121" t="str">
            <v>TIE-INS  No 15</v>
          </cell>
          <cell r="F121">
            <v>1</v>
          </cell>
          <cell r="G121">
            <v>37431</v>
          </cell>
          <cell r="H121">
            <v>37431</v>
          </cell>
          <cell r="I121">
            <v>135</v>
          </cell>
          <cell r="J121">
            <v>8.9976006398293784E-3</v>
          </cell>
          <cell r="K121" t="str">
            <v>Prog.Acum.</v>
          </cell>
        </row>
        <row r="122">
          <cell r="C122" t="str">
            <v>OTUB</v>
          </cell>
          <cell r="J122">
            <v>0</v>
          </cell>
          <cell r="K122" t="str">
            <v>Ejec. Acum.</v>
          </cell>
        </row>
        <row r="123">
          <cell r="B123">
            <v>4100</v>
          </cell>
          <cell r="C123" t="str">
            <v>OTUB</v>
          </cell>
          <cell r="D123" t="str">
            <v>TIEN</v>
          </cell>
          <cell r="E123" t="str">
            <v>TIE-INS  No 16</v>
          </cell>
          <cell r="F123">
            <v>1</v>
          </cell>
          <cell r="G123">
            <v>37433</v>
          </cell>
          <cell r="H123">
            <v>37433</v>
          </cell>
          <cell r="I123">
            <v>135</v>
          </cell>
          <cell r="J123">
            <v>8.9976006398293784E-3</v>
          </cell>
          <cell r="K123" t="str">
            <v>Prog.Acum.</v>
          </cell>
        </row>
        <row r="124">
          <cell r="C124" t="str">
            <v>OTUB</v>
          </cell>
          <cell r="J124">
            <v>0</v>
          </cell>
          <cell r="K124" t="str">
            <v>Ejec. Acum.</v>
          </cell>
        </row>
        <row r="125">
          <cell r="B125">
            <v>4105</v>
          </cell>
          <cell r="C125" t="str">
            <v>OTUB</v>
          </cell>
          <cell r="D125" t="str">
            <v>TIEN</v>
          </cell>
          <cell r="E125" t="str">
            <v>TIE-INS  No 17</v>
          </cell>
          <cell r="F125">
            <v>1</v>
          </cell>
          <cell r="G125">
            <v>37399</v>
          </cell>
          <cell r="H125">
            <v>37399</v>
          </cell>
          <cell r="I125">
            <v>135</v>
          </cell>
          <cell r="J125">
            <v>8.9976006398293784E-3</v>
          </cell>
          <cell r="K125" t="str">
            <v>Prog.Acum.</v>
          </cell>
        </row>
        <row r="126">
          <cell r="C126" t="str">
            <v>OTUB</v>
          </cell>
          <cell r="J126">
            <v>0</v>
          </cell>
          <cell r="K126" t="str">
            <v>Ejec. Acum.</v>
          </cell>
        </row>
        <row r="127">
          <cell r="B127">
            <v>4110</v>
          </cell>
          <cell r="C127" t="str">
            <v>OTUB</v>
          </cell>
          <cell r="D127" t="str">
            <v>TIEN</v>
          </cell>
          <cell r="E127" t="str">
            <v>TIE-INS  No 18</v>
          </cell>
          <cell r="F127">
            <v>1</v>
          </cell>
          <cell r="G127">
            <v>37400</v>
          </cell>
          <cell r="H127">
            <v>37400</v>
          </cell>
          <cell r="I127">
            <v>135</v>
          </cell>
          <cell r="J127">
            <v>8.9976006398293784E-3</v>
          </cell>
          <cell r="K127" t="str">
            <v>Prog.Acum.</v>
          </cell>
        </row>
        <row r="128">
          <cell r="C128" t="str">
            <v>OTUB</v>
          </cell>
          <cell r="J128">
            <v>0</v>
          </cell>
          <cell r="K128" t="str">
            <v>Ejec. Acum.</v>
          </cell>
        </row>
        <row r="129">
          <cell r="B129">
            <v>4115</v>
          </cell>
          <cell r="C129" t="str">
            <v>OTUB</v>
          </cell>
          <cell r="D129" t="str">
            <v>TIEN</v>
          </cell>
          <cell r="E129" t="str">
            <v>TIE-INS  No 19</v>
          </cell>
          <cell r="F129">
            <v>1</v>
          </cell>
          <cell r="G129">
            <v>37404</v>
          </cell>
          <cell r="H129">
            <v>37404</v>
          </cell>
          <cell r="I129">
            <v>36</v>
          </cell>
          <cell r="J129">
            <v>2.3993601706211675E-3</v>
          </cell>
          <cell r="K129" t="str">
            <v>Prog.Acum.</v>
          </cell>
        </row>
        <row r="130">
          <cell r="C130" t="str">
            <v>OTUB</v>
          </cell>
          <cell r="J130">
            <v>0</v>
          </cell>
          <cell r="K130" t="str">
            <v>Ejec. Acum.</v>
          </cell>
        </row>
        <row r="131">
          <cell r="B131">
            <v>4120</v>
          </cell>
          <cell r="C131" t="str">
            <v>OTUB</v>
          </cell>
          <cell r="D131" t="str">
            <v>TIEN</v>
          </cell>
          <cell r="E131" t="str">
            <v>TIE-INS  No 20</v>
          </cell>
          <cell r="F131">
            <v>1</v>
          </cell>
          <cell r="G131">
            <v>37405</v>
          </cell>
          <cell r="H131">
            <v>37405</v>
          </cell>
          <cell r="I131">
            <v>36</v>
          </cell>
          <cell r="J131">
            <v>2.3993601706211675E-3</v>
          </cell>
          <cell r="K131" t="str">
            <v>Prog.Acum.</v>
          </cell>
        </row>
        <row r="132">
          <cell r="C132" t="str">
            <v>OTUB</v>
          </cell>
          <cell r="J132">
            <v>0</v>
          </cell>
          <cell r="K132" t="str">
            <v>Ejec. Acum.</v>
          </cell>
        </row>
        <row r="133">
          <cell r="B133">
            <v>2800</v>
          </cell>
          <cell r="C133" t="str">
            <v>OTUB</v>
          </cell>
          <cell r="D133" t="str">
            <v>TUAC</v>
          </cell>
          <cell r="E133" t="str">
            <v>INSTALACION TUBERÍA ACERO CARBÓN 14 CRU 001</v>
          </cell>
          <cell r="F133">
            <v>4</v>
          </cell>
          <cell r="G133">
            <v>37383</v>
          </cell>
          <cell r="H133">
            <v>37386</v>
          </cell>
          <cell r="I133">
            <v>396</v>
          </cell>
          <cell r="J133">
            <v>2.6392961876832845E-2</v>
          </cell>
          <cell r="K133" t="str">
            <v>Prog.Acum.</v>
          </cell>
        </row>
        <row r="134">
          <cell r="C134" t="str">
            <v>OTUB</v>
          </cell>
          <cell r="J134">
            <v>0</v>
          </cell>
          <cell r="K134" t="str">
            <v>Ejec. Acum.</v>
          </cell>
        </row>
        <row r="135">
          <cell r="B135">
            <v>2900</v>
          </cell>
          <cell r="C135" t="str">
            <v>OTUB</v>
          </cell>
          <cell r="D135" t="str">
            <v>TUAC</v>
          </cell>
          <cell r="E135" t="str">
            <v>INSTALACION TUBERÍA ACERO CARBÓN 14 CRU 002/003</v>
          </cell>
          <cell r="F135">
            <v>6</v>
          </cell>
          <cell r="G135">
            <v>37387</v>
          </cell>
          <cell r="H135">
            <v>37392</v>
          </cell>
          <cell r="I135">
            <v>594</v>
          </cell>
          <cell r="J135">
            <v>3.9589442815249266E-2</v>
          </cell>
          <cell r="K135" t="str">
            <v>Prog.Acum.</v>
          </cell>
        </row>
        <row r="136">
          <cell r="C136" t="str">
            <v>OTUB</v>
          </cell>
          <cell r="J136">
            <v>0</v>
          </cell>
          <cell r="K136" t="str">
            <v>Ejec. Acum.</v>
          </cell>
        </row>
        <row r="137">
          <cell r="B137">
            <v>3000</v>
          </cell>
          <cell r="C137" t="str">
            <v>OTUB</v>
          </cell>
          <cell r="D137" t="str">
            <v>TUAC</v>
          </cell>
          <cell r="E137" t="str">
            <v>INSTALACION TUBERÍA ACERO CARBÓN 14 CRU 012</v>
          </cell>
          <cell r="F137">
            <v>2</v>
          </cell>
          <cell r="G137">
            <v>37393</v>
          </cell>
          <cell r="H137">
            <v>37394</v>
          </cell>
          <cell r="I137">
            <v>396</v>
          </cell>
          <cell r="J137">
            <v>2.6392961876832845E-2</v>
          </cell>
          <cell r="K137" t="str">
            <v>Prog.Acum.</v>
          </cell>
        </row>
        <row r="138">
          <cell r="C138" t="str">
            <v>OTUB</v>
          </cell>
          <cell r="J138">
            <v>0</v>
          </cell>
          <cell r="K138" t="str">
            <v>Ejec. Acum.</v>
          </cell>
        </row>
        <row r="139">
          <cell r="B139">
            <v>3100</v>
          </cell>
          <cell r="C139" t="str">
            <v>OTUB</v>
          </cell>
          <cell r="D139" t="str">
            <v>TUAC</v>
          </cell>
          <cell r="E139" t="str">
            <v>INSTALACION TUBERÍA ACERO CARBÓN 14 CRU 013/014</v>
          </cell>
          <cell r="F139">
            <v>4</v>
          </cell>
          <cell r="G139">
            <v>37395</v>
          </cell>
          <cell r="H139">
            <v>37398</v>
          </cell>
          <cell r="I139">
            <v>396</v>
          </cell>
          <cell r="J139">
            <v>2.6392961876832845E-2</v>
          </cell>
          <cell r="K139" t="str">
            <v>Prog.Acum.</v>
          </cell>
        </row>
        <row r="140">
          <cell r="C140" t="str">
            <v>OTUB</v>
          </cell>
          <cell r="J140">
            <v>0</v>
          </cell>
          <cell r="K140" t="str">
            <v>Ejec. Acum.</v>
          </cell>
        </row>
        <row r="141">
          <cell r="B141">
            <v>3200</v>
          </cell>
          <cell r="C141" t="str">
            <v>OTUB</v>
          </cell>
          <cell r="D141" t="str">
            <v>TUAC</v>
          </cell>
          <cell r="E141" t="str">
            <v>INSTALACION TUBERÍA ACERO CARBÓN 6 CRU 04/05</v>
          </cell>
          <cell r="F141">
            <v>2</v>
          </cell>
          <cell r="G141">
            <v>37395</v>
          </cell>
          <cell r="H141">
            <v>37396</v>
          </cell>
          <cell r="I141">
            <v>990</v>
          </cell>
          <cell r="J141">
            <v>6.5982404692082108E-2</v>
          </cell>
          <cell r="K141" t="str">
            <v>Prog.Acum.</v>
          </cell>
        </row>
        <row r="142">
          <cell r="C142" t="str">
            <v>OTUB</v>
          </cell>
          <cell r="J142">
            <v>0</v>
          </cell>
          <cell r="K142" t="str">
            <v>Ejec. Acum.</v>
          </cell>
        </row>
        <row r="143">
          <cell r="B143">
            <v>3300</v>
          </cell>
          <cell r="C143" t="str">
            <v>OTUB</v>
          </cell>
          <cell r="D143" t="str">
            <v>TUAC</v>
          </cell>
          <cell r="E143" t="str">
            <v>INSTALACION TUBERÍA ACERO CARBÓN 6 CRU 06</v>
          </cell>
          <cell r="F143">
            <v>2</v>
          </cell>
          <cell r="G143">
            <v>37397</v>
          </cell>
          <cell r="H143">
            <v>37398</v>
          </cell>
          <cell r="I143">
            <v>198</v>
          </cell>
          <cell r="J143">
            <v>1.3196480938416423E-2</v>
          </cell>
          <cell r="K143" t="str">
            <v>Prog.Acum.</v>
          </cell>
        </row>
        <row r="144">
          <cell r="C144" t="str">
            <v>OTUB</v>
          </cell>
          <cell r="J144">
            <v>0</v>
          </cell>
          <cell r="K144" t="str">
            <v>Ejec. Acum.</v>
          </cell>
        </row>
        <row r="145">
          <cell r="B145">
            <v>3400</v>
          </cell>
          <cell r="C145" t="str">
            <v>OTUB</v>
          </cell>
          <cell r="D145" t="str">
            <v>TUAC</v>
          </cell>
          <cell r="E145" t="str">
            <v>INSTALACION TUBERÍA ACERO CARBÓN 6 CRU 07</v>
          </cell>
          <cell r="F145">
            <v>3</v>
          </cell>
          <cell r="G145">
            <v>37411</v>
          </cell>
          <cell r="H145">
            <v>37413</v>
          </cell>
          <cell r="I145">
            <v>594</v>
          </cell>
          <cell r="J145">
            <v>3.9589442815249266E-2</v>
          </cell>
          <cell r="K145" t="str">
            <v>Prog.Acum.</v>
          </cell>
        </row>
        <row r="146">
          <cell r="C146" t="str">
            <v>OTUB</v>
          </cell>
          <cell r="J146">
            <v>0</v>
          </cell>
          <cell r="K146" t="str">
            <v>Ejec. Acum.</v>
          </cell>
        </row>
        <row r="147">
          <cell r="B147">
            <v>3500</v>
          </cell>
          <cell r="C147" t="str">
            <v>OTUB</v>
          </cell>
          <cell r="D147" t="str">
            <v>TUAC</v>
          </cell>
          <cell r="E147" t="str">
            <v>INSTALACION TUBERÍA ACERO CARBÓN 6 CRU 08</v>
          </cell>
          <cell r="F147">
            <v>4</v>
          </cell>
          <cell r="G147">
            <v>37414</v>
          </cell>
          <cell r="H147">
            <v>37417</v>
          </cell>
          <cell r="I147">
            <v>396</v>
          </cell>
          <cell r="J147">
            <v>2.6392961876832845E-2</v>
          </cell>
          <cell r="K147" t="str">
            <v>Prog.Acum.</v>
          </cell>
        </row>
        <row r="148">
          <cell r="C148" t="str">
            <v>OTUB</v>
          </cell>
          <cell r="J148">
            <v>0</v>
          </cell>
          <cell r="K148" t="str">
            <v>Ejec. Acum.</v>
          </cell>
        </row>
        <row r="149">
          <cell r="B149">
            <v>3600</v>
          </cell>
          <cell r="C149" t="str">
            <v>OTUB</v>
          </cell>
          <cell r="D149" t="str">
            <v>TUAC</v>
          </cell>
          <cell r="E149" t="str">
            <v>INSTALACION TUBERÍA ACERO CARBÓN 6 CRU 09/10</v>
          </cell>
          <cell r="F149">
            <v>6</v>
          </cell>
          <cell r="G149">
            <v>37418</v>
          </cell>
          <cell r="H149">
            <v>37423</v>
          </cell>
          <cell r="I149">
            <v>594</v>
          </cell>
          <cell r="J149">
            <v>3.9589442815249266E-2</v>
          </cell>
          <cell r="K149" t="str">
            <v>Prog.Acum.</v>
          </cell>
        </row>
        <row r="150">
          <cell r="C150" t="str">
            <v>OTUB</v>
          </cell>
          <cell r="J150">
            <v>0</v>
          </cell>
          <cell r="K150" t="str">
            <v>Ejec. Acum.</v>
          </cell>
        </row>
        <row r="151">
          <cell r="B151">
            <v>3700</v>
          </cell>
          <cell r="C151" t="str">
            <v>OTUB</v>
          </cell>
          <cell r="D151" t="str">
            <v>TUAC</v>
          </cell>
          <cell r="E151" t="str">
            <v>INSTALACION TUBERÍA ACERO CARBÓN 6 CRU 11</v>
          </cell>
          <cell r="F151">
            <v>2</v>
          </cell>
          <cell r="G151">
            <v>37424</v>
          </cell>
          <cell r="H151">
            <v>37425</v>
          </cell>
          <cell r="I151">
            <v>198</v>
          </cell>
          <cell r="J151">
            <v>1.3196480938416423E-2</v>
          </cell>
          <cell r="K151" t="str">
            <v>Prog.Acum.</v>
          </cell>
        </row>
        <row r="152">
          <cell r="C152" t="str">
            <v>OTUB</v>
          </cell>
          <cell r="J152">
            <v>0</v>
          </cell>
          <cell r="K152" t="str">
            <v>Ejec. Acum.</v>
          </cell>
        </row>
        <row r="153">
          <cell r="B153">
            <v>7000</v>
          </cell>
          <cell r="C153" t="str">
            <v>OTUB</v>
          </cell>
          <cell r="D153" t="str">
            <v>TUAC</v>
          </cell>
          <cell r="E153" t="str">
            <v>MONTAJE VÁLVULA DE PRESIÓN Y VACIO</v>
          </cell>
          <cell r="F153">
            <v>1</v>
          </cell>
          <cell r="G153">
            <v>37426</v>
          </cell>
          <cell r="H153">
            <v>37426</v>
          </cell>
          <cell r="I153">
            <v>45</v>
          </cell>
          <cell r="J153">
            <v>2.9992002132764595E-3</v>
          </cell>
          <cell r="K153" t="str">
            <v>Prog.Acum.</v>
          </cell>
        </row>
        <row r="154">
          <cell r="C154" t="str">
            <v>OTUB</v>
          </cell>
          <cell r="J154">
            <v>0</v>
          </cell>
          <cell r="K154" t="str">
            <v>Ejec. Acum.</v>
          </cell>
        </row>
        <row r="155">
          <cell r="B155">
            <v>7100</v>
          </cell>
          <cell r="C155" t="str">
            <v>OTUB</v>
          </cell>
          <cell r="D155" t="str">
            <v>TUAC</v>
          </cell>
          <cell r="E155" t="str">
            <v>MONTAJE VÁLVULA DE CONTROL</v>
          </cell>
          <cell r="F155">
            <v>1</v>
          </cell>
          <cell r="G155">
            <v>37427</v>
          </cell>
          <cell r="H155">
            <v>37427</v>
          </cell>
          <cell r="I155">
            <v>45</v>
          </cell>
          <cell r="J155">
            <v>2.9992002132764595E-3</v>
          </cell>
          <cell r="K155" t="str">
            <v>Prog.Acum.</v>
          </cell>
        </row>
        <row r="156">
          <cell r="C156" t="str">
            <v>OTUB</v>
          </cell>
          <cell r="J156">
            <v>0</v>
          </cell>
          <cell r="K156" t="str">
            <v>Ejec. Acum.</v>
          </cell>
        </row>
        <row r="157">
          <cell r="B157">
            <v>7200</v>
          </cell>
          <cell r="C157" t="str">
            <v>OTUB</v>
          </cell>
          <cell r="D157" t="str">
            <v>TUAC</v>
          </cell>
          <cell r="E157" t="str">
            <v>MONTAJE  VÁLVULA DE COMPUERTA 14</v>
          </cell>
          <cell r="F157">
            <v>2</v>
          </cell>
          <cell r="G157">
            <v>37400</v>
          </cell>
          <cell r="H157">
            <v>37401</v>
          </cell>
          <cell r="I157">
            <v>90</v>
          </cell>
          <cell r="J157">
            <v>5.9984004265529189E-3</v>
          </cell>
          <cell r="K157" t="str">
            <v>Prog.Acum.</v>
          </cell>
        </row>
        <row r="158">
          <cell r="C158" t="str">
            <v>OTUB</v>
          </cell>
          <cell r="J158">
            <v>0</v>
          </cell>
          <cell r="K158" t="str">
            <v>Ejec. Acum.</v>
          </cell>
        </row>
        <row r="159">
          <cell r="B159">
            <v>7300</v>
          </cell>
          <cell r="C159" t="str">
            <v>OTUB</v>
          </cell>
          <cell r="D159" t="str">
            <v>TUAC</v>
          </cell>
          <cell r="E159" t="str">
            <v>MONTAJE VÁLVULA DE COMPUERTA 6</v>
          </cell>
          <cell r="F159">
            <v>1</v>
          </cell>
          <cell r="G159">
            <v>37402</v>
          </cell>
          <cell r="H159">
            <v>37402</v>
          </cell>
          <cell r="I159">
            <v>45</v>
          </cell>
          <cell r="J159">
            <v>2.9992002132764595E-3</v>
          </cell>
          <cell r="K159" t="str">
            <v>Prog.Acum.</v>
          </cell>
        </row>
        <row r="160">
          <cell r="C160" t="str">
            <v>OTUB</v>
          </cell>
          <cell r="J160">
            <v>0</v>
          </cell>
          <cell r="K160" t="str">
            <v>Ejec. Acum.</v>
          </cell>
        </row>
        <row r="161">
          <cell r="B161">
            <v>7400</v>
          </cell>
          <cell r="C161" t="str">
            <v>OTUB</v>
          </cell>
          <cell r="D161" t="str">
            <v>TUAC</v>
          </cell>
          <cell r="E161" t="str">
            <v>MONTAJE VÁLVULA DE BOLA 12</v>
          </cell>
          <cell r="F161">
            <v>1</v>
          </cell>
          <cell r="G161">
            <v>37426</v>
          </cell>
          <cell r="H161">
            <v>37426</v>
          </cell>
          <cell r="I161">
            <v>45</v>
          </cell>
          <cell r="J161">
            <v>2.9992002132764595E-3</v>
          </cell>
          <cell r="K161" t="str">
            <v>Prog.Acum.</v>
          </cell>
        </row>
        <row r="162">
          <cell r="C162" t="str">
            <v>OTUB</v>
          </cell>
          <cell r="J162">
            <v>0</v>
          </cell>
          <cell r="K162" t="str">
            <v>Ejec. Acum.</v>
          </cell>
        </row>
        <row r="163">
          <cell r="B163">
            <v>7500</v>
          </cell>
          <cell r="C163" t="str">
            <v>OTUB</v>
          </cell>
          <cell r="D163" t="str">
            <v>TUAC</v>
          </cell>
          <cell r="E163" t="str">
            <v>MONTAJE VÁLVULA DE BOLA 6</v>
          </cell>
          <cell r="F163">
            <v>2</v>
          </cell>
          <cell r="G163">
            <v>37427</v>
          </cell>
          <cell r="H163">
            <v>37428</v>
          </cell>
          <cell r="I163">
            <v>90</v>
          </cell>
          <cell r="J163">
            <v>5.9984004265529189E-3</v>
          </cell>
          <cell r="K163" t="str">
            <v>Prog.Acum.</v>
          </cell>
        </row>
        <row r="164">
          <cell r="C164" t="str">
            <v>OTUB</v>
          </cell>
          <cell r="J164">
            <v>0</v>
          </cell>
          <cell r="K164" t="str">
            <v>Ejec. Acum.</v>
          </cell>
        </row>
        <row r="165">
          <cell r="B165">
            <v>7600</v>
          </cell>
          <cell r="C165" t="str">
            <v>OTUB</v>
          </cell>
          <cell r="D165" t="str">
            <v>TUAC</v>
          </cell>
          <cell r="E165" t="str">
            <v>MONTAJE VÁLVULA DE GLOBO 6</v>
          </cell>
          <cell r="F165">
            <v>1</v>
          </cell>
          <cell r="G165">
            <v>37436</v>
          </cell>
          <cell r="H165">
            <v>37436</v>
          </cell>
          <cell r="I165">
            <v>45</v>
          </cell>
          <cell r="J165">
            <v>2.9992002132764595E-3</v>
          </cell>
          <cell r="K165" t="str">
            <v>Prog.Acum.</v>
          </cell>
        </row>
        <row r="166">
          <cell r="C166" t="str">
            <v>OTUB</v>
          </cell>
          <cell r="J166">
            <v>0</v>
          </cell>
          <cell r="K166" t="str">
            <v>Ejec. Acum.</v>
          </cell>
        </row>
        <row r="167">
          <cell r="B167">
            <v>7700</v>
          </cell>
          <cell r="C167" t="str">
            <v>OTUB</v>
          </cell>
          <cell r="D167" t="str">
            <v>TUAC</v>
          </cell>
          <cell r="E167" t="str">
            <v>MONTAJE VÁLVULA DE CHEQUE 6</v>
          </cell>
          <cell r="F167">
            <v>1</v>
          </cell>
          <cell r="G167">
            <v>37437</v>
          </cell>
          <cell r="H167">
            <v>37437</v>
          </cell>
          <cell r="I167">
            <v>45</v>
          </cell>
          <cell r="J167">
            <v>2.9992002132764595E-3</v>
          </cell>
          <cell r="K167" t="str">
            <v>Prog.Acum.</v>
          </cell>
        </row>
        <row r="168">
          <cell r="C168" t="str">
            <v>OTUB</v>
          </cell>
          <cell r="J168">
            <v>0</v>
          </cell>
          <cell r="K168" t="str">
            <v>Ejec. Acum.</v>
          </cell>
        </row>
        <row r="169">
          <cell r="E169" t="str">
            <v xml:space="preserve">PRUEBA HIDROSTATICA </v>
          </cell>
          <cell r="I169">
            <v>558</v>
          </cell>
          <cell r="J169">
            <v>3.71900826446281E-2</v>
          </cell>
          <cell r="K169" t="str">
            <v>Prog.Acum.</v>
          </cell>
        </row>
        <row r="170">
          <cell r="J170">
            <v>0</v>
          </cell>
          <cell r="K170" t="str">
            <v>Ejec. Acum.</v>
          </cell>
        </row>
        <row r="171">
          <cell r="B171">
            <v>2200</v>
          </cell>
          <cell r="C171" t="str">
            <v>PHID</v>
          </cell>
          <cell r="E171" t="str">
            <v>PRUEBA HIDROSTÁTICA TUBERÍA 14"</v>
          </cell>
          <cell r="F171">
            <v>5</v>
          </cell>
          <cell r="G171">
            <v>37399</v>
          </cell>
          <cell r="H171">
            <v>37403</v>
          </cell>
          <cell r="I171">
            <v>225</v>
          </cell>
          <cell r="J171">
            <v>1.4996001066382297E-2</v>
          </cell>
          <cell r="K171" t="str">
            <v>Prog.Acum.</v>
          </cell>
        </row>
        <row r="172">
          <cell r="C172" t="str">
            <v>PHID</v>
          </cell>
          <cell r="J172">
            <v>0</v>
          </cell>
          <cell r="K172" t="str">
            <v>Ejec. Acum.</v>
          </cell>
        </row>
        <row r="173">
          <cell r="B173">
            <v>2250</v>
          </cell>
          <cell r="C173" t="str">
            <v>PHID</v>
          </cell>
          <cell r="E173" t="str">
            <v>PRUEBA HIDROSTATICA OTRAS TUBERIAS</v>
          </cell>
          <cell r="F173">
            <v>5</v>
          </cell>
          <cell r="G173">
            <v>37426</v>
          </cell>
          <cell r="H173">
            <v>37432</v>
          </cell>
          <cell r="I173">
            <v>225</v>
          </cell>
          <cell r="J173">
            <v>1.4996001066382297E-2</v>
          </cell>
          <cell r="K173" t="str">
            <v>Prog.Acum.</v>
          </cell>
        </row>
        <row r="174">
          <cell r="C174" t="str">
            <v>PHID</v>
          </cell>
          <cell r="J174">
            <v>0</v>
          </cell>
          <cell r="K174" t="str">
            <v>Ejec. Acum.</v>
          </cell>
        </row>
        <row r="175">
          <cell r="B175">
            <v>2300</v>
          </cell>
          <cell r="C175" t="str">
            <v>PHID</v>
          </cell>
          <cell r="E175" t="str">
            <v>PRUEBA HIDROSTÁTICA TANQUE</v>
          </cell>
          <cell r="F175">
            <v>2</v>
          </cell>
          <cell r="G175">
            <v>37409</v>
          </cell>
          <cell r="H175">
            <v>37410</v>
          </cell>
          <cell r="I175">
            <v>108</v>
          </cell>
          <cell r="J175">
            <v>7.1980805118635029E-3</v>
          </cell>
          <cell r="K175" t="str">
            <v>Prog.Acum.</v>
          </cell>
        </row>
        <row r="176">
          <cell r="C176" t="str">
            <v>PHID</v>
          </cell>
          <cell r="J176">
            <v>0</v>
          </cell>
          <cell r="K176" t="str">
            <v>Ejec. Acum.</v>
          </cell>
        </row>
        <row r="177">
          <cell r="E177" t="str">
            <v>OBRAS DE INSTRUMENTACION</v>
          </cell>
          <cell r="I177">
            <v>216</v>
          </cell>
          <cell r="J177">
            <v>1.4396161023727006E-2</v>
          </cell>
          <cell r="K177" t="str">
            <v>Prog.Acum.</v>
          </cell>
        </row>
        <row r="178">
          <cell r="K178" t="str">
            <v>Ejec. Acum.</v>
          </cell>
        </row>
        <row r="179">
          <cell r="B179">
            <v>4200</v>
          </cell>
          <cell r="C179" t="str">
            <v>OINS</v>
          </cell>
          <cell r="E179" t="str">
            <v>MONTAJE DE MEDIDOR MÁSICO</v>
          </cell>
          <cell r="F179">
            <v>1</v>
          </cell>
          <cell r="G179">
            <v>37397</v>
          </cell>
          <cell r="H179">
            <v>37397</v>
          </cell>
          <cell r="I179">
            <v>27</v>
          </cell>
          <cell r="J179">
            <v>1.7995201279658757E-3</v>
          </cell>
          <cell r="K179" t="str">
            <v>Prog.Acum.</v>
          </cell>
        </row>
        <row r="180">
          <cell r="C180" t="str">
            <v>OINS</v>
          </cell>
          <cell r="K180" t="str">
            <v>Ejec. Acum.</v>
          </cell>
        </row>
        <row r="181">
          <cell r="B181">
            <v>4300</v>
          </cell>
          <cell r="C181" t="str">
            <v>OINS</v>
          </cell>
          <cell r="E181" t="str">
            <v>MONTAJE DE COMPUTADOR DE FLUJO</v>
          </cell>
          <cell r="F181">
            <v>0</v>
          </cell>
          <cell r="G181">
            <v>37378</v>
          </cell>
          <cell r="H181">
            <v>37377</v>
          </cell>
          <cell r="I181">
            <v>0</v>
          </cell>
          <cell r="J181">
            <v>0</v>
          </cell>
          <cell r="K181" t="str">
            <v>Prog.Acum.</v>
          </cell>
        </row>
        <row r="182">
          <cell r="C182" t="str">
            <v>OINS</v>
          </cell>
          <cell r="K182" t="str">
            <v>Ejec. Acum.</v>
          </cell>
        </row>
        <row r="183">
          <cell r="B183">
            <v>4400</v>
          </cell>
          <cell r="C183" t="str">
            <v>OINS</v>
          </cell>
          <cell r="E183" t="str">
            <v>MONTAJE DE ANALIZADOR DE BSW</v>
          </cell>
          <cell r="F183">
            <v>1</v>
          </cell>
          <cell r="G183">
            <v>37418</v>
          </cell>
          <cell r="H183">
            <v>37418</v>
          </cell>
          <cell r="I183">
            <v>27</v>
          </cell>
          <cell r="J183">
            <v>1.7995201279658757E-3</v>
          </cell>
          <cell r="K183" t="str">
            <v>Prog.Acum.</v>
          </cell>
        </row>
        <row r="184">
          <cell r="C184" t="str">
            <v>OINS</v>
          </cell>
          <cell r="K184" t="str">
            <v>Ejec. Acum.</v>
          </cell>
        </row>
        <row r="185">
          <cell r="B185">
            <v>4500</v>
          </cell>
          <cell r="C185" t="str">
            <v>OINS</v>
          </cell>
          <cell r="E185" t="str">
            <v>MONTAJE DE MANÓMETROS</v>
          </cell>
          <cell r="F185">
            <v>1</v>
          </cell>
          <cell r="G185">
            <v>37424</v>
          </cell>
          <cell r="H185">
            <v>37424</v>
          </cell>
          <cell r="I185">
            <v>54</v>
          </cell>
          <cell r="J185">
            <v>3.5990402559317515E-3</v>
          </cell>
          <cell r="K185" t="str">
            <v>Prog.Acum.</v>
          </cell>
        </row>
        <row r="186">
          <cell r="C186" t="str">
            <v>OINS</v>
          </cell>
          <cell r="K186" t="str">
            <v>Ejec. Acum.</v>
          </cell>
        </row>
        <row r="187">
          <cell r="B187">
            <v>4600</v>
          </cell>
          <cell r="C187" t="str">
            <v>OINS</v>
          </cell>
          <cell r="E187" t="str">
            <v>MONTAJE DE INTERRUPTORES Y TRANSMISORES DE NIVEL</v>
          </cell>
          <cell r="F187">
            <v>3</v>
          </cell>
          <cell r="G187">
            <v>37409</v>
          </cell>
          <cell r="H187">
            <v>37411</v>
          </cell>
          <cell r="I187">
            <v>81</v>
          </cell>
          <cell r="J187">
            <v>5.3985603838976274E-3</v>
          </cell>
          <cell r="K187" t="str">
            <v>Prog.Acum.</v>
          </cell>
        </row>
        <row r="188">
          <cell r="C188" t="str">
            <v>OINS</v>
          </cell>
          <cell r="K188" t="str">
            <v>Ejec. Acum.</v>
          </cell>
        </row>
        <row r="189">
          <cell r="B189">
            <v>4700</v>
          </cell>
          <cell r="C189" t="str">
            <v>OINS</v>
          </cell>
          <cell r="E189" t="str">
            <v>MONTAJE DE TRANSMISOR INDICADOR DE PRESIÓN</v>
          </cell>
          <cell r="F189">
            <v>1</v>
          </cell>
          <cell r="G189">
            <v>37409</v>
          </cell>
          <cell r="H189">
            <v>37409</v>
          </cell>
          <cell r="I189">
            <v>27</v>
          </cell>
          <cell r="J189">
            <v>1.7995201279658757E-3</v>
          </cell>
          <cell r="K189" t="str">
            <v>Prog.Acum.</v>
          </cell>
        </row>
        <row r="190">
          <cell r="C190" t="str">
            <v>OINS</v>
          </cell>
          <cell r="K190" t="str">
            <v>Ejec. Acum.</v>
          </cell>
        </row>
        <row r="191">
          <cell r="E191" t="str">
            <v>OBRAS ELECTRICAS</v>
          </cell>
          <cell r="I191">
            <v>1539</v>
          </cell>
          <cell r="J191">
            <v>0.10257264729405492</v>
          </cell>
          <cell r="K191" t="str">
            <v>Prog.Acum.</v>
          </cell>
        </row>
        <row r="192">
          <cell r="K192" t="str">
            <v>Ejec. Acum.</v>
          </cell>
        </row>
        <row r="193">
          <cell r="B193">
            <v>4900</v>
          </cell>
          <cell r="C193" t="str">
            <v>OELE</v>
          </cell>
          <cell r="D193" t="str">
            <v>CCO</v>
          </cell>
          <cell r="E193" t="str">
            <v>TENDIDO DE CABLE DE COBRE AISLADO No 8 AWG</v>
          </cell>
          <cell r="F193">
            <v>2</v>
          </cell>
          <cell r="G193">
            <v>37411</v>
          </cell>
          <cell r="H193">
            <v>37412</v>
          </cell>
          <cell r="I193">
            <v>72</v>
          </cell>
          <cell r="J193">
            <v>4.798720341242335E-3</v>
          </cell>
          <cell r="K193" t="str">
            <v>Prog.Acum.</v>
          </cell>
        </row>
        <row r="194">
          <cell r="C194" t="str">
            <v>OELE</v>
          </cell>
          <cell r="K194" t="str">
            <v>Ejec. Acum.</v>
          </cell>
        </row>
        <row r="195">
          <cell r="B195">
            <v>5000</v>
          </cell>
          <cell r="C195" t="str">
            <v>OELE</v>
          </cell>
          <cell r="D195" t="str">
            <v>CCO</v>
          </cell>
          <cell r="E195" t="str">
            <v>TENDIDO DE CABLE DE COBRE AISLADO 1*2*18 AWG</v>
          </cell>
          <cell r="F195">
            <v>2</v>
          </cell>
          <cell r="G195">
            <v>37409</v>
          </cell>
          <cell r="H195">
            <v>37410</v>
          </cell>
          <cell r="I195">
            <v>72</v>
          </cell>
          <cell r="J195">
            <v>4.798720341242335E-3</v>
          </cell>
          <cell r="K195" t="str">
            <v>Prog.Acum.</v>
          </cell>
        </row>
        <row r="196">
          <cell r="C196" t="str">
            <v>OELE</v>
          </cell>
          <cell r="K196" t="str">
            <v>Ejec. Acum.</v>
          </cell>
        </row>
        <row r="197">
          <cell r="B197">
            <v>5100</v>
          </cell>
          <cell r="C197" t="str">
            <v>OELE</v>
          </cell>
          <cell r="D197" t="str">
            <v>CCO</v>
          </cell>
          <cell r="E197" t="str">
            <v>TENDIDO DE CABLE DE CONTROL APANTAL MULTIPAR</v>
          </cell>
          <cell r="F197">
            <v>1</v>
          </cell>
          <cell r="G197">
            <v>37408</v>
          </cell>
          <cell r="H197">
            <v>37408</v>
          </cell>
          <cell r="I197">
            <v>36</v>
          </cell>
          <cell r="J197">
            <v>2.3993601706211675E-3</v>
          </cell>
          <cell r="K197" t="str">
            <v>Prog.Acum.</v>
          </cell>
        </row>
        <row r="198">
          <cell r="C198" t="str">
            <v>OELE</v>
          </cell>
          <cell r="K198" t="str">
            <v>Ejec. Acum.</v>
          </cell>
        </row>
        <row r="199">
          <cell r="B199">
            <v>5200</v>
          </cell>
          <cell r="C199" t="str">
            <v>OELE</v>
          </cell>
          <cell r="D199" t="str">
            <v>CCO</v>
          </cell>
          <cell r="E199" t="str">
            <v>TENDIDO DE CABLE DE CONTROL APANTAL 8*2*18 AWG</v>
          </cell>
          <cell r="F199">
            <v>1</v>
          </cell>
          <cell r="G199">
            <v>37407</v>
          </cell>
          <cell r="H199">
            <v>37407</v>
          </cell>
          <cell r="I199">
            <v>36</v>
          </cell>
          <cell r="J199">
            <v>2.3993601706211675E-3</v>
          </cell>
          <cell r="K199" t="str">
            <v>Prog.Acum.</v>
          </cell>
        </row>
        <row r="200">
          <cell r="C200" t="str">
            <v>OELE</v>
          </cell>
          <cell r="K200" t="str">
            <v>Ejec. Acum.</v>
          </cell>
        </row>
        <row r="201">
          <cell r="B201">
            <v>5300</v>
          </cell>
          <cell r="C201" t="str">
            <v>OELE</v>
          </cell>
          <cell r="D201" t="str">
            <v>CCO</v>
          </cell>
          <cell r="E201" t="str">
            <v>TENDIDO DE CABLE DE CONTROL APANTAL 1*3*18 AWG</v>
          </cell>
          <cell r="F201">
            <v>2</v>
          </cell>
          <cell r="G201">
            <v>37405</v>
          </cell>
          <cell r="H201">
            <v>37406</v>
          </cell>
          <cell r="I201">
            <v>72</v>
          </cell>
          <cell r="J201">
            <v>4.798720341242335E-3</v>
          </cell>
          <cell r="K201" t="str">
            <v>Prog.Acum.</v>
          </cell>
        </row>
        <row r="202">
          <cell r="C202" t="str">
            <v>OELE</v>
          </cell>
          <cell r="K202" t="str">
            <v>Ejec. Acum.</v>
          </cell>
        </row>
        <row r="203">
          <cell r="B203">
            <v>5400</v>
          </cell>
          <cell r="C203" t="str">
            <v>OELE</v>
          </cell>
          <cell r="D203" t="str">
            <v>CCO</v>
          </cell>
          <cell r="E203" t="str">
            <v>INSTALACION POZO PUESTA A TIERRA</v>
          </cell>
          <cell r="F203">
            <v>1</v>
          </cell>
          <cell r="G203">
            <v>37402</v>
          </cell>
          <cell r="H203">
            <v>37402</v>
          </cell>
          <cell r="I203">
            <v>27</v>
          </cell>
          <cell r="J203">
            <v>1.7995201279658757E-3</v>
          </cell>
          <cell r="K203" t="str">
            <v>Prog.Acum.</v>
          </cell>
        </row>
        <row r="204">
          <cell r="C204" t="str">
            <v>OELE</v>
          </cell>
          <cell r="K204" t="str">
            <v>Ejec. Acum.</v>
          </cell>
        </row>
        <row r="205">
          <cell r="B205">
            <v>4800</v>
          </cell>
          <cell r="C205" t="str">
            <v>OELE</v>
          </cell>
          <cell r="D205" t="str">
            <v>CDC</v>
          </cell>
          <cell r="E205" t="str">
            <v>TENDIDO DE CABLE DESNUDO DE COBRE 4/0 AWG</v>
          </cell>
          <cell r="F205">
            <v>8</v>
          </cell>
          <cell r="G205">
            <v>37394</v>
          </cell>
          <cell r="H205">
            <v>37401</v>
          </cell>
          <cell r="I205">
            <v>216</v>
          </cell>
          <cell r="J205">
            <v>1.4396161023727006E-2</v>
          </cell>
          <cell r="K205" t="str">
            <v>Prog.Acum.</v>
          </cell>
        </row>
        <row r="206">
          <cell r="C206" t="str">
            <v>OELE</v>
          </cell>
          <cell r="K206" t="str">
            <v>Ejec. Acum.</v>
          </cell>
        </row>
        <row r="207">
          <cell r="B207">
            <v>5500</v>
          </cell>
          <cell r="C207" t="str">
            <v>OELE</v>
          </cell>
          <cell r="D207" t="str">
            <v>CHAL</v>
          </cell>
          <cell r="E207" t="str">
            <v>CAJAS DE HALADO</v>
          </cell>
          <cell r="F207">
            <v>8</v>
          </cell>
          <cell r="G207">
            <v>37397</v>
          </cell>
          <cell r="H207">
            <v>37404</v>
          </cell>
          <cell r="I207">
            <v>288</v>
          </cell>
          <cell r="J207">
            <v>1.919488136496934E-2</v>
          </cell>
          <cell r="K207" t="str">
            <v>Prog.Acum.</v>
          </cell>
        </row>
        <row r="208">
          <cell r="C208" t="str">
            <v>OELE</v>
          </cell>
          <cell r="K208" t="str">
            <v>Ejec. Acum.</v>
          </cell>
        </row>
        <row r="209">
          <cell r="B209">
            <v>5600</v>
          </cell>
          <cell r="C209" t="str">
            <v>OELE</v>
          </cell>
          <cell r="D209" t="str">
            <v>TCAG</v>
          </cell>
          <cell r="E209" t="str">
            <v>TUBO CONDUIT DE  3/4</v>
          </cell>
          <cell r="F209">
            <v>10</v>
          </cell>
          <cell r="G209">
            <v>37387</v>
          </cell>
          <cell r="H209">
            <v>37396</v>
          </cell>
          <cell r="I209">
            <v>360</v>
          </cell>
          <cell r="J209">
            <v>2.3993601706211676E-2</v>
          </cell>
          <cell r="K209" t="str">
            <v>Prog.Acum.</v>
          </cell>
        </row>
        <row r="210">
          <cell r="C210" t="str">
            <v>OELE</v>
          </cell>
          <cell r="K210" t="str">
            <v>Ejec. Acum.</v>
          </cell>
        </row>
        <row r="211">
          <cell r="B211">
            <v>5700</v>
          </cell>
          <cell r="C211" t="str">
            <v>OELE</v>
          </cell>
          <cell r="D211" t="str">
            <v>TCAG</v>
          </cell>
          <cell r="E211" t="str">
            <v>TUBO CONDUIT DE 1</v>
          </cell>
          <cell r="F211">
            <v>10</v>
          </cell>
          <cell r="G211">
            <v>37387</v>
          </cell>
          <cell r="H211">
            <v>37396</v>
          </cell>
          <cell r="I211">
            <v>360</v>
          </cell>
          <cell r="J211">
            <v>2.3993601706211676E-2</v>
          </cell>
          <cell r="K211" t="str">
            <v>Prog.Acum.</v>
          </cell>
        </row>
        <row r="212">
          <cell r="C212" t="str">
            <v>OELE</v>
          </cell>
          <cell r="K212" t="str">
            <v>Ejec. Acum.</v>
          </cell>
        </row>
        <row r="213">
          <cell r="E213" t="str">
            <v>ACTIVIDADES FINALES</v>
          </cell>
          <cell r="I213">
            <v>109</v>
          </cell>
          <cell r="J213">
            <v>7.2647294054918685E-3</v>
          </cell>
          <cell r="K213" t="str">
            <v>Prog.Acum.</v>
          </cell>
        </row>
        <row r="214">
          <cell r="K214" t="str">
            <v>Ejec. Acum.</v>
          </cell>
        </row>
        <row r="215">
          <cell r="B215">
            <v>6500</v>
          </cell>
          <cell r="C215" t="str">
            <v>AFIN</v>
          </cell>
          <cell r="D215" t="str">
            <v>DOCF</v>
          </cell>
          <cell r="E215" t="str">
            <v>PLANOS ASBUILT</v>
          </cell>
          <cell r="F215">
            <v>2</v>
          </cell>
          <cell r="G215">
            <v>37452</v>
          </cell>
          <cell r="H215">
            <v>37453</v>
          </cell>
          <cell r="I215">
            <v>72</v>
          </cell>
          <cell r="J215">
            <v>4.798720341242335E-3</v>
          </cell>
          <cell r="K215" t="str">
            <v>Prog.Acum.</v>
          </cell>
        </row>
        <row r="216">
          <cell r="C216" t="str">
            <v>AFIN</v>
          </cell>
          <cell r="K216" t="str">
            <v>Ejec. Acum.</v>
          </cell>
        </row>
        <row r="217">
          <cell r="B217">
            <v>6600</v>
          </cell>
          <cell r="C217" t="str">
            <v>AFIN</v>
          </cell>
          <cell r="D217" t="str">
            <v>DOCF</v>
          </cell>
          <cell r="E217" t="str">
            <v>MANUAL DE OPERACIONES</v>
          </cell>
          <cell r="F217">
            <v>2</v>
          </cell>
          <cell r="G217">
            <v>37452</v>
          </cell>
          <cell r="H217">
            <v>37453</v>
          </cell>
          <cell r="I217">
            <v>36</v>
          </cell>
          <cell r="J217">
            <v>2.3993601706211675E-3</v>
          </cell>
          <cell r="K217" t="str">
            <v>Prog.Acum.</v>
          </cell>
        </row>
        <row r="218">
          <cell r="C218" t="str">
            <v>AFIN</v>
          </cell>
          <cell r="K218" t="str">
            <v>Ejec. Acum.</v>
          </cell>
        </row>
        <row r="219">
          <cell r="B219">
            <v>6700</v>
          </cell>
          <cell r="C219" t="str">
            <v>AFIN</v>
          </cell>
          <cell r="D219" t="str">
            <v>DOCF</v>
          </cell>
          <cell r="E219" t="str">
            <v>LIBROS MECANICOS</v>
          </cell>
          <cell r="F219">
            <v>2</v>
          </cell>
          <cell r="G219">
            <v>37454</v>
          </cell>
          <cell r="H219">
            <v>37455</v>
          </cell>
          <cell r="I219">
            <v>36</v>
          </cell>
          <cell r="J219">
            <v>2.3993601706211675E-3</v>
          </cell>
          <cell r="K219" t="str">
            <v>Prog.Acum.</v>
          </cell>
        </row>
        <row r="220">
          <cell r="C220" t="str">
            <v>AFIN</v>
          </cell>
          <cell r="K220" t="str">
            <v>Ejec. Acum.</v>
          </cell>
        </row>
        <row r="221">
          <cell r="B221">
            <v>6800</v>
          </cell>
          <cell r="C221" t="str">
            <v>AFIN</v>
          </cell>
          <cell r="E221" t="str">
            <v>TERMINACION MECANICA</v>
          </cell>
          <cell r="F221">
            <v>2</v>
          </cell>
          <cell r="G221">
            <v>37446</v>
          </cell>
          <cell r="H221">
            <v>37447</v>
          </cell>
          <cell r="I221">
            <v>36</v>
          </cell>
          <cell r="J221">
            <v>2.3993601706211675E-3</v>
          </cell>
          <cell r="K221" t="str">
            <v>Prog.Acum.</v>
          </cell>
        </row>
        <row r="222">
          <cell r="C222" t="str">
            <v>AFIN</v>
          </cell>
          <cell r="K222" t="str">
            <v>Ejec. Acum.</v>
          </cell>
        </row>
        <row r="223">
          <cell r="B223">
            <v>6810</v>
          </cell>
          <cell r="C223" t="str">
            <v>AFIN</v>
          </cell>
          <cell r="E223" t="str">
            <v>TERMINACION CONTRATO</v>
          </cell>
          <cell r="F223">
            <v>0</v>
          </cell>
          <cell r="H223">
            <v>37455</v>
          </cell>
          <cell r="I223">
            <v>1</v>
          </cell>
          <cell r="J223">
            <v>6.6648893628365767E-5</v>
          </cell>
          <cell r="K223" t="str">
            <v>Prog.Acum.</v>
          </cell>
        </row>
        <row r="224">
          <cell r="C224" t="str">
            <v>AFIN</v>
          </cell>
          <cell r="K224" t="str">
            <v>Ejec. Acum.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"/>
      <sheetName val="Base Datos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</sheetNames>
    <sheetDataSet>
      <sheetData sheetId="0"/>
      <sheetData sheetId="1" refreshError="1">
        <row r="19">
          <cell r="B19" t="str">
            <v xml:space="preserve"> </v>
          </cell>
        </row>
        <row r="20">
          <cell r="B20" t="str">
            <v>VALOR</v>
          </cell>
          <cell r="C20" t="str">
            <v>NOMBRE</v>
          </cell>
        </row>
        <row r="22">
          <cell r="B22">
            <v>0.1</v>
          </cell>
          <cell r="C22" t="str">
            <v>ADMINISTRACION</v>
          </cell>
        </row>
        <row r="23">
          <cell r="B23">
            <v>0.1</v>
          </cell>
          <cell r="C23" t="str">
            <v>IMPREVISTOS</v>
          </cell>
        </row>
        <row r="24">
          <cell r="B24">
            <v>0.1</v>
          </cell>
          <cell r="C24" t="str">
            <v>UTILIDAD</v>
          </cell>
        </row>
        <row r="25">
          <cell r="B25">
            <v>0.30000000000000004</v>
          </cell>
          <cell r="C25" t="str">
            <v>AIU</v>
          </cell>
        </row>
        <row r="26">
          <cell r="B26">
            <v>0.93</v>
          </cell>
          <cell r="C26" t="str">
            <v>PREST.</v>
          </cell>
        </row>
        <row r="27">
          <cell r="C27" t="str">
            <v>IVA</v>
          </cell>
        </row>
        <row r="34">
          <cell r="B34" t="str">
            <v>NOMBRE</v>
          </cell>
          <cell r="C34" t="str">
            <v>UNIDAD</v>
          </cell>
          <cell r="D34" t="str">
            <v>PRECIO</v>
          </cell>
        </row>
        <row r="35">
          <cell r="B35" t="str">
            <v>RETROEXCAVADORA</v>
          </cell>
          <cell r="C35" t="str">
            <v>HORA</v>
          </cell>
          <cell r="D35">
            <v>50000</v>
          </cell>
          <cell r="E35" t="e">
            <v>#REF!</v>
          </cell>
        </row>
        <row r="36">
          <cell r="B36" t="str">
            <v>BULLDOZER D6</v>
          </cell>
          <cell r="C36" t="str">
            <v>HORA</v>
          </cell>
          <cell r="D36">
            <v>45000</v>
          </cell>
          <cell r="E36" t="e">
            <v>#REF!</v>
          </cell>
        </row>
        <row r="37">
          <cell r="B37" t="str">
            <v>BULLDOZER D8</v>
          </cell>
          <cell r="C37" t="str">
            <v>HORA</v>
          </cell>
          <cell r="D37">
            <v>85000</v>
          </cell>
          <cell r="E37" t="e">
            <v>#REF!</v>
          </cell>
        </row>
        <row r="38">
          <cell r="B38" t="str">
            <v>MOTONIVELADORA</v>
          </cell>
          <cell r="C38" t="str">
            <v>HORA</v>
          </cell>
          <cell r="D38">
            <v>50000</v>
          </cell>
          <cell r="E38" t="e">
            <v>#REF!</v>
          </cell>
        </row>
        <row r="39">
          <cell r="B39" t="str">
            <v>VIBROCOMPACTADOR</v>
          </cell>
          <cell r="C39" t="str">
            <v>HORA</v>
          </cell>
          <cell r="D39">
            <v>35000</v>
          </cell>
          <cell r="E39" t="e">
            <v>#REF!</v>
          </cell>
        </row>
        <row r="40">
          <cell r="B40" t="str">
            <v>CARROTANQUE</v>
          </cell>
          <cell r="C40" t="str">
            <v>HORA</v>
          </cell>
          <cell r="E40" t="e">
            <v>#REF!</v>
          </cell>
        </row>
        <row r="41">
          <cell r="B41" t="str">
            <v>RETROCARGADOR</v>
          </cell>
          <cell r="C41" t="str">
            <v>HORA</v>
          </cell>
          <cell r="E41" t="e">
            <v>#REF!</v>
          </cell>
        </row>
        <row r="42">
          <cell r="B42" t="str">
            <v xml:space="preserve">VOLQUETA </v>
          </cell>
          <cell r="C42" t="str">
            <v>M3</v>
          </cell>
          <cell r="D42">
            <v>2500</v>
          </cell>
          <cell r="E42" t="e">
            <v>#REF!</v>
          </cell>
        </row>
        <row r="43">
          <cell r="B43" t="str">
            <v>VOLQUETA POR HORAS</v>
          </cell>
          <cell r="C43" t="str">
            <v>HORA</v>
          </cell>
          <cell r="D43">
            <v>450</v>
          </cell>
          <cell r="E43" t="e">
            <v>#REF!</v>
          </cell>
        </row>
        <row r="44">
          <cell r="B44" t="str">
            <v>MEZCLADORA</v>
          </cell>
          <cell r="C44" t="str">
            <v>HORA</v>
          </cell>
          <cell r="D44">
            <v>9000</v>
          </cell>
          <cell r="E44" t="e">
            <v>#REF!</v>
          </cell>
        </row>
        <row r="45">
          <cell r="B45" t="str">
            <v>VIBRADOR ELECTRICO</v>
          </cell>
          <cell r="C45" t="str">
            <v>d/M</v>
          </cell>
          <cell r="D45">
            <v>35000</v>
          </cell>
          <cell r="E45" t="e">
            <v>#REF!</v>
          </cell>
        </row>
        <row r="46">
          <cell r="B46" t="str">
            <v>EQ. DE PERFORACION</v>
          </cell>
          <cell r="C46" t="str">
            <v>HORA</v>
          </cell>
          <cell r="D46">
            <v>25000</v>
          </cell>
          <cell r="E46" t="e">
            <v>#REF!</v>
          </cell>
        </row>
        <row r="47">
          <cell r="B47" t="str">
            <v xml:space="preserve">ANDAMIO METALICO </v>
          </cell>
          <cell r="C47" t="str">
            <v>d/M</v>
          </cell>
          <cell r="D47">
            <v>800</v>
          </cell>
          <cell r="E47" t="e">
            <v>#REF!</v>
          </cell>
        </row>
        <row r="48">
          <cell r="B48" t="str">
            <v>COMPRESOR</v>
          </cell>
          <cell r="C48" t="str">
            <v>HORA</v>
          </cell>
          <cell r="D48">
            <v>5000</v>
          </cell>
          <cell r="E48" t="e">
            <v>#REF!</v>
          </cell>
        </row>
        <row r="49">
          <cell r="B49" t="str">
            <v>MOTOBOMA</v>
          </cell>
          <cell r="C49" t="str">
            <v>DIA</v>
          </cell>
          <cell r="D49">
            <v>92158</v>
          </cell>
          <cell r="E49" t="e">
            <v>#REF!</v>
          </cell>
        </row>
        <row r="50">
          <cell r="B50" t="str">
            <v>VOLQUETA</v>
          </cell>
          <cell r="C50" t="str">
            <v>M3/KM</v>
          </cell>
          <cell r="D50">
            <v>350</v>
          </cell>
          <cell r="E50" t="e">
            <v>#REF!</v>
          </cell>
        </row>
        <row r="51">
          <cell r="B51" t="str">
            <v>EQUIPO DE TOPOGRAFIA</v>
          </cell>
          <cell r="C51" t="str">
            <v>DIA</v>
          </cell>
          <cell r="D51">
            <v>100000</v>
          </cell>
          <cell r="E51" t="e">
            <v>#REF!</v>
          </cell>
        </row>
        <row r="52">
          <cell r="B52" t="str">
            <v>XXX</v>
          </cell>
          <cell r="C52" t="str">
            <v>HORA</v>
          </cell>
          <cell r="E52" t="e">
            <v>#REF!</v>
          </cell>
        </row>
        <row r="53">
          <cell r="B53" t="str">
            <v>XXX</v>
          </cell>
          <cell r="C53" t="str">
            <v>HORA</v>
          </cell>
          <cell r="E53" t="e">
            <v>#REF!</v>
          </cell>
        </row>
        <row r="54">
          <cell r="B54" t="str">
            <v>XXX</v>
          </cell>
          <cell r="C54" t="str">
            <v>HORA</v>
          </cell>
          <cell r="E54" t="e">
            <v>#REF!</v>
          </cell>
        </row>
        <row r="57">
          <cell r="B57" t="str">
            <v>NOMBRE</v>
          </cell>
          <cell r="C57" t="str">
            <v>UNIDAD</v>
          </cell>
          <cell r="D57" t="str">
            <v>PRECIO</v>
          </cell>
        </row>
        <row r="58">
          <cell r="B58" t="str">
            <v>ARENA</v>
          </cell>
          <cell r="C58" t="str">
            <v>M3</v>
          </cell>
          <cell r="D58">
            <v>9000</v>
          </cell>
          <cell r="E58" t="e">
            <v>#REF!</v>
          </cell>
        </row>
        <row r="59">
          <cell r="B59" t="str">
            <v>TRITURADO</v>
          </cell>
          <cell r="C59" t="str">
            <v>M3</v>
          </cell>
          <cell r="D59">
            <v>60000</v>
          </cell>
          <cell r="E59" t="e">
            <v>#REF!</v>
          </cell>
        </row>
        <row r="60">
          <cell r="B60" t="str">
            <v>CEMENTO</v>
          </cell>
          <cell r="C60" t="str">
            <v>KG</v>
          </cell>
          <cell r="D60">
            <v>449</v>
          </cell>
          <cell r="E60" t="e">
            <v>#REF!</v>
          </cell>
        </row>
        <row r="61">
          <cell r="B61" t="str">
            <v>AGUA</v>
          </cell>
          <cell r="C61" t="str">
            <v>LT</v>
          </cell>
          <cell r="D61">
            <v>10</v>
          </cell>
          <cell r="E61" t="e">
            <v>#REF!</v>
          </cell>
        </row>
        <row r="62">
          <cell r="B62" t="str">
            <v>LADRILLO TEMOSA 0.1×0.2×0.4</v>
          </cell>
          <cell r="C62" t="str">
            <v>UND</v>
          </cell>
          <cell r="D62">
            <v>700</v>
          </cell>
          <cell r="E62" t="e">
            <v>#REF!</v>
          </cell>
        </row>
        <row r="63">
          <cell r="B63" t="str">
            <v>BLOQUE MACIZO DE CEMENTO 0.1×0.2×0.4</v>
          </cell>
          <cell r="C63" t="str">
            <v>UND</v>
          </cell>
          <cell r="D63">
            <v>700</v>
          </cell>
          <cell r="E63" t="e">
            <v>#REF!</v>
          </cell>
        </row>
        <row r="64">
          <cell r="B64" t="str">
            <v>FLANCHE a=0,5m  LAMINA LISA  ZINC CAL. 25</v>
          </cell>
          <cell r="C64" t="str">
            <v>ML</v>
          </cell>
          <cell r="D64">
            <v>3115</v>
          </cell>
          <cell r="E64" t="e">
            <v>#REF!</v>
          </cell>
        </row>
        <row r="65">
          <cell r="B65" t="str">
            <v>ALAMBRE NEGRO</v>
          </cell>
          <cell r="C65" t="str">
            <v>KG</v>
          </cell>
          <cell r="D65">
            <v>1500</v>
          </cell>
          <cell r="E65" t="e">
            <v>#REF!</v>
          </cell>
        </row>
        <row r="66">
          <cell r="B66" t="str">
            <v>PLATINA 1/4"* 4"</v>
          </cell>
          <cell r="C66" t="str">
            <v>ML</v>
          </cell>
          <cell r="D66">
            <v>5000</v>
          </cell>
          <cell r="E66" t="e">
            <v>#REF!</v>
          </cell>
        </row>
        <row r="67">
          <cell r="B67" t="str">
            <v>TUBERIA PVC PRESION RDE 13.5  Ø=½"</v>
          </cell>
          <cell r="C67" t="str">
            <v>ML</v>
          </cell>
          <cell r="D67">
            <v>867</v>
          </cell>
          <cell r="E67" t="e">
            <v>#REF!</v>
          </cell>
        </row>
        <row r="68">
          <cell r="B68" t="str">
            <v>TUBERIA PVC PRESION RDE 21  Ø=3/4"</v>
          </cell>
          <cell r="C68" t="str">
            <v>ML</v>
          </cell>
          <cell r="D68">
            <v>1766</v>
          </cell>
          <cell r="E68" t="e">
            <v>#REF!</v>
          </cell>
        </row>
        <row r="69">
          <cell r="B69" t="str">
            <v>TUBERIA PVC PRESION RDE 21  Ø=1"</v>
          </cell>
          <cell r="C69" t="str">
            <v>ML</v>
          </cell>
          <cell r="D69">
            <v>1917</v>
          </cell>
          <cell r="E69" t="e">
            <v>#REF!</v>
          </cell>
        </row>
        <row r="70">
          <cell r="B70" t="str">
            <v>TUBERIA PVC PRESION RDE 21  Ø=1½"</v>
          </cell>
          <cell r="C70" t="str">
            <v>ML</v>
          </cell>
          <cell r="D70">
            <v>3668</v>
          </cell>
          <cell r="E70" t="e">
            <v>#REF!</v>
          </cell>
        </row>
        <row r="71">
          <cell r="B71" t="str">
            <v>TUBERIA PVC PRESION RDE 26  Ø=3"</v>
          </cell>
          <cell r="C71" t="str">
            <v>ML</v>
          </cell>
          <cell r="D71">
            <v>14956</v>
          </cell>
          <cell r="E71" t="e">
            <v>#REF!</v>
          </cell>
        </row>
        <row r="72">
          <cell r="B72" t="str">
            <v>ACCESORIOS PVC PRESION Ø=½"</v>
          </cell>
          <cell r="C72" t="str">
            <v>ML</v>
          </cell>
          <cell r="D72">
            <v>500</v>
          </cell>
          <cell r="E72" t="e">
            <v>#REF!</v>
          </cell>
        </row>
        <row r="73">
          <cell r="B73" t="str">
            <v>TUBERIA PVC RDE 21  4"</v>
          </cell>
          <cell r="C73" t="str">
            <v>ML</v>
          </cell>
          <cell r="D73">
            <v>6000</v>
          </cell>
          <cell r="E73" t="e">
            <v>#REF!</v>
          </cell>
        </row>
        <row r="74">
          <cell r="B74" t="str">
            <v>CODO 90° PVC PRESION Ø=½"</v>
          </cell>
          <cell r="C74" t="str">
            <v>UND</v>
          </cell>
          <cell r="D74">
            <v>300</v>
          </cell>
          <cell r="E74" t="e">
            <v>#REF!</v>
          </cell>
        </row>
        <row r="75">
          <cell r="B75" t="str">
            <v>CODO 90° PVC PRESION Ø=3/4"</v>
          </cell>
          <cell r="C75" t="str">
            <v>UND</v>
          </cell>
          <cell r="D75">
            <v>420</v>
          </cell>
          <cell r="E75" t="e">
            <v>#REF!</v>
          </cell>
        </row>
        <row r="76">
          <cell r="B76" t="str">
            <v>CODO 90° PVC PRESION Ø=1"</v>
          </cell>
          <cell r="C76" t="str">
            <v>UND</v>
          </cell>
          <cell r="D76">
            <v>800</v>
          </cell>
          <cell r="E76" t="e">
            <v>#REF!</v>
          </cell>
        </row>
        <row r="77">
          <cell r="B77" t="str">
            <v>CODO 90° PVC PRESION Ø=1½"</v>
          </cell>
          <cell r="C77" t="str">
            <v>UND</v>
          </cell>
          <cell r="D77">
            <v>2900</v>
          </cell>
          <cell r="E77" t="e">
            <v>#REF!</v>
          </cell>
        </row>
        <row r="78">
          <cell r="B78" t="str">
            <v>TEE PVC PRESION Ø=½"</v>
          </cell>
          <cell r="C78" t="str">
            <v>UND</v>
          </cell>
          <cell r="D78">
            <v>400</v>
          </cell>
          <cell r="E78" t="e">
            <v>#REF!</v>
          </cell>
        </row>
        <row r="79">
          <cell r="B79" t="str">
            <v>REGISTRO DE 3/4" CORTE</v>
          </cell>
          <cell r="C79" t="str">
            <v>UND</v>
          </cell>
          <cell r="D79">
            <v>24200</v>
          </cell>
          <cell r="E79" t="e">
            <v>#REF!</v>
          </cell>
        </row>
        <row r="80">
          <cell r="B80" t="str">
            <v>LIMPIADOR PVC</v>
          </cell>
          <cell r="C80" t="str">
            <v>¼ GAL</v>
          </cell>
          <cell r="D80">
            <v>14200</v>
          </cell>
          <cell r="E80" t="e">
            <v>#REF!</v>
          </cell>
        </row>
        <row r="81">
          <cell r="B81" t="str">
            <v>SOLDADURA PVC</v>
          </cell>
          <cell r="C81" t="str">
            <v>¼ GAL</v>
          </cell>
          <cell r="D81">
            <v>32900</v>
          </cell>
          <cell r="E81" t="e">
            <v>#REF!</v>
          </cell>
        </row>
        <row r="82">
          <cell r="B82" t="str">
            <v>CODO 90° PVC PRESION Ø=½"</v>
          </cell>
          <cell r="C82" t="str">
            <v>UND</v>
          </cell>
          <cell r="D82">
            <v>300</v>
          </cell>
          <cell r="E82" t="e">
            <v>#REF!</v>
          </cell>
        </row>
        <row r="83">
          <cell r="B83" t="str">
            <v>REGISTRO DE INCORPORACION</v>
          </cell>
          <cell r="C83" t="str">
            <v>UND</v>
          </cell>
          <cell r="D83">
            <v>1500</v>
          </cell>
          <cell r="E83" t="e">
            <v>#REF!</v>
          </cell>
        </row>
        <row r="84">
          <cell r="B84" t="str">
            <v>MANGUERA FLEXIBLE</v>
          </cell>
          <cell r="C84" t="str">
            <v>ML</v>
          </cell>
          <cell r="D84">
            <v>1500</v>
          </cell>
          <cell r="E84" t="e">
            <v>#REF!</v>
          </cell>
        </row>
        <row r="85">
          <cell r="B85" t="str">
            <v>TUBO PVC SANITARIO Ø=2"</v>
          </cell>
          <cell r="C85" t="str">
            <v>ML</v>
          </cell>
          <cell r="D85">
            <v>3250</v>
          </cell>
          <cell r="E85" t="e">
            <v>#REF!</v>
          </cell>
        </row>
        <row r="86">
          <cell r="B86" t="str">
            <v>TUBO PVC SANITARIO Ø=4"</v>
          </cell>
          <cell r="C86" t="str">
            <v>ML</v>
          </cell>
          <cell r="D86">
            <v>7886</v>
          </cell>
          <cell r="E86" t="e">
            <v>#REF!</v>
          </cell>
        </row>
        <row r="87">
          <cell r="B87" t="str">
            <v>CODO PVC-S 1/8 C*C Ø=2"</v>
          </cell>
          <cell r="C87" t="str">
            <v>UND</v>
          </cell>
          <cell r="D87">
            <v>1800</v>
          </cell>
          <cell r="E87" t="e">
            <v>#REF!</v>
          </cell>
        </row>
        <row r="88">
          <cell r="B88" t="str">
            <v>CODO PVC-S 1/8 C*C Ø=4"</v>
          </cell>
          <cell r="C88" t="str">
            <v>UND</v>
          </cell>
          <cell r="D88">
            <v>5900</v>
          </cell>
          <cell r="E88" t="e">
            <v>#REF!</v>
          </cell>
        </row>
        <row r="89">
          <cell r="B89" t="str">
            <v>BUJE SOLDADO PVC-S Ø=4"×2"</v>
          </cell>
          <cell r="C89" t="str">
            <v>UND</v>
          </cell>
          <cell r="D89">
            <v>3818</v>
          </cell>
          <cell r="E89" t="e">
            <v>#REF!</v>
          </cell>
        </row>
        <row r="90">
          <cell r="B90" t="str">
            <v>TEE PVC-S Ø=4"</v>
          </cell>
          <cell r="C90" t="str">
            <v>UND</v>
          </cell>
          <cell r="D90">
            <v>7800</v>
          </cell>
          <cell r="E90" t="e">
            <v>#REF!</v>
          </cell>
        </row>
        <row r="91">
          <cell r="B91" t="str">
            <v>UNION PVC-S Ø=1"</v>
          </cell>
          <cell r="C91" t="str">
            <v>UND</v>
          </cell>
          <cell r="D91">
            <v>1395</v>
          </cell>
          <cell r="E91" t="e">
            <v>#REF!</v>
          </cell>
        </row>
        <row r="92">
          <cell r="B92" t="str">
            <v>ASFALTO SOLIDO</v>
          </cell>
          <cell r="C92" t="str">
            <v>KG</v>
          </cell>
          <cell r="D92">
            <v>200</v>
          </cell>
          <cell r="E92" t="e">
            <v>#REF!</v>
          </cell>
        </row>
        <row r="93">
          <cell r="B93" t="str">
            <v>ACRILICO TRANSPARENTE</v>
          </cell>
          <cell r="C93" t="str">
            <v>M2</v>
          </cell>
          <cell r="D93">
            <v>60000</v>
          </cell>
          <cell r="E93" t="e">
            <v>#REF!</v>
          </cell>
        </row>
        <row r="94">
          <cell r="B94" t="str">
            <v>ARMADURA METALICA</v>
          </cell>
          <cell r="C94" t="str">
            <v>ML</v>
          </cell>
          <cell r="D94">
            <v>22000</v>
          </cell>
          <cell r="E94" t="e">
            <v>#REF!</v>
          </cell>
        </row>
        <row r="95">
          <cell r="B95" t="str">
            <v>PINTURA DE VINILO</v>
          </cell>
          <cell r="C95" t="str">
            <v>GAL</v>
          </cell>
          <cell r="D95">
            <v>33550</v>
          </cell>
          <cell r="E95" t="e">
            <v>#REF!</v>
          </cell>
        </row>
        <row r="96">
          <cell r="B96" t="str">
            <v>HOJA METALICA Cal 20</v>
          </cell>
          <cell r="C96" t="str">
            <v>M2</v>
          </cell>
          <cell r="D96">
            <v>9500</v>
          </cell>
        </row>
        <row r="97">
          <cell r="B97" t="str">
            <v>LISTON DE MADERA 1½" × 3"</v>
          </cell>
          <cell r="C97" t="str">
            <v>ML</v>
          </cell>
          <cell r="D97">
            <v>1800</v>
          </cell>
        </row>
        <row r="98">
          <cell r="B98" t="str">
            <v>LISTON DE MADERA 2" × 4"</v>
          </cell>
          <cell r="C98" t="str">
            <v>ML</v>
          </cell>
          <cell r="D98">
            <v>2300</v>
          </cell>
        </row>
        <row r="99">
          <cell r="B99" t="str">
            <v>VIDRIO</v>
          </cell>
          <cell r="C99" t="str">
            <v>M2</v>
          </cell>
          <cell r="D99">
            <v>17500</v>
          </cell>
        </row>
        <row r="100">
          <cell r="B100" t="str">
            <v>TEJA ETERNIT Nº4 (1.2×0.9)</v>
          </cell>
          <cell r="C100" t="str">
            <v>M2</v>
          </cell>
          <cell r="D100">
            <v>16566</v>
          </cell>
        </row>
        <row r="101">
          <cell r="B101" t="str">
            <v xml:space="preserve">TEJA ONDULADA ETERNIT Nº8  </v>
          </cell>
          <cell r="C101" t="str">
            <v>M2</v>
          </cell>
          <cell r="D101">
            <v>23000</v>
          </cell>
        </row>
        <row r="102">
          <cell r="B102" t="str">
            <v>GANCHO TEJA DE FIBRO CEMENTO</v>
          </cell>
          <cell r="C102" t="str">
            <v>UND</v>
          </cell>
          <cell r="D102">
            <v>350</v>
          </cell>
        </row>
        <row r="103">
          <cell r="B103" t="str">
            <v>AMARRE ALAMBRE TEJA AC</v>
          </cell>
          <cell r="C103" t="str">
            <v>UND</v>
          </cell>
          <cell r="D103">
            <v>50</v>
          </cell>
        </row>
        <row r="104">
          <cell r="B104" t="str">
            <v>ESMALTE DOMESTICO</v>
          </cell>
          <cell r="C104" t="str">
            <v>GAL</v>
          </cell>
          <cell r="D104">
            <v>33700</v>
          </cell>
        </row>
        <row r="105">
          <cell r="B105" t="str">
            <v>TABLA ORDINARIA</v>
          </cell>
          <cell r="C105" t="str">
            <v>ML</v>
          </cell>
          <cell r="D105">
            <v>1500</v>
          </cell>
        </row>
        <row r="106">
          <cell r="B106" t="str">
            <v>PUNTILLAS 2"</v>
          </cell>
          <cell r="C106" t="str">
            <v>LB</v>
          </cell>
          <cell r="D106">
            <v>2000</v>
          </cell>
        </row>
        <row r="107">
          <cell r="B107" t="str">
            <v>PIEDRA BOLA</v>
          </cell>
          <cell r="C107" t="str">
            <v>M3</v>
          </cell>
          <cell r="D107">
            <v>40000</v>
          </cell>
        </row>
        <row r="108">
          <cell r="B108" t="str">
            <v>CABALLETE FIJO ETERNIT</v>
          </cell>
          <cell r="C108" t="str">
            <v>UN</v>
          </cell>
          <cell r="D108">
            <v>23100</v>
          </cell>
        </row>
        <row r="109">
          <cell r="B109" t="str">
            <v xml:space="preserve">BLOQUE ARCILLA H-10  </v>
          </cell>
          <cell r="C109" t="str">
            <v>UND</v>
          </cell>
          <cell r="D109">
            <v>650</v>
          </cell>
        </row>
        <row r="110">
          <cell r="B110" t="str">
            <v>PINTURA EN ANTICORROSIVO</v>
          </cell>
          <cell r="C110" t="str">
            <v>GAL</v>
          </cell>
          <cell r="D110">
            <v>24800</v>
          </cell>
        </row>
        <row r="111">
          <cell r="B111" t="str">
            <v>CABALLETE FIJO ETERNIT</v>
          </cell>
          <cell r="C111" t="str">
            <v>ML</v>
          </cell>
          <cell r="D111">
            <v>23100</v>
          </cell>
        </row>
        <row r="112">
          <cell r="B112" t="str">
            <v>MARCO MET DE PUERTA CAL 20 e=12</v>
          </cell>
          <cell r="C112" t="str">
            <v>UND</v>
          </cell>
          <cell r="D112">
            <v>52325</v>
          </cell>
        </row>
        <row r="113">
          <cell r="B113" t="str">
            <v>CERRADURA ENTRADA APARTAMENTO</v>
          </cell>
          <cell r="C113" t="str">
            <v>UND</v>
          </cell>
          <cell r="D113">
            <v>38600</v>
          </cell>
        </row>
        <row r="114">
          <cell r="B114" t="str">
            <v>DILATACIONES</v>
          </cell>
          <cell r="C114" t="str">
            <v>ML</v>
          </cell>
          <cell r="D114">
            <v>950</v>
          </cell>
        </row>
        <row r="115">
          <cell r="B115" t="str">
            <v>JUEGO COMPL. 6 PIEZAS ASTROCOLOR</v>
          </cell>
          <cell r="C115" t="str">
            <v>UND</v>
          </cell>
          <cell r="D115">
            <v>41690</v>
          </cell>
        </row>
        <row r="116">
          <cell r="B116" t="str">
            <v>CABLE No 12</v>
          </cell>
          <cell r="C116" t="str">
            <v>ML</v>
          </cell>
          <cell r="D116">
            <v>230</v>
          </cell>
        </row>
        <row r="117">
          <cell r="B117" t="str">
            <v>TUBO CONDUIT TIPO LIVIANO</v>
          </cell>
          <cell r="C117" t="str">
            <v>ML</v>
          </cell>
          <cell r="D117">
            <v>500</v>
          </cell>
        </row>
        <row r="118">
          <cell r="B118" t="str">
            <v>VENTANA EN LAMINA CALIB 20 e= 0.12</v>
          </cell>
          <cell r="C118" t="str">
            <v>M2</v>
          </cell>
          <cell r="D118">
            <v>55000</v>
          </cell>
        </row>
        <row r="119">
          <cell r="B119" t="str">
            <v>LAVAPLATOS INOXIDABLE</v>
          </cell>
          <cell r="C119" t="str">
            <v>UND</v>
          </cell>
          <cell r="D119">
            <v>240500</v>
          </cell>
        </row>
        <row r="120">
          <cell r="B120" t="str">
            <v>MEZCLADOR</v>
          </cell>
          <cell r="C120" t="str">
            <v>UND</v>
          </cell>
          <cell r="D120">
            <v>19000</v>
          </cell>
        </row>
        <row r="121">
          <cell r="B121" t="str">
            <v>MANGUERA 1/2 X 1/2</v>
          </cell>
          <cell r="C121" t="str">
            <v>UND</v>
          </cell>
          <cell r="D121">
            <v>5000</v>
          </cell>
        </row>
        <row r="122">
          <cell r="B122" t="str">
            <v>PINTURA ESMALTE</v>
          </cell>
          <cell r="C122" t="str">
            <v>GAL</v>
          </cell>
          <cell r="D122">
            <v>39000</v>
          </cell>
        </row>
        <row r="123">
          <cell r="B123" t="str">
            <v>PINTURA BARNIZ</v>
          </cell>
          <cell r="C123" t="str">
            <v>GAL</v>
          </cell>
          <cell r="D123">
            <v>25000</v>
          </cell>
        </row>
        <row r="124">
          <cell r="B124" t="str">
            <v>CAL PROMICAL</v>
          </cell>
          <cell r="C124" t="str">
            <v>KG</v>
          </cell>
          <cell r="D124">
            <v>120</v>
          </cell>
        </row>
        <row r="125">
          <cell r="B125" t="str">
            <v>ESTUCO</v>
          </cell>
          <cell r="C125" t="str">
            <v>KG</v>
          </cell>
          <cell r="D125">
            <v>750</v>
          </cell>
        </row>
        <row r="126">
          <cell r="B126" t="str">
            <v>MURO EN BLOUE</v>
          </cell>
          <cell r="C126" t="str">
            <v>M2</v>
          </cell>
          <cell r="D126">
            <v>15800</v>
          </cell>
        </row>
        <row r="127">
          <cell r="B127" t="str">
            <v>DURMIENTES EN MADERA DE .06X.1</v>
          </cell>
          <cell r="C127" t="str">
            <v>ML</v>
          </cell>
          <cell r="D127">
            <v>2000</v>
          </cell>
        </row>
        <row r="128">
          <cell r="B128" t="str">
            <v>MACHIMBRE PARA PISO</v>
          </cell>
          <cell r="C128" t="str">
            <v>M2</v>
          </cell>
          <cell r="D128">
            <v>15000</v>
          </cell>
        </row>
        <row r="129">
          <cell r="B129" t="str">
            <v>PISO DUROPISO</v>
          </cell>
          <cell r="C129" t="str">
            <v>M2</v>
          </cell>
          <cell r="D129">
            <v>15260</v>
          </cell>
        </row>
        <row r="130">
          <cell r="B130" t="str">
            <v>DILATACIONES</v>
          </cell>
          <cell r="C130" t="str">
            <v>ML</v>
          </cell>
          <cell r="D130">
            <v>650</v>
          </cell>
        </row>
        <row r="131">
          <cell r="B131" t="str">
            <v xml:space="preserve">CONCRETO DE 1:2:3 </v>
          </cell>
          <cell r="C131" t="str">
            <v>M3</v>
          </cell>
          <cell r="D131" t="e">
            <v>#REF!</v>
          </cell>
        </row>
        <row r="132">
          <cell r="B132" t="str">
            <v>BREA</v>
          </cell>
          <cell r="C132" t="str">
            <v>KG</v>
          </cell>
          <cell r="D132">
            <v>650</v>
          </cell>
        </row>
        <row r="133">
          <cell r="B133" t="str">
            <v>HIERRO DE REFUERZO Ø=½"</v>
          </cell>
          <cell r="C133" t="str">
            <v>KG</v>
          </cell>
          <cell r="D133">
            <v>1200</v>
          </cell>
        </row>
        <row r="134">
          <cell r="B134" t="str">
            <v>HIERRO DE REFUERZO Ø=3/8"</v>
          </cell>
          <cell r="C134" t="str">
            <v>KG</v>
          </cell>
          <cell r="D134">
            <v>1100</v>
          </cell>
        </row>
        <row r="135">
          <cell r="B135" t="str">
            <v xml:space="preserve">SUB BASE GRANULAR </v>
          </cell>
          <cell r="C135" t="str">
            <v>M3</v>
          </cell>
          <cell r="D135">
            <v>32000</v>
          </cell>
        </row>
        <row r="136">
          <cell r="B136" t="str">
            <v>PEGO PARA LOSA</v>
          </cell>
          <cell r="C136" t="str">
            <v>KG</v>
          </cell>
          <cell r="D136">
            <v>770</v>
          </cell>
        </row>
        <row r="137">
          <cell r="B137" t="str">
            <v>ENCHAPE DE PISOS 0.30x0.30 TIPO PESADO</v>
          </cell>
          <cell r="C137" t="str">
            <v>M2</v>
          </cell>
          <cell r="D137">
            <v>19725</v>
          </cell>
        </row>
        <row r="138">
          <cell r="B138" t="str">
            <v>ENCHAPE DE MUROS</v>
          </cell>
          <cell r="C138" t="str">
            <v>M2</v>
          </cell>
          <cell r="D138">
            <v>15250</v>
          </cell>
        </row>
        <row r="139">
          <cell r="B139" t="str">
            <v>LAMPARA FLUORESCENTE SENCILLA</v>
          </cell>
          <cell r="C139" t="str">
            <v>UND</v>
          </cell>
          <cell r="D139">
            <v>24500</v>
          </cell>
        </row>
        <row r="140">
          <cell r="B140" t="str">
            <v>LAVAMANOS ACUACER</v>
          </cell>
          <cell r="C140" t="str">
            <v>UND</v>
          </cell>
          <cell r="D140">
            <v>17500</v>
          </cell>
        </row>
        <row r="141">
          <cell r="B141" t="str">
            <v>TUBO NOVAFORT 8"</v>
          </cell>
          <cell r="C141" t="str">
            <v>ML</v>
          </cell>
          <cell r="D141">
            <v>19243</v>
          </cell>
        </row>
        <row r="142">
          <cell r="B142" t="str">
            <v>MORTERO 1:4</v>
          </cell>
          <cell r="C142" t="str">
            <v>M3</v>
          </cell>
          <cell r="D142" t="e">
            <v>#REF!</v>
          </cell>
        </row>
        <row r="143">
          <cell r="B143" t="str">
            <v>KEROSENE</v>
          </cell>
          <cell r="C143" t="str">
            <v>GAL</v>
          </cell>
          <cell r="D143">
            <v>2000</v>
          </cell>
        </row>
        <row r="144">
          <cell r="B144" t="str">
            <v>MANTO IMPER. 3mm CON PINTURA PLACA</v>
          </cell>
          <cell r="C144" t="str">
            <v>M2</v>
          </cell>
          <cell r="D144">
            <v>13650</v>
          </cell>
        </row>
        <row r="145">
          <cell r="B145" t="str">
            <v>SANITARIO</v>
          </cell>
          <cell r="C145" t="str">
            <v>UND</v>
          </cell>
          <cell r="D145">
            <v>132810</v>
          </cell>
        </row>
        <row r="146">
          <cell r="B146" t="str">
            <v>UNION PVC-S Ø=4"</v>
          </cell>
          <cell r="C146" t="str">
            <v>UND</v>
          </cell>
          <cell r="D146">
            <v>3080</v>
          </cell>
        </row>
        <row r="147">
          <cell r="B147" t="str">
            <v>ADHESIVO</v>
          </cell>
          <cell r="C147" t="str">
            <v>GAL</v>
          </cell>
          <cell r="D147">
            <v>58000</v>
          </cell>
        </row>
        <row r="148">
          <cell r="B148" t="str">
            <v>ACONDICIONADOR</v>
          </cell>
          <cell r="C148" t="str">
            <v>GAL</v>
          </cell>
          <cell r="D148">
            <v>52812</v>
          </cell>
        </row>
        <row r="149">
          <cell r="B149" t="str">
            <v>CAJA DE INSPECCION  .6 X .6 m</v>
          </cell>
          <cell r="C149" t="str">
            <v>UND</v>
          </cell>
          <cell r="D149">
            <v>40000</v>
          </cell>
        </row>
        <row r="150">
          <cell r="B150" t="str">
            <v>TUBO VENTILACION Ø=4"</v>
          </cell>
          <cell r="C150" t="str">
            <v>ML</v>
          </cell>
          <cell r="D150">
            <v>6318</v>
          </cell>
        </row>
        <row r="151">
          <cell r="B151" t="str">
            <v>CODO 45° PVC-S 1/8 C×C Ø=4"</v>
          </cell>
          <cell r="C151" t="str">
            <v>UND</v>
          </cell>
          <cell r="D151">
            <v>5783</v>
          </cell>
        </row>
        <row r="152">
          <cell r="B152" t="str">
            <v>UNION DE REPARACION DE 10"</v>
          </cell>
          <cell r="C152" t="str">
            <v>UND</v>
          </cell>
          <cell r="D152">
            <v>262478</v>
          </cell>
        </row>
        <row r="153">
          <cell r="B153" t="str">
            <v>REDUCCION HF 10X6</v>
          </cell>
          <cell r="C153" t="str">
            <v>UND</v>
          </cell>
          <cell r="D153">
            <v>191400</v>
          </cell>
        </row>
        <row r="154">
          <cell r="B154" t="str">
            <v>VIGA AMARRE REF (.2mx.2m)</v>
          </cell>
          <cell r="C154" t="str">
            <v>ML</v>
          </cell>
          <cell r="D154">
            <v>25689</v>
          </cell>
        </row>
        <row r="155">
          <cell r="B155" t="str">
            <v>TEE PVC-S Ø=2"</v>
          </cell>
          <cell r="C155" t="str">
            <v>UND</v>
          </cell>
          <cell r="D155">
            <v>2200</v>
          </cell>
        </row>
        <row r="156">
          <cell r="B156" t="str">
            <v>UNION PVC-S Ø=2"</v>
          </cell>
          <cell r="C156" t="str">
            <v>UND</v>
          </cell>
          <cell r="D156">
            <v>2000</v>
          </cell>
        </row>
        <row r="157">
          <cell r="B157" t="str">
            <v>ADAPTADOR HEMBRA PVC-P Ø=3"</v>
          </cell>
          <cell r="C157" t="str">
            <v>UND</v>
          </cell>
          <cell r="D157">
            <v>11633</v>
          </cell>
        </row>
        <row r="158">
          <cell r="B158" t="str">
            <v>TAPON ROSCADO PVC PRESION Ø=3"</v>
          </cell>
          <cell r="C158" t="str">
            <v>UND</v>
          </cell>
          <cell r="D158">
            <v>11063</v>
          </cell>
        </row>
        <row r="159">
          <cell r="B159" t="str">
            <v>TEE 4X3X2 PVC P</v>
          </cell>
          <cell r="C159" t="str">
            <v>UND</v>
          </cell>
          <cell r="D159">
            <v>61375</v>
          </cell>
        </row>
        <row r="160">
          <cell r="B160" t="str">
            <v>CRUCETA 4X4X2X2 HF</v>
          </cell>
          <cell r="C160" t="str">
            <v>UND</v>
          </cell>
          <cell r="D160">
            <v>63800</v>
          </cell>
        </row>
        <row r="161">
          <cell r="B161" t="str">
            <v>CRUCETA DE 3X3X2X2 HF</v>
          </cell>
          <cell r="C161" t="str">
            <v>UND</v>
          </cell>
          <cell r="D161">
            <v>43384</v>
          </cell>
        </row>
        <row r="162">
          <cell r="B162" t="str">
            <v>TEJA ZINC 3m</v>
          </cell>
          <cell r="C162" t="str">
            <v>UND</v>
          </cell>
          <cell r="D162">
            <v>12500</v>
          </cell>
        </row>
        <row r="163">
          <cell r="B163" t="str">
            <v>REDUCCION 3X2 PVC P</v>
          </cell>
          <cell r="C163" t="str">
            <v>UND</v>
          </cell>
          <cell r="D163">
            <v>5172</v>
          </cell>
        </row>
        <row r="164">
          <cell r="B164" t="str">
            <v>CODO 3" 90 RADIO LARGO</v>
          </cell>
          <cell r="C164" t="str">
            <v>UND</v>
          </cell>
          <cell r="D164">
            <v>35637</v>
          </cell>
        </row>
        <row r="165">
          <cell r="B165" t="str">
            <v>TEE PVC PRESION Ø=½"</v>
          </cell>
          <cell r="C165" t="str">
            <v>UND</v>
          </cell>
          <cell r="D165">
            <v>350</v>
          </cell>
        </row>
        <row r="166">
          <cell r="B166" t="str">
            <v>CRUCETA 2X2X2X2 HF</v>
          </cell>
          <cell r="C166" t="str">
            <v>UND</v>
          </cell>
          <cell r="D166">
            <v>33176</v>
          </cell>
        </row>
        <row r="167">
          <cell r="B167" t="str">
            <v>TAPON PVC P 2"</v>
          </cell>
          <cell r="C167" t="str">
            <v>UND</v>
          </cell>
          <cell r="D167">
            <v>1664</v>
          </cell>
        </row>
        <row r="168">
          <cell r="B168" t="str">
            <v xml:space="preserve">DUCHAS SENCILLA  </v>
          </cell>
          <cell r="C168" t="str">
            <v>UND</v>
          </cell>
          <cell r="D168">
            <v>28500</v>
          </cell>
        </row>
        <row r="169">
          <cell r="B169" t="str">
            <v>LLAVES TERMINAL JARDIN PESADA SATINADA</v>
          </cell>
          <cell r="C169" t="str">
            <v>UND</v>
          </cell>
          <cell r="D169">
            <v>9620</v>
          </cell>
        </row>
        <row r="170">
          <cell r="B170" t="str">
            <v>CAJA DE REGISTRO</v>
          </cell>
          <cell r="C170" t="str">
            <v>UND</v>
          </cell>
          <cell r="D170">
            <v>19500</v>
          </cell>
        </row>
        <row r="171">
          <cell r="B171" t="str">
            <v>TAPA CAJA DE REGISTRO HF</v>
          </cell>
          <cell r="C171" t="str">
            <v>UND</v>
          </cell>
          <cell r="D171">
            <v>25000</v>
          </cell>
        </row>
        <row r="172">
          <cell r="B172" t="str">
            <v>EXCAVACIÓN MANUAL</v>
          </cell>
          <cell r="C172" t="str">
            <v>M3</v>
          </cell>
          <cell r="D172">
            <v>13029</v>
          </cell>
        </row>
        <row r="173">
          <cell r="B173" t="str">
            <v xml:space="preserve">CABALLETE </v>
          </cell>
          <cell r="C173" t="str">
            <v>UND</v>
          </cell>
          <cell r="D173">
            <v>9600</v>
          </cell>
        </row>
        <row r="174">
          <cell r="B174" t="str">
            <v>CEMENTO BLANCO</v>
          </cell>
          <cell r="C174" t="str">
            <v>KG</v>
          </cell>
          <cell r="D174">
            <v>550</v>
          </cell>
        </row>
        <row r="175">
          <cell r="B175" t="str">
            <v>LAVAMANOS SENCILLO CORONA</v>
          </cell>
          <cell r="C175" t="str">
            <v>UND</v>
          </cell>
          <cell r="D175">
            <v>45500</v>
          </cell>
        </row>
        <row r="176">
          <cell r="B176" t="str">
            <v>LLAVES PARA LAVAMANOS GRIFER</v>
          </cell>
          <cell r="C176" t="str">
            <v>UND</v>
          </cell>
          <cell r="D176">
            <v>11700</v>
          </cell>
        </row>
        <row r="177">
          <cell r="B177" t="str">
            <v xml:space="preserve">CURVAS 1/2 T.L </v>
          </cell>
          <cell r="C177" t="str">
            <v>UND</v>
          </cell>
          <cell r="D177">
            <v>100</v>
          </cell>
        </row>
        <row r="178">
          <cell r="B178" t="str">
            <v>CAJAS RECTANGULARES</v>
          </cell>
          <cell r="C178" t="str">
            <v>UND</v>
          </cell>
          <cell r="D178">
            <v>500</v>
          </cell>
        </row>
        <row r="179">
          <cell r="B179" t="str">
            <v>CAJAS OCTOGONALES</v>
          </cell>
          <cell r="C179" t="str">
            <v>UND</v>
          </cell>
          <cell r="D179">
            <v>500</v>
          </cell>
        </row>
        <row r="180">
          <cell r="B180" t="str">
            <v>APAGADOR SENCILLO LUMINEX</v>
          </cell>
          <cell r="C180" t="str">
            <v>UND</v>
          </cell>
          <cell r="D180">
            <v>2700</v>
          </cell>
        </row>
        <row r="181">
          <cell r="B181" t="str">
            <v>APAGADOR DOBLE LUMINEX</v>
          </cell>
          <cell r="C181" t="str">
            <v>UND</v>
          </cell>
          <cell r="D181">
            <v>3900</v>
          </cell>
        </row>
        <row r="182">
          <cell r="B182" t="str">
            <v>TOMA DOBLE</v>
          </cell>
          <cell r="C182" t="str">
            <v>UND</v>
          </cell>
          <cell r="D182">
            <v>3600</v>
          </cell>
        </row>
        <row r="183">
          <cell r="B183" t="str">
            <v>POLO A TIERRA LUMINEX</v>
          </cell>
          <cell r="C183" t="str">
            <v>UND</v>
          </cell>
          <cell r="D183">
            <v>3800</v>
          </cell>
        </row>
        <row r="184">
          <cell r="B184" t="str">
            <v>ACCESORIOS ELECTRICOS</v>
          </cell>
          <cell r="C184" t="str">
            <v>UND</v>
          </cell>
          <cell r="D184">
            <v>4500</v>
          </cell>
        </row>
        <row r="185">
          <cell r="B185" t="str">
            <v>CAJA CONTADOR</v>
          </cell>
          <cell r="C185" t="str">
            <v>UND</v>
          </cell>
          <cell r="D185">
            <v>16500</v>
          </cell>
        </row>
        <row r="186">
          <cell r="B186" t="str">
            <v>TABELON</v>
          </cell>
          <cell r="C186" t="str">
            <v>UND</v>
          </cell>
          <cell r="D186">
            <v>1800</v>
          </cell>
        </row>
        <row r="187">
          <cell r="B187" t="str">
            <v>RIEL IPN 100</v>
          </cell>
          <cell r="C187" t="str">
            <v>ML</v>
          </cell>
          <cell r="D187">
            <v>15250</v>
          </cell>
        </row>
        <row r="188">
          <cell r="B188" t="str">
            <v>ANGULO DE 1 ½"× 1/8"</v>
          </cell>
          <cell r="C188" t="str">
            <v>ML</v>
          </cell>
          <cell r="D188">
            <v>1850</v>
          </cell>
        </row>
        <row r="189">
          <cell r="B189" t="str">
            <v>REJA METALICA EN  TUBO 1 X 1</v>
          </cell>
          <cell r="C189" t="str">
            <v>ML</v>
          </cell>
          <cell r="D189">
            <v>35000</v>
          </cell>
        </row>
        <row r="190">
          <cell r="B190" t="str">
            <v>SOLDADURA 6013 1/8"</v>
          </cell>
          <cell r="C190" t="str">
            <v>KG</v>
          </cell>
          <cell r="D190">
            <v>6000</v>
          </cell>
        </row>
        <row r="191">
          <cell r="B191" t="str">
            <v>PINTURA PARA TABLERO X 1/4</v>
          </cell>
          <cell r="C191" t="str">
            <v>1/4 GAL</v>
          </cell>
          <cell r="D191">
            <v>25000</v>
          </cell>
        </row>
        <row r="192">
          <cell r="B192" t="str">
            <v>RELLENO EN MATERIAL COMUN</v>
          </cell>
          <cell r="C192" t="str">
            <v>M3</v>
          </cell>
          <cell r="D192">
            <v>9000</v>
          </cell>
        </row>
        <row r="193">
          <cell r="B193" t="str">
            <v xml:space="preserve">CANAL METALICA </v>
          </cell>
          <cell r="C193" t="str">
            <v>ML</v>
          </cell>
          <cell r="D193">
            <v>15000</v>
          </cell>
        </row>
        <row r="194">
          <cell r="B194" t="str">
            <v>BISAGRAS</v>
          </cell>
          <cell r="C194" t="str">
            <v>UND</v>
          </cell>
          <cell r="D194">
            <v>2000</v>
          </cell>
        </row>
        <row r="195">
          <cell r="B195" t="str">
            <v>ANCLAJES</v>
          </cell>
          <cell r="C195" t="str">
            <v>UND</v>
          </cell>
          <cell r="D195">
            <v>1000</v>
          </cell>
        </row>
        <row r="196">
          <cell r="B196" t="str">
            <v>CLOSET DE MADERA</v>
          </cell>
          <cell r="C196" t="str">
            <v>UND</v>
          </cell>
          <cell r="D196">
            <v>280000</v>
          </cell>
        </row>
        <row r="197">
          <cell r="B197" t="str">
            <v>LIMPIADOR LIQUIDO</v>
          </cell>
          <cell r="C197" t="str">
            <v>FRASCO</v>
          </cell>
          <cell r="D197">
            <v>3500</v>
          </cell>
        </row>
        <row r="198">
          <cell r="B198" t="str">
            <v>CABLE No 8</v>
          </cell>
          <cell r="C198" t="str">
            <v>ML</v>
          </cell>
          <cell r="D198">
            <v>800</v>
          </cell>
        </row>
        <row r="199">
          <cell r="B199" t="str">
            <v>TACOS 30 AMP</v>
          </cell>
          <cell r="C199" t="str">
            <v>UND</v>
          </cell>
          <cell r="D199">
            <v>4700</v>
          </cell>
        </row>
        <row r="200">
          <cell r="B200" t="str">
            <v>FLOTADOR 3/4</v>
          </cell>
          <cell r="C200" t="str">
            <v>UND</v>
          </cell>
          <cell r="D200">
            <v>15000</v>
          </cell>
        </row>
        <row r="201">
          <cell r="B201" t="str">
            <v>IMPERABILIZANTE SIKA 1</v>
          </cell>
          <cell r="C201" t="str">
            <v>GAL</v>
          </cell>
          <cell r="D201">
            <v>12000</v>
          </cell>
        </row>
        <row r="202">
          <cell r="B202" t="str">
            <v>LADRILLO H-10</v>
          </cell>
          <cell r="C202" t="str">
            <v>UND</v>
          </cell>
          <cell r="D202">
            <v>750</v>
          </cell>
        </row>
        <row r="203">
          <cell r="B203" t="str">
            <v>LADRILLO TOLETE</v>
          </cell>
          <cell r="C203" t="str">
            <v>UND</v>
          </cell>
          <cell r="D203">
            <v>200</v>
          </cell>
        </row>
        <row r="204">
          <cell r="B204" t="str">
            <v>HIERRO DE REFUERZO Ø=¼"</v>
          </cell>
          <cell r="C204" t="str">
            <v>KG</v>
          </cell>
          <cell r="D204">
            <v>1300</v>
          </cell>
        </row>
        <row r="205">
          <cell r="B205" t="str">
            <v>TUBO GALVANIZADO 2"</v>
          </cell>
          <cell r="C205" t="str">
            <v>ML</v>
          </cell>
          <cell r="D205">
            <v>12900</v>
          </cell>
        </row>
        <row r="206">
          <cell r="B206" t="str">
            <v>TUBO  PVC S 4"</v>
          </cell>
          <cell r="C206" t="str">
            <v>ML</v>
          </cell>
          <cell r="D206">
            <v>6000</v>
          </cell>
        </row>
        <row r="207">
          <cell r="B207" t="str">
            <v>TUBO PVC-S 2"</v>
          </cell>
          <cell r="C207" t="str">
            <v>ML</v>
          </cell>
          <cell r="D207">
            <v>3400</v>
          </cell>
        </row>
        <row r="208">
          <cell r="B208" t="str">
            <v>PINTURA SIKACOLOR</v>
          </cell>
          <cell r="C208" t="str">
            <v>GAL</v>
          </cell>
          <cell r="D208">
            <v>45000</v>
          </cell>
        </row>
        <row r="209">
          <cell r="B209" t="str">
            <v>CERRADURA ALUMN/SAT ALCOBA</v>
          </cell>
          <cell r="C209" t="str">
            <v>UND</v>
          </cell>
          <cell r="D209">
            <v>30000</v>
          </cell>
        </row>
        <row r="210">
          <cell r="B210" t="str">
            <v>PUERTA EN MADERA 1m×2m</v>
          </cell>
          <cell r="C210" t="str">
            <v>UND</v>
          </cell>
          <cell r="D210">
            <v>120000</v>
          </cell>
        </row>
        <row r="211">
          <cell r="B211" t="str">
            <v>CORREA DE ½ X 3/8</v>
          </cell>
          <cell r="C211" t="str">
            <v>ML</v>
          </cell>
          <cell r="D211">
            <v>10500</v>
          </cell>
        </row>
        <row r="212">
          <cell r="B212" t="str">
            <v>LAMINA DE ZINC</v>
          </cell>
          <cell r="C212" t="str">
            <v>M2</v>
          </cell>
          <cell r="D212">
            <v>3800</v>
          </cell>
        </row>
        <row r="213">
          <cell r="B213" t="str">
            <v>TUBO METALICO DE 4" X 2"</v>
          </cell>
          <cell r="C213" t="str">
            <v>ML</v>
          </cell>
          <cell r="D213">
            <v>23000</v>
          </cell>
        </row>
        <row r="214">
          <cell r="B214" t="str">
            <v>MALLA ESLABONADA h = 1,8 mt</v>
          </cell>
          <cell r="C214" t="str">
            <v>ML</v>
          </cell>
          <cell r="D214">
            <v>4000</v>
          </cell>
        </row>
        <row r="215">
          <cell r="B215" t="str">
            <v>PLATINA DE ½ X 3/16</v>
          </cell>
          <cell r="C215" t="str">
            <v>ML</v>
          </cell>
          <cell r="D215">
            <v>1000</v>
          </cell>
        </row>
        <row r="216">
          <cell r="B216" t="str">
            <v>ALAMBRE DE PUA MOTTO 300</v>
          </cell>
          <cell r="C216" t="str">
            <v>ML</v>
          </cell>
          <cell r="D216">
            <v>117</v>
          </cell>
        </row>
        <row r="217">
          <cell r="B217" t="str">
            <v>MALLA ESLABONADA cal. 12 2.5"×2.5"</v>
          </cell>
          <cell r="C217" t="str">
            <v>M2</v>
          </cell>
          <cell r="D217">
            <v>3900</v>
          </cell>
        </row>
        <row r="218">
          <cell r="B218" t="str">
            <v>ANGULO  DE 2" X 1/4"</v>
          </cell>
          <cell r="C218" t="str">
            <v>ML</v>
          </cell>
          <cell r="D218">
            <v>4890</v>
          </cell>
        </row>
        <row r="219">
          <cell r="B219" t="str">
            <v>CIMIENTO CONCR CICLOPEO (.4m×.4m)</v>
          </cell>
          <cell r="C219" t="str">
            <v>M3</v>
          </cell>
          <cell r="D219">
            <v>169947</v>
          </cell>
        </row>
        <row r="220">
          <cell r="B220" t="str">
            <v>TINNER</v>
          </cell>
          <cell r="C220" t="str">
            <v>LT</v>
          </cell>
          <cell r="D220">
            <v>2500</v>
          </cell>
        </row>
        <row r="221">
          <cell r="B221" t="str">
            <v>TUBO METALICO DE 3" X 2"</v>
          </cell>
          <cell r="C221" t="str">
            <v>ML</v>
          </cell>
          <cell r="D221">
            <v>18000</v>
          </cell>
        </row>
        <row r="222">
          <cell r="B222" t="str">
            <v>CIMIENTO CONCR CICLOPEO (0.3m×0.3m)</v>
          </cell>
          <cell r="C222" t="str">
            <v>M3</v>
          </cell>
          <cell r="D222">
            <v>169947</v>
          </cell>
        </row>
        <row r="223">
          <cell r="B223" t="str">
            <v>VIGA AMARRE REF (.15mx.2m)</v>
          </cell>
          <cell r="C223" t="str">
            <v>ML</v>
          </cell>
          <cell r="D223">
            <v>23532</v>
          </cell>
        </row>
        <row r="227">
          <cell r="C227" t="str">
            <v>UND</v>
          </cell>
          <cell r="D227">
            <v>84216</v>
          </cell>
        </row>
        <row r="228">
          <cell r="E228" t="e">
            <v>#REF!</v>
          </cell>
        </row>
        <row r="230">
          <cell r="B230" t="str">
            <v>NOMBRE</v>
          </cell>
          <cell r="C230" t="str">
            <v>UNIDAD</v>
          </cell>
          <cell r="D230" t="str">
            <v>PRECIO</v>
          </cell>
        </row>
        <row r="231">
          <cell r="B231" t="str">
            <v>MAESTRO</v>
          </cell>
          <cell r="C231" t="str">
            <v>JORNAL</v>
          </cell>
          <cell r="D231">
            <v>30000</v>
          </cell>
          <cell r="E231" t="e">
            <v>#REF!</v>
          </cell>
        </row>
        <row r="232">
          <cell r="B232" t="str">
            <v>OFICIAL</v>
          </cell>
          <cell r="C232" t="str">
            <v>JORNAL</v>
          </cell>
          <cell r="D232">
            <v>23000</v>
          </cell>
          <cell r="E232" t="e">
            <v>#REF!</v>
          </cell>
        </row>
        <row r="233">
          <cell r="B233" t="str">
            <v>OBRERO</v>
          </cell>
          <cell r="C233" t="str">
            <v>JORNAL</v>
          </cell>
          <cell r="D233">
            <v>15000</v>
          </cell>
          <cell r="E233" t="e">
            <v>#REF!</v>
          </cell>
        </row>
        <row r="234">
          <cell r="B234" t="str">
            <v>CUADRILLA DE TOPOGRAFIA 1×2×2</v>
          </cell>
          <cell r="C234" t="str">
            <v>DIA</v>
          </cell>
          <cell r="D234">
            <v>100000</v>
          </cell>
          <cell r="E234" t="e">
            <v>#REF!</v>
          </cell>
        </row>
        <row r="235">
          <cell r="B235" t="str">
            <v>METALURGICO</v>
          </cell>
          <cell r="C235" t="str">
            <v>DIA</v>
          </cell>
          <cell r="D235">
            <v>60000</v>
          </cell>
          <cell r="E235" t="e">
            <v>#REF!</v>
          </cell>
        </row>
        <row r="236">
          <cell r="B236" t="str">
            <v>TECNICO ELECTRICO</v>
          </cell>
          <cell r="C236" t="str">
            <v>DIA</v>
          </cell>
          <cell r="D236">
            <v>40000</v>
          </cell>
          <cell r="E236" t="e">
            <v>#REF!</v>
          </cell>
        </row>
        <row r="237">
          <cell r="B237" t="str">
            <v>SOLDADOR ELECT</v>
          </cell>
          <cell r="C237" t="str">
            <v>DIA</v>
          </cell>
          <cell r="D237">
            <v>24360</v>
          </cell>
          <cell r="E237" t="e">
            <v>#REF!</v>
          </cell>
        </row>
        <row r="238">
          <cell r="B238" t="str">
            <v>OPERADOR</v>
          </cell>
          <cell r="C238" t="str">
            <v>JORNAL</v>
          </cell>
          <cell r="E238" t="e">
            <v>#REF!</v>
          </cell>
        </row>
        <row r="239">
          <cell r="B239" t="str">
            <v>xxx</v>
          </cell>
          <cell r="E239" t="e">
            <v>#REF!</v>
          </cell>
        </row>
        <row r="240">
          <cell r="B240" t="str">
            <v>xxx</v>
          </cell>
          <cell r="E240" t="e">
            <v>#REF!</v>
          </cell>
        </row>
        <row r="242">
          <cell r="B242" t="str">
            <v>NOMBRE</v>
          </cell>
          <cell r="C242" t="str">
            <v>UNIDAD</v>
          </cell>
          <cell r="D242" t="str">
            <v>PRECIO</v>
          </cell>
        </row>
        <row r="243">
          <cell r="B243" t="str">
            <v>HERRAMIENTA MENOR</v>
          </cell>
          <cell r="C243" t="str">
            <v>GLB</v>
          </cell>
          <cell r="D243">
            <v>1500</v>
          </cell>
          <cell r="E243" t="e">
            <v>#REF!</v>
          </cell>
        </row>
        <row r="244">
          <cell r="B244" t="str">
            <v>FORMALETA</v>
          </cell>
          <cell r="C244" t="str">
            <v>GLB</v>
          </cell>
          <cell r="D244">
            <v>20000</v>
          </cell>
          <cell r="E244" t="e">
            <v>#REF!</v>
          </cell>
        </row>
        <row r="245">
          <cell r="B245" t="str">
            <v>ESTACAS MADERA</v>
          </cell>
          <cell r="C245" t="str">
            <v>UND</v>
          </cell>
          <cell r="D245">
            <v>500</v>
          </cell>
          <cell r="E245" t="e">
            <v>#REF!</v>
          </cell>
        </row>
        <row r="246">
          <cell r="B246" t="str">
            <v>BOMBA SUMERGIBLE</v>
          </cell>
          <cell r="C246" t="str">
            <v>UND</v>
          </cell>
          <cell r="D246">
            <v>2250000</v>
          </cell>
          <cell r="E246" t="e">
            <v>#REF!</v>
          </cell>
        </row>
        <row r="247">
          <cell r="B247" t="str">
            <v>TEJA ACEROLIT</v>
          </cell>
          <cell r="C247" t="str">
            <v>UND</v>
          </cell>
          <cell r="D247">
            <v>15000</v>
          </cell>
          <cell r="E247" t="e">
            <v>#REF!</v>
          </cell>
        </row>
        <row r="248">
          <cell r="B248" t="str">
            <v>PUERTA LAM DOB CAL 20 e=0.12 CON MARCO</v>
          </cell>
          <cell r="C248" t="str">
            <v>M2</v>
          </cell>
          <cell r="D248">
            <v>160000</v>
          </cell>
          <cell r="E248" t="e">
            <v>#REF!</v>
          </cell>
        </row>
        <row r="249">
          <cell r="B249" t="str">
            <v>HERRAMIENTA M.</v>
          </cell>
          <cell r="C249" t="str">
            <v>GLB</v>
          </cell>
          <cell r="D249">
            <v>250</v>
          </cell>
          <cell r="E249" t="e">
            <v>#REF!</v>
          </cell>
        </row>
        <row r="250">
          <cell r="B250" t="str">
            <v>HERRAMIENTAS MENOR</v>
          </cell>
          <cell r="C250" t="str">
            <v>GLB</v>
          </cell>
          <cell r="D250">
            <v>1000</v>
          </cell>
          <cell r="E250" t="e">
            <v>#REF!</v>
          </cell>
        </row>
        <row r="251">
          <cell r="B251" t="str">
            <v>FORMALETA EN MADERA PULIDA</v>
          </cell>
          <cell r="C251" t="str">
            <v>ML</v>
          </cell>
          <cell r="D251">
            <v>1500</v>
          </cell>
          <cell r="E251" t="e">
            <v>#REF!</v>
          </cell>
        </row>
        <row r="252">
          <cell r="B252" t="str">
            <v>FORMALETA METALICA 1×0.25</v>
          </cell>
          <cell r="C252" t="str">
            <v>DIA</v>
          </cell>
          <cell r="D252">
            <v>40</v>
          </cell>
          <cell r="E252" t="e">
            <v>#REF!</v>
          </cell>
        </row>
        <row r="253">
          <cell r="B253" t="str">
            <v>TABLERO DE MADERA</v>
          </cell>
          <cell r="C253" t="str">
            <v>d/M</v>
          </cell>
          <cell r="D253">
            <v>70</v>
          </cell>
          <cell r="E253" t="e">
            <v>#REF!</v>
          </cell>
        </row>
        <row r="254">
          <cell r="B254" t="str">
            <v>PARAL METALICO (TELESCOPICO)</v>
          </cell>
          <cell r="C254" t="str">
            <v>d/M</v>
          </cell>
          <cell r="D254">
            <v>90</v>
          </cell>
          <cell r="E254" t="e">
            <v>#REF!</v>
          </cell>
        </row>
        <row r="255">
          <cell r="B255" t="str">
            <v>CERCHA METALICA DE 3M</v>
          </cell>
          <cell r="C255" t="str">
            <v>d/M</v>
          </cell>
          <cell r="D255">
            <v>70</v>
          </cell>
          <cell r="E255" t="e">
            <v>#REF!</v>
          </cell>
        </row>
        <row r="256">
          <cell r="B256" t="str">
            <v>FORMALETA METALICA 1×0.5 M-Und</v>
          </cell>
          <cell r="C256" t="str">
            <v>DIA</v>
          </cell>
          <cell r="D256">
            <v>60</v>
          </cell>
          <cell r="E256" t="e">
            <v>#REF!</v>
          </cell>
        </row>
        <row r="257">
          <cell r="B257" t="str">
            <v>MOTOBOMBA DE 3"</v>
          </cell>
          <cell r="C257" t="str">
            <v>DIA</v>
          </cell>
          <cell r="D257">
            <v>92158</v>
          </cell>
          <cell r="E257" t="e">
            <v>#REF!</v>
          </cell>
        </row>
        <row r="258">
          <cell r="B258" t="str">
            <v>XXX</v>
          </cell>
          <cell r="E258" t="e">
            <v>#REF!</v>
          </cell>
        </row>
        <row r="259">
          <cell r="B259" t="str">
            <v>XXX</v>
          </cell>
          <cell r="E259" t="e">
            <v>#REF!</v>
          </cell>
        </row>
        <row r="260">
          <cell r="B260" t="str">
            <v>XXX</v>
          </cell>
          <cell r="E260" t="e">
            <v>#REF!</v>
          </cell>
        </row>
        <row r="261">
          <cell r="B261" t="str">
            <v>XXX</v>
          </cell>
          <cell r="E261" t="e">
            <v>#REF!</v>
          </cell>
        </row>
        <row r="262">
          <cell r="B262" t="str">
            <v>XXX</v>
          </cell>
          <cell r="E262" t="e">
            <v>#REF!</v>
          </cell>
        </row>
        <row r="263">
          <cell r="B263" t="str">
            <v>XXX</v>
          </cell>
          <cell r="E263" t="e">
            <v>#REF!</v>
          </cell>
        </row>
        <row r="264">
          <cell r="B264" t="str">
            <v>XXX</v>
          </cell>
          <cell r="E264" t="e">
            <v>#REF!</v>
          </cell>
        </row>
        <row r="265">
          <cell r="D265" t="str">
            <v/>
          </cell>
        </row>
        <row r="266">
          <cell r="D266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Hoja2"/>
      <sheetName val="Hoja1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 refreshError="1">
        <row r="7">
          <cell r="B7">
            <v>0.1</v>
          </cell>
        </row>
        <row r="8">
          <cell r="B8">
            <v>0.1</v>
          </cell>
        </row>
        <row r="29">
          <cell r="B29" t="str">
            <v>MEZCLADORA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NTIDADES"/>
      <sheetName val="APU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.1"/>
      <sheetName val="1.11.2"/>
      <sheetName val="1.11.3"/>
      <sheetName val="1.11.4"/>
      <sheetName val="1.12.1"/>
      <sheetName val="1.12.2"/>
      <sheetName val="1.12.3"/>
      <sheetName val="1.12.4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</sheetNames>
    <sheetDataSet>
      <sheetData sheetId="0" refreshError="1">
        <row r="4">
          <cell r="G4">
            <v>0.1</v>
          </cell>
        </row>
        <row r="5">
          <cell r="G5">
            <v>0.05</v>
          </cell>
        </row>
        <row r="6">
          <cell r="G6">
            <v>0.05</v>
          </cell>
        </row>
        <row r="7">
          <cell r="G7">
            <v>0</v>
          </cell>
        </row>
      </sheetData>
      <sheetData sheetId="1" refreshError="1"/>
      <sheetData sheetId="2" refreshError="1">
        <row r="6">
          <cell r="A6">
            <v>1</v>
          </cell>
          <cell r="B6" t="str">
            <v>CONSTRUCCION BODEGA DE ALMACENAMIENTO</v>
          </cell>
        </row>
        <row r="7">
          <cell r="A7">
            <v>1.1000000000000001</v>
          </cell>
          <cell r="B7" t="str">
            <v>EXCAVACION MANUAL MATERIAL COMUN; INCLUYE RETIRO</v>
          </cell>
          <cell r="C7" t="str">
            <v>m³</v>
          </cell>
        </row>
        <row r="8">
          <cell r="A8">
            <v>1.2</v>
          </cell>
          <cell r="B8" t="str">
            <v>CONSTRUCCION CONCRETO CICLOPEO PARA BASE 60% CONCRETO 2000 PSI Y 40% PEIDRA SECCION 0.3X0.4m</v>
          </cell>
          <cell r="C8" t="str">
            <v>m³</v>
          </cell>
        </row>
        <row r="9">
          <cell r="A9">
            <v>1.3</v>
          </cell>
          <cell r="B9" t="str">
            <v>CONSTRUCCION VIGA SOBRECIMIENTO CONCRETO 3000 PSI SECCION 0.25X0.25m</v>
          </cell>
          <cell r="C9" t="str">
            <v>m³</v>
          </cell>
        </row>
        <row r="10">
          <cell r="A10">
            <v>1.4</v>
          </cell>
          <cell r="B10" t="str">
            <v>CONSTRUCCION VIGA AEREA CONCRETO 3000 PSI SECCION 0.20X0.25m</v>
          </cell>
          <cell r="C10" t="str">
            <v>m³</v>
          </cell>
        </row>
        <row r="11">
          <cell r="A11">
            <v>1.5</v>
          </cell>
          <cell r="B11" t="str">
            <v>CONSTRUCCION COLUMNA CONCRETO 3000 PSI SECCION 0.25X0.25m</v>
          </cell>
          <cell r="C11" t="str">
            <v>m³</v>
          </cell>
        </row>
        <row r="12">
          <cell r="A12">
            <v>1.6</v>
          </cell>
          <cell r="B12" t="str">
            <v>CONSTRUCCION COLUMNA CONCRETO 3000 PSI SECCION 0.15X0.20m</v>
          </cell>
          <cell r="C12" t="str">
            <v>ml</v>
          </cell>
        </row>
        <row r="13">
          <cell r="A13">
            <v>1.7</v>
          </cell>
          <cell r="B13" t="str">
            <v>CONSTRUCCION COLUMNA CONCRETO 3000 PSI SECCION 0.15X0.15m</v>
          </cell>
          <cell r="C13" t="str">
            <v>m³</v>
          </cell>
        </row>
        <row r="14">
          <cell r="A14">
            <v>1.8</v>
          </cell>
          <cell r="B14" t="str">
            <v>ACERO DE REFUERZO 37000 PSI (5/8" Y 3/8") PARA ESTRUCTURA BODEGA</v>
          </cell>
          <cell r="C14" t="str">
            <v>Kg</v>
          </cell>
        </row>
        <row r="15">
          <cell r="A15">
            <v>1.9</v>
          </cell>
          <cell r="B15" t="str">
            <v>RELLENO COMPACTACION MECANICA CANGURO CON MATERIAL RECEBO GRANULAR</v>
          </cell>
          <cell r="C15" t="str">
            <v>m³</v>
          </cell>
        </row>
        <row r="16">
          <cell r="A16" t="str">
            <v>1,10</v>
          </cell>
          <cell r="B16" t="str">
            <v>CONSTRUCCION PLACA EN CONCRETO 3000 PSI INCLUYE DILATACIONES e=0.15 Cm</v>
          </cell>
          <cell r="C16" t="str">
            <v>m²</v>
          </cell>
        </row>
        <row r="17">
          <cell r="A17">
            <v>1.1100000000000001</v>
          </cell>
          <cell r="B17" t="str">
            <v>CONSTRUCCION ESCALERA TIPO 1</v>
          </cell>
        </row>
        <row r="18">
          <cell r="A18" t="str">
            <v>1.11.1</v>
          </cell>
          <cell r="B18" t="str">
            <v>MURO EN LADRILLO TOLETE COMUN PARA CONFINAMIENTO ESCALERA</v>
          </cell>
          <cell r="C18" t="str">
            <v>m²</v>
          </cell>
        </row>
        <row r="19">
          <cell r="A19" t="str">
            <v>1.11.2</v>
          </cell>
          <cell r="B19" t="str">
            <v>RELLENO COMPACTADO CON PISON MATERIAL SELECCIONADO DE LA EXCAVACION</v>
          </cell>
          <cell r="C19" t="str">
            <v>m³</v>
          </cell>
        </row>
        <row r="20">
          <cell r="A20" t="str">
            <v>1.11.3</v>
          </cell>
          <cell r="B20" t="str">
            <v>PLACA EN CONCRETO 3000 PSI e=0.05m PARA ESCALERA</v>
          </cell>
          <cell r="C20" t="str">
            <v>m²</v>
          </cell>
        </row>
        <row r="21">
          <cell r="A21" t="str">
            <v>1.11.4</v>
          </cell>
          <cell r="B21" t="str">
            <v>PAÑETE EN MORTERO 1:4 SOBRE MURO PARA ESCALERA</v>
          </cell>
          <cell r="C21" t="str">
            <v>m²</v>
          </cell>
        </row>
        <row r="22">
          <cell r="A22">
            <v>1.1200000000000001</v>
          </cell>
          <cell r="B22" t="str">
            <v>CONSTRUCION ESCALERA TIPO 2</v>
          </cell>
        </row>
        <row r="23">
          <cell r="A23" t="str">
            <v>1.12.1</v>
          </cell>
          <cell r="B23" t="str">
            <v>MURO EN LADRILLO TOLETE COMUN PARA CONFINAMIENTO ESCALERA</v>
          </cell>
          <cell r="C23" t="str">
            <v>m²</v>
          </cell>
        </row>
        <row r="24">
          <cell r="A24" t="str">
            <v>1.12.2</v>
          </cell>
          <cell r="B24" t="str">
            <v>RELLENO COMPACTADO CON PISON MATERIAL SELECCIONADO DE LA EXCAVACION</v>
          </cell>
          <cell r="C24" t="str">
            <v>m³</v>
          </cell>
        </row>
        <row r="25">
          <cell r="A25" t="str">
            <v>1.12.3</v>
          </cell>
          <cell r="B25" t="str">
            <v>PLACA EN CONCRETO 3000 PSI e=0.05m PARA ESCALERA</v>
          </cell>
          <cell r="C25" t="str">
            <v>m²</v>
          </cell>
        </row>
        <row r="26">
          <cell r="A26" t="str">
            <v>1.12.4</v>
          </cell>
          <cell r="B26" t="str">
            <v>PAÑETE EN MORTERO 1:4 SOBRE MURO PARA ESCALERA</v>
          </cell>
          <cell r="C26" t="str">
            <v>m²</v>
          </cell>
        </row>
        <row r="27">
          <cell r="A27">
            <v>1.1299999999999999</v>
          </cell>
          <cell r="B27" t="str">
            <v>MURO EN BLOQUE No 5 INCLUYE LIMPIEZA EMBOQUILLADO</v>
          </cell>
          <cell r="C27" t="str">
            <v>m²</v>
          </cell>
        </row>
        <row r="28">
          <cell r="A28">
            <v>1.1399999999999999</v>
          </cell>
          <cell r="B28" t="str">
            <v xml:space="preserve">MURO EN CONCRETO SIMPLE 3000 PSI </v>
          </cell>
          <cell r="C28" t="str">
            <v>m³</v>
          </cell>
        </row>
        <row r="29">
          <cell r="A29">
            <v>1.1499999999999999</v>
          </cell>
          <cell r="B29" t="str">
            <v>VIGA ALFAGIA CONCRETO 3000 PSI SECCION 0.20X0.1m</v>
          </cell>
          <cell r="C29" t="str">
            <v>ml</v>
          </cell>
        </row>
        <row r="30">
          <cell r="A30">
            <v>1.1599999999999999</v>
          </cell>
          <cell r="B30" t="str">
            <v>SUMINISTRO Y APLICACIÓN DE GRAVILLA LAVADA PARA PROTECCION AGUAS LLUVIAS H=0.50m</v>
          </cell>
          <cell r="C30" t="str">
            <v>ml</v>
          </cell>
        </row>
        <row r="31">
          <cell r="A31">
            <v>1.17</v>
          </cell>
          <cell r="B31" t="str">
            <v>PAÑETE EN MORTERO 1:4 SOBRE MURO; INCLUYE DILATACIONES</v>
          </cell>
          <cell r="C31" t="str">
            <v>m²</v>
          </cell>
        </row>
        <row r="32">
          <cell r="A32">
            <v>1.18</v>
          </cell>
          <cell r="B32" t="str">
            <v>SUMINISTRO E INSTALACION DE GRANIPLAST SOBRE MURO EXTERIOR</v>
          </cell>
          <cell r="C32" t="str">
            <v>m²</v>
          </cell>
        </row>
        <row r="33">
          <cell r="A33">
            <v>1.19</v>
          </cell>
          <cell r="B33" t="str">
            <v>VIGA CANAL "U" CONCRETO 3000 PSI LONGITUD LIBRE 0.40m. SEGÚN DISEÑO</v>
          </cell>
          <cell r="C33" t="str">
            <v>m³</v>
          </cell>
        </row>
        <row r="34">
          <cell r="A34" t="str">
            <v>1,20</v>
          </cell>
          <cell r="B34" t="str">
            <v>NIVELACION CAJILLAS EXISTENTES</v>
          </cell>
          <cell r="C34" t="str">
            <v>und</v>
          </cell>
        </row>
        <row r="35">
          <cell r="A35">
            <v>1.21</v>
          </cell>
          <cell r="B35" t="str">
            <v>TUBERIA AGUAS LLUVIAS BAJANTE PVC 4" INCLUYE ACCESORIOS Y MALLA CON VENA PARA PAÑETE</v>
          </cell>
          <cell r="C35" t="str">
            <v>ml</v>
          </cell>
        </row>
        <row r="36">
          <cell r="A36">
            <v>1.22</v>
          </cell>
          <cell r="B36" t="str">
            <v>SUMINISTRO E INSTALACION TEJA TERMOACUSTIC COLOR, INCLUYE TORNILLOS AUTOPERFORANTES, FIJADORES DE ALA</v>
          </cell>
          <cell r="C36" t="str">
            <v>m²</v>
          </cell>
        </row>
        <row r="37">
          <cell r="A37">
            <v>1.23</v>
          </cell>
          <cell r="B37" t="str">
            <v>SUMINISTRO Y APLICACIÓN PINTURA EN VINILO TIPO 2 TRES MANOS AREA INTERNA</v>
          </cell>
          <cell r="C37" t="str">
            <v>m²</v>
          </cell>
        </row>
        <row r="38">
          <cell r="A38">
            <v>1.24</v>
          </cell>
          <cell r="B38" t="str">
            <v>SUMINISTRO E INSTALACION DE PUERTA PERSIANA METALICA EN LAMINA COLL ROLL; INCLUYE ANTICORROSIVO, PINTURA, ESMALTE COLOR ALUMINIO Y CHAPA.</v>
          </cell>
          <cell r="C38" t="str">
            <v>m²</v>
          </cell>
        </row>
        <row r="39">
          <cell r="A39">
            <v>1.25</v>
          </cell>
          <cell r="B39" t="str">
            <v>SUMINISTRO E INSTALACION DE VENTANA PERSIANA METALICA EN LAMINA COLL ROLL; INCLUYE ANTICORROSIVO, PINTURA, ESMALTE COLOR ALUMINIO Y CHAPA.</v>
          </cell>
          <cell r="C39" t="str">
            <v>m²</v>
          </cell>
        </row>
        <row r="40">
          <cell r="A40">
            <v>1.26</v>
          </cell>
          <cell r="B40" t="str">
            <v>VENTANERIA CUADRADA (0.50X0.50) EN ALUMNIO, INCLUYE VIDRIOS.</v>
          </cell>
          <cell r="C40" t="str">
            <v>und</v>
          </cell>
        </row>
        <row r="41">
          <cell r="A41">
            <v>1.27</v>
          </cell>
          <cell r="B41" t="str">
            <v>IMPERMEABILIZACION VIGA CANAL CON MANTO ZETAL Y FOIL DE ALUMINIO.</v>
          </cell>
          <cell r="C41" t="str">
            <v>m²</v>
          </cell>
        </row>
        <row r="42">
          <cell r="A42">
            <v>1.28</v>
          </cell>
          <cell r="B42" t="str">
            <v>CONSTRUCCION VIGA CINTA CONCRETO 3000 PSI SECCION 0.10X0.15m</v>
          </cell>
          <cell r="C42" t="str">
            <v>m³</v>
          </cell>
        </row>
        <row r="43">
          <cell r="A43">
            <v>1.29</v>
          </cell>
          <cell r="B43" t="str">
            <v>SUMINISTRO EN INSTALACION CORREAS METALICAS EN PERFIL COLL ROLL CAL 18 DE 0.10X0.05m SENCILLA INCLUYE SOLDADURA, ANTICORROSIVO Y PINTURA EN ESMALTE COLOR BLANCO</v>
          </cell>
          <cell r="C43" t="str">
            <v>ml</v>
          </cell>
        </row>
        <row r="44">
          <cell r="A44" t="str">
            <v>1,30</v>
          </cell>
          <cell r="B44" t="str">
            <v>SUMINISTRO E INSTALACION CERCHAS METALICAS EN PERFILES METALICAS COLL ROLL CAL 18 DE 0.15 X 0.05m EN PACHA, INCLUYE SOLDADURA, ANTICORROSIVO Y PINTURA EN ESMALTE COLOR BLANCO</v>
          </cell>
          <cell r="C44" t="str">
            <v>ml</v>
          </cell>
        </row>
        <row r="45">
          <cell r="A45" t="str">
            <v>TOTAL COSTO DIRECTOS</v>
          </cell>
        </row>
        <row r="46">
          <cell r="A46" t="str">
            <v>A.I.U. 20%</v>
          </cell>
        </row>
        <row r="47">
          <cell r="A47" t="str">
            <v>TOTAL PRESUPUESTO</v>
          </cell>
        </row>
        <row r="48">
          <cell r="A48" t="str">
            <v>ELABORO:</v>
          </cell>
          <cell r="B48" t="str">
            <v>RAUL GALINDO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 refreshError="1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GUADUA"/>
      <sheetName val="C123"/>
      <sheetName val="M14"/>
      <sheetName val="1.1"/>
      <sheetName val="1,2"/>
      <sheetName val="1,3"/>
      <sheetName val="2,1"/>
      <sheetName val="2,2"/>
      <sheetName val="2,3"/>
      <sheetName val="3,1"/>
      <sheetName val="3,3"/>
      <sheetName val="4.1"/>
      <sheetName val="5,1"/>
      <sheetName val="5,2"/>
      <sheetName val="5,3"/>
      <sheetName val="6,1"/>
      <sheetName val="7,1"/>
      <sheetName val="7,2"/>
      <sheetName val="7,3"/>
      <sheetName val="8,1"/>
      <sheetName val="8,2"/>
      <sheetName val="9,1"/>
      <sheetName val="9,2"/>
      <sheetName val="9,3"/>
      <sheetName val="10,1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</v>
          </cell>
          <cell r="C9" t="str">
            <v>UTILIDAD</v>
          </cell>
        </row>
        <row r="10">
          <cell r="B10">
            <v>0.15000000000000002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DIA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65000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450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DE CEMENTO H-10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>
            <v>0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>
            <v>0</v>
          </cell>
        </row>
        <row r="50">
          <cell r="B50" t="str">
            <v>ALAMBRE NEGRO</v>
          </cell>
          <cell r="C50" t="str">
            <v>KG</v>
          </cell>
          <cell r="D50">
            <v>2000</v>
          </cell>
          <cell r="E50">
            <v>0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>
            <v>0</v>
          </cell>
        </row>
        <row r="52">
          <cell r="B52" t="str">
            <v>TUBERIA PVC PRESION RDE 13.5  Ø=½"</v>
          </cell>
          <cell r="C52" t="str">
            <v>ML</v>
          </cell>
          <cell r="D52">
            <v>1000</v>
          </cell>
          <cell r="E52">
            <v>0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>
            <v>0</v>
          </cell>
        </row>
        <row r="54">
          <cell r="B54" t="str">
            <v>TUBERIA PVC PRESION RDE 21  Ø=1"</v>
          </cell>
          <cell r="C54" t="str">
            <v>ML</v>
          </cell>
          <cell r="D54">
            <v>1850</v>
          </cell>
          <cell r="E54">
            <v>0</v>
          </cell>
        </row>
        <row r="55">
          <cell r="B55" t="str">
            <v>TUBERIA PVC PRESION RDE 21  Ø=1½"</v>
          </cell>
          <cell r="C55" t="str">
            <v>ML</v>
          </cell>
          <cell r="D55">
            <v>4267</v>
          </cell>
          <cell r="E55">
            <v>0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>
            <v>0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>
            <v>0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>
            <v>0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>
            <v>0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>
            <v>0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>
            <v>0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>
            <v>0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>
            <v>0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>
            <v>0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>
            <v>0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>
            <v>0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>
            <v>0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>
            <v>0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>
            <v>0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>
            <v>0</v>
          </cell>
        </row>
        <row r="71">
          <cell r="B71" t="str">
            <v>TUBO PVC SANITARIO Ø=3"</v>
          </cell>
          <cell r="C71" t="str">
            <v>ML</v>
          </cell>
          <cell r="D71">
            <v>3251</v>
          </cell>
          <cell r="E71">
            <v>0</v>
          </cell>
        </row>
        <row r="72">
          <cell r="B72" t="str">
            <v>TUBO PVC SANITARIO Ø=4"</v>
          </cell>
          <cell r="C72" t="str">
            <v>ML</v>
          </cell>
          <cell r="D72">
            <v>7886</v>
          </cell>
          <cell r="E72">
            <v>0</v>
          </cell>
        </row>
        <row r="73">
          <cell r="B73" t="str">
            <v>CODO PVC-S 1/8 C*C Ø=2"</v>
          </cell>
          <cell r="C73" t="str">
            <v>UND</v>
          </cell>
          <cell r="D73">
            <v>1500</v>
          </cell>
          <cell r="E73">
            <v>0</v>
          </cell>
        </row>
        <row r="74">
          <cell r="B74" t="str">
            <v>CODO PVC-S 1/8 C*C Ø=4"</v>
          </cell>
          <cell r="C74" t="str">
            <v>UND</v>
          </cell>
          <cell r="D74">
            <v>9000</v>
          </cell>
        </row>
        <row r="75">
          <cell r="B75" t="str">
            <v>CODO PVC-S 1/8 C*C Ø=3"</v>
          </cell>
          <cell r="C75" t="str">
            <v>UND</v>
          </cell>
          <cell r="D75">
            <v>3000</v>
          </cell>
          <cell r="E75">
            <v>0</v>
          </cell>
        </row>
        <row r="77">
          <cell r="B77" t="str">
            <v>BUJE SOLDADO PVC-S Ø=4"×2"</v>
          </cell>
          <cell r="C77" t="str">
            <v>UND</v>
          </cell>
          <cell r="D77">
            <v>3818</v>
          </cell>
          <cell r="E77">
            <v>0</v>
          </cell>
        </row>
        <row r="78">
          <cell r="B78" t="str">
            <v>YEE PVC-S Ø=4"</v>
          </cell>
          <cell r="C78" t="str">
            <v>UND</v>
          </cell>
          <cell r="D78">
            <v>7800</v>
          </cell>
          <cell r="E78">
            <v>0</v>
          </cell>
        </row>
        <row r="79">
          <cell r="B79" t="str">
            <v>UNION PVC Ø=1/2"PRESION</v>
          </cell>
          <cell r="C79" t="str">
            <v>UND</v>
          </cell>
          <cell r="D79">
            <v>300</v>
          </cell>
          <cell r="E79">
            <v>0</v>
          </cell>
        </row>
        <row r="80">
          <cell r="B80" t="str">
            <v>UNION PVC-S Ø=3"</v>
          </cell>
          <cell r="C80" t="str">
            <v>UND</v>
          </cell>
          <cell r="D80">
            <v>2000</v>
          </cell>
          <cell r="E80">
            <v>0</v>
          </cell>
        </row>
        <row r="81">
          <cell r="B81" t="str">
            <v>UNION PVC-S Ø=4"</v>
          </cell>
          <cell r="C81" t="str">
            <v>UND</v>
          </cell>
          <cell r="D81">
            <v>2001</v>
          </cell>
          <cell r="E81">
            <v>0</v>
          </cell>
        </row>
        <row r="82">
          <cell r="B82" t="str">
            <v>ASFALTO SOLIDO</v>
          </cell>
          <cell r="C82" t="str">
            <v>KG</v>
          </cell>
          <cell r="D82">
            <v>200</v>
          </cell>
          <cell r="E82">
            <v>0</v>
          </cell>
        </row>
        <row r="83">
          <cell r="B83" t="str">
            <v>ACRILICO TRANSPARENTE</v>
          </cell>
          <cell r="C83" t="str">
            <v>M2</v>
          </cell>
          <cell r="D83">
            <v>60000</v>
          </cell>
          <cell r="E83">
            <v>0</v>
          </cell>
        </row>
        <row r="84">
          <cell r="B84" t="str">
            <v>ARMADURA METALICA</v>
          </cell>
          <cell r="C84" t="str">
            <v>ML</v>
          </cell>
          <cell r="D84">
            <v>22000</v>
          </cell>
          <cell r="E84">
            <v>0</v>
          </cell>
        </row>
        <row r="85">
          <cell r="B85" t="str">
            <v>PINTURA DE VINILO</v>
          </cell>
          <cell r="C85" t="str">
            <v>GAL</v>
          </cell>
          <cell r="D85">
            <v>38000</v>
          </cell>
          <cell r="E85">
            <v>0</v>
          </cell>
        </row>
        <row r="86">
          <cell r="B86" t="str">
            <v>HOJA METALICA Cal 20</v>
          </cell>
          <cell r="C86" t="str">
            <v>M2</v>
          </cell>
          <cell r="D86">
            <v>9500</v>
          </cell>
        </row>
        <row r="87">
          <cell r="B87" t="str">
            <v>LISTON DE MADERA 1½" × 3"</v>
          </cell>
          <cell r="C87" t="str">
            <v>ML</v>
          </cell>
          <cell r="D87">
            <v>1800</v>
          </cell>
        </row>
        <row r="88">
          <cell r="B88" t="str">
            <v>LISTON DE MADERA 2" × 4"</v>
          </cell>
          <cell r="C88" t="str">
            <v>ML</v>
          </cell>
          <cell r="D88">
            <v>2300</v>
          </cell>
        </row>
        <row r="89">
          <cell r="B89" t="str">
            <v>VIDRIO</v>
          </cell>
          <cell r="C89" t="str">
            <v>M2</v>
          </cell>
          <cell r="D89">
            <v>17500</v>
          </cell>
        </row>
        <row r="90">
          <cell r="B90" t="str">
            <v>TEJA ONDULADA ETERNIT Nº4 (1.2×0.9)</v>
          </cell>
          <cell r="C90" t="str">
            <v>M2</v>
          </cell>
          <cell r="D90">
            <v>18000</v>
          </cell>
        </row>
        <row r="91">
          <cell r="B91" t="str">
            <v>TEJA ONDULADA ETERNIT Nº6 (1.8×0.9)</v>
          </cell>
          <cell r="C91" t="str">
            <v>M2</v>
          </cell>
          <cell r="D91">
            <v>25000</v>
          </cell>
        </row>
        <row r="92">
          <cell r="B92" t="str">
            <v>TEJA ONDULADA ETERNIT Nº8 (2.4×0.9)</v>
          </cell>
          <cell r="C92" t="str">
            <v>M2</v>
          </cell>
          <cell r="D92">
            <v>35000</v>
          </cell>
        </row>
        <row r="93">
          <cell r="B93" t="str">
            <v>GANCHO TEJA DE FIBRO CEMENTO</v>
          </cell>
          <cell r="C93" t="str">
            <v>UND</v>
          </cell>
          <cell r="D93">
            <v>350</v>
          </cell>
        </row>
        <row r="94">
          <cell r="B94" t="str">
            <v>AMARRE ALAMBRE TEJA AC</v>
          </cell>
          <cell r="C94" t="str">
            <v>UND</v>
          </cell>
          <cell r="D94">
            <v>50</v>
          </cell>
        </row>
        <row r="95">
          <cell r="B95" t="str">
            <v>ESMALTE DOMESTICO</v>
          </cell>
          <cell r="C95" t="str">
            <v>GAL</v>
          </cell>
          <cell r="D95">
            <v>33700</v>
          </cell>
        </row>
        <row r="96">
          <cell r="B96" t="str">
            <v>TANQUE AJOVER 1000 LTS</v>
          </cell>
          <cell r="C96" t="str">
            <v>UND</v>
          </cell>
          <cell r="D96">
            <v>162500</v>
          </cell>
        </row>
        <row r="97">
          <cell r="B97" t="str">
            <v>TABLA ORDINARIA</v>
          </cell>
          <cell r="C97" t="str">
            <v>ML</v>
          </cell>
          <cell r="D97">
            <v>1500</v>
          </cell>
        </row>
        <row r="98">
          <cell r="B98" t="str">
            <v>PUNTILLAS 2"</v>
          </cell>
          <cell r="C98" t="str">
            <v>LB</v>
          </cell>
          <cell r="D98">
            <v>2000</v>
          </cell>
        </row>
        <row r="99">
          <cell r="B99" t="str">
            <v>PIEDRA BOLA</v>
          </cell>
          <cell r="C99" t="str">
            <v>M3</v>
          </cell>
          <cell r="D99">
            <v>40000</v>
          </cell>
        </row>
        <row r="100">
          <cell r="B100" t="str">
            <v>CABALLETE FIJO ETERNIT</v>
          </cell>
          <cell r="C100" t="str">
            <v>UN</v>
          </cell>
          <cell r="D100">
            <v>23100</v>
          </cell>
        </row>
        <row r="101">
          <cell r="B101" t="str">
            <v>BLOQUE ARCILLA H-5 [8 HUECOS]</v>
          </cell>
          <cell r="C101" t="str">
            <v>UND</v>
          </cell>
          <cell r="D101">
            <v>650</v>
          </cell>
        </row>
        <row r="102">
          <cell r="B102" t="str">
            <v>PINTURA EN ANTICORROSIVO</v>
          </cell>
          <cell r="C102" t="str">
            <v>GAL</v>
          </cell>
          <cell r="D102">
            <v>24800</v>
          </cell>
        </row>
        <row r="103">
          <cell r="B103" t="str">
            <v>CABALLETE FIJO ETERNIT</v>
          </cell>
          <cell r="C103" t="str">
            <v>ML</v>
          </cell>
          <cell r="D103">
            <v>23100</v>
          </cell>
        </row>
        <row r="104">
          <cell r="B104" t="str">
            <v>MARCO MET DE PUERTA CAL 20 e=12</v>
          </cell>
          <cell r="C104" t="str">
            <v>UND</v>
          </cell>
          <cell r="D104">
            <v>52325</v>
          </cell>
        </row>
        <row r="105">
          <cell r="B105" t="str">
            <v>CERRADURA ENTRADA APARTAMENTO</v>
          </cell>
          <cell r="C105" t="str">
            <v>UND</v>
          </cell>
          <cell r="D105">
            <v>38600</v>
          </cell>
        </row>
        <row r="106">
          <cell r="B106" t="str">
            <v>DILATACIONES</v>
          </cell>
          <cell r="C106" t="str">
            <v>ML</v>
          </cell>
          <cell r="D106">
            <v>950</v>
          </cell>
        </row>
        <row r="107">
          <cell r="B107" t="str">
            <v>JUEGO COMPL. 6 PIEZAS ASTROCOLOR</v>
          </cell>
          <cell r="C107" t="str">
            <v>UND</v>
          </cell>
          <cell r="D107">
            <v>41690</v>
          </cell>
        </row>
        <row r="108">
          <cell r="B108" t="str">
            <v>CABLE No 12</v>
          </cell>
          <cell r="C108" t="str">
            <v>ML</v>
          </cell>
          <cell r="D108">
            <v>230</v>
          </cell>
        </row>
        <row r="109">
          <cell r="B109" t="str">
            <v>TUBO CONDUIT TIPO LIVIANO</v>
          </cell>
          <cell r="C109" t="str">
            <v>ML</v>
          </cell>
          <cell r="D109">
            <v>500</v>
          </cell>
        </row>
        <row r="110">
          <cell r="B110" t="str">
            <v>VENTANA EN LAMINA CALIB 20 e= 0.12</v>
          </cell>
          <cell r="C110" t="str">
            <v>M2</v>
          </cell>
          <cell r="D110">
            <v>55000</v>
          </cell>
        </row>
        <row r="111">
          <cell r="B111" t="str">
            <v>LAVAPLATOS INOXIDABLE</v>
          </cell>
          <cell r="C111" t="str">
            <v>UND</v>
          </cell>
          <cell r="D111">
            <v>240500</v>
          </cell>
        </row>
        <row r="112">
          <cell r="B112" t="str">
            <v>MEZCLADOR</v>
          </cell>
          <cell r="C112" t="str">
            <v>UND</v>
          </cell>
          <cell r="D112">
            <v>19000</v>
          </cell>
        </row>
        <row r="113">
          <cell r="B113" t="str">
            <v>MANGUERA 1/2 X 1/2</v>
          </cell>
          <cell r="C113" t="str">
            <v>UND</v>
          </cell>
          <cell r="D113">
            <v>5000</v>
          </cell>
        </row>
        <row r="114">
          <cell r="B114" t="str">
            <v>PINTURA ESMALTE</v>
          </cell>
          <cell r="C114" t="str">
            <v>GAL</v>
          </cell>
          <cell r="D114">
            <v>39500</v>
          </cell>
        </row>
        <row r="115">
          <cell r="B115" t="str">
            <v>PINTURA BARNIZ</v>
          </cell>
          <cell r="C115" t="str">
            <v>GAL</v>
          </cell>
          <cell r="D115">
            <v>25000</v>
          </cell>
        </row>
        <row r="116">
          <cell r="B116" t="str">
            <v>CAL PROMICAL</v>
          </cell>
          <cell r="C116" t="str">
            <v>KG</v>
          </cell>
          <cell r="D116">
            <v>120</v>
          </cell>
        </row>
        <row r="117">
          <cell r="B117" t="str">
            <v>ESTUCO</v>
          </cell>
          <cell r="C117" t="str">
            <v>KG</v>
          </cell>
          <cell r="D117">
            <v>750</v>
          </cell>
        </row>
        <row r="118">
          <cell r="B118" t="str">
            <v>MURO EN BLOUE</v>
          </cell>
          <cell r="C118" t="str">
            <v>M2</v>
          </cell>
          <cell r="D118">
            <v>15800</v>
          </cell>
        </row>
        <row r="119">
          <cell r="B119" t="str">
            <v>DURMIENTES EN MADERA DE .06X.1</v>
          </cell>
          <cell r="C119" t="str">
            <v>ML</v>
          </cell>
          <cell r="D119">
            <v>2000</v>
          </cell>
        </row>
        <row r="120">
          <cell r="B120" t="str">
            <v>MACHIMBRE PARA PISO</v>
          </cell>
          <cell r="C120" t="str">
            <v>M2</v>
          </cell>
          <cell r="D120">
            <v>15000</v>
          </cell>
        </row>
        <row r="121">
          <cell r="B121" t="str">
            <v>PISO DUROPISO</v>
          </cell>
          <cell r="C121" t="str">
            <v>M2</v>
          </cell>
          <cell r="D121">
            <v>15260</v>
          </cell>
        </row>
        <row r="122">
          <cell r="B122" t="str">
            <v>DILATACIONES</v>
          </cell>
          <cell r="C122" t="str">
            <v>ML</v>
          </cell>
          <cell r="D122">
            <v>650</v>
          </cell>
        </row>
        <row r="123">
          <cell r="B123" t="str">
            <v xml:space="preserve">CONCRETO DE 1:2:3 </v>
          </cell>
          <cell r="C123" t="str">
            <v>M3</v>
          </cell>
          <cell r="D123">
            <v>312594</v>
          </cell>
        </row>
        <row r="124">
          <cell r="B124" t="str">
            <v>BREA</v>
          </cell>
          <cell r="C124" t="str">
            <v>KG</v>
          </cell>
          <cell r="D124">
            <v>650</v>
          </cell>
        </row>
        <row r="125">
          <cell r="B125" t="str">
            <v>HIERRO DE REFUERZO Ø=½"</v>
          </cell>
          <cell r="C125" t="str">
            <v>KG</v>
          </cell>
          <cell r="D125">
            <v>1400</v>
          </cell>
        </row>
        <row r="126">
          <cell r="B126" t="str">
            <v>HIERRO DE REFUERZO Ø=3/8"</v>
          </cell>
          <cell r="C126" t="str">
            <v>KG</v>
          </cell>
          <cell r="D126">
            <v>1500</v>
          </cell>
        </row>
        <row r="127">
          <cell r="B127" t="str">
            <v xml:space="preserve">SUB BASE GRANULAR </v>
          </cell>
          <cell r="C127" t="str">
            <v>M3</v>
          </cell>
          <cell r="D127">
            <v>32000</v>
          </cell>
        </row>
        <row r="128">
          <cell r="B128" t="str">
            <v>PEGO PARA LOSA</v>
          </cell>
          <cell r="C128" t="str">
            <v>KG</v>
          </cell>
          <cell r="D128">
            <v>770</v>
          </cell>
        </row>
        <row r="129">
          <cell r="B129" t="str">
            <v>ENCHAPE DE PISOS 0.30x0.30 TIPO PESADO</v>
          </cell>
          <cell r="C129" t="str">
            <v>M2</v>
          </cell>
          <cell r="D129">
            <v>19725</v>
          </cell>
        </row>
        <row r="130">
          <cell r="B130" t="str">
            <v>ENCHAPE DE MUROS</v>
          </cell>
          <cell r="C130" t="str">
            <v>M2</v>
          </cell>
          <cell r="D130">
            <v>15250</v>
          </cell>
        </row>
        <row r="131">
          <cell r="B131" t="str">
            <v>LAMPARA FLUORESCENTE SENCILLA</v>
          </cell>
          <cell r="C131" t="str">
            <v>UND</v>
          </cell>
          <cell r="D131">
            <v>24500</v>
          </cell>
        </row>
        <row r="132">
          <cell r="B132" t="str">
            <v>LAVAMANOS ACUACER</v>
          </cell>
          <cell r="C132" t="str">
            <v>UND</v>
          </cell>
          <cell r="D132">
            <v>17500</v>
          </cell>
        </row>
        <row r="133">
          <cell r="B133" t="str">
            <v>TUBO NOVAFORT 8"</v>
          </cell>
          <cell r="C133" t="str">
            <v>ML</v>
          </cell>
          <cell r="D133">
            <v>19243</v>
          </cell>
        </row>
        <row r="134">
          <cell r="B134" t="str">
            <v>MORTERO 1:4</v>
          </cell>
          <cell r="C134" t="str">
            <v>M3</v>
          </cell>
          <cell r="D134">
            <v>243618</v>
          </cell>
        </row>
        <row r="135">
          <cell r="B135" t="str">
            <v>KEROSENE</v>
          </cell>
          <cell r="C135" t="str">
            <v>GAL</v>
          </cell>
          <cell r="D135">
            <v>2000</v>
          </cell>
        </row>
        <row r="136">
          <cell r="B136" t="str">
            <v>MANTO IMPER. 3mm CON PINTURA PLACA</v>
          </cell>
          <cell r="C136" t="str">
            <v>M2</v>
          </cell>
          <cell r="D136">
            <v>13650</v>
          </cell>
        </row>
        <row r="137">
          <cell r="B137" t="str">
            <v>SANITARIO</v>
          </cell>
          <cell r="C137" t="str">
            <v>UND</v>
          </cell>
          <cell r="D137">
            <v>132810</v>
          </cell>
        </row>
        <row r="138">
          <cell r="B138" t="str">
            <v>UNION PVC-S Ø=4"</v>
          </cell>
          <cell r="C138" t="str">
            <v>UND</v>
          </cell>
          <cell r="D138">
            <v>3080</v>
          </cell>
        </row>
        <row r="139">
          <cell r="B139" t="str">
            <v>ADHESIVO</v>
          </cell>
          <cell r="C139" t="str">
            <v>GAL</v>
          </cell>
          <cell r="D139">
            <v>58000</v>
          </cell>
        </row>
        <row r="140">
          <cell r="B140" t="str">
            <v>ACONDICIONADOR</v>
          </cell>
          <cell r="C140" t="str">
            <v>GAL</v>
          </cell>
          <cell r="D140">
            <v>52812</v>
          </cell>
        </row>
        <row r="141">
          <cell r="B141" t="str">
            <v>CAJA DE INSPECCION  .6 X .6 m</v>
          </cell>
          <cell r="C141" t="str">
            <v>UND</v>
          </cell>
          <cell r="D141">
            <v>40000</v>
          </cell>
        </row>
        <row r="142">
          <cell r="B142" t="str">
            <v>TUBO VENTILACION Ø=4"</v>
          </cell>
          <cell r="C142" t="str">
            <v>ML</v>
          </cell>
          <cell r="D142">
            <v>6318</v>
          </cell>
        </row>
        <row r="143">
          <cell r="B143" t="str">
            <v>CODO 45° PVC-S 1/8 C×C Ø=4"</v>
          </cell>
          <cell r="C143" t="str">
            <v>UND</v>
          </cell>
          <cell r="D143">
            <v>5200</v>
          </cell>
        </row>
        <row r="144">
          <cell r="B144" t="str">
            <v>UNION DE REPARACION DE 10"</v>
          </cell>
          <cell r="C144" t="str">
            <v>UND</v>
          </cell>
          <cell r="D144">
            <v>262478</v>
          </cell>
        </row>
        <row r="145">
          <cell r="B145" t="str">
            <v>REDUCCION HF 10X6</v>
          </cell>
          <cell r="C145" t="str">
            <v>UND</v>
          </cell>
          <cell r="D145">
            <v>191400</v>
          </cell>
        </row>
        <row r="146">
          <cell r="B146" t="str">
            <v>VIGA AMARRE REF (.2mx.2m)</v>
          </cell>
          <cell r="C146" t="str">
            <v>ML</v>
          </cell>
          <cell r="D146">
            <v>25689</v>
          </cell>
        </row>
        <row r="147">
          <cell r="B147" t="str">
            <v>TEE PVC-S Ø=2"</v>
          </cell>
          <cell r="C147" t="str">
            <v>UND</v>
          </cell>
          <cell r="D147">
            <v>2200</v>
          </cell>
        </row>
        <row r="148">
          <cell r="B148" t="str">
            <v>UNION PVC-S Ø=2"</v>
          </cell>
          <cell r="C148" t="str">
            <v>UND</v>
          </cell>
          <cell r="D148">
            <v>2000</v>
          </cell>
        </row>
        <row r="149">
          <cell r="B149" t="str">
            <v>ADAPTADOR HEMBRA PVC-P Ø=3"</v>
          </cell>
          <cell r="C149" t="str">
            <v>UND</v>
          </cell>
          <cell r="D149">
            <v>11633</v>
          </cell>
        </row>
        <row r="150">
          <cell r="B150" t="str">
            <v>TAPON ROSCADO PVC PRESION Ø=3"</v>
          </cell>
          <cell r="C150" t="str">
            <v>UND</v>
          </cell>
          <cell r="D150">
            <v>11063</v>
          </cell>
        </row>
        <row r="151">
          <cell r="B151" t="str">
            <v xml:space="preserve">YEE SANITARIA 3" PVC  </v>
          </cell>
          <cell r="C151" t="str">
            <v>UND</v>
          </cell>
          <cell r="D151">
            <v>6900</v>
          </cell>
        </row>
        <row r="152">
          <cell r="B152" t="str">
            <v>CRUCETA 4X4X2X2 HF</v>
          </cell>
          <cell r="C152" t="str">
            <v>UND</v>
          </cell>
          <cell r="D152">
            <v>63800</v>
          </cell>
        </row>
        <row r="153">
          <cell r="B153" t="str">
            <v>CRUCETA DE 3X3X2X2 HF</v>
          </cell>
          <cell r="C153" t="str">
            <v>UND</v>
          </cell>
          <cell r="D153">
            <v>43384</v>
          </cell>
        </row>
        <row r="154">
          <cell r="B154" t="str">
            <v>TEJA ZINC 3m</v>
          </cell>
          <cell r="C154" t="str">
            <v>UND</v>
          </cell>
          <cell r="D154">
            <v>12500</v>
          </cell>
        </row>
        <row r="155">
          <cell r="B155" t="str">
            <v>REDUCCION 3X2 PVC P</v>
          </cell>
          <cell r="C155" t="str">
            <v>UND</v>
          </cell>
          <cell r="D155">
            <v>5172</v>
          </cell>
        </row>
        <row r="156">
          <cell r="B156" t="str">
            <v>CODO 3" 90 RADIO LARGO</v>
          </cell>
          <cell r="C156" t="str">
            <v>UND</v>
          </cell>
          <cell r="D156">
            <v>35637</v>
          </cell>
        </row>
        <row r="157">
          <cell r="B157" t="str">
            <v>TEE PVC PRESION Ø=½"</v>
          </cell>
          <cell r="C157" t="str">
            <v>UND</v>
          </cell>
          <cell r="D157">
            <v>350</v>
          </cell>
        </row>
        <row r="158">
          <cell r="B158" t="str">
            <v>CRUCETA 2X2X2X2 HF</v>
          </cell>
          <cell r="C158" t="str">
            <v>UND</v>
          </cell>
          <cell r="D158">
            <v>33176</v>
          </cell>
        </row>
        <row r="159">
          <cell r="B159" t="str">
            <v>TAPON PVC P 2"</v>
          </cell>
          <cell r="C159" t="str">
            <v>UND</v>
          </cell>
          <cell r="D159">
            <v>1664</v>
          </cell>
        </row>
        <row r="160">
          <cell r="B160" t="str">
            <v xml:space="preserve">DUCHAS SENCILLA  </v>
          </cell>
          <cell r="C160" t="str">
            <v>UND</v>
          </cell>
          <cell r="D160">
            <v>28500</v>
          </cell>
        </row>
        <row r="161">
          <cell r="B161" t="str">
            <v>LLAVES TERMINAL JARDIN PESADA SATINADA</v>
          </cell>
          <cell r="C161" t="str">
            <v>UND</v>
          </cell>
          <cell r="D161">
            <v>9620</v>
          </cell>
        </row>
        <row r="162">
          <cell r="B162" t="str">
            <v>CAJA DE REGISTRO</v>
          </cell>
          <cell r="C162" t="str">
            <v>UND</v>
          </cell>
          <cell r="D162">
            <v>19500</v>
          </cell>
        </row>
        <row r="163">
          <cell r="B163" t="str">
            <v>TAPA CAJA DE REGISTRO HF</v>
          </cell>
          <cell r="C163" t="str">
            <v>UND</v>
          </cell>
          <cell r="D163">
            <v>25000</v>
          </cell>
        </row>
        <row r="164">
          <cell r="B164" t="str">
            <v>EXCAVACIÓN MANUAL</v>
          </cell>
          <cell r="C164" t="str">
            <v>M3</v>
          </cell>
          <cell r="D164">
            <v>13029</v>
          </cell>
        </row>
        <row r="165">
          <cell r="B165" t="str">
            <v xml:space="preserve">CABALLETE </v>
          </cell>
          <cell r="C165" t="str">
            <v>UND</v>
          </cell>
          <cell r="D165">
            <v>9600</v>
          </cell>
        </row>
        <row r="166">
          <cell r="B166" t="str">
            <v>CEMENTO BLANCO</v>
          </cell>
          <cell r="C166" t="str">
            <v>KG</v>
          </cell>
          <cell r="D166">
            <v>550</v>
          </cell>
        </row>
        <row r="167">
          <cell r="B167" t="str">
            <v>LAVAMANOS SENCILLO CORONA</v>
          </cell>
          <cell r="C167" t="str">
            <v>UND</v>
          </cell>
          <cell r="D167">
            <v>45500</v>
          </cell>
        </row>
        <row r="168">
          <cell r="B168" t="str">
            <v>LLAVES PARA LAVAMANOS GRIFER</v>
          </cell>
          <cell r="C168" t="str">
            <v>UND</v>
          </cell>
          <cell r="D168">
            <v>11700</v>
          </cell>
        </row>
        <row r="169">
          <cell r="B169" t="str">
            <v xml:space="preserve">CURVAS 1/2 T.L </v>
          </cell>
          <cell r="C169" t="str">
            <v>UND</v>
          </cell>
          <cell r="D169">
            <v>100</v>
          </cell>
        </row>
        <row r="170">
          <cell r="B170" t="str">
            <v>CAJAS RECTANGULARES</v>
          </cell>
          <cell r="C170" t="str">
            <v>UND</v>
          </cell>
          <cell r="D170">
            <v>500</v>
          </cell>
        </row>
        <row r="171">
          <cell r="B171" t="str">
            <v>CAJAS OCTOGONALES</v>
          </cell>
          <cell r="C171" t="str">
            <v>UND</v>
          </cell>
          <cell r="D171">
            <v>500</v>
          </cell>
        </row>
        <row r="172">
          <cell r="B172" t="str">
            <v>APAGADOR SENCILLO LUMINEX</v>
          </cell>
          <cell r="C172" t="str">
            <v>UND</v>
          </cell>
          <cell r="D172">
            <v>2700</v>
          </cell>
        </row>
        <row r="173">
          <cell r="B173" t="str">
            <v>APAGADOR DOBLE LUMINEX</v>
          </cell>
          <cell r="C173" t="str">
            <v>UND</v>
          </cell>
          <cell r="D173">
            <v>3900</v>
          </cell>
        </row>
        <row r="174">
          <cell r="B174" t="str">
            <v>TOMA DOBLE</v>
          </cell>
          <cell r="C174" t="str">
            <v>UND</v>
          </cell>
          <cell r="D174">
            <v>3600</v>
          </cell>
        </row>
        <row r="175">
          <cell r="B175" t="str">
            <v>POLO A TIERRA LUMINEX</v>
          </cell>
          <cell r="C175" t="str">
            <v>UND</v>
          </cell>
          <cell r="D175">
            <v>3800</v>
          </cell>
        </row>
        <row r="176">
          <cell r="B176" t="str">
            <v>ACCESORIOS ELECTRICOS</v>
          </cell>
          <cell r="C176" t="str">
            <v>UND</v>
          </cell>
          <cell r="D176">
            <v>4500</v>
          </cell>
        </row>
        <row r="177">
          <cell r="B177" t="str">
            <v>CAJA CONTADOR</v>
          </cell>
          <cell r="C177" t="str">
            <v>UND</v>
          </cell>
          <cell r="D177">
            <v>16500</v>
          </cell>
        </row>
        <row r="178">
          <cell r="B178" t="str">
            <v>TABELON</v>
          </cell>
          <cell r="C178" t="str">
            <v>UND</v>
          </cell>
          <cell r="D178">
            <v>1800</v>
          </cell>
        </row>
        <row r="179">
          <cell r="B179" t="str">
            <v>RIEL IPN 100</v>
          </cell>
          <cell r="C179" t="str">
            <v>ML</v>
          </cell>
          <cell r="D179">
            <v>15250</v>
          </cell>
        </row>
        <row r="180">
          <cell r="B180" t="str">
            <v>ANGULO DE 1 ½"× 1/8"</v>
          </cell>
          <cell r="C180" t="str">
            <v>ML</v>
          </cell>
          <cell r="D180">
            <v>1850</v>
          </cell>
        </row>
        <row r="181">
          <cell r="B181" t="str">
            <v>REJA METALICA EN  TUBO 1 X 1</v>
          </cell>
          <cell r="C181" t="str">
            <v>ML</v>
          </cell>
          <cell r="D181">
            <v>35000</v>
          </cell>
        </row>
        <row r="182">
          <cell r="B182" t="str">
            <v>SOLDADURA 6013 1/8"</v>
          </cell>
          <cell r="C182" t="str">
            <v>KG</v>
          </cell>
          <cell r="D182">
            <v>6000</v>
          </cell>
        </row>
        <row r="183">
          <cell r="B183" t="str">
            <v>PINTURA PARA TABLERO X 1/4</v>
          </cell>
          <cell r="C183" t="str">
            <v>1/4 GAL</v>
          </cell>
          <cell r="D183">
            <v>25000</v>
          </cell>
        </row>
        <row r="184">
          <cell r="B184" t="str">
            <v>RELLENO EN MATERIAL COMUN</v>
          </cell>
          <cell r="C184" t="str">
            <v>M3</v>
          </cell>
          <cell r="D184">
            <v>9000</v>
          </cell>
        </row>
        <row r="185">
          <cell r="B185" t="str">
            <v xml:space="preserve">CANAL METALICA </v>
          </cell>
          <cell r="C185" t="str">
            <v>ML</v>
          </cell>
          <cell r="D185">
            <v>15000</v>
          </cell>
        </row>
        <row r="186">
          <cell r="B186" t="str">
            <v>BISAGRAS</v>
          </cell>
          <cell r="C186" t="str">
            <v>UND</v>
          </cell>
          <cell r="D186">
            <v>2000</v>
          </cell>
        </row>
        <row r="187">
          <cell r="B187" t="str">
            <v>ANCLAJES</v>
          </cell>
          <cell r="C187" t="str">
            <v>UND</v>
          </cell>
          <cell r="D187">
            <v>1000</v>
          </cell>
        </row>
        <row r="188">
          <cell r="B188" t="str">
            <v>CLOSET DE MADERA</v>
          </cell>
          <cell r="C188" t="str">
            <v>UND</v>
          </cell>
          <cell r="D188">
            <v>280000</v>
          </cell>
        </row>
        <row r="189">
          <cell r="B189" t="str">
            <v>LIMPIADOR LIQUIDO</v>
          </cell>
          <cell r="C189" t="str">
            <v>FRASCO</v>
          </cell>
          <cell r="D189">
            <v>3500</v>
          </cell>
        </row>
        <row r="190">
          <cell r="B190" t="str">
            <v>CABLE No 8</v>
          </cell>
          <cell r="C190" t="str">
            <v>ML</v>
          </cell>
          <cell r="D190">
            <v>800</v>
          </cell>
        </row>
        <row r="191">
          <cell r="B191" t="str">
            <v>TACOS 30 AMP</v>
          </cell>
          <cell r="C191" t="str">
            <v>UND</v>
          </cell>
          <cell r="D191">
            <v>4700</v>
          </cell>
        </row>
        <row r="192">
          <cell r="B192" t="str">
            <v>FLOTADOR 3/4</v>
          </cell>
          <cell r="C192" t="str">
            <v>UND</v>
          </cell>
          <cell r="D192">
            <v>15000</v>
          </cell>
        </row>
        <row r="193">
          <cell r="B193" t="str">
            <v>IMPERABILIZANTE SIKA 1</v>
          </cell>
          <cell r="C193" t="str">
            <v>GAL</v>
          </cell>
          <cell r="D193">
            <v>12000</v>
          </cell>
        </row>
        <row r="194">
          <cell r="B194" t="str">
            <v>LADRILLO H-10 8HUECOS</v>
          </cell>
          <cell r="C194" t="str">
            <v>UND</v>
          </cell>
          <cell r="D194">
            <v>750</v>
          </cell>
        </row>
        <row r="195">
          <cell r="B195" t="str">
            <v>LADRILLO H-15 6 HUECOS</v>
          </cell>
          <cell r="C195" t="str">
            <v>UND</v>
          </cell>
          <cell r="D195">
            <v>800</v>
          </cell>
        </row>
        <row r="196">
          <cell r="B196" t="str">
            <v>LADRILLO T-1</v>
          </cell>
          <cell r="C196" t="str">
            <v>UND</v>
          </cell>
          <cell r="D196">
            <v>200</v>
          </cell>
        </row>
        <row r="197">
          <cell r="B197" t="str">
            <v>HIERRO DE REFUERZO Ø=¼"</v>
          </cell>
          <cell r="C197" t="str">
            <v>KG</v>
          </cell>
          <cell r="D197">
            <v>1500</v>
          </cell>
        </row>
        <row r="198">
          <cell r="B198" t="str">
            <v>TUBO GALVANIZADO 2"</v>
          </cell>
          <cell r="C198" t="str">
            <v>ML</v>
          </cell>
          <cell r="D198">
            <v>12900</v>
          </cell>
        </row>
        <row r="199">
          <cell r="B199" t="str">
            <v>TUBO  PVC S 4"</v>
          </cell>
          <cell r="C199" t="str">
            <v>ML</v>
          </cell>
          <cell r="D199">
            <v>6000</v>
          </cell>
        </row>
        <row r="200">
          <cell r="B200" t="str">
            <v>TUBO PVC-S 2"</v>
          </cell>
          <cell r="C200" t="str">
            <v>ML</v>
          </cell>
          <cell r="D200">
            <v>3400</v>
          </cell>
        </row>
        <row r="201">
          <cell r="B201" t="str">
            <v>PINTURA SIKACOLOR</v>
          </cell>
          <cell r="C201" t="str">
            <v>GAL</v>
          </cell>
          <cell r="D201">
            <v>45000</v>
          </cell>
        </row>
        <row r="202">
          <cell r="B202" t="str">
            <v>CERRADURA ALUMN/SAT ALCOBA</v>
          </cell>
          <cell r="C202" t="str">
            <v>UND</v>
          </cell>
          <cell r="D202">
            <v>30000</v>
          </cell>
        </row>
        <row r="203">
          <cell r="B203" t="str">
            <v>PUERTA EN MADERA 1m×2m</v>
          </cell>
          <cell r="C203" t="str">
            <v>UND</v>
          </cell>
          <cell r="D203">
            <v>120000</v>
          </cell>
        </row>
        <row r="204">
          <cell r="B204" t="str">
            <v>CORREA DE ½ X 3/8</v>
          </cell>
          <cell r="C204" t="str">
            <v>ML</v>
          </cell>
          <cell r="D204">
            <v>10500</v>
          </cell>
        </row>
        <row r="205">
          <cell r="B205" t="str">
            <v>LAMINA DE ZINC</v>
          </cell>
          <cell r="C205" t="str">
            <v>M2</v>
          </cell>
          <cell r="D205">
            <v>3800</v>
          </cell>
        </row>
        <row r="206">
          <cell r="B206" t="str">
            <v>TUBO METALICO DE 4" X 2"</v>
          </cell>
          <cell r="C206" t="str">
            <v>ML</v>
          </cell>
          <cell r="D206">
            <v>23000</v>
          </cell>
        </row>
        <row r="207">
          <cell r="B207" t="str">
            <v>MALLA ESLABONADA h = 1,8 mt</v>
          </cell>
          <cell r="C207" t="str">
            <v>ML</v>
          </cell>
          <cell r="D207">
            <v>4000</v>
          </cell>
        </row>
        <row r="208">
          <cell r="B208" t="str">
            <v>PLATINA DE ½ X 3/16</v>
          </cell>
          <cell r="C208" t="str">
            <v>ML</v>
          </cell>
          <cell r="D208">
            <v>1000</v>
          </cell>
        </row>
        <row r="209">
          <cell r="B209" t="str">
            <v>ALAMBRE DE PUA MOTTO 300</v>
          </cell>
          <cell r="C209" t="str">
            <v>ML</v>
          </cell>
          <cell r="D209">
            <v>117</v>
          </cell>
        </row>
        <row r="210">
          <cell r="B210" t="str">
            <v>MALLA ESLABONADA cal. 12 2.5"×2.5"</v>
          </cell>
          <cell r="C210" t="str">
            <v>M2</v>
          </cell>
          <cell r="D210">
            <v>3900</v>
          </cell>
        </row>
        <row r="211">
          <cell r="B211" t="str">
            <v>ANGULO  DE 2" X 1/4"</v>
          </cell>
          <cell r="C211" t="str">
            <v>ML</v>
          </cell>
          <cell r="D211">
            <v>4890</v>
          </cell>
        </row>
        <row r="212">
          <cell r="B212" t="str">
            <v>CIMIENTO CONCR CICLOPEO (.4m×.4m)</v>
          </cell>
          <cell r="C212" t="str">
            <v>M3</v>
          </cell>
          <cell r="D212">
            <v>169947</v>
          </cell>
        </row>
        <row r="213">
          <cell r="B213" t="str">
            <v>TINNER</v>
          </cell>
          <cell r="C213" t="str">
            <v>LT</v>
          </cell>
          <cell r="D213">
            <v>2500</v>
          </cell>
        </row>
        <row r="214">
          <cell r="B214" t="str">
            <v>TUBO METALICO DE 3" X 2"</v>
          </cell>
          <cell r="C214" t="str">
            <v>ML</v>
          </cell>
          <cell r="D214">
            <v>18000</v>
          </cell>
        </row>
        <row r="215">
          <cell r="B215" t="str">
            <v>CIMIENTO CONCR CICLOPEO (0.3m×0.3m)</v>
          </cell>
          <cell r="C215" t="str">
            <v>M3</v>
          </cell>
          <cell r="D215">
            <v>169947</v>
          </cell>
        </row>
        <row r="216">
          <cell r="B216" t="str">
            <v>VIGA AMARRE REF (.15mx.2m)</v>
          </cell>
          <cell r="C216" t="str">
            <v>ML</v>
          </cell>
          <cell r="D216">
            <v>23532</v>
          </cell>
        </row>
        <row r="220">
          <cell r="C220" t="str">
            <v>UND</v>
          </cell>
          <cell r="D220">
            <v>84216</v>
          </cell>
        </row>
        <row r="221">
          <cell r="E221">
            <v>0</v>
          </cell>
        </row>
        <row r="223">
          <cell r="B223" t="str">
            <v>NOMBRE</v>
          </cell>
          <cell r="C223" t="str">
            <v>UNIDAD</v>
          </cell>
          <cell r="D223" t="str">
            <v>PRECIO</v>
          </cell>
        </row>
        <row r="224">
          <cell r="B224" t="str">
            <v>MAESTRO</v>
          </cell>
          <cell r="C224" t="str">
            <v>JORNAL</v>
          </cell>
          <cell r="D224">
            <v>30000</v>
          </cell>
          <cell r="E224">
            <v>0</v>
          </cell>
        </row>
        <row r="225">
          <cell r="B225" t="str">
            <v>OFICIAL</v>
          </cell>
          <cell r="C225" t="str">
            <v>JORNAL</v>
          </cell>
          <cell r="D225">
            <v>20000</v>
          </cell>
          <cell r="E225">
            <v>301852</v>
          </cell>
        </row>
        <row r="226">
          <cell r="B226" t="str">
            <v>OBRERO</v>
          </cell>
          <cell r="C226" t="str">
            <v>JORNAL</v>
          </cell>
          <cell r="D226">
            <v>13200</v>
          </cell>
          <cell r="E226">
            <v>196860</v>
          </cell>
        </row>
        <row r="227">
          <cell r="B227" t="str">
            <v>CUADRILLA DE TOPOGRAFIA 1×2×2</v>
          </cell>
          <cell r="C227" t="str">
            <v>DIA</v>
          </cell>
          <cell r="D227">
            <v>100000</v>
          </cell>
          <cell r="E227">
            <v>0</v>
          </cell>
        </row>
        <row r="228">
          <cell r="B228" t="str">
            <v>METALURGICO</v>
          </cell>
          <cell r="C228" t="str">
            <v>DIA</v>
          </cell>
          <cell r="D228">
            <v>60000</v>
          </cell>
          <cell r="E228">
            <v>0</v>
          </cell>
        </row>
        <row r="229">
          <cell r="B229" t="str">
            <v>TECNICO ELECTRICO</v>
          </cell>
          <cell r="C229" t="str">
            <v>DIA</v>
          </cell>
          <cell r="D229">
            <v>40000</v>
          </cell>
          <cell r="E229">
            <v>0</v>
          </cell>
        </row>
        <row r="230">
          <cell r="B230" t="str">
            <v>SOLDADOR ELECT</v>
          </cell>
          <cell r="C230" t="str">
            <v>DIA</v>
          </cell>
          <cell r="D230">
            <v>24360</v>
          </cell>
          <cell r="E230">
            <v>0</v>
          </cell>
        </row>
        <row r="231">
          <cell r="B231" t="str">
            <v>xxx</v>
          </cell>
          <cell r="E231">
            <v>0</v>
          </cell>
        </row>
        <row r="232">
          <cell r="B232" t="str">
            <v>xxx</v>
          </cell>
          <cell r="E232">
            <v>0</v>
          </cell>
        </row>
        <row r="233">
          <cell r="B233" t="str">
            <v>xxx</v>
          </cell>
          <cell r="E233">
            <v>0</v>
          </cell>
        </row>
        <row r="235">
          <cell r="B235" t="str">
            <v>NOMBRE</v>
          </cell>
          <cell r="C235" t="str">
            <v>UNIDAD</v>
          </cell>
          <cell r="D235" t="str">
            <v>PRECIO</v>
          </cell>
        </row>
        <row r="236">
          <cell r="B236" t="str">
            <v>HERRAMIENTA MENOR</v>
          </cell>
          <cell r="C236" t="str">
            <v>GLB</v>
          </cell>
          <cell r="D236">
            <v>1500</v>
          </cell>
          <cell r="E236">
            <v>49871.200000000004</v>
          </cell>
        </row>
        <row r="237">
          <cell r="B237" t="str">
            <v>FORMALETA</v>
          </cell>
          <cell r="C237" t="str">
            <v>GLB</v>
          </cell>
          <cell r="D237">
            <v>20000</v>
          </cell>
          <cell r="E237">
            <v>0</v>
          </cell>
        </row>
        <row r="238">
          <cell r="B238" t="str">
            <v>ESTACAS MADERA</v>
          </cell>
          <cell r="C238" t="str">
            <v>UND</v>
          </cell>
          <cell r="D238">
            <v>500</v>
          </cell>
          <cell r="E238">
            <v>0</v>
          </cell>
        </row>
        <row r="239">
          <cell r="B239" t="str">
            <v>BOMBA SUMERGIBLE</v>
          </cell>
          <cell r="C239" t="str">
            <v>UND</v>
          </cell>
          <cell r="D239">
            <v>2250000</v>
          </cell>
          <cell r="E239">
            <v>0</v>
          </cell>
        </row>
        <row r="240">
          <cell r="B240" t="str">
            <v>TEJA ACEROLIT</v>
          </cell>
          <cell r="C240" t="str">
            <v>UND</v>
          </cell>
          <cell r="D240">
            <v>15000</v>
          </cell>
          <cell r="E240">
            <v>0</v>
          </cell>
        </row>
        <row r="241">
          <cell r="B241" t="str">
            <v>PUERTA LAM DOB CAL 20 e=0.12 CON MARCO</v>
          </cell>
          <cell r="C241" t="str">
            <v>M2</v>
          </cell>
          <cell r="D241">
            <v>160000</v>
          </cell>
          <cell r="E241">
            <v>0</v>
          </cell>
        </row>
        <row r="242">
          <cell r="B242" t="str">
            <v>HERRAMIENTA M.</v>
          </cell>
          <cell r="C242" t="str">
            <v>GLB</v>
          </cell>
          <cell r="D242">
            <v>250</v>
          </cell>
          <cell r="E242">
            <v>0</v>
          </cell>
        </row>
        <row r="243">
          <cell r="B243" t="str">
            <v>HERRAMIENTAS MENOR</v>
          </cell>
          <cell r="C243" t="str">
            <v>GLB</v>
          </cell>
          <cell r="D243">
            <v>1000</v>
          </cell>
          <cell r="E243">
            <v>0</v>
          </cell>
        </row>
        <row r="244">
          <cell r="B244" t="str">
            <v>FORMALETA EN MADERA PULIDA</v>
          </cell>
          <cell r="C244" t="str">
            <v>ML</v>
          </cell>
          <cell r="D244">
            <v>1500</v>
          </cell>
          <cell r="E244">
            <v>0</v>
          </cell>
        </row>
        <row r="245">
          <cell r="B245" t="str">
            <v>FORMALETA METALICA 1×0.25</v>
          </cell>
          <cell r="C245" t="str">
            <v>DIA</v>
          </cell>
          <cell r="D245">
            <v>40</v>
          </cell>
          <cell r="E245">
            <v>0</v>
          </cell>
        </row>
        <row r="246">
          <cell r="B246" t="str">
            <v>TABLERO DE MADERA</v>
          </cell>
          <cell r="C246" t="str">
            <v>d/M</v>
          </cell>
          <cell r="D246">
            <v>70</v>
          </cell>
          <cell r="E246">
            <v>0</v>
          </cell>
        </row>
        <row r="247">
          <cell r="B247" t="str">
            <v>PARAL METALICO (TELESCOPICO)</v>
          </cell>
          <cell r="C247" t="str">
            <v>d/M</v>
          </cell>
          <cell r="D247">
            <v>90</v>
          </cell>
          <cell r="E247">
            <v>0</v>
          </cell>
          <cell r="F247" t="str">
            <v>3metros</v>
          </cell>
        </row>
        <row r="248">
          <cell r="B248" t="str">
            <v>CERCHA METALICA DE 3M</v>
          </cell>
          <cell r="C248" t="str">
            <v>d/M</v>
          </cell>
          <cell r="D248">
            <v>70</v>
          </cell>
          <cell r="E248">
            <v>0</v>
          </cell>
        </row>
        <row r="249">
          <cell r="B249" t="str">
            <v>FORMALETA METALICA 1×0.5 M-Und</v>
          </cell>
          <cell r="C249" t="str">
            <v>DIA</v>
          </cell>
          <cell r="D249">
            <v>60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B254" t="str">
            <v>XXX</v>
          </cell>
          <cell r="E254">
            <v>0</v>
          </cell>
        </row>
        <row r="255">
          <cell r="B255" t="str">
            <v>XXX</v>
          </cell>
          <cell r="E255">
            <v>0</v>
          </cell>
        </row>
        <row r="256">
          <cell r="B256" t="str">
            <v>XXX</v>
          </cell>
          <cell r="E256">
            <v>0</v>
          </cell>
        </row>
        <row r="257">
          <cell r="B257" t="str">
            <v>XXX</v>
          </cell>
          <cell r="E257">
            <v>0</v>
          </cell>
        </row>
        <row r="258">
          <cell r="D258" t="str">
            <v xml:space="preserve">  </v>
          </cell>
        </row>
        <row r="259">
          <cell r="D259" t="str">
            <v xml:space="preserve"> 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/>
          </cell>
        </row>
        <row r="255">
          <cell r="D255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/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NDERACION"/>
      <sheetName val="FORMULACION"/>
      <sheetName val="FORMULAS"/>
      <sheetName val="PRIORIZACION"/>
      <sheetName val="CALCULO"/>
      <sheetName val="SIMULACION"/>
      <sheetName val="GRAFICOS SIMULACION"/>
      <sheetName val="EJEMPLO 1"/>
      <sheetName val="EJEMPLO 2"/>
      <sheetName val="EJEMPLO 3"/>
      <sheetName val="EJEMPLO 4"/>
      <sheetName val="EJEMPLO 5"/>
      <sheetName val="EJEMPLO 6"/>
    </sheetNames>
    <sheetDataSet>
      <sheetData sheetId="0"/>
      <sheetData sheetId="1" refreshError="1">
        <row r="39">
          <cell r="C39">
            <v>100</v>
          </cell>
        </row>
        <row r="40">
          <cell r="C40">
            <v>100</v>
          </cell>
        </row>
        <row r="56">
          <cell r="C56">
            <v>10</v>
          </cell>
        </row>
        <row r="73">
          <cell r="C73">
            <v>50</v>
          </cell>
        </row>
        <row r="110">
          <cell r="D110">
            <v>369200000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.xls"/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_aCCIDENTES_DE_1995___1996_xl_2"/>
      <sheetName val="_aCCIDENTES_DE_1995___1996_xl_3"/>
      <sheetName val="_aCCIDENTES_DE_1995___1996_xl_4"/>
      <sheetName val="_aCCIDENTES_DE_1995___1996_xl_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  <cell r="J63">
            <v>45000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ABO"/>
      <sheetName val="Presupuesto"/>
      <sheetName val="Datos"/>
      <sheetName val="Base Datos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3.7"/>
      <sheetName val="4.1"/>
      <sheetName val="4.2"/>
      <sheetName val="4.3"/>
      <sheetName val="5.1"/>
      <sheetName val="6.1"/>
      <sheetName val="6.2"/>
      <sheetName val="6.3"/>
      <sheetName val="6.4"/>
      <sheetName val="7.1"/>
      <sheetName val="8.1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C123"/>
      <sheetName val="M14"/>
      <sheetName val="vinilo"/>
      <sheetName val="PAÑETE"/>
      <sheetName val="ENCHAPE"/>
      <sheetName val="ESTUCO"/>
      <sheetName val="CERCH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0.08</v>
          </cell>
          <cell r="C9" t="str">
            <v>UTILIDAD</v>
          </cell>
        </row>
        <row r="10">
          <cell r="B10">
            <v>0.28000000000000003</v>
          </cell>
          <cell r="C10" t="str">
            <v>AIU</v>
          </cell>
        </row>
        <row r="11">
          <cell r="B11">
            <v>0.93</v>
          </cell>
          <cell r="C11" t="str">
            <v>PREST.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 t="e">
            <v>#REF!</v>
          </cell>
          <cell r="F20" t="e">
            <v>#REF!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 t="e">
            <v>#REF!</v>
          </cell>
          <cell r="F21" t="e">
            <v>#REF!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 t="e">
            <v>#REF!</v>
          </cell>
          <cell r="F22" t="e">
            <v>#REF!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 t="e">
            <v>#REF!</v>
          </cell>
          <cell r="F23" t="e">
            <v>#REF!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 t="e">
            <v>#REF!</v>
          </cell>
          <cell r="F24" t="e">
            <v>#REF!</v>
          </cell>
        </row>
        <row r="25">
          <cell r="B25" t="str">
            <v>CARROTANQUE</v>
          </cell>
          <cell r="C25" t="str">
            <v>HORA</v>
          </cell>
          <cell r="E25" t="e">
            <v>#REF!</v>
          </cell>
          <cell r="F25" t="e">
            <v>#REF!</v>
          </cell>
        </row>
        <row r="26">
          <cell r="B26" t="str">
            <v>RETROCARGADOR</v>
          </cell>
          <cell r="C26" t="str">
            <v>HORA</v>
          </cell>
          <cell r="E26" t="e">
            <v>#REF!</v>
          </cell>
          <cell r="F26" t="e">
            <v>#REF!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 t="e">
            <v>#REF!</v>
          </cell>
          <cell r="F27" t="e">
            <v>#REF!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 t="e">
            <v>#REF!</v>
          </cell>
          <cell r="F28" t="e">
            <v>#REF!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 t="e">
            <v>#REF!</v>
          </cell>
          <cell r="F29" t="e">
            <v>#REF!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 t="e">
            <v>#REF!</v>
          </cell>
          <cell r="F30" t="e">
            <v>#REF!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 t="e">
            <v>#REF!</v>
          </cell>
          <cell r="F31" t="e">
            <v>#REF!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 t="e">
            <v>#REF!</v>
          </cell>
          <cell r="F32" t="e">
            <v>#REF!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 t="e">
            <v>#REF!</v>
          </cell>
          <cell r="F33" t="e">
            <v>#REF!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 t="e">
            <v>#REF!</v>
          </cell>
          <cell r="F34" t="e">
            <v>#REF!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 t="e">
            <v>#REF!</v>
          </cell>
          <cell r="F35" t="e">
            <v>#REF!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 t="e">
            <v>#REF!</v>
          </cell>
          <cell r="F36" t="e">
            <v>#REF!</v>
          </cell>
        </row>
        <row r="37">
          <cell r="B37" t="str">
            <v>XXX</v>
          </cell>
          <cell r="C37" t="str">
            <v>HORA</v>
          </cell>
          <cell r="E37" t="e">
            <v>#REF!</v>
          </cell>
          <cell r="F37" t="e">
            <v>#REF!</v>
          </cell>
        </row>
        <row r="38">
          <cell r="B38" t="str">
            <v>XXX</v>
          </cell>
          <cell r="C38" t="str">
            <v>HORA</v>
          </cell>
          <cell r="E38" t="e">
            <v>#REF!</v>
          </cell>
          <cell r="F38" t="e">
            <v>#REF!</v>
          </cell>
        </row>
        <row r="39">
          <cell r="B39" t="str">
            <v>XXX</v>
          </cell>
          <cell r="C39" t="str">
            <v>HORA</v>
          </cell>
          <cell r="E39" t="e">
            <v>#REF!</v>
          </cell>
          <cell r="F39" t="e">
            <v>#REF!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 t="e">
            <v>#REF!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 t="e">
            <v>#REF!</v>
          </cell>
        </row>
        <row r="45">
          <cell r="B45" t="str">
            <v>CEMENTO</v>
          </cell>
          <cell r="C45" t="str">
            <v>KG</v>
          </cell>
          <cell r="D45">
            <v>400</v>
          </cell>
          <cell r="E45" t="e">
            <v>#REF!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 t="e">
            <v>#REF!</v>
          </cell>
        </row>
        <row r="47">
          <cell r="B47" t="str">
            <v>LADRILLO TEMOSA 0.1×0.2×0.4</v>
          </cell>
          <cell r="C47" t="str">
            <v>UND</v>
          </cell>
          <cell r="D47">
            <v>700</v>
          </cell>
          <cell r="E47" t="e">
            <v>#REF!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 t="e">
            <v>#REF!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 t="e">
            <v>#REF!</v>
          </cell>
        </row>
        <row r="50">
          <cell r="B50" t="str">
            <v>ALAMBRE NEGRO</v>
          </cell>
          <cell r="C50" t="str">
            <v>KG</v>
          </cell>
          <cell r="D50">
            <v>1500</v>
          </cell>
          <cell r="E50" t="e">
            <v>#REF!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 t="e">
            <v>#REF!</v>
          </cell>
        </row>
        <row r="52">
          <cell r="B52" t="str">
            <v>TUBERIA PVC PRESION RDE 13.5  Ø=½"</v>
          </cell>
          <cell r="C52" t="str">
            <v>ML</v>
          </cell>
          <cell r="D52">
            <v>867</v>
          </cell>
          <cell r="E52" t="e">
            <v>#REF!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 t="e">
            <v>#REF!</v>
          </cell>
        </row>
        <row r="54">
          <cell r="B54" t="str">
            <v>TUBERIA PVC PRESION RDE 21  Ø=1"</v>
          </cell>
          <cell r="C54" t="str">
            <v>ML</v>
          </cell>
          <cell r="D54">
            <v>1917</v>
          </cell>
          <cell r="E54" t="e">
            <v>#REF!</v>
          </cell>
        </row>
        <row r="55">
          <cell r="B55" t="str">
            <v>TUBERIA PVC PRESION RDE 21  Ø=1½"</v>
          </cell>
          <cell r="C55" t="str">
            <v>ML</v>
          </cell>
          <cell r="D55">
            <v>3668</v>
          </cell>
          <cell r="E55" t="e">
            <v>#REF!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 t="e">
            <v>#REF!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 t="e">
            <v>#REF!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 t="e">
            <v>#REF!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 t="e">
            <v>#REF!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 t="e">
            <v>#REF!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 t="e">
            <v>#REF!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 t="e">
            <v>#REF!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 t="e">
            <v>#REF!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 t="e">
            <v>#REF!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 t="e">
            <v>#REF!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 t="e">
            <v>#REF!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 t="e">
            <v>#REF!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 t="e">
            <v>#REF!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 t="e">
            <v>#REF!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 t="e">
            <v>#REF!</v>
          </cell>
        </row>
        <row r="71">
          <cell r="B71" t="str">
            <v>TUBO PVC SANITARIO Ø=4"</v>
          </cell>
          <cell r="C71" t="str">
            <v>ML</v>
          </cell>
          <cell r="D71">
            <v>7886</v>
          </cell>
          <cell r="E71" t="e">
            <v>#REF!</v>
          </cell>
        </row>
        <row r="72">
          <cell r="B72" t="str">
            <v>CODO PVC-S 1/8 C*C Ø=2"</v>
          </cell>
          <cell r="C72" t="str">
            <v>UND</v>
          </cell>
          <cell r="D72">
            <v>1800</v>
          </cell>
          <cell r="E72" t="e">
            <v>#REF!</v>
          </cell>
        </row>
        <row r="73">
          <cell r="B73" t="str">
            <v>CODO PVC-S 1/8 C*C Ø=4"</v>
          </cell>
          <cell r="C73" t="str">
            <v>UND</v>
          </cell>
          <cell r="D73">
            <v>5900</v>
          </cell>
          <cell r="E73" t="e">
            <v>#REF!</v>
          </cell>
        </row>
        <row r="74">
          <cell r="B74" t="str">
            <v>BUJE SOLDADO PVC-S Ø=4"×2"</v>
          </cell>
          <cell r="C74" t="str">
            <v>UND</v>
          </cell>
          <cell r="D74">
            <v>3818</v>
          </cell>
          <cell r="E74" t="e">
            <v>#REF!</v>
          </cell>
        </row>
        <row r="75">
          <cell r="B75" t="str">
            <v>TEE PVC-S Ø=4"</v>
          </cell>
          <cell r="C75" t="str">
            <v>UND</v>
          </cell>
          <cell r="D75">
            <v>7800</v>
          </cell>
          <cell r="E75" t="e">
            <v>#REF!</v>
          </cell>
        </row>
        <row r="76">
          <cell r="B76" t="str">
            <v>UNION PVC-S Ø=1"</v>
          </cell>
          <cell r="C76" t="str">
            <v>UND</v>
          </cell>
          <cell r="D76">
            <v>1395</v>
          </cell>
          <cell r="E76" t="e">
            <v>#REF!</v>
          </cell>
        </row>
        <row r="77">
          <cell r="B77" t="str">
            <v>ASFALTO SOLIDO</v>
          </cell>
          <cell r="C77" t="str">
            <v>KG</v>
          </cell>
          <cell r="D77">
            <v>200</v>
          </cell>
          <cell r="E77" t="e">
            <v>#REF!</v>
          </cell>
        </row>
        <row r="78">
          <cell r="B78" t="str">
            <v>ACRILICO TRANSPARENTE</v>
          </cell>
          <cell r="C78" t="str">
            <v>M2</v>
          </cell>
          <cell r="D78">
            <v>60000</v>
          </cell>
          <cell r="E78" t="e">
            <v>#REF!</v>
          </cell>
        </row>
        <row r="79">
          <cell r="B79" t="str">
            <v>ARMADURA METALICA</v>
          </cell>
          <cell r="C79" t="str">
            <v>ML</v>
          </cell>
          <cell r="D79">
            <v>22000</v>
          </cell>
          <cell r="E79" t="e">
            <v>#REF!</v>
          </cell>
        </row>
        <row r="80">
          <cell r="B80" t="str">
            <v>PINTURA DE VINILO</v>
          </cell>
          <cell r="C80" t="str">
            <v>GAL</v>
          </cell>
          <cell r="D80">
            <v>33550</v>
          </cell>
          <cell r="E80" t="e">
            <v>#REF!</v>
          </cell>
        </row>
        <row r="81">
          <cell r="B81" t="str">
            <v>HOJA METALICA Cal 20</v>
          </cell>
          <cell r="C81" t="str">
            <v>M2</v>
          </cell>
          <cell r="D81">
            <v>9500</v>
          </cell>
        </row>
        <row r="82">
          <cell r="B82" t="str">
            <v>LISTON DE MADERA 1½" × 3"</v>
          </cell>
          <cell r="C82" t="str">
            <v>ML</v>
          </cell>
          <cell r="D82">
            <v>1800</v>
          </cell>
        </row>
        <row r="83">
          <cell r="B83" t="str">
            <v>LISTON DE MADERA 2" × 4"</v>
          </cell>
          <cell r="C83" t="str">
            <v>ML</v>
          </cell>
          <cell r="D83">
            <v>2300</v>
          </cell>
        </row>
        <row r="84">
          <cell r="B84" t="str">
            <v>VIDRIO</v>
          </cell>
          <cell r="C84" t="str">
            <v>M2</v>
          </cell>
          <cell r="D84">
            <v>17500</v>
          </cell>
        </row>
        <row r="85">
          <cell r="B85" t="str">
            <v>TEJA ETERNIT Nº4 (1.2×0.9)</v>
          </cell>
          <cell r="C85" t="str">
            <v>M2</v>
          </cell>
          <cell r="D85">
            <v>16566</v>
          </cell>
        </row>
        <row r="86">
          <cell r="B86" t="str">
            <v xml:space="preserve">TEJA ONDULADA ETERNIT Nº8  </v>
          </cell>
          <cell r="C86" t="str">
            <v>M2</v>
          </cell>
          <cell r="D86">
            <v>23000</v>
          </cell>
        </row>
        <row r="87">
          <cell r="B87" t="str">
            <v>GANCHO TEJA DE FIBRO CEMENTO</v>
          </cell>
          <cell r="C87" t="str">
            <v>UND</v>
          </cell>
          <cell r="D87">
            <v>350</v>
          </cell>
        </row>
        <row r="88">
          <cell r="B88" t="str">
            <v>AMARRE ALAMBRE TEJA AC</v>
          </cell>
          <cell r="C88" t="str">
            <v>UND</v>
          </cell>
          <cell r="D88">
            <v>50</v>
          </cell>
        </row>
        <row r="89">
          <cell r="B89" t="str">
            <v>ESMALTE DOMESTICO</v>
          </cell>
          <cell r="C89" t="str">
            <v>GAL</v>
          </cell>
          <cell r="D89">
            <v>33700</v>
          </cell>
        </row>
        <row r="90">
          <cell r="B90" t="str">
            <v>TABLA ORDINARIA</v>
          </cell>
          <cell r="C90" t="str">
            <v>ML</v>
          </cell>
          <cell r="D90">
            <v>1500</v>
          </cell>
        </row>
        <row r="91">
          <cell r="B91" t="str">
            <v>PUNTILLAS 2"</v>
          </cell>
          <cell r="C91" t="str">
            <v>LB</v>
          </cell>
          <cell r="D91">
            <v>2000</v>
          </cell>
        </row>
        <row r="92">
          <cell r="B92" t="str">
            <v>PIEDRA BOLA</v>
          </cell>
          <cell r="C92" t="str">
            <v>M3</v>
          </cell>
          <cell r="D92">
            <v>40000</v>
          </cell>
        </row>
        <row r="93">
          <cell r="B93" t="str">
            <v>CABALLETE FIJO ETERNIT</v>
          </cell>
          <cell r="C93" t="str">
            <v>UN</v>
          </cell>
          <cell r="D93">
            <v>23100</v>
          </cell>
        </row>
        <row r="94">
          <cell r="B94" t="str">
            <v xml:space="preserve">BLOQUE ARCILLA H-10  </v>
          </cell>
          <cell r="C94" t="str">
            <v>UND</v>
          </cell>
          <cell r="D94">
            <v>650</v>
          </cell>
        </row>
        <row r="95">
          <cell r="B95" t="str">
            <v>PINTURA EN ANTICORROSIVO</v>
          </cell>
          <cell r="C95" t="str">
            <v>GAL</v>
          </cell>
          <cell r="D95">
            <v>24800</v>
          </cell>
        </row>
        <row r="96">
          <cell r="B96" t="str">
            <v>CABALLETE FIJO ETERNIT</v>
          </cell>
          <cell r="C96" t="str">
            <v>ML</v>
          </cell>
          <cell r="D96">
            <v>23100</v>
          </cell>
        </row>
        <row r="97">
          <cell r="B97" t="str">
            <v>MARCO MET DE PUERTA CAL 20 e=12</v>
          </cell>
          <cell r="C97" t="str">
            <v>UND</v>
          </cell>
          <cell r="D97">
            <v>52325</v>
          </cell>
        </row>
        <row r="98">
          <cell r="B98" t="str">
            <v>CERRADURA ENTRADA APARTAMENTO</v>
          </cell>
          <cell r="C98" t="str">
            <v>UND</v>
          </cell>
          <cell r="D98">
            <v>38600</v>
          </cell>
        </row>
        <row r="99">
          <cell r="B99" t="str">
            <v>DILATACIONES</v>
          </cell>
          <cell r="C99" t="str">
            <v>ML</v>
          </cell>
          <cell r="D99">
            <v>950</v>
          </cell>
        </row>
        <row r="100">
          <cell r="B100" t="str">
            <v>JUEGO COMPL. 6 PIEZAS ASTROCOLOR</v>
          </cell>
          <cell r="C100" t="str">
            <v>UND</v>
          </cell>
          <cell r="D100">
            <v>41690</v>
          </cell>
        </row>
        <row r="101">
          <cell r="B101" t="str">
            <v>CABLE No 12</v>
          </cell>
          <cell r="C101" t="str">
            <v>ML</v>
          </cell>
          <cell r="D101">
            <v>230</v>
          </cell>
        </row>
        <row r="102">
          <cell r="B102" t="str">
            <v>TUBO CONDUIT TIPO LIVIANO</v>
          </cell>
          <cell r="C102" t="str">
            <v>ML</v>
          </cell>
          <cell r="D102">
            <v>500</v>
          </cell>
        </row>
        <row r="103">
          <cell r="B103" t="str">
            <v>VENTANA EN LAMINA CALIB 20 e= 0.12</v>
          </cell>
          <cell r="C103" t="str">
            <v>M2</v>
          </cell>
          <cell r="D103">
            <v>55000</v>
          </cell>
        </row>
        <row r="104">
          <cell r="B104" t="str">
            <v>LAVAPLATOS INOXIDABLE</v>
          </cell>
          <cell r="C104" t="str">
            <v>UND</v>
          </cell>
          <cell r="D104">
            <v>240500</v>
          </cell>
        </row>
        <row r="105">
          <cell r="B105" t="str">
            <v>MEZCLADOR</v>
          </cell>
          <cell r="C105" t="str">
            <v>UND</v>
          </cell>
          <cell r="D105">
            <v>19000</v>
          </cell>
        </row>
        <row r="106">
          <cell r="B106" t="str">
            <v>MANGUERA 1/2 X 1/2</v>
          </cell>
          <cell r="C106" t="str">
            <v>UND</v>
          </cell>
          <cell r="D106">
            <v>5000</v>
          </cell>
        </row>
        <row r="107">
          <cell r="B107" t="str">
            <v>PINTURA ESMALTE</v>
          </cell>
          <cell r="C107" t="str">
            <v>GAL</v>
          </cell>
          <cell r="D107">
            <v>39000</v>
          </cell>
        </row>
        <row r="108">
          <cell r="B108" t="str">
            <v>PINTURA BARNIZ</v>
          </cell>
          <cell r="C108" t="str">
            <v>GAL</v>
          </cell>
          <cell r="D108">
            <v>25000</v>
          </cell>
        </row>
        <row r="109">
          <cell r="B109" t="str">
            <v>CAL PROMICAL</v>
          </cell>
          <cell r="C109" t="str">
            <v>KG</v>
          </cell>
          <cell r="D109">
            <v>120</v>
          </cell>
        </row>
        <row r="110">
          <cell r="B110" t="str">
            <v>ESTUCO</v>
          </cell>
          <cell r="C110" t="str">
            <v>KG</v>
          </cell>
          <cell r="D110">
            <v>750</v>
          </cell>
        </row>
        <row r="111">
          <cell r="B111" t="str">
            <v>MURO EN BLOUE</v>
          </cell>
          <cell r="C111" t="str">
            <v>M2</v>
          </cell>
          <cell r="D111">
            <v>15800</v>
          </cell>
        </row>
        <row r="112">
          <cell r="B112" t="str">
            <v>DURMIENTES EN MADERA DE .06X.1</v>
          </cell>
          <cell r="C112" t="str">
            <v>ML</v>
          </cell>
          <cell r="D112">
            <v>2000</v>
          </cell>
        </row>
        <row r="113">
          <cell r="B113" t="str">
            <v>MACHIMBRE PARA PISO</v>
          </cell>
          <cell r="C113" t="str">
            <v>M2</v>
          </cell>
          <cell r="D113">
            <v>15000</v>
          </cell>
        </row>
        <row r="114">
          <cell r="B114" t="str">
            <v>PISO DUROPISO</v>
          </cell>
          <cell r="C114" t="str">
            <v>M2</v>
          </cell>
          <cell r="D114">
            <v>15260</v>
          </cell>
        </row>
        <row r="115">
          <cell r="B115" t="str">
            <v>DILATACIONES</v>
          </cell>
          <cell r="C115" t="str">
            <v>ML</v>
          </cell>
          <cell r="D115">
            <v>650</v>
          </cell>
        </row>
        <row r="116">
          <cell r="B116" t="str">
            <v xml:space="preserve">CONCRETO DE 1:2:3 </v>
          </cell>
          <cell r="C116" t="str">
            <v>M3</v>
          </cell>
          <cell r="D116" t="e">
            <v>#REF!</v>
          </cell>
        </row>
        <row r="117">
          <cell r="B117" t="str">
            <v>BREA</v>
          </cell>
          <cell r="C117" t="str">
            <v>KG</v>
          </cell>
          <cell r="D117">
            <v>650</v>
          </cell>
        </row>
        <row r="118">
          <cell r="B118" t="str">
            <v>HIERRO DE REFUERZO Ø=½"</v>
          </cell>
          <cell r="C118" t="str">
            <v>KG</v>
          </cell>
          <cell r="D118">
            <v>1200</v>
          </cell>
        </row>
        <row r="119">
          <cell r="B119" t="str">
            <v>HIERRO DE REFUERZO Ø=3/8"</v>
          </cell>
          <cell r="C119" t="str">
            <v>KG</v>
          </cell>
          <cell r="D119">
            <v>1100</v>
          </cell>
        </row>
        <row r="120">
          <cell r="B120" t="str">
            <v xml:space="preserve">SUB BASE GRANULAR </v>
          </cell>
          <cell r="C120" t="str">
            <v>M3</v>
          </cell>
          <cell r="D120">
            <v>32000</v>
          </cell>
        </row>
        <row r="121">
          <cell r="B121" t="str">
            <v>PEGO PARA LOSA</v>
          </cell>
          <cell r="C121" t="str">
            <v>KG</v>
          </cell>
          <cell r="D121">
            <v>770</v>
          </cell>
        </row>
        <row r="122">
          <cell r="B122" t="str">
            <v>ENCHAPE DE PISOS 0.30x0.30 TIPO PESADO</v>
          </cell>
          <cell r="C122" t="str">
            <v>M2</v>
          </cell>
          <cell r="D122">
            <v>19725</v>
          </cell>
        </row>
        <row r="123">
          <cell r="B123" t="str">
            <v>ENCHAPE DE MUROS</v>
          </cell>
          <cell r="C123" t="str">
            <v>M2</v>
          </cell>
          <cell r="D123">
            <v>15250</v>
          </cell>
        </row>
        <row r="124">
          <cell r="B124" t="str">
            <v>LAMPARA FLUORESCENTE SENCILLA</v>
          </cell>
          <cell r="C124" t="str">
            <v>UND</v>
          </cell>
          <cell r="D124">
            <v>24500</v>
          </cell>
        </row>
        <row r="125">
          <cell r="B125" t="str">
            <v>LAVAMANOS ACUACER</v>
          </cell>
          <cell r="C125" t="str">
            <v>UND</v>
          </cell>
          <cell r="D125">
            <v>17500</v>
          </cell>
        </row>
        <row r="126">
          <cell r="B126" t="str">
            <v>TUBO NOVAFORT 8"</v>
          </cell>
          <cell r="C126" t="str">
            <v>ML</v>
          </cell>
          <cell r="D126">
            <v>19243</v>
          </cell>
        </row>
        <row r="127">
          <cell r="B127" t="str">
            <v>MORTERO 1:4</v>
          </cell>
          <cell r="C127" t="str">
            <v>M3</v>
          </cell>
          <cell r="D127" t="e">
            <v>#REF!</v>
          </cell>
        </row>
        <row r="128">
          <cell r="B128" t="str">
            <v>KEROSENE</v>
          </cell>
          <cell r="C128" t="str">
            <v>GAL</v>
          </cell>
          <cell r="D128">
            <v>2000</v>
          </cell>
        </row>
        <row r="129">
          <cell r="B129" t="str">
            <v>MANTO IMPER. 3mm CON PINTURA PLACA</v>
          </cell>
          <cell r="C129" t="str">
            <v>M2</v>
          </cell>
          <cell r="D129">
            <v>13650</v>
          </cell>
        </row>
        <row r="130">
          <cell r="B130" t="str">
            <v>SANITARIO</v>
          </cell>
          <cell r="C130" t="str">
            <v>UND</v>
          </cell>
          <cell r="D130">
            <v>132810</v>
          </cell>
        </row>
        <row r="131">
          <cell r="B131" t="str">
            <v>UNION PVC-S Ø=4"</v>
          </cell>
          <cell r="C131" t="str">
            <v>UND</v>
          </cell>
          <cell r="D131">
            <v>3080</v>
          </cell>
        </row>
        <row r="132">
          <cell r="B132" t="str">
            <v>ADHESIVO</v>
          </cell>
          <cell r="C132" t="str">
            <v>GAL</v>
          </cell>
          <cell r="D132">
            <v>58000</v>
          </cell>
        </row>
        <row r="133">
          <cell r="B133" t="str">
            <v>ACONDICIONADOR</v>
          </cell>
          <cell r="C133" t="str">
            <v>GAL</v>
          </cell>
          <cell r="D133">
            <v>52812</v>
          </cell>
        </row>
        <row r="134">
          <cell r="B134" t="str">
            <v>CAJA DE INSPECCION  .6 X .6 m</v>
          </cell>
          <cell r="C134" t="str">
            <v>UND</v>
          </cell>
          <cell r="D134">
            <v>40000</v>
          </cell>
        </row>
        <row r="135">
          <cell r="B135" t="str">
            <v>TUBO VENTILACION Ø=4"</v>
          </cell>
          <cell r="C135" t="str">
            <v>ML</v>
          </cell>
          <cell r="D135">
            <v>6318</v>
          </cell>
        </row>
        <row r="136">
          <cell r="B136" t="str">
            <v>CODO 45° PVC-S 1/8 C×C Ø=4"</v>
          </cell>
          <cell r="C136" t="str">
            <v>UND</v>
          </cell>
          <cell r="D136">
            <v>5783</v>
          </cell>
        </row>
        <row r="137">
          <cell r="B137" t="str">
            <v>UNION DE REPARACION DE 10"</v>
          </cell>
          <cell r="C137" t="str">
            <v>UND</v>
          </cell>
          <cell r="D137">
            <v>262478</v>
          </cell>
        </row>
        <row r="138">
          <cell r="B138" t="str">
            <v>REDUCCION HF 10X6</v>
          </cell>
          <cell r="C138" t="str">
            <v>UND</v>
          </cell>
          <cell r="D138">
            <v>191400</v>
          </cell>
        </row>
        <row r="139">
          <cell r="B139" t="str">
            <v>VIGA AMARRE REF (.2mx.2m)</v>
          </cell>
          <cell r="C139" t="str">
            <v>ML</v>
          </cell>
          <cell r="D139">
            <v>25689</v>
          </cell>
        </row>
        <row r="140">
          <cell r="B140" t="str">
            <v>TEE PVC-S Ø=2"</v>
          </cell>
          <cell r="C140" t="str">
            <v>UND</v>
          </cell>
          <cell r="D140">
            <v>2200</v>
          </cell>
        </row>
        <row r="141">
          <cell r="B141" t="str">
            <v>UNION PVC-S Ø=2"</v>
          </cell>
          <cell r="C141" t="str">
            <v>UND</v>
          </cell>
          <cell r="D141">
            <v>2000</v>
          </cell>
        </row>
        <row r="142">
          <cell r="B142" t="str">
            <v>ADAPTADOR HEMBRA PVC-P Ø=3"</v>
          </cell>
          <cell r="C142" t="str">
            <v>UND</v>
          </cell>
          <cell r="D142">
            <v>11633</v>
          </cell>
        </row>
        <row r="143">
          <cell r="B143" t="str">
            <v>TAPON ROSCADO PVC PRESION Ø=3"</v>
          </cell>
          <cell r="C143" t="str">
            <v>UND</v>
          </cell>
          <cell r="D143">
            <v>11063</v>
          </cell>
        </row>
        <row r="144">
          <cell r="B144" t="str">
            <v>TEE 4X3X2 PVC P</v>
          </cell>
          <cell r="C144" t="str">
            <v>UND</v>
          </cell>
          <cell r="D144">
            <v>61375</v>
          </cell>
        </row>
        <row r="145">
          <cell r="B145" t="str">
            <v>CRUCETA 4X4X2X2 HF</v>
          </cell>
          <cell r="C145" t="str">
            <v>UND</v>
          </cell>
          <cell r="D145">
            <v>63800</v>
          </cell>
        </row>
        <row r="146">
          <cell r="B146" t="str">
            <v>CRUCETA DE 3X3X2X2 HF</v>
          </cell>
          <cell r="C146" t="str">
            <v>UND</v>
          </cell>
          <cell r="D146">
            <v>43384</v>
          </cell>
        </row>
        <row r="147">
          <cell r="B147" t="str">
            <v>TEJA ZINC 3m</v>
          </cell>
          <cell r="C147" t="str">
            <v>UND</v>
          </cell>
          <cell r="D147">
            <v>12500</v>
          </cell>
        </row>
        <row r="148">
          <cell r="B148" t="str">
            <v>REDUCCION 3X2 PVC P</v>
          </cell>
          <cell r="C148" t="str">
            <v>UND</v>
          </cell>
          <cell r="D148">
            <v>5172</v>
          </cell>
        </row>
        <row r="149">
          <cell r="B149" t="str">
            <v>CODO 3" 90 RADIO LARGO</v>
          </cell>
          <cell r="C149" t="str">
            <v>UND</v>
          </cell>
          <cell r="D149">
            <v>35637</v>
          </cell>
        </row>
        <row r="150">
          <cell r="B150" t="str">
            <v>TEE PVC PRESION Ø=½"</v>
          </cell>
          <cell r="C150" t="str">
            <v>UND</v>
          </cell>
          <cell r="D150">
            <v>350</v>
          </cell>
        </row>
        <row r="151">
          <cell r="B151" t="str">
            <v>CRUCETA 2X2X2X2 HF</v>
          </cell>
          <cell r="C151" t="str">
            <v>UND</v>
          </cell>
          <cell r="D151">
            <v>33176</v>
          </cell>
        </row>
        <row r="152">
          <cell r="B152" t="str">
            <v>TAPON PVC P 2"</v>
          </cell>
          <cell r="C152" t="str">
            <v>UND</v>
          </cell>
          <cell r="D152">
            <v>1664</v>
          </cell>
        </row>
        <row r="153">
          <cell r="B153" t="str">
            <v xml:space="preserve">DUCHAS SENCILLA  </v>
          </cell>
          <cell r="C153" t="str">
            <v>UND</v>
          </cell>
          <cell r="D153">
            <v>28500</v>
          </cell>
        </row>
        <row r="154">
          <cell r="B154" t="str">
            <v>LLAVES TERMINAL JARDIN PESADA SATINADA</v>
          </cell>
          <cell r="C154" t="str">
            <v>UND</v>
          </cell>
          <cell r="D154">
            <v>9620</v>
          </cell>
        </row>
        <row r="155">
          <cell r="B155" t="str">
            <v>CAJA DE REGISTRO</v>
          </cell>
          <cell r="C155" t="str">
            <v>UND</v>
          </cell>
          <cell r="D155">
            <v>19500</v>
          </cell>
        </row>
        <row r="156">
          <cell r="B156" t="str">
            <v>TAPA CAJA DE REGISTRO HF</v>
          </cell>
          <cell r="C156" t="str">
            <v>UND</v>
          </cell>
          <cell r="D156">
            <v>25000</v>
          </cell>
        </row>
        <row r="157">
          <cell r="B157" t="str">
            <v>EXCAVACIÓN MANUAL</v>
          </cell>
          <cell r="C157" t="str">
            <v>M3</v>
          </cell>
          <cell r="D157">
            <v>13029</v>
          </cell>
        </row>
        <row r="158">
          <cell r="B158" t="str">
            <v xml:space="preserve">CABALLETE </v>
          </cell>
          <cell r="C158" t="str">
            <v>UND</v>
          </cell>
          <cell r="D158">
            <v>9600</v>
          </cell>
        </row>
        <row r="159">
          <cell r="B159" t="str">
            <v>CEMENTO BLANCO</v>
          </cell>
          <cell r="C159" t="str">
            <v>KG</v>
          </cell>
          <cell r="D159">
            <v>550</v>
          </cell>
        </row>
        <row r="160">
          <cell r="B160" t="str">
            <v>LAVAMANOS SENCILLO CORONA</v>
          </cell>
          <cell r="C160" t="str">
            <v>UND</v>
          </cell>
          <cell r="D160">
            <v>45500</v>
          </cell>
        </row>
        <row r="161">
          <cell r="B161" t="str">
            <v>LLAVES PARA LAVAMANOS GRIFER</v>
          </cell>
          <cell r="C161" t="str">
            <v>UND</v>
          </cell>
          <cell r="D161">
            <v>11700</v>
          </cell>
        </row>
        <row r="162">
          <cell r="B162" t="str">
            <v xml:space="preserve">CURVAS 1/2 T.L </v>
          </cell>
          <cell r="C162" t="str">
            <v>UND</v>
          </cell>
          <cell r="D162">
            <v>100</v>
          </cell>
        </row>
        <row r="163">
          <cell r="B163" t="str">
            <v>CAJAS RECTANGULARES</v>
          </cell>
          <cell r="C163" t="str">
            <v>UND</v>
          </cell>
          <cell r="D163">
            <v>500</v>
          </cell>
        </row>
        <row r="164">
          <cell r="B164" t="str">
            <v>CAJAS OCTOGONALES</v>
          </cell>
          <cell r="C164" t="str">
            <v>UND</v>
          </cell>
          <cell r="D164">
            <v>500</v>
          </cell>
        </row>
        <row r="165">
          <cell r="B165" t="str">
            <v>APAGADOR SENCILLO LUMINEX</v>
          </cell>
          <cell r="C165" t="str">
            <v>UND</v>
          </cell>
          <cell r="D165">
            <v>2700</v>
          </cell>
        </row>
        <row r="166">
          <cell r="B166" t="str">
            <v>APAGADOR DOBLE LUMINEX</v>
          </cell>
          <cell r="C166" t="str">
            <v>UND</v>
          </cell>
          <cell r="D166">
            <v>3900</v>
          </cell>
        </row>
        <row r="167">
          <cell r="B167" t="str">
            <v>TOMA DOBLE</v>
          </cell>
          <cell r="C167" t="str">
            <v>UND</v>
          </cell>
          <cell r="D167">
            <v>3600</v>
          </cell>
        </row>
        <row r="168">
          <cell r="B168" t="str">
            <v>POLO A TIERRA LUMINEX</v>
          </cell>
          <cell r="C168" t="str">
            <v>UND</v>
          </cell>
          <cell r="D168">
            <v>3800</v>
          </cell>
        </row>
        <row r="169">
          <cell r="B169" t="str">
            <v>ACCESORIOS ELECTRICOS</v>
          </cell>
          <cell r="C169" t="str">
            <v>UND</v>
          </cell>
          <cell r="D169">
            <v>4500</v>
          </cell>
        </row>
        <row r="170">
          <cell r="B170" t="str">
            <v>CAJA CONTADOR</v>
          </cell>
          <cell r="C170" t="str">
            <v>UND</v>
          </cell>
          <cell r="D170">
            <v>16500</v>
          </cell>
        </row>
        <row r="171">
          <cell r="B171" t="str">
            <v>TABELON</v>
          </cell>
          <cell r="C171" t="str">
            <v>UND</v>
          </cell>
          <cell r="D171">
            <v>1800</v>
          </cell>
        </row>
        <row r="172">
          <cell r="B172" t="str">
            <v>RIEL IPN 100</v>
          </cell>
          <cell r="C172" t="str">
            <v>ML</v>
          </cell>
          <cell r="D172">
            <v>15250</v>
          </cell>
        </row>
        <row r="173">
          <cell r="B173" t="str">
            <v>ANGULO DE 1 ½"× 1/8"</v>
          </cell>
          <cell r="C173" t="str">
            <v>ML</v>
          </cell>
          <cell r="D173">
            <v>1850</v>
          </cell>
        </row>
        <row r="174">
          <cell r="B174" t="str">
            <v>REJA METALICA EN  TUBO 1 X 1</v>
          </cell>
          <cell r="C174" t="str">
            <v>ML</v>
          </cell>
          <cell r="D174">
            <v>35000</v>
          </cell>
        </row>
        <row r="175">
          <cell r="B175" t="str">
            <v>SOLDADURA 6013 1/8"</v>
          </cell>
          <cell r="C175" t="str">
            <v>KG</v>
          </cell>
          <cell r="D175">
            <v>6000</v>
          </cell>
        </row>
        <row r="176">
          <cell r="B176" t="str">
            <v>PINTURA PARA TABLERO X 1/4</v>
          </cell>
          <cell r="C176" t="str">
            <v>1/4 GAL</v>
          </cell>
          <cell r="D176">
            <v>25000</v>
          </cell>
        </row>
        <row r="177">
          <cell r="B177" t="str">
            <v>RELLENO EN MATERIAL COMUN</v>
          </cell>
          <cell r="C177" t="str">
            <v>M3</v>
          </cell>
          <cell r="D177">
            <v>9000</v>
          </cell>
        </row>
        <row r="178">
          <cell r="B178" t="str">
            <v xml:space="preserve">CANAL METALICA </v>
          </cell>
          <cell r="C178" t="str">
            <v>ML</v>
          </cell>
          <cell r="D178">
            <v>15000</v>
          </cell>
        </row>
        <row r="179">
          <cell r="B179" t="str">
            <v>BISAGRAS</v>
          </cell>
          <cell r="C179" t="str">
            <v>UND</v>
          </cell>
          <cell r="D179">
            <v>2000</v>
          </cell>
        </row>
        <row r="180">
          <cell r="B180" t="str">
            <v>ANCLAJES</v>
          </cell>
          <cell r="C180" t="str">
            <v>UND</v>
          </cell>
          <cell r="D180">
            <v>1000</v>
          </cell>
        </row>
        <row r="181">
          <cell r="B181" t="str">
            <v>CLOSET DE MADERA</v>
          </cell>
          <cell r="C181" t="str">
            <v>UND</v>
          </cell>
          <cell r="D181">
            <v>280000</v>
          </cell>
        </row>
        <row r="182">
          <cell r="B182" t="str">
            <v>LIMPIADOR LIQUIDO</v>
          </cell>
          <cell r="C182" t="str">
            <v>FRASCO</v>
          </cell>
          <cell r="D182">
            <v>3500</v>
          </cell>
        </row>
        <row r="183">
          <cell r="B183" t="str">
            <v>CABLE No 8</v>
          </cell>
          <cell r="C183" t="str">
            <v>ML</v>
          </cell>
          <cell r="D183">
            <v>800</v>
          </cell>
        </row>
        <row r="184">
          <cell r="B184" t="str">
            <v>TACOS 30 AMP</v>
          </cell>
          <cell r="C184" t="str">
            <v>UND</v>
          </cell>
          <cell r="D184">
            <v>4700</v>
          </cell>
        </row>
        <row r="185">
          <cell r="B185" t="str">
            <v>FLOTADOR 3/4</v>
          </cell>
          <cell r="C185" t="str">
            <v>UND</v>
          </cell>
          <cell r="D185">
            <v>15000</v>
          </cell>
        </row>
        <row r="186">
          <cell r="B186" t="str">
            <v>IMPERABILIZANTE SIKA 1</v>
          </cell>
          <cell r="C186" t="str">
            <v>GAL</v>
          </cell>
          <cell r="D186">
            <v>12000</v>
          </cell>
        </row>
        <row r="187">
          <cell r="B187" t="str">
            <v>LADRILLO H-10</v>
          </cell>
          <cell r="C187" t="str">
            <v>UND</v>
          </cell>
          <cell r="D187">
            <v>750</v>
          </cell>
        </row>
        <row r="188">
          <cell r="B188" t="str">
            <v>LADRILLO TOLETE</v>
          </cell>
          <cell r="C188" t="str">
            <v>UND</v>
          </cell>
          <cell r="D188">
            <v>200</v>
          </cell>
        </row>
        <row r="189">
          <cell r="B189" t="str">
            <v>HIERRO DE REFUERZO Ø=¼"</v>
          </cell>
          <cell r="C189" t="str">
            <v>KG</v>
          </cell>
          <cell r="D189">
            <v>1300</v>
          </cell>
        </row>
        <row r="190">
          <cell r="B190" t="str">
            <v>TUBO GALVANIZADO 2"</v>
          </cell>
          <cell r="C190" t="str">
            <v>ML</v>
          </cell>
          <cell r="D190">
            <v>12900</v>
          </cell>
        </row>
        <row r="191">
          <cell r="B191" t="str">
            <v>TUBO  PVC S 4"</v>
          </cell>
          <cell r="C191" t="str">
            <v>ML</v>
          </cell>
          <cell r="D191">
            <v>6000</v>
          </cell>
        </row>
        <row r="192">
          <cell r="B192" t="str">
            <v>TUBO PVC-S 2"</v>
          </cell>
          <cell r="C192" t="str">
            <v>ML</v>
          </cell>
          <cell r="D192">
            <v>3400</v>
          </cell>
        </row>
        <row r="193">
          <cell r="B193" t="str">
            <v>PINTURA SIKACOLOR</v>
          </cell>
          <cell r="C193" t="str">
            <v>GAL</v>
          </cell>
          <cell r="D193">
            <v>45000</v>
          </cell>
        </row>
        <row r="194">
          <cell r="B194" t="str">
            <v>CERRADURA ALUMN/SAT ALCOBA</v>
          </cell>
          <cell r="C194" t="str">
            <v>UND</v>
          </cell>
          <cell r="D194">
            <v>30000</v>
          </cell>
        </row>
        <row r="195">
          <cell r="B195" t="str">
            <v>PUERTA EN MADERA 1m×2m</v>
          </cell>
          <cell r="C195" t="str">
            <v>UND</v>
          </cell>
          <cell r="D195">
            <v>120000</v>
          </cell>
        </row>
        <row r="196">
          <cell r="B196" t="str">
            <v>CORREA DE ½ X 3/8</v>
          </cell>
          <cell r="C196" t="str">
            <v>ML</v>
          </cell>
          <cell r="D196">
            <v>10500</v>
          </cell>
        </row>
        <row r="197">
          <cell r="B197" t="str">
            <v>LAMINA DE ZINC</v>
          </cell>
          <cell r="C197" t="str">
            <v>M2</v>
          </cell>
          <cell r="D197">
            <v>3800</v>
          </cell>
        </row>
        <row r="198">
          <cell r="B198" t="str">
            <v>TUBO METALICO DE 4" X 2"</v>
          </cell>
          <cell r="C198" t="str">
            <v>ML</v>
          </cell>
          <cell r="D198">
            <v>23000</v>
          </cell>
        </row>
        <row r="199">
          <cell r="B199" t="str">
            <v>MALLA ESLABONADA h = 1,8 mt</v>
          </cell>
          <cell r="C199" t="str">
            <v>ML</v>
          </cell>
          <cell r="D199">
            <v>4000</v>
          </cell>
        </row>
        <row r="200">
          <cell r="B200" t="str">
            <v>PLATINA DE ½ X 3/16</v>
          </cell>
          <cell r="C200" t="str">
            <v>ML</v>
          </cell>
          <cell r="D200">
            <v>1000</v>
          </cell>
        </row>
        <row r="201">
          <cell r="B201" t="str">
            <v>ALAMBRE DE PUA MOTTO 300</v>
          </cell>
          <cell r="C201" t="str">
            <v>ML</v>
          </cell>
          <cell r="D201">
            <v>117</v>
          </cell>
        </row>
        <row r="202">
          <cell r="B202" t="str">
            <v>MALLA ESLABONADA cal. 12 2.5"×2.5"</v>
          </cell>
          <cell r="C202" t="str">
            <v>M2</v>
          </cell>
          <cell r="D202">
            <v>3900</v>
          </cell>
        </row>
        <row r="203">
          <cell r="B203" t="str">
            <v>ANGULO  DE 2" X 1/4"</v>
          </cell>
          <cell r="C203" t="str">
            <v>ML</v>
          </cell>
          <cell r="D203">
            <v>4890</v>
          </cell>
        </row>
        <row r="204">
          <cell r="B204" t="str">
            <v>CIMIENTO CONCR CICLOPEO (.4m×.4m)</v>
          </cell>
          <cell r="C204" t="str">
            <v>M3</v>
          </cell>
          <cell r="D204">
            <v>169947</v>
          </cell>
        </row>
        <row r="205">
          <cell r="B205" t="str">
            <v>TINNER</v>
          </cell>
          <cell r="C205" t="str">
            <v>LT</v>
          </cell>
          <cell r="D205">
            <v>2500</v>
          </cell>
        </row>
        <row r="206">
          <cell r="B206" t="str">
            <v>TUBO METALICO DE 3" X 2"</v>
          </cell>
          <cell r="C206" t="str">
            <v>ML</v>
          </cell>
          <cell r="D206">
            <v>18000</v>
          </cell>
        </row>
        <row r="207">
          <cell r="B207" t="str">
            <v>CIMIENTO CONCR CICLOPEO (0.3m×0.3m)</v>
          </cell>
          <cell r="C207" t="str">
            <v>M3</v>
          </cell>
          <cell r="D207">
            <v>169947</v>
          </cell>
        </row>
        <row r="208">
          <cell r="B208" t="str">
            <v>VIGA AMARRE REF (.15mx.2m)</v>
          </cell>
          <cell r="C208" t="str">
            <v>ML</v>
          </cell>
          <cell r="D208">
            <v>23532</v>
          </cell>
        </row>
        <row r="212">
          <cell r="C212" t="str">
            <v>UND</v>
          </cell>
          <cell r="D212">
            <v>84216</v>
          </cell>
        </row>
        <row r="213">
          <cell r="E213" t="e">
            <v>#REF!</v>
          </cell>
        </row>
        <row r="215">
          <cell r="B215" t="str">
            <v>NOMBRE</v>
          </cell>
          <cell r="C215" t="str">
            <v>UNIDAD</v>
          </cell>
          <cell r="D215" t="str">
            <v>PRECIO</v>
          </cell>
        </row>
        <row r="216">
          <cell r="B216" t="str">
            <v>MAESTRO</v>
          </cell>
          <cell r="C216" t="str">
            <v>JORNAL</v>
          </cell>
          <cell r="D216">
            <v>30000</v>
          </cell>
          <cell r="E216" t="e">
            <v>#REF!</v>
          </cell>
        </row>
        <row r="217">
          <cell r="B217" t="str">
            <v>OFICIAL</v>
          </cell>
          <cell r="C217" t="str">
            <v>JORNAL</v>
          </cell>
          <cell r="D217">
            <v>20000</v>
          </cell>
          <cell r="E217" t="e">
            <v>#REF!</v>
          </cell>
        </row>
        <row r="218">
          <cell r="B218" t="str">
            <v>OBRERO</v>
          </cell>
          <cell r="C218" t="str">
            <v>JORNAL</v>
          </cell>
          <cell r="D218">
            <v>13200</v>
          </cell>
          <cell r="E218" t="e">
            <v>#REF!</v>
          </cell>
        </row>
        <row r="219">
          <cell r="B219" t="str">
            <v>CUADRILLA DE TOPOGRAFIA 1×2×2</v>
          </cell>
          <cell r="C219" t="str">
            <v>DIA</v>
          </cell>
          <cell r="D219">
            <v>100000</v>
          </cell>
          <cell r="E219" t="e">
            <v>#REF!</v>
          </cell>
        </row>
        <row r="220">
          <cell r="B220" t="str">
            <v>METALURGICO</v>
          </cell>
          <cell r="C220" t="str">
            <v>DIA</v>
          </cell>
          <cell r="D220">
            <v>60000</v>
          </cell>
          <cell r="E220" t="e">
            <v>#REF!</v>
          </cell>
        </row>
        <row r="221">
          <cell r="B221" t="str">
            <v>TECNICO ELECTRICO</v>
          </cell>
          <cell r="C221" t="str">
            <v>DIA</v>
          </cell>
          <cell r="D221">
            <v>40000</v>
          </cell>
          <cell r="E221" t="e">
            <v>#REF!</v>
          </cell>
        </row>
        <row r="222">
          <cell r="B222" t="str">
            <v>SOLDADOR ELECT</v>
          </cell>
          <cell r="C222" t="str">
            <v>DIA</v>
          </cell>
          <cell r="D222">
            <v>24360</v>
          </cell>
          <cell r="E222" t="e">
            <v>#REF!</v>
          </cell>
        </row>
        <row r="223">
          <cell r="B223" t="str">
            <v>xxx</v>
          </cell>
          <cell r="E223" t="e">
            <v>#REF!</v>
          </cell>
        </row>
        <row r="224">
          <cell r="B224" t="str">
            <v>xxx</v>
          </cell>
          <cell r="E224" t="e">
            <v>#REF!</v>
          </cell>
        </row>
        <row r="225">
          <cell r="B225" t="str">
            <v>xxx</v>
          </cell>
          <cell r="E225" t="e">
            <v>#REF!</v>
          </cell>
        </row>
        <row r="227">
          <cell r="B227" t="str">
            <v>NOMBRE</v>
          </cell>
          <cell r="C227" t="str">
            <v>UNIDAD</v>
          </cell>
          <cell r="D227" t="str">
            <v>PRECIO</v>
          </cell>
        </row>
        <row r="228">
          <cell r="B228" t="str">
            <v>HERRAMIENTA MENOR</v>
          </cell>
          <cell r="C228" t="str">
            <v>GLB</v>
          </cell>
          <cell r="D228">
            <v>1500</v>
          </cell>
          <cell r="E228" t="e">
            <v>#REF!</v>
          </cell>
        </row>
        <row r="229">
          <cell r="B229" t="str">
            <v>FORMALETA</v>
          </cell>
          <cell r="C229" t="str">
            <v>GLB</v>
          </cell>
          <cell r="D229">
            <v>20000</v>
          </cell>
          <cell r="E229" t="e">
            <v>#REF!</v>
          </cell>
        </row>
        <row r="230">
          <cell r="B230" t="str">
            <v>ESTACAS MADERA</v>
          </cell>
          <cell r="C230" t="str">
            <v>UND</v>
          </cell>
          <cell r="D230">
            <v>500</v>
          </cell>
          <cell r="E230" t="e">
            <v>#REF!</v>
          </cell>
        </row>
        <row r="231">
          <cell r="B231" t="str">
            <v>BOMBA SUMERGIBLE</v>
          </cell>
          <cell r="C231" t="str">
            <v>UND</v>
          </cell>
          <cell r="D231">
            <v>2250000</v>
          </cell>
          <cell r="E231" t="e">
            <v>#REF!</v>
          </cell>
        </row>
        <row r="232">
          <cell r="B232" t="str">
            <v>TEJA ACEROLIT</v>
          </cell>
          <cell r="C232" t="str">
            <v>UND</v>
          </cell>
          <cell r="D232">
            <v>15000</v>
          </cell>
          <cell r="E232" t="e">
            <v>#REF!</v>
          </cell>
        </row>
        <row r="233">
          <cell r="B233" t="str">
            <v>PUERTA LAM DOB CAL 20 e=0.12 CON MARCO</v>
          </cell>
          <cell r="C233" t="str">
            <v>M2</v>
          </cell>
          <cell r="D233">
            <v>160000</v>
          </cell>
          <cell r="E233" t="e">
            <v>#REF!</v>
          </cell>
        </row>
        <row r="234">
          <cell r="B234" t="str">
            <v>HERRAMIENTA M.</v>
          </cell>
          <cell r="C234" t="str">
            <v>GLB</v>
          </cell>
          <cell r="D234">
            <v>250</v>
          </cell>
          <cell r="E234" t="e">
            <v>#REF!</v>
          </cell>
        </row>
        <row r="235">
          <cell r="B235" t="str">
            <v>HERRAMIENTAS MENOR</v>
          </cell>
          <cell r="C235" t="str">
            <v>GLB</v>
          </cell>
          <cell r="D235">
            <v>1000</v>
          </cell>
          <cell r="E235" t="e">
            <v>#REF!</v>
          </cell>
        </row>
        <row r="236">
          <cell r="B236" t="str">
            <v>FORMALETA EN MADERA PULIDA</v>
          </cell>
          <cell r="C236" t="str">
            <v>ML</v>
          </cell>
          <cell r="D236">
            <v>1500</v>
          </cell>
          <cell r="E236" t="e">
            <v>#REF!</v>
          </cell>
        </row>
        <row r="237">
          <cell r="B237" t="str">
            <v>FORMALETA METALICA 1×0.25</v>
          </cell>
          <cell r="C237" t="str">
            <v>DIA</v>
          </cell>
          <cell r="D237">
            <v>40</v>
          </cell>
          <cell r="E237" t="e">
            <v>#REF!</v>
          </cell>
        </row>
        <row r="238">
          <cell r="B238" t="str">
            <v>TABLERO DE MADERA</v>
          </cell>
          <cell r="C238" t="str">
            <v>d/M</v>
          </cell>
          <cell r="D238">
            <v>70</v>
          </cell>
          <cell r="E238" t="e">
            <v>#REF!</v>
          </cell>
        </row>
        <row r="239">
          <cell r="B239" t="str">
            <v>PARAL METALICO (TELESCOPICO)</v>
          </cell>
          <cell r="C239" t="str">
            <v>d/M</v>
          </cell>
          <cell r="D239">
            <v>90</v>
          </cell>
          <cell r="E239" t="e">
            <v>#REF!</v>
          </cell>
          <cell r="F239" t="str">
            <v>3metros</v>
          </cell>
        </row>
        <row r="240">
          <cell r="B240" t="str">
            <v>CERCHA METALICA DE 3M</v>
          </cell>
          <cell r="C240" t="str">
            <v>d/M</v>
          </cell>
          <cell r="D240">
            <v>70</v>
          </cell>
          <cell r="E240" t="e">
            <v>#REF!</v>
          </cell>
        </row>
        <row r="241">
          <cell r="B241" t="str">
            <v>FORMALETA METALICA 1×0.5 M-Und</v>
          </cell>
          <cell r="C241" t="str">
            <v>DIA</v>
          </cell>
          <cell r="D241">
            <v>60</v>
          </cell>
          <cell r="E241" t="e">
            <v>#REF!</v>
          </cell>
        </row>
        <row r="242">
          <cell r="B242" t="str">
            <v>XXX</v>
          </cell>
          <cell r="E242" t="e">
            <v>#REF!</v>
          </cell>
        </row>
        <row r="243">
          <cell r="B243" t="str">
            <v>XXX</v>
          </cell>
          <cell r="E243" t="e">
            <v>#REF!</v>
          </cell>
        </row>
        <row r="244">
          <cell r="B244" t="str">
            <v>XXX</v>
          </cell>
          <cell r="E244" t="e">
            <v>#REF!</v>
          </cell>
        </row>
        <row r="245">
          <cell r="B245" t="str">
            <v>XXX</v>
          </cell>
          <cell r="E245" t="e">
            <v>#REF!</v>
          </cell>
        </row>
        <row r="246">
          <cell r="B246" t="str">
            <v>XXX</v>
          </cell>
          <cell r="E246" t="e">
            <v>#REF!</v>
          </cell>
        </row>
        <row r="247">
          <cell r="B247" t="str">
            <v>XXX</v>
          </cell>
          <cell r="E247" t="e">
            <v>#REF!</v>
          </cell>
        </row>
        <row r="248">
          <cell r="B248" t="str">
            <v>XXX</v>
          </cell>
          <cell r="E248" t="e">
            <v>#REF!</v>
          </cell>
        </row>
        <row r="249">
          <cell r="B249" t="str">
            <v>XXX</v>
          </cell>
          <cell r="E249" t="e">
            <v>#REF!</v>
          </cell>
        </row>
        <row r="250">
          <cell r="D250" t="str">
            <v xml:space="preserve">  </v>
          </cell>
        </row>
        <row r="251">
          <cell r="D251" t="str">
            <v xml:space="preserve">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"/>
      <sheetName val="aCCIDENTES DE 1995 - 1996"/>
      <sheetName val="Informacion"/>
      <sheetName val="a%20%20aaInformaci%C3%B3n"/>
      <sheetName val="Presupuesto"/>
      <sheetName val="Fornato 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FACTORES"/>
      <sheetName val="5.2"/>
      <sheetName val="BD100-45-P1"/>
      <sheetName val="1"/>
      <sheetName val="Alcantarillas"/>
      <sheetName val="RECURSO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TABLA_DE_CONTENIDO3"/>
      <sheetName val="GENERALIDADES_3"/>
      <sheetName val="CUMPLIMIENTO_%_3"/>
      <sheetName val="CUMPLIMIENTO_%__(2)3"/>
      <sheetName val="ESTADO_RED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TABLA_DE_CONTENIDO4"/>
      <sheetName val="GENERALIDADES_4"/>
      <sheetName val="CUMPLIMIENTO_%_4"/>
      <sheetName val="CUMPLIMIENTO_%__(2)4"/>
      <sheetName val="ESTADO_RED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TABLA_DE_CONTENIDO5"/>
      <sheetName val="GENERALIDADES_5"/>
      <sheetName val="CUMPLIMIENTO_%_5"/>
      <sheetName val="CUMPLIMIENTO_%__(2)5"/>
      <sheetName val="ESTADO_RED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6"/>
      <sheetName val="GENERALIDADES_6"/>
      <sheetName val="CUMPLIMIENTO_%_6"/>
      <sheetName val="CUMPLIMIENTO_%__(2)6"/>
      <sheetName val="ESTADO_RED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  <sheetName val="RESUM_ACCID_(2)10"/>
      <sheetName val="TABLA_DE_CONTENIDO20"/>
      <sheetName val="GENERALIDADES_20"/>
      <sheetName val="CUMPLIMIENTO_%_20"/>
      <sheetName val="CUMPLIMIENTO_%__(2)20"/>
      <sheetName val="ESTADO_RED20"/>
      <sheetName val="SEMAFORO_45A-0420"/>
      <sheetName val="SEMAFORO_55-0120"/>
      <sheetName val="SEMAFORO_56-0720"/>
      <sheetName val="SEMAFORO_55CN-0320"/>
      <sheetName val="SEMAFORO_55CN-0120"/>
      <sheetName val="TORTA_EST__VIAS_20"/>
      <sheetName val="EST__VIAS20"/>
      <sheetName val="MAPA_EST_RED20"/>
      <sheetName val="NECESIDAD_VIA20"/>
      <sheetName val="Necesidades_cr_20"/>
      <sheetName val="SITIOS_CRITICOS20"/>
      <sheetName val="CANT_OBRA_B-C20"/>
      <sheetName val="CANT_OBRA_C-G20"/>
      <sheetName val="CANT_OBRA_Z-U20"/>
      <sheetName val="CANT_OBRA_B-T20"/>
      <sheetName val="INF__EMERGENCIAS20"/>
      <sheetName val="NEC_PTES20"/>
      <sheetName val="NEC__PONTONES20"/>
      <sheetName val="señal_v20"/>
      <sheetName val="señal_H20"/>
      <sheetName val="ACCIDENTALIDAD_junio20"/>
      <sheetName val="ACCIDENTALIDAD_julio20"/>
      <sheetName val="ACCIDENTALIDAD_agosto20"/>
      <sheetName val="ACCIDENT_20"/>
      <sheetName val="DEFENSA_VIAS20"/>
      <sheetName val="ZONAS_RETIRO20"/>
      <sheetName val="CUANTI_AMV20"/>
      <sheetName val="CUALI_AMV20"/>
      <sheetName val="CUANTI_MICRO20"/>
      <sheetName val="CUALI_MICRO20"/>
      <sheetName val="ACC_EJECUTIVO20"/>
      <sheetName val="RESUM_ACCID20"/>
      <sheetName val="RESUM_ACCID_(2)20"/>
      <sheetName val="TABLA_DE_CONTENIDO15"/>
      <sheetName val="GENERALIDADES_15"/>
      <sheetName val="CUMPLIMIENTO_%_15"/>
      <sheetName val="CUMPLIMIENTO_%__(2)15"/>
      <sheetName val="ESTADO_RED15"/>
      <sheetName val="SEMAFORO_45A-0415"/>
      <sheetName val="SEMAFORO_55-0115"/>
      <sheetName val="SEMAFORO_56-0715"/>
      <sheetName val="SEMAFORO_55CN-0315"/>
      <sheetName val="SEMAFORO_55CN-0115"/>
      <sheetName val="TORTA_EST__VIAS_15"/>
      <sheetName val="EST__VIAS15"/>
      <sheetName val="MAPA_EST_RED15"/>
      <sheetName val="NECESIDAD_VIA15"/>
      <sheetName val="Necesidades_cr_15"/>
      <sheetName val="SITIOS_CRITICOS15"/>
      <sheetName val="CANT_OBRA_B-C15"/>
      <sheetName val="CANT_OBRA_C-G15"/>
      <sheetName val="CANT_OBRA_Z-U15"/>
      <sheetName val="CANT_OBRA_B-T15"/>
      <sheetName val="INF__EMERGENCIAS15"/>
      <sheetName val="NEC_PTES15"/>
      <sheetName val="NEC__PONTONES15"/>
      <sheetName val="señal_v15"/>
      <sheetName val="señal_H15"/>
      <sheetName val="ACCIDENTALIDAD_junio15"/>
      <sheetName val="ACCIDENTALIDAD_julio15"/>
      <sheetName val="ACCIDENTALIDAD_agosto15"/>
      <sheetName val="ACCIDENT_15"/>
      <sheetName val="DEFENSA_VIAS15"/>
      <sheetName val="ZONAS_RETIRO15"/>
      <sheetName val="CUANTI_AMV15"/>
      <sheetName val="CUALI_AMV15"/>
      <sheetName val="CUANTI_MICRO15"/>
      <sheetName val="CUALI_MICRO15"/>
      <sheetName val="ACC_EJECUTIVO15"/>
      <sheetName val="RESUM_ACCID15"/>
      <sheetName val="RESUM_ACCID_(2)15"/>
      <sheetName val="TABLA_DE_CONTENIDO13"/>
      <sheetName val="GENERALIDADES_13"/>
      <sheetName val="CUMPLIMIENTO_%_13"/>
      <sheetName val="CUMPLIMIENTO_%__(2)13"/>
      <sheetName val="ESTADO_RED13"/>
      <sheetName val="SEMAFORO_45A-0413"/>
      <sheetName val="SEMAFORO_55-0113"/>
      <sheetName val="SEMAFORO_56-0713"/>
      <sheetName val="SEMAFORO_55CN-0313"/>
      <sheetName val="SEMAFORO_55CN-0113"/>
      <sheetName val="TORTA_EST__VIAS_13"/>
      <sheetName val="EST__VIAS13"/>
      <sheetName val="MAPA_EST_RED13"/>
      <sheetName val="NECESIDAD_VIA13"/>
      <sheetName val="Necesidades_cr_13"/>
      <sheetName val="SITIOS_CRITICOS13"/>
      <sheetName val="CANT_OBRA_B-C13"/>
      <sheetName val="CANT_OBRA_C-G13"/>
      <sheetName val="CANT_OBRA_Z-U13"/>
      <sheetName val="CANT_OBRA_B-T13"/>
      <sheetName val="INF__EMERGENCIAS13"/>
      <sheetName val="NEC_PTES13"/>
      <sheetName val="NEC__PONTONES13"/>
      <sheetName val="señal_v13"/>
      <sheetName val="señal_H13"/>
      <sheetName val="ACCIDENTALIDAD_junio13"/>
      <sheetName val="ACCIDENTALIDAD_julio13"/>
      <sheetName val="ACCIDENTALIDAD_agosto13"/>
      <sheetName val="ACCIDENT_13"/>
      <sheetName val="DEFENSA_VIAS13"/>
      <sheetName val="ZONAS_RETIRO13"/>
      <sheetName val="CUANTI_AMV13"/>
      <sheetName val="CUALI_AMV13"/>
      <sheetName val="CUANTI_MICRO13"/>
      <sheetName val="CUALI_MICRO13"/>
      <sheetName val="ACC_EJECUTIVO13"/>
      <sheetName val="RESUM_ACCID13"/>
      <sheetName val="RESUM_ACCID_(2)13"/>
      <sheetName val="TABLA_DE_CONTENIDO11"/>
      <sheetName val="GENERALIDADES_11"/>
      <sheetName val="CUMPLIMIENTO_%_11"/>
      <sheetName val="CUMPLIMIENTO_%__(2)11"/>
      <sheetName val="ESTADO_RED11"/>
      <sheetName val="SEMAFORO_45A-0411"/>
      <sheetName val="SEMAFORO_55-0111"/>
      <sheetName val="SEMAFORO_56-0711"/>
      <sheetName val="SEMAFORO_55CN-0311"/>
      <sheetName val="SEMAFORO_55CN-0111"/>
      <sheetName val="TORTA_EST__VIAS_11"/>
      <sheetName val="EST__VIAS11"/>
      <sheetName val="MAPA_EST_RED11"/>
      <sheetName val="NECESIDAD_VIA11"/>
      <sheetName val="Necesidades_cr_11"/>
      <sheetName val="SITIOS_CRITICOS11"/>
      <sheetName val="CANT_OBRA_B-C11"/>
      <sheetName val="CANT_OBRA_C-G11"/>
      <sheetName val="CANT_OBRA_Z-U11"/>
      <sheetName val="CANT_OBRA_B-T11"/>
      <sheetName val="INF__EMERGENCIAS11"/>
      <sheetName val="NEC_PTES11"/>
      <sheetName val="NEC__PONTONES11"/>
      <sheetName val="señal_v11"/>
      <sheetName val="señal_H11"/>
      <sheetName val="ACCIDENTALIDAD_junio11"/>
      <sheetName val="ACCIDENTALIDAD_julio11"/>
      <sheetName val="ACCIDENTALIDAD_agosto11"/>
      <sheetName val="ACCIDENT_11"/>
      <sheetName val="DEFENSA_VIAS11"/>
      <sheetName val="ZONAS_RETIRO11"/>
      <sheetName val="CUANTI_AMV11"/>
      <sheetName val="CUALI_AMV11"/>
      <sheetName val="CUANTI_MICRO11"/>
      <sheetName val="CUALI_MICRO11"/>
      <sheetName val="ACC_EJECUTIVO11"/>
      <sheetName val="RESUM_ACCID11"/>
      <sheetName val="RESUM_ACCID_(2)11"/>
      <sheetName val="TABLA_DE_CONTENIDO12"/>
      <sheetName val="GENERALIDADES_12"/>
      <sheetName val="CUMPLIMIENTO_%_12"/>
      <sheetName val="CUMPLIMIENTO_%__(2)12"/>
      <sheetName val="ESTADO_RED12"/>
      <sheetName val="SEMAFORO_45A-0412"/>
      <sheetName val="SEMAFORO_55-0112"/>
      <sheetName val="SEMAFORO_56-0712"/>
      <sheetName val="SEMAFORO_55CN-0312"/>
      <sheetName val="SEMAFORO_55CN-0112"/>
      <sheetName val="TORTA_EST__VIAS_12"/>
      <sheetName val="EST__VIAS12"/>
      <sheetName val="MAPA_EST_RED12"/>
      <sheetName val="NECESIDAD_VIA12"/>
      <sheetName val="Necesidades_cr_12"/>
      <sheetName val="SITIOS_CRITICOS12"/>
      <sheetName val="CANT_OBRA_B-C12"/>
      <sheetName val="CANT_OBRA_C-G12"/>
      <sheetName val="CANT_OBRA_Z-U12"/>
      <sheetName val="CANT_OBRA_B-T12"/>
      <sheetName val="INF__EMERGENCIAS12"/>
      <sheetName val="NEC_PTES12"/>
      <sheetName val="NEC__PONTONES12"/>
      <sheetName val="señal_v12"/>
      <sheetName val="señal_H12"/>
      <sheetName val="ACCIDENTALIDAD_junio12"/>
      <sheetName val="ACCIDENTALIDAD_julio12"/>
      <sheetName val="ACCIDENTALIDAD_agosto12"/>
      <sheetName val="ACCIDENT_12"/>
      <sheetName val="DEFENSA_VIAS12"/>
      <sheetName val="ZONAS_RETIRO12"/>
      <sheetName val="CUANTI_AMV12"/>
      <sheetName val="CUALI_AMV12"/>
      <sheetName val="CUANTI_MICRO12"/>
      <sheetName val="CUALI_MICRO12"/>
      <sheetName val="ACC_EJECUTIVO12"/>
      <sheetName val="RESUM_ACCID12"/>
      <sheetName val="RESUM_ACCID_(2)12"/>
      <sheetName val="TABLA_DE_CONTENIDO14"/>
      <sheetName val="GENERALIDADES_14"/>
      <sheetName val="CUMPLIMIENTO_%_14"/>
      <sheetName val="CUMPLIMIENTO_%__(2)14"/>
      <sheetName val="ESTADO_RED14"/>
      <sheetName val="SEMAFORO_45A-0414"/>
      <sheetName val="SEMAFORO_55-0114"/>
      <sheetName val="SEMAFORO_56-0714"/>
      <sheetName val="SEMAFORO_55CN-0314"/>
      <sheetName val="SEMAFORO_55CN-0114"/>
      <sheetName val="TORTA_EST__VIAS_14"/>
      <sheetName val="EST__VIAS14"/>
      <sheetName val="MAPA_EST_RED14"/>
      <sheetName val="NECESIDAD_VIA14"/>
      <sheetName val="Necesidades_cr_14"/>
      <sheetName val="SITIOS_CRITICOS14"/>
      <sheetName val="CANT_OBRA_B-C14"/>
      <sheetName val="CANT_OBRA_C-G14"/>
      <sheetName val="CANT_OBRA_Z-U14"/>
      <sheetName val="CANT_OBRA_B-T14"/>
      <sheetName val="INF__EMERGENCIAS14"/>
      <sheetName val="NEC_PTES14"/>
      <sheetName val="NEC__PONTONES14"/>
      <sheetName val="señal_v14"/>
      <sheetName val="señal_H14"/>
      <sheetName val="ACCIDENTALIDAD_junio14"/>
      <sheetName val="ACCIDENTALIDAD_julio14"/>
      <sheetName val="ACCIDENTALIDAD_agosto14"/>
      <sheetName val="ACCIDENT_14"/>
      <sheetName val="DEFENSA_VIAS14"/>
      <sheetName val="ZONAS_RETIRO14"/>
      <sheetName val="CUANTI_AMV14"/>
      <sheetName val="CUALI_AMV14"/>
      <sheetName val="CUANTI_MICRO14"/>
      <sheetName val="CUALI_MICRO14"/>
      <sheetName val="ACC_EJECUTIVO14"/>
      <sheetName val="RESUM_ACCID14"/>
      <sheetName val="RESUM_ACCID_(2)14"/>
      <sheetName val="TABLA_DE_CONTENIDO16"/>
      <sheetName val="GENERALIDADES_16"/>
      <sheetName val="CUMPLIMIENTO_%_16"/>
      <sheetName val="CUMPLIMIENTO_%__(2)16"/>
      <sheetName val="ESTADO_RED16"/>
      <sheetName val="SEMAFORO_45A-0416"/>
      <sheetName val="SEMAFORO_55-0116"/>
      <sheetName val="SEMAFORO_56-0716"/>
      <sheetName val="SEMAFORO_55CN-0316"/>
      <sheetName val="SEMAFORO_55CN-0116"/>
      <sheetName val="TORTA_EST__VIAS_16"/>
      <sheetName val="EST__VIAS16"/>
      <sheetName val="MAPA_EST_RED16"/>
      <sheetName val="NECESIDAD_VIA16"/>
      <sheetName val="Necesidades_cr_16"/>
      <sheetName val="SITIOS_CRITICOS16"/>
      <sheetName val="CANT_OBRA_B-C16"/>
      <sheetName val="CANT_OBRA_C-G16"/>
      <sheetName val="CANT_OBRA_Z-U16"/>
      <sheetName val="CANT_OBRA_B-T16"/>
      <sheetName val="INF__EMERGENCIAS16"/>
      <sheetName val="NEC_PTES16"/>
      <sheetName val="NEC__PONTONES16"/>
      <sheetName val="señal_v16"/>
      <sheetName val="señal_H16"/>
      <sheetName val="ACCIDENTALIDAD_junio16"/>
      <sheetName val="ACCIDENTALIDAD_julio16"/>
      <sheetName val="ACCIDENTALIDAD_agosto16"/>
      <sheetName val="ACCIDENT_16"/>
      <sheetName val="DEFENSA_VIAS16"/>
      <sheetName val="ZONAS_RETIRO16"/>
      <sheetName val="CUANTI_AMV16"/>
      <sheetName val="CUALI_AMV16"/>
      <sheetName val="CUANTI_MICRO16"/>
      <sheetName val="CUALI_MICRO16"/>
      <sheetName val="ACC_EJECUTIVO16"/>
      <sheetName val="RESUM_ACCID16"/>
      <sheetName val="RESUM_ACCID_(2)16"/>
      <sheetName val="TABLA_DE_CONTENIDO17"/>
      <sheetName val="GENERALIDADES_17"/>
      <sheetName val="CUMPLIMIENTO_%_17"/>
      <sheetName val="CUMPLIMIENTO_%__(2)17"/>
      <sheetName val="ESTADO_RED17"/>
      <sheetName val="SEMAFORO_45A-0417"/>
      <sheetName val="SEMAFORO_55-0117"/>
      <sheetName val="SEMAFORO_56-0717"/>
      <sheetName val="SEMAFORO_55CN-0317"/>
      <sheetName val="SEMAFORO_55CN-0117"/>
      <sheetName val="TORTA_EST__VIAS_17"/>
      <sheetName val="EST__VIAS17"/>
      <sheetName val="MAPA_EST_RED17"/>
      <sheetName val="NECESIDAD_VIA17"/>
      <sheetName val="Necesidades_cr_17"/>
      <sheetName val="SITIOS_CRITICOS17"/>
      <sheetName val="CANT_OBRA_B-C17"/>
      <sheetName val="CANT_OBRA_C-G17"/>
      <sheetName val="CANT_OBRA_Z-U17"/>
      <sheetName val="CANT_OBRA_B-T17"/>
      <sheetName val="INF__EMERGENCIAS17"/>
      <sheetName val="NEC_PTES17"/>
      <sheetName val="NEC__PONTONES17"/>
      <sheetName val="señal_v17"/>
      <sheetName val="señal_H17"/>
      <sheetName val="ACCIDENTALIDAD_junio17"/>
      <sheetName val="ACCIDENTALIDAD_julio17"/>
      <sheetName val="ACCIDENTALIDAD_agosto17"/>
      <sheetName val="ACCIDENT_17"/>
      <sheetName val="DEFENSA_VIAS17"/>
      <sheetName val="ZONAS_RETIRO17"/>
      <sheetName val="CUANTI_AMV17"/>
      <sheetName val="CUALI_AMV17"/>
      <sheetName val="CUANTI_MICRO17"/>
      <sheetName val="CUALI_MICRO17"/>
      <sheetName val="ACC_EJECUTIVO17"/>
      <sheetName val="RESUM_ACCID17"/>
      <sheetName val="RESUM_ACCID_(2)17"/>
      <sheetName val="TABLA_DE_CONTENIDO18"/>
      <sheetName val="GENERALIDADES_18"/>
      <sheetName val="CUMPLIMIENTO_%_18"/>
      <sheetName val="CUMPLIMIENTO_%__(2)18"/>
      <sheetName val="ESTADO_RED18"/>
      <sheetName val="SEMAFORO_45A-0418"/>
      <sheetName val="SEMAFORO_55-0118"/>
      <sheetName val="SEMAFORO_56-0718"/>
      <sheetName val="SEMAFORO_55CN-0318"/>
      <sheetName val="SEMAFORO_55CN-0118"/>
      <sheetName val="TORTA_EST__VIAS_18"/>
      <sheetName val="EST__VIAS18"/>
      <sheetName val="MAPA_EST_RED18"/>
      <sheetName val="NECESIDAD_VIA18"/>
      <sheetName val="Necesidades_cr_18"/>
      <sheetName val="SITIOS_CRITICOS18"/>
      <sheetName val="CANT_OBRA_B-C18"/>
      <sheetName val="CANT_OBRA_C-G18"/>
      <sheetName val="CANT_OBRA_Z-U18"/>
      <sheetName val="CANT_OBRA_B-T18"/>
      <sheetName val="INF__EMERGENCIAS18"/>
      <sheetName val="NEC_PTES18"/>
      <sheetName val="NEC__PONTONES18"/>
      <sheetName val="señal_v18"/>
      <sheetName val="señal_H18"/>
      <sheetName val="ACCIDENTALIDAD_junio18"/>
      <sheetName val="ACCIDENTALIDAD_julio18"/>
      <sheetName val="ACCIDENTALIDAD_agosto18"/>
      <sheetName val="ACCIDENT_18"/>
      <sheetName val="DEFENSA_VIAS18"/>
      <sheetName val="ZONAS_RETIRO18"/>
      <sheetName val="CUANTI_AMV18"/>
      <sheetName val="CUALI_AMV18"/>
      <sheetName val="CUANTI_MICRO18"/>
      <sheetName val="CUALI_MICRO18"/>
      <sheetName val="ACC_EJECUTIVO18"/>
      <sheetName val="RESUM_ACCID18"/>
      <sheetName val="RESUM_ACCID_(2)18"/>
      <sheetName val="TABLA_DE_CONTENIDO19"/>
      <sheetName val="GENERALIDADES_19"/>
      <sheetName val="CUMPLIMIENTO_%_19"/>
      <sheetName val="CUMPLIMIENTO_%__(2)19"/>
      <sheetName val="ESTADO_RED19"/>
      <sheetName val="SEMAFORO_45A-0419"/>
      <sheetName val="SEMAFORO_55-0119"/>
      <sheetName val="SEMAFORO_56-0719"/>
      <sheetName val="SEMAFORO_55CN-0319"/>
      <sheetName val="SEMAFORO_55CN-0119"/>
      <sheetName val="TORTA_EST__VIAS_19"/>
      <sheetName val="EST__VIAS19"/>
      <sheetName val="MAPA_EST_RED19"/>
      <sheetName val="NECESIDAD_VIA19"/>
      <sheetName val="Necesidades_cr_19"/>
      <sheetName val="SITIOS_CRITICOS19"/>
      <sheetName val="CANT_OBRA_B-C19"/>
      <sheetName val="CANT_OBRA_C-G19"/>
      <sheetName val="CANT_OBRA_Z-U19"/>
      <sheetName val="CANT_OBRA_B-T19"/>
      <sheetName val="INF__EMERGENCIAS19"/>
      <sheetName val="NEC_PTES19"/>
      <sheetName val="NEC__PONTONES19"/>
      <sheetName val="señal_v19"/>
      <sheetName val="señal_H19"/>
      <sheetName val="ACCIDENTALIDAD_junio19"/>
      <sheetName val="ACCIDENTALIDAD_julio19"/>
      <sheetName val="ACCIDENTALIDAD_agosto19"/>
      <sheetName val="ACCIDENT_19"/>
      <sheetName val="DEFENSA_VIAS19"/>
      <sheetName val="ZONAS_RETIRO19"/>
      <sheetName val="CUANTI_AMV19"/>
      <sheetName val="CUALI_AMV19"/>
      <sheetName val="CUANTI_MICRO19"/>
      <sheetName val="CUALI_MICRO19"/>
      <sheetName val="ACC_EJECUTIVO19"/>
      <sheetName val="RESUM_ACCID19"/>
      <sheetName val="RESUM_ACCID_(2)19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>
        <row r="9">
          <cell r="E9" t="str">
            <v>EDGAR EDUARDO HERNANDEZ Q.</v>
          </cell>
        </row>
      </sheetData>
      <sheetData sheetId="55"/>
      <sheetData sheetId="56"/>
      <sheetData sheetId="57">
        <row r="8">
          <cell r="E8" t="str">
            <v>BIMESTRE: JULIO - AGOSTO DE 2001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9">
          <cell r="E9" t="str">
            <v>EDGAR EDUARDO HERNANDEZ Q.</v>
          </cell>
        </row>
      </sheetData>
      <sheetData sheetId="93"/>
      <sheetData sheetId="94"/>
      <sheetData sheetId="95">
        <row r="8">
          <cell r="E8" t="str">
            <v>BIMESTRE: JULIO - AGOSTO DE 2001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E9" t="str">
            <v>EDGAR EDUARDO HERNANDEZ Q.</v>
          </cell>
        </row>
      </sheetData>
      <sheetData sheetId="131"/>
      <sheetData sheetId="132"/>
      <sheetData sheetId="133">
        <row r="8">
          <cell r="E8" t="str">
            <v>BIMESTRE: JULIO - AGOSTO DE 2001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9">
          <cell r="E9" t="str">
            <v>EDGAR EDUARDO HERNANDEZ Q.</v>
          </cell>
        </row>
      </sheetData>
      <sheetData sheetId="169"/>
      <sheetData sheetId="170"/>
      <sheetData sheetId="171">
        <row r="8">
          <cell r="E8" t="str">
            <v>BIMESTRE: JULIO - AGOSTO DE 2001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>
        <row r="9">
          <cell r="E9" t="str">
            <v>EDGAR EDUARDO HERNANDEZ Q.</v>
          </cell>
        </row>
      </sheetData>
      <sheetData sheetId="207"/>
      <sheetData sheetId="208"/>
      <sheetData sheetId="209">
        <row r="8">
          <cell r="E8" t="str">
            <v>BIMESTRE: JULIO - AGOSTO DE 2001</v>
          </cell>
        </row>
      </sheetData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>
        <row r="9">
          <cell r="E9" t="str">
            <v>EDGAR EDUARDO HERNANDEZ Q.</v>
          </cell>
        </row>
      </sheetData>
      <sheetData sheetId="245"/>
      <sheetData sheetId="246"/>
      <sheetData sheetId="247">
        <row r="8">
          <cell r="E8" t="str">
            <v>BIMESTRE: JULIO - AGOSTO DE 2001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9">
          <cell r="E9" t="str">
            <v>EDGAR EDUARDO HERNANDEZ Q.</v>
          </cell>
        </row>
      </sheetData>
      <sheetData sheetId="283"/>
      <sheetData sheetId="284"/>
      <sheetData sheetId="285">
        <row r="8">
          <cell r="E8" t="str">
            <v>BIMESTRE: JULIO - AGOSTO DE 2001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9">
          <cell r="E9" t="str">
            <v>EDGAR EDUARDO HERNANDEZ Q.</v>
          </cell>
        </row>
      </sheetData>
      <sheetData sheetId="321"/>
      <sheetData sheetId="322"/>
      <sheetData sheetId="323">
        <row r="8">
          <cell r="E8" t="str">
            <v>BIMESTRE: JULIO - AGOSTO DE 2001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>
        <row r="9">
          <cell r="E9" t="str">
            <v>EDGAR EDUARDO HERNANDEZ Q.</v>
          </cell>
        </row>
      </sheetData>
      <sheetData sheetId="359"/>
      <sheetData sheetId="360"/>
      <sheetData sheetId="361">
        <row r="8">
          <cell r="E8" t="str">
            <v>BIMESTRE: JULIO - AGOSTO DE 2001</v>
          </cell>
        </row>
      </sheetData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>
        <row r="9">
          <cell r="E9" t="str">
            <v>EDGAR EDUARDO HERNANDEZ Q.</v>
          </cell>
        </row>
      </sheetData>
      <sheetData sheetId="397"/>
      <sheetData sheetId="398"/>
      <sheetData sheetId="399">
        <row r="8">
          <cell r="E8" t="str">
            <v>BIMESTRE: JULIO - AGOSTO DE 2001</v>
          </cell>
        </row>
      </sheetData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>
        <row r="9">
          <cell r="E9" t="str">
            <v>EDGAR EDUARDO HERNANDEZ Q.</v>
          </cell>
        </row>
      </sheetData>
      <sheetData sheetId="435"/>
      <sheetData sheetId="436"/>
      <sheetData sheetId="437">
        <row r="8">
          <cell r="E8" t="str">
            <v>BIMESTRE: JULIO - AGOSTO DE 2001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>
        <row r="9">
          <cell r="E9" t="str">
            <v>EDGAR EDUARDO HERNANDEZ Q.</v>
          </cell>
        </row>
      </sheetData>
      <sheetData sheetId="473"/>
      <sheetData sheetId="474"/>
      <sheetData sheetId="475">
        <row r="8">
          <cell r="E8" t="str">
            <v>BIMESTRE: JULIO - AGOSTO DE 2001</v>
          </cell>
        </row>
      </sheetData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>
        <row r="9">
          <cell r="E9" t="str">
            <v>EDGAR EDUARDO HERNANDEZ Q.</v>
          </cell>
        </row>
      </sheetData>
      <sheetData sheetId="511"/>
      <sheetData sheetId="512"/>
      <sheetData sheetId="513">
        <row r="8">
          <cell r="E8" t="str">
            <v>BIMESTRE: JULIO - AGOSTO DE 2001</v>
          </cell>
        </row>
      </sheetData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>
        <row r="9">
          <cell r="E9" t="str">
            <v>EDGAR EDUARDO HERNANDEZ Q.</v>
          </cell>
        </row>
      </sheetData>
      <sheetData sheetId="549"/>
      <sheetData sheetId="550"/>
      <sheetData sheetId="551">
        <row r="8">
          <cell r="E8" t="str">
            <v>BIMESTRE: JULIO - AGOSTO DE 2001</v>
          </cell>
        </row>
      </sheetData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>
        <row r="9">
          <cell r="E9" t="str">
            <v>EDGAR EDUARDO HERNANDEZ Q.</v>
          </cell>
        </row>
      </sheetData>
      <sheetData sheetId="587"/>
      <sheetData sheetId="588"/>
      <sheetData sheetId="589">
        <row r="8">
          <cell r="E8" t="str">
            <v>BIMESTRE: JULIO - AGOSTO DE 2001</v>
          </cell>
        </row>
      </sheetData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>
        <row r="9">
          <cell r="E9" t="str">
            <v>EDGAR EDUARDO HERNANDEZ Q.</v>
          </cell>
        </row>
      </sheetData>
      <sheetData sheetId="625"/>
      <sheetData sheetId="626"/>
      <sheetData sheetId="627">
        <row r="8">
          <cell r="E8" t="str">
            <v>BIMESTRE: JULIO - AGOSTO DE 2001</v>
          </cell>
        </row>
      </sheetData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>
        <row r="9">
          <cell r="E9" t="str">
            <v>EDGAR EDUARDO HERNANDEZ Q.</v>
          </cell>
        </row>
      </sheetData>
      <sheetData sheetId="663"/>
      <sheetData sheetId="664"/>
      <sheetData sheetId="665">
        <row r="8">
          <cell r="E8" t="str">
            <v>BIMESTRE: JULIO - AGOSTO DE 2001</v>
          </cell>
        </row>
      </sheetData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>
        <row r="9">
          <cell r="E9" t="str">
            <v>EDGAR EDUARDO HERNANDEZ Q.</v>
          </cell>
        </row>
      </sheetData>
      <sheetData sheetId="701"/>
      <sheetData sheetId="702"/>
      <sheetData sheetId="703">
        <row r="8">
          <cell r="E8" t="str">
            <v>BIMESTRE: JULIO - AGOSTO DE 2001</v>
          </cell>
        </row>
      </sheetData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>
        <row r="9">
          <cell r="E9" t="str">
            <v>EDGAR EDUARDO HERNANDEZ Q.</v>
          </cell>
        </row>
      </sheetData>
      <sheetData sheetId="739"/>
      <sheetData sheetId="740"/>
      <sheetData sheetId="741">
        <row r="8">
          <cell r="E8" t="str">
            <v>BIMESTRE: JULIO - AGOSTO DE 2001</v>
          </cell>
        </row>
      </sheetData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>
        <row r="9">
          <cell r="E9" t="str">
            <v>EDGAR EDUARDO HERNANDEZ Q.</v>
          </cell>
        </row>
      </sheetData>
      <sheetData sheetId="777"/>
      <sheetData sheetId="778"/>
      <sheetData sheetId="779">
        <row r="8">
          <cell r="E8" t="str">
            <v>BIMESTRE: JULIO - AGOSTO DE 2001</v>
          </cell>
        </row>
      </sheetData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>
        <row r="9">
          <cell r="E9" t="str">
            <v>EDGAR EDUARDO HERNANDEZ Q.</v>
          </cell>
        </row>
      </sheetData>
      <sheetData sheetId="815"/>
      <sheetData sheetId="816"/>
      <sheetData sheetId="817">
        <row r="8">
          <cell r="E8" t="str">
            <v>BIMESTRE: JULIO - AGOSTO DE 2001</v>
          </cell>
        </row>
      </sheetData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"/>
      <sheetName val="Pto_Oficial"/>
    </sheetNames>
    <sheetDataSet>
      <sheetData sheetId="0"/>
      <sheetData sheetId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MORTERO 1.4"/>
      <sheetName val="CTO 300 PSI"/>
      <sheetName val="DEMOLICION"/>
      <sheetName val="EXACAVACION"/>
      <sheetName val="TUB PVC 250mm"/>
      <sheetName val="SILLA YEE"/>
      <sheetName val="POZO"/>
      <sheetName val="RELLENO  MAT EXCAVACION"/>
      <sheetName val="RELLENO RECEB GRANULAR IP&lt;10"/>
      <sheetName val="RELLENO SUBBASE GRANU"/>
      <sheetName val="RELLENO BASE GRANU"/>
      <sheetName val="RETIRO SOBRANTE"/>
      <sheetName val="CTO HIDRAULICO"/>
      <sheetName val="PRESUPUESTO"/>
      <sheetName val="1.1"/>
      <sheetName val="1.2"/>
      <sheetName val="111"/>
      <sheetName val="1.3"/>
      <sheetName val="1.4"/>
      <sheetName val="1.5"/>
      <sheetName val="2.1"/>
      <sheetName val="2.2"/>
      <sheetName val="2.3"/>
      <sheetName val="3.1"/>
      <sheetName val="1.3 (2)"/>
      <sheetName val="Hoja18"/>
      <sheetName val="Hoja17"/>
      <sheetName val="Hoja16"/>
      <sheetName val="Hoja15"/>
      <sheetName val="Hoja14"/>
      <sheetName val="Hoja13"/>
      <sheetName val="Hoja12"/>
      <sheetName val="Hoja11"/>
      <sheetName val="3.2"/>
    </sheetNames>
    <sheetDataSet>
      <sheetData sheetId="0" refreshError="1">
        <row r="6">
          <cell r="F6" t="str">
            <v>AYUDANTE</v>
          </cell>
        </row>
        <row r="7">
          <cell r="G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datos "/>
    </sheetNames>
    <sheetDataSet>
      <sheetData sheetId="0"/>
      <sheetData sheetId="1"/>
      <sheetData sheetId="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%20GRUPO"/>
      <sheetName val="a%20%20aaInformaci%C3%B3n%20GR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acta_3"/>
      <sheetName val="acta_2"/>
      <sheetName val="acta_1"/>
      <sheetName val="modifica_(2)"/>
      <sheetName val="ANEXO_7"/>
      <sheetName val="3_1"/>
      <sheetName val="3_2"/>
      <sheetName val="5_1"/>
      <sheetName val="5_2"/>
      <sheetName val="5_3"/>
      <sheetName val="11_3"/>
      <sheetName val="11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1">
          <cell r="D21">
            <v>76779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1">
          <cell r="D21">
            <v>76779</v>
          </cell>
        </row>
      </sheetData>
      <sheetData sheetId="25"/>
      <sheetData sheetId="26"/>
      <sheetData sheetId="2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-A1"/>
      <sheetName val="INSUMOS"/>
      <sheetName val="CUADRILLA"/>
      <sheetName val="PRESUPUESTO"/>
    </sheetNames>
    <sheetDataSet>
      <sheetData sheetId="0">
        <row r="3">
          <cell r="K3">
            <v>9700</v>
          </cell>
        </row>
        <row r="5">
          <cell r="K5">
            <v>22820</v>
          </cell>
        </row>
        <row r="6">
          <cell r="K6">
            <v>22820</v>
          </cell>
        </row>
        <row r="7">
          <cell r="K7">
            <v>32520</v>
          </cell>
        </row>
        <row r="8">
          <cell r="K8">
            <v>42220</v>
          </cell>
        </row>
        <row r="9">
          <cell r="K9">
            <v>15000</v>
          </cell>
        </row>
        <row r="10">
          <cell r="K10">
            <v>42220</v>
          </cell>
        </row>
      </sheetData>
      <sheetData sheetId="1"/>
      <sheetData sheetId="2"/>
      <sheetData sheetId="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PE_01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>
        <row r="2">
          <cell r="AH2" t="str">
            <v>Beneficios Ambientales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ESTADO RED"/>
      <sheetName val="CARRETERAS"/>
      <sheetName val="GENERALIDADES "/>
      <sheetName val="1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</sheetNames>
    <sheetDataSet>
      <sheetData sheetId="0" refreshError="1">
        <row r="5">
          <cell r="G5" t="str">
            <v>45x45cm</v>
          </cell>
        </row>
        <row r="10">
          <cell r="G10" t="str">
            <v>45x45cm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INDICE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FLUJOS"/>
      <sheetName val="BASE"/>
      <sheetName val="calidad"/>
      <sheetName val="TOTCAPIT"/>
      <sheetName val="JORNABAS"/>
      <sheetName val="MATERIALES"/>
      <sheetName val="TOTCUADEQ"/>
      <sheetName val="TOTCUADMO"/>
      <sheetName val="Datos"/>
      <sheetName val="Puntajes"/>
      <sheetName val="Anexo No. 5"/>
      <sheetName val="Civil work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LISTADO APU"/>
      <sheetName val="PRESUPUESTO "/>
      <sheetName val="Cuadrillas"/>
      <sheetName val="Equ"/>
      <sheetName val="Trans"/>
      <sheetName val="Mat"/>
      <sheetName val="Salarios"/>
      <sheetName val="FACTORES"/>
      <sheetName val="Capitulos"/>
      <sheetName val="Maqui Equi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SOCIAL"/>
      <sheetName val="FORMATO TECNICO"/>
      <sheetName val="ACTIVIDADES INTERVENCION"/>
      <sheetName val="ANEXO POSEEDORES"/>
      <sheetName val="FORMATO SOCIAL (2)"/>
      <sheetName val="FORMATO TECNICO (2)"/>
    </sheetNames>
    <sheetDataSet>
      <sheetData sheetId="0"/>
      <sheetData sheetId="1"/>
      <sheetData sheetId="2" refreshError="1">
        <row r="26">
          <cell r="BR26">
            <v>0</v>
          </cell>
        </row>
        <row r="36">
          <cell r="AE36">
            <v>0</v>
          </cell>
        </row>
        <row r="82">
          <cell r="BR82">
            <v>0</v>
          </cell>
        </row>
        <row r="84">
          <cell r="AE84">
            <v>0</v>
          </cell>
        </row>
        <row r="119">
          <cell r="AE119">
            <v>0</v>
          </cell>
          <cell r="BR119">
            <v>0</v>
          </cell>
        </row>
        <row r="139">
          <cell r="AE139">
            <v>0</v>
          </cell>
        </row>
        <row r="143">
          <cell r="BR143">
            <v>0</v>
          </cell>
        </row>
      </sheetData>
      <sheetData sheetId="3"/>
      <sheetData sheetId="4"/>
      <sheetData sheetId="5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Accidentalidad"/>
      <sheetName val="Causa Posible"/>
      <sheetName val="Elementos Involucrados"/>
      <sheetName val="Res-Accide-10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Datos-Gráfica-Apartad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uesto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PERSONAL"/>
    </sheetNames>
    <sheetDataSet>
      <sheetData sheetId="0" refreshError="1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DIF"/>
      <sheetName val="PRECIOS R"/>
      <sheetName val="P"/>
      <sheetName val="P INTERV."/>
      <sheetName val="CD"/>
      <sheetName val="1.1"/>
      <sheetName val="1.2"/>
      <sheetName val="1.3"/>
      <sheetName val="1.4"/>
      <sheetName val="1.5"/>
      <sheetName val="1.6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5.1"/>
      <sheetName val="5.2"/>
      <sheetName val="6.1"/>
      <sheetName val="6.2"/>
      <sheetName val="6.3"/>
      <sheetName val="6.4"/>
      <sheetName val="6.5"/>
      <sheetName val="6.6"/>
      <sheetName val="6.7"/>
      <sheetName val="7.1"/>
      <sheetName val="7.2"/>
      <sheetName val="7.3"/>
      <sheetName val="8.1"/>
      <sheetName val="8.2"/>
      <sheetName val="9.1"/>
      <sheetName val="10.1"/>
      <sheetName val="10.2"/>
      <sheetName val="10.3"/>
      <sheetName val="10.4"/>
      <sheetName val="10.5"/>
      <sheetName val="10.6"/>
      <sheetName val="11.1"/>
      <sheetName val="12.1"/>
      <sheetName val="12.2"/>
      <sheetName val="12.3"/>
      <sheetName val="13.1"/>
      <sheetName val="13.2"/>
      <sheetName val="13.3"/>
      <sheetName val="M 1-4"/>
      <sheetName val="CTO 3000"/>
      <sheetName val="CTO 2500"/>
      <sheetName val="CRONOGRAMA"/>
      <sheetName val="CANT CTO"/>
      <sheetName val="CANT"/>
      <sheetName val="pedido"/>
      <sheetName val="CANT VIGAA"/>
      <sheetName val="CANT COL"/>
      <sheetName val="cnuc"/>
      <sheetName val="13.3 (2)"/>
    </sheetNames>
    <sheetDataSet>
      <sheetData sheetId="0"/>
      <sheetData sheetId="1" refreshError="1"/>
      <sheetData sheetId="2">
        <row r="1">
          <cell r="A1" t="str">
            <v>MATERIALES</v>
          </cell>
        </row>
        <row r="2">
          <cell r="G2" t="str">
            <v>COD</v>
          </cell>
          <cell r="H2" t="str">
            <v>CUADRILLA</v>
          </cell>
          <cell r="I2" t="str">
            <v>DIA</v>
          </cell>
          <cell r="J2" t="str">
            <v>PRECIO</v>
          </cell>
        </row>
        <row r="3">
          <cell r="G3">
            <v>1</v>
          </cell>
          <cell r="H3" t="str">
            <v>CUADRILLA A</v>
          </cell>
          <cell r="I3" t="str">
            <v>DIA</v>
          </cell>
          <cell r="J3">
            <v>65000</v>
          </cell>
        </row>
        <row r="4">
          <cell r="G4">
            <v>2</v>
          </cell>
          <cell r="H4" t="str">
            <v>CUADRILLA B</v>
          </cell>
          <cell r="I4" t="str">
            <v>DIA</v>
          </cell>
          <cell r="J4">
            <v>30000</v>
          </cell>
        </row>
        <row r="5">
          <cell r="G5">
            <v>3</v>
          </cell>
          <cell r="H5" t="str">
            <v>CUADRILLA S</v>
          </cell>
          <cell r="I5" t="str">
            <v>DIA</v>
          </cell>
          <cell r="J5">
            <v>95000</v>
          </cell>
        </row>
        <row r="6">
          <cell r="G6">
            <v>4</v>
          </cell>
          <cell r="H6" t="str">
            <v>CUADRILLA SOLDADOR</v>
          </cell>
          <cell r="I6" t="str">
            <v>DIA</v>
          </cell>
          <cell r="J6">
            <v>115000</v>
          </cell>
        </row>
        <row r="7">
          <cell r="G7">
            <v>5</v>
          </cell>
          <cell r="H7" t="str">
            <v>CUADRILLA E</v>
          </cell>
          <cell r="I7" t="str">
            <v>DIA</v>
          </cell>
          <cell r="J7">
            <v>155000</v>
          </cell>
        </row>
        <row r="8">
          <cell r="G8">
            <v>6</v>
          </cell>
          <cell r="H8" t="str">
            <v>CUADRILLA C</v>
          </cell>
          <cell r="I8" t="str">
            <v>DIA</v>
          </cell>
          <cell r="J8">
            <v>110000</v>
          </cell>
        </row>
        <row r="9">
          <cell r="G9">
            <v>7</v>
          </cell>
          <cell r="H9" t="str">
            <v>CUADRILLA D</v>
          </cell>
          <cell r="I9" t="str">
            <v>DIA</v>
          </cell>
          <cell r="J9">
            <v>60000</v>
          </cell>
        </row>
        <row r="10">
          <cell r="G10">
            <v>8</v>
          </cell>
          <cell r="H10" t="str">
            <v>CUADRILLA M</v>
          </cell>
          <cell r="I10" t="str">
            <v>DIA</v>
          </cell>
          <cell r="J10">
            <v>215000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NTIDADES"/>
      <sheetName val="APU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.1"/>
      <sheetName val="1.11.2"/>
      <sheetName val="1.11.3"/>
      <sheetName val="1.11.4"/>
      <sheetName val="1.12.1"/>
      <sheetName val="1.12.2"/>
      <sheetName val="1.12.3"/>
      <sheetName val="1.12.4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</sheetNames>
    <sheetDataSet>
      <sheetData sheetId="0" refreshError="1">
        <row r="7">
          <cell r="G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OMPONENTES"/>
      <sheetName val="INSUMOS"/>
      <sheetName val="XComponentes"/>
      <sheetName val="XActividades"/>
      <sheetName val="PRESUPUESTO (2)"/>
      <sheetName val="PRESUPUESTO (3)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3,4,4 Caja Distribuciòn 0,40 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0">
          <cell r="A10" t="str">
            <v>Descripción</v>
          </cell>
        </row>
        <row r="11">
          <cell r="A11" t="str">
            <v>A.C.P.M.</v>
          </cell>
        </row>
        <row r="12">
          <cell r="A12" t="str">
            <v>Abrazadera de 1"</v>
          </cell>
        </row>
        <row r="13">
          <cell r="A13" t="str">
            <v>Abrazadera de 1/2"</v>
          </cell>
        </row>
        <row r="14">
          <cell r="A14" t="str">
            <v>Abrazadera de 3/4"</v>
          </cell>
        </row>
        <row r="15">
          <cell r="A15" t="str">
            <v>Abrazadera metálica</v>
          </cell>
        </row>
        <row r="16">
          <cell r="A16" t="str">
            <v>Abrazadera metálica 1 1/2"</v>
          </cell>
        </row>
        <row r="17">
          <cell r="A17" t="str">
            <v>Abrazadera metálica 1 1/4"</v>
          </cell>
        </row>
        <row r="18">
          <cell r="A18" t="str">
            <v>Abrazadera metálica 1"</v>
          </cell>
        </row>
        <row r="19">
          <cell r="A19" t="str">
            <v>Abrazadera metálica 2"</v>
          </cell>
        </row>
        <row r="20">
          <cell r="A20" t="str">
            <v xml:space="preserve">Accesorio novafort </v>
          </cell>
        </row>
        <row r="21">
          <cell r="A21" t="str">
            <v>Accesorio PVCP-RDE 2" UZ</v>
          </cell>
        </row>
        <row r="22">
          <cell r="A22" t="str">
            <v>Accesorio PVCP-RDE 3" UZ</v>
          </cell>
        </row>
        <row r="23">
          <cell r="A23" t="str">
            <v>Accesorios - H.G. 1/2"</v>
          </cell>
        </row>
        <row r="24">
          <cell r="A24" t="str">
            <v>Accesorios - Y de 3"</v>
          </cell>
        </row>
        <row r="25">
          <cell r="A25" t="str">
            <v>Accesorios - Y de 4"</v>
          </cell>
        </row>
        <row r="26">
          <cell r="A26" t="str">
            <v>Accesorios PVC</v>
          </cell>
        </row>
        <row r="27">
          <cell r="A27" t="str">
            <v>Accesorios PVC-P 1 1/2"</v>
          </cell>
        </row>
        <row r="28">
          <cell r="A28" t="str">
            <v>Accesorios PVC-P 1 1/4"</v>
          </cell>
        </row>
        <row r="29">
          <cell r="A29" t="str">
            <v>Accesorios PVC-P 1"</v>
          </cell>
        </row>
        <row r="30">
          <cell r="A30" t="str">
            <v>Accesorios PVC-P 1/2"</v>
          </cell>
        </row>
        <row r="31">
          <cell r="A31" t="str">
            <v>Accesorios PVC-P 3/4"</v>
          </cell>
        </row>
        <row r="32">
          <cell r="A32" t="str">
            <v>Acero 37,000 p.s.i. 1/4"</v>
          </cell>
        </row>
        <row r="33">
          <cell r="A33" t="str">
            <v xml:space="preserve">Acero 60,000 p.s.i. </v>
          </cell>
        </row>
        <row r="34">
          <cell r="A34" t="str">
            <v>Acero de refuerzo 60000 PSI</v>
          </cell>
        </row>
        <row r="35">
          <cell r="A35" t="str">
            <v xml:space="preserve">Acero figurado 37,000 </v>
          </cell>
        </row>
        <row r="36">
          <cell r="A36" t="str">
            <v>Acero figurado 60,000 p.s.i. 1/2"</v>
          </cell>
        </row>
        <row r="37">
          <cell r="A37" t="str">
            <v>Acido muriatico</v>
          </cell>
        </row>
        <row r="38">
          <cell r="A38" t="str">
            <v xml:space="preserve">Acoflex plastico de 1/2" x  50 cms Lavamanos </v>
          </cell>
        </row>
        <row r="39">
          <cell r="A39" t="str">
            <v>Acoflex plastico de 1/2" x 7/8" de 50 cms. Sanitario</v>
          </cell>
        </row>
        <row r="40">
          <cell r="A40" t="str">
            <v>Acrilico transparente 2 mm, protección UV</v>
          </cell>
        </row>
        <row r="41">
          <cell r="A41" t="str">
            <v>Ad.Terminal cond.1"</v>
          </cell>
        </row>
        <row r="42">
          <cell r="A42" t="str">
            <v>Ad.Terminal cond.1/2"</v>
          </cell>
        </row>
        <row r="43">
          <cell r="A43" t="str">
            <v>Ad.Terminal cond.3/4"</v>
          </cell>
        </row>
        <row r="44">
          <cell r="A44" t="str">
            <v>Adaptador bajante rectangular PVC - Aguas Lluvias</v>
          </cell>
        </row>
        <row r="45">
          <cell r="A45" t="str">
            <v>Adaptador bajante rectangular PVC - alcantarillado</v>
          </cell>
        </row>
        <row r="46">
          <cell r="A46" t="str">
            <v>Adaptador conduit de 1/2"</v>
          </cell>
        </row>
        <row r="47">
          <cell r="A47" t="str">
            <v>Adaptador hembra PE AL PE 1216 - 1/2"</v>
          </cell>
        </row>
        <row r="48">
          <cell r="A48" t="str">
            <v>Adaptador hembra PE AL PE 1216 - 3/4"</v>
          </cell>
        </row>
        <row r="49">
          <cell r="A49" t="str">
            <v>Adaptador macho PE AL PE 1216 - 1/2"</v>
          </cell>
        </row>
        <row r="50">
          <cell r="A50" t="str">
            <v>Adaptador macho PE AL PE 1216 - 3/4"</v>
          </cell>
        </row>
        <row r="51">
          <cell r="A51" t="str">
            <v>Adaptador macho PVC de 1 1/2"</v>
          </cell>
        </row>
        <row r="52">
          <cell r="A52" t="str">
            <v>Adaptador macho PVC de 1"</v>
          </cell>
        </row>
        <row r="53">
          <cell r="A53" t="str">
            <v>Adaptador macho PVC de 1/2"</v>
          </cell>
        </row>
        <row r="54">
          <cell r="A54" t="str">
            <v>Adaptador macho PVC de 2 plg</v>
          </cell>
        </row>
        <row r="55">
          <cell r="A55" t="str">
            <v>Adoquín peatonal Santa Fe</v>
          </cell>
        </row>
        <row r="56">
          <cell r="A56" t="str">
            <v>Agua</v>
          </cell>
        </row>
        <row r="57">
          <cell r="A57" t="str">
            <v>Aislador de carrete en porcelana</v>
          </cell>
        </row>
        <row r="58">
          <cell r="A58" t="str">
            <v>Aislador de rosca para empalme</v>
          </cell>
        </row>
        <row r="59">
          <cell r="A59" t="str">
            <v>Aislador para percha BT</v>
          </cell>
        </row>
        <row r="60">
          <cell r="A60" t="str">
            <v>Aislador tipo pin</v>
          </cell>
        </row>
        <row r="61">
          <cell r="A61" t="str">
            <v>Alambre cobre THW 10 AWG</v>
          </cell>
        </row>
        <row r="62">
          <cell r="A62" t="str">
            <v>Alambre cobre THW 12 AWG</v>
          </cell>
        </row>
        <row r="63">
          <cell r="A63" t="str">
            <v>Alambre cobre THW 14 AWG</v>
          </cell>
        </row>
        <row r="64">
          <cell r="A64" t="str">
            <v>Alambre cobre THW 8 AWG</v>
          </cell>
        </row>
        <row r="65">
          <cell r="A65" t="str">
            <v>Alambre Cu desnudo AWG 10</v>
          </cell>
        </row>
        <row r="66">
          <cell r="A66" t="str">
            <v>Alambre Cu desnudo AWG 12</v>
          </cell>
        </row>
        <row r="67">
          <cell r="A67" t="str">
            <v>Alambre Cu desnudo AWG 14</v>
          </cell>
        </row>
        <row r="68">
          <cell r="A68" t="str">
            <v>Alambre de cobre No 10</v>
          </cell>
        </row>
        <row r="69">
          <cell r="A69" t="str">
            <v>Alambre de cobre No 12</v>
          </cell>
        </row>
        <row r="70">
          <cell r="A70" t="str">
            <v>Alambre de cobre No 14 desnudo</v>
          </cell>
        </row>
        <row r="71">
          <cell r="A71" t="str">
            <v>Alambre negro Cal. 18</v>
          </cell>
        </row>
        <row r="72">
          <cell r="A72" t="str">
            <v>Alambre Teléfono 2x22 estañado</v>
          </cell>
        </row>
        <row r="73">
          <cell r="A73" t="str">
            <v>Alicates</v>
          </cell>
        </row>
        <row r="74">
          <cell r="A74" t="str">
            <v>Alquiler Campamento 20 a 60 M2</v>
          </cell>
        </row>
        <row r="75">
          <cell r="A75" t="str">
            <v>Alumol Sika</v>
          </cell>
        </row>
        <row r="76">
          <cell r="A76" t="str">
            <v>Amarre plástico (zuncho)</v>
          </cell>
        </row>
        <row r="77">
          <cell r="A77" t="str">
            <v>Anclajes y abrazadera para bajantes aguas lluvias (3 - 4 plg)</v>
          </cell>
        </row>
        <row r="78">
          <cell r="A78" t="str">
            <v>Angulo 2 1/2" x 2 1/2" x 3/16"</v>
          </cell>
        </row>
        <row r="79">
          <cell r="A79" t="str">
            <v>Angulo 3/4 x 1/8</v>
          </cell>
        </row>
        <row r="80">
          <cell r="A80" t="str">
            <v>Angulo de cercha de 2" x 1"</v>
          </cell>
        </row>
        <row r="81">
          <cell r="A81" t="str">
            <v>Angulo de unión A-29</v>
          </cell>
        </row>
        <row r="82">
          <cell r="A82" t="str">
            <v>Anticorrosivo rojo claro PHLC</v>
          </cell>
        </row>
        <row r="83">
          <cell r="A83" t="str">
            <v xml:space="preserve">Antihumedad fachada </v>
          </cell>
        </row>
        <row r="84">
          <cell r="A84" t="str">
            <v>Arandela</v>
          </cell>
        </row>
        <row r="85">
          <cell r="A85" t="str">
            <v>Arbol especie local de 1,80 a 2,00 mts</v>
          </cell>
        </row>
        <row r="86">
          <cell r="A86" t="str">
            <v>Arena Amarilla Lavada</v>
          </cell>
        </row>
        <row r="87">
          <cell r="A87" t="str">
            <v>Arena Blanca</v>
          </cell>
        </row>
        <row r="88">
          <cell r="A88" t="str">
            <v>Arena de peña</v>
          </cell>
        </row>
        <row r="89">
          <cell r="A89" t="str">
            <v>Arena de rio</v>
          </cell>
        </row>
        <row r="90">
          <cell r="A90" t="str">
            <v>Arena de río (viaje 5 m3)</v>
          </cell>
        </row>
        <row r="91">
          <cell r="A91" t="str">
            <v xml:space="preserve">Arena lavada blanca </v>
          </cell>
        </row>
        <row r="92">
          <cell r="A92" t="str">
            <v>Arena lavada de pozo</v>
          </cell>
        </row>
        <row r="93">
          <cell r="A93" t="str">
            <v>Atornillador</v>
          </cell>
        </row>
        <row r="94">
          <cell r="A94" t="str">
            <v>Automático 3x100 Amp.</v>
          </cell>
        </row>
        <row r="95">
          <cell r="A95" t="str">
            <v>Automático 3x30, 3x40, 3x50 o 3x60 Amp.</v>
          </cell>
        </row>
        <row r="96">
          <cell r="A96" t="str">
            <v>Automático enchufable 1x20 Amp.</v>
          </cell>
        </row>
        <row r="97">
          <cell r="A97" t="str">
            <v>Automático enchufable 1x40 Amp.</v>
          </cell>
        </row>
        <row r="98">
          <cell r="A98" t="str">
            <v>Automático enchufable 2x20, 2x30, 2x40, 2x50 o 2x60 Amp.</v>
          </cell>
        </row>
        <row r="99">
          <cell r="A99" t="str">
            <v>Automático enchufable 2x70, 2x80 o 2x100 Amp.</v>
          </cell>
        </row>
        <row r="100">
          <cell r="A100" t="str">
            <v>Bajante PVC Rectangular</v>
          </cell>
        </row>
        <row r="101">
          <cell r="A101" t="str">
            <v xml:space="preserve">Baldosin cerámico blanco 20 x 20  Trafico 4 </v>
          </cell>
        </row>
        <row r="102">
          <cell r="A102" t="str">
            <v>Baldosin cerámico blanco 30 x 30</v>
          </cell>
        </row>
        <row r="103">
          <cell r="A103" t="str">
            <v>Baldosin cerámico cristanac corona 32,4 x 32,4</v>
          </cell>
        </row>
        <row r="104">
          <cell r="A104" t="str">
            <v>Baldosin cerámico Italia (30,5 x 30,5)</v>
          </cell>
        </row>
        <row r="105">
          <cell r="A105" t="str">
            <v>Baldosin cerámico pared  de 20 x 20 blanco primera</v>
          </cell>
        </row>
        <row r="106">
          <cell r="A106" t="str">
            <v>Baldosin cerámico pared Valencia 20,5 x 30,5</v>
          </cell>
        </row>
        <row r="107">
          <cell r="A107" t="str">
            <v>Baldosin de granito (30 x 30)</v>
          </cell>
        </row>
        <row r="108">
          <cell r="A108" t="str">
            <v>Barniz vitriflex</v>
          </cell>
        </row>
        <row r="109">
          <cell r="A109" t="str">
            <v>Barra  proyectante Franklin Brass, en acero Inoxidable de  1-1/4" 39 - 1/4" proyectante, capacidad mínima de 500 libras; incluye chazos y tornillos suminsitrados por el fabricante.</v>
          </cell>
        </row>
        <row r="110">
          <cell r="A110" t="str">
            <v>Barra discapacitados 18" (46 cm) cromo grival</v>
          </cell>
        </row>
        <row r="111">
          <cell r="A111" t="str">
            <v>Barra discapacitados 30" (76 cm) cromo grival; incluye chazos y tornillos, suministrados por el fabricante</v>
          </cell>
        </row>
        <row r="112">
          <cell r="A112" t="str">
            <v>Bentonita</v>
          </cell>
        </row>
        <row r="113">
          <cell r="A113" t="str">
            <v>Bisagra alum.Ext 2"</v>
          </cell>
        </row>
        <row r="114">
          <cell r="A114" t="str">
            <v>Bisagra alum.Ext 3"</v>
          </cell>
        </row>
        <row r="115">
          <cell r="A115" t="str">
            <v>Bisagra Metalisteria triple</v>
          </cell>
        </row>
        <row r="116">
          <cell r="A116" t="str">
            <v>Bloque calado sencillo 20 x 20</v>
          </cell>
        </row>
        <row r="117">
          <cell r="A117" t="str">
            <v>Bloque en concreto par muros estructurales de 0,09 x 19 x 39</v>
          </cell>
        </row>
        <row r="118">
          <cell r="A118" t="str">
            <v>Bloque en concreto para muros  tipo piedra de 12 x 20 X 40 cm.</v>
          </cell>
        </row>
        <row r="119">
          <cell r="A119" t="str">
            <v>Bloque en concreto para muros estructurales de 12  X 20 X 40</v>
          </cell>
        </row>
        <row r="120">
          <cell r="A120" t="str">
            <v>Bloque en concreto para muros no estructurales, lisos de  6 x 20 x 40</v>
          </cell>
        </row>
        <row r="121">
          <cell r="A121" t="str">
            <v>Bloque muro LN-14N</v>
          </cell>
        </row>
        <row r="122">
          <cell r="A122" t="str">
            <v>Bloque No.4</v>
          </cell>
        </row>
        <row r="123">
          <cell r="A123" t="str">
            <v>Bloque No.5</v>
          </cell>
        </row>
        <row r="124">
          <cell r="A124" t="str">
            <v>Bombillo de bajo consumo</v>
          </cell>
        </row>
        <row r="125">
          <cell r="A125" t="str">
            <v>Boquilla terminal EMT de 1"</v>
          </cell>
        </row>
        <row r="126">
          <cell r="A126" t="str">
            <v>Boquilla terminal EMT de 1-1/2"</v>
          </cell>
        </row>
        <row r="127">
          <cell r="A127" t="str">
            <v>Boquilla terminal EMT de 3/4"</v>
          </cell>
        </row>
        <row r="128">
          <cell r="A128" t="str">
            <v>Boquilla terminal PVC de 1"</v>
          </cell>
        </row>
        <row r="129">
          <cell r="A129" t="str">
            <v>Boquilla terminal PVC de 1/2"</v>
          </cell>
        </row>
        <row r="130">
          <cell r="A130" t="str">
            <v>Boquilla terminal PVC de 1-1/2"</v>
          </cell>
        </row>
        <row r="131">
          <cell r="A131" t="str">
            <v>Boquilla terminal PVC de 3/4"</v>
          </cell>
        </row>
        <row r="132">
          <cell r="A132" t="str">
            <v>Brazo para luminaria en poste</v>
          </cell>
        </row>
        <row r="133">
          <cell r="A133" t="str">
            <v>Breaker de riel bipolar  2 x 100A</v>
          </cell>
        </row>
        <row r="134">
          <cell r="A134" t="str">
            <v>Broca para concreto 1/2"</v>
          </cell>
        </row>
        <row r="135">
          <cell r="A135" t="str">
            <v>Broca para concreto 1/4"</v>
          </cell>
        </row>
        <row r="136">
          <cell r="A136" t="str">
            <v>Buje roscado  1" x 1 1/4"  PVC - Presión</v>
          </cell>
        </row>
        <row r="137">
          <cell r="A137" t="str">
            <v>Buje roscado  1" x 3/4"  PVC - Presión</v>
          </cell>
        </row>
        <row r="138">
          <cell r="A138" t="str">
            <v>Buje roscado  3/4" x 1/2" PVC - Presión</v>
          </cell>
        </row>
        <row r="139">
          <cell r="A139" t="str">
            <v>Caballete para cubierta bioclimatica, en acero y foil de aluminio de 0,70 x 2 mts</v>
          </cell>
        </row>
        <row r="140">
          <cell r="A140" t="str">
            <v>Cable ACSR 1/0</v>
          </cell>
        </row>
        <row r="141">
          <cell r="A141" t="str">
            <v>Cable ACSR 2/0</v>
          </cell>
        </row>
        <row r="142">
          <cell r="A142" t="str">
            <v>Cable antifraude 1x8+8</v>
          </cell>
        </row>
        <row r="143">
          <cell r="A143" t="str">
            <v>Cable antifraude 2x4+4</v>
          </cell>
        </row>
        <row r="144">
          <cell r="A144" t="str">
            <v>Cable antifraude 2x6+6</v>
          </cell>
        </row>
        <row r="145">
          <cell r="A145" t="str">
            <v>Cable antifraude 2x8+8</v>
          </cell>
        </row>
        <row r="146">
          <cell r="A146" t="str">
            <v>Cable antifraude 3x4+6</v>
          </cell>
        </row>
        <row r="147">
          <cell r="A147" t="str">
            <v>Cable antifraude 3x6+8</v>
          </cell>
        </row>
        <row r="148">
          <cell r="A148" t="str">
            <v>Cable antifraude 3x8+10</v>
          </cell>
        </row>
        <row r="149">
          <cell r="A149" t="str">
            <v>Cable de cobre No 2</v>
          </cell>
        </row>
        <row r="150">
          <cell r="A150" t="str">
            <v>Cable de cobre No 4</v>
          </cell>
        </row>
        <row r="151">
          <cell r="A151" t="str">
            <v>Cable de cobre No 6</v>
          </cell>
        </row>
        <row r="152">
          <cell r="A152" t="str">
            <v>Cable de cobre No 8</v>
          </cell>
        </row>
        <row r="153">
          <cell r="A153" t="str">
            <v xml:space="preserve">Cadena galvanizada 3/8" </v>
          </cell>
        </row>
        <row r="154">
          <cell r="A154" t="str">
            <v>Caja 2400</v>
          </cell>
        </row>
        <row r="155">
          <cell r="A155" t="str">
            <v>Caja 5800</v>
          </cell>
        </row>
        <row r="156">
          <cell r="A156" t="str">
            <v>Caja de un medidor Agua</v>
          </cell>
        </row>
        <row r="157">
          <cell r="A157" t="str">
            <v>Caja en mampostería de 30x30x30</v>
          </cell>
        </row>
        <row r="158">
          <cell r="A158" t="str">
            <v>Caja en mampostería doble</v>
          </cell>
        </row>
        <row r="159">
          <cell r="A159" t="str">
            <v>Caja en mampostería sencilla</v>
          </cell>
        </row>
        <row r="160">
          <cell r="A160" t="str">
            <v>Caja en mampostería tipo A.P.</v>
          </cell>
        </row>
        <row r="161">
          <cell r="A161" t="str">
            <v>Caja octagonal</v>
          </cell>
        </row>
        <row r="162">
          <cell r="A162" t="str">
            <v>Caja para 2 circuitos monofásica</v>
          </cell>
        </row>
        <row r="163">
          <cell r="A163" t="str">
            <v>Caja para 3 circuitos monofásica</v>
          </cell>
        </row>
        <row r="164">
          <cell r="A164" t="str">
            <v>Caja para 4 circuitos monofásica</v>
          </cell>
        </row>
        <row r="165">
          <cell r="A165" t="str">
            <v>Caja para 6 circuitos monofásica</v>
          </cell>
        </row>
        <row r="166">
          <cell r="A166" t="str">
            <v>Caja para 9 circuitos bifásica</v>
          </cell>
        </row>
        <row r="167">
          <cell r="A167" t="str">
            <v>Caja para contador energia</v>
          </cell>
        </row>
        <row r="168">
          <cell r="A168" t="str">
            <v>Caja para contador medición indirecta</v>
          </cell>
        </row>
        <row r="169">
          <cell r="A169" t="str">
            <v>Caja tapa registro europa de 15 x 15 blanca</v>
          </cell>
        </row>
        <row r="170">
          <cell r="A170" t="str">
            <v>Calado en concreto prefabricado de 0,40 x 0,40 x 0,20 mts (según diseño arquitectónico)</v>
          </cell>
        </row>
        <row r="171">
          <cell r="A171" t="str">
            <v>Canal PVC  Tipo Amazonas</v>
          </cell>
        </row>
        <row r="172">
          <cell r="A172" t="str">
            <v>Canaleta .8  L=2.40</v>
          </cell>
        </row>
        <row r="173">
          <cell r="A173" t="str">
            <v>Canaleta Metal C/Divis.10 x 4</v>
          </cell>
        </row>
        <row r="174">
          <cell r="A174" t="str">
            <v>Capacete 1"</v>
          </cell>
        </row>
        <row r="175">
          <cell r="A175" t="str">
            <v>Capacete 1-1/2"</v>
          </cell>
        </row>
        <row r="176">
          <cell r="A176" t="str">
            <v>Capacete 3/4"</v>
          </cell>
        </row>
        <row r="177">
          <cell r="A177" t="str">
            <v>Capacete de 1 1/2"</v>
          </cell>
        </row>
        <row r="178">
          <cell r="A178" t="str">
            <v>Capacete de 1 1/4"</v>
          </cell>
        </row>
        <row r="179">
          <cell r="A179" t="str">
            <v>Caseton de E = 0,52 m</v>
          </cell>
        </row>
        <row r="180">
          <cell r="A180" t="str">
            <v>Caseton de E = 0.40 m</v>
          </cell>
        </row>
        <row r="181">
          <cell r="A181" t="str">
            <v>Caseton de E = 0.42 m</v>
          </cell>
        </row>
        <row r="182">
          <cell r="A182" t="str">
            <v>Caseton de E = 0.45 m</v>
          </cell>
        </row>
        <row r="183">
          <cell r="A183" t="str">
            <v xml:space="preserve">Cemento blanco </v>
          </cell>
        </row>
        <row r="184">
          <cell r="A184" t="str">
            <v xml:space="preserve">Cemento gris </v>
          </cell>
        </row>
        <row r="185">
          <cell r="A185" t="str">
            <v>Cerco ordinario 3M</v>
          </cell>
        </row>
        <row r="186">
          <cell r="A186" t="str">
            <v>Cerradura de alcoba en poma metálica</v>
          </cell>
        </row>
        <row r="187">
          <cell r="A187" t="str">
            <v>Cerradura Gato doble cerrojo/210400</v>
          </cell>
        </row>
        <row r="188">
          <cell r="A188" t="str">
            <v>Cerradura Inafer C-998 Madera</v>
          </cell>
        </row>
        <row r="189">
          <cell r="A189" t="str">
            <v>Cerradura puerta discapacitados 63 AA - F30 B A &amp; A</v>
          </cell>
        </row>
        <row r="190">
          <cell r="A190" t="str">
            <v xml:space="preserve">Cerradura Schlage, cilindrica de manija Jupiter cromada mate Ref. </v>
          </cell>
        </row>
        <row r="191">
          <cell r="A191" t="str">
            <v>Cerradura Shlage Ref A30D - terraza, Georgia</v>
          </cell>
        </row>
        <row r="192">
          <cell r="A192" t="str">
            <v>Cerradura Shlage Ref B362 Doble cilindro</v>
          </cell>
        </row>
        <row r="193">
          <cell r="A193" t="str">
            <v>Cerradura YALE 170 1/4</v>
          </cell>
        </row>
        <row r="194">
          <cell r="A194" t="str">
            <v>Cerradura YALE doble pasador 987-1 1/4</v>
          </cell>
        </row>
        <row r="195">
          <cell r="A195" t="str">
            <v>Cesped - especie nativa</v>
          </cell>
        </row>
        <row r="196">
          <cell r="A196" t="str">
            <v xml:space="preserve">Chazo p/tornillo </v>
          </cell>
        </row>
        <row r="197">
          <cell r="A197" t="str">
            <v>Cheque red white roscado  3/4"; incluye accesorios</v>
          </cell>
        </row>
        <row r="198">
          <cell r="A198" t="str">
            <v>Cheque red white roscado de   1/2"; incluye accesorios</v>
          </cell>
        </row>
        <row r="199">
          <cell r="A199" t="str">
            <v>Cheque red white roscado de 1"; incluye accesorios</v>
          </cell>
        </row>
        <row r="200">
          <cell r="A200" t="str">
            <v>Cinta aislante</v>
          </cell>
        </row>
        <row r="201">
          <cell r="A201" t="str">
            <v>Cinta peligro</v>
          </cell>
        </row>
        <row r="202">
          <cell r="A202" t="str">
            <v xml:space="preserve">Cinta Teflón </v>
          </cell>
        </row>
        <row r="203">
          <cell r="A203" t="str">
            <v>Clavija de caucho 3 polos aérea</v>
          </cell>
        </row>
        <row r="204">
          <cell r="A204" t="str">
            <v>CLORO DESINFECTANTE</v>
          </cell>
        </row>
        <row r="205">
          <cell r="A205" t="str">
            <v>Codo 90º  CxC Sanitario 2"</v>
          </cell>
        </row>
        <row r="206">
          <cell r="A206" t="str">
            <v>Codo 90º  CxC Sanitario 3"</v>
          </cell>
        </row>
        <row r="207">
          <cell r="A207" t="str">
            <v>Codo 90º  CxC Sanitario 4"</v>
          </cell>
        </row>
        <row r="208">
          <cell r="A208" t="str">
            <v>Codo 90º 1/4 CxC 3"</v>
          </cell>
        </row>
        <row r="209">
          <cell r="A209" t="str">
            <v>Codo 90º 1/4 CxC 4"</v>
          </cell>
        </row>
        <row r="210">
          <cell r="A210" t="str">
            <v>Codo 90º Pres.PVC 1 1/2"</v>
          </cell>
        </row>
        <row r="211">
          <cell r="A211" t="str">
            <v>Codo 90º Pres.PVC 1"</v>
          </cell>
        </row>
        <row r="212">
          <cell r="A212" t="str">
            <v>Codo 90º Pres.PVC 1/2"</v>
          </cell>
        </row>
        <row r="213">
          <cell r="A213" t="str">
            <v>Codo 90º Pres.PVC 2"</v>
          </cell>
        </row>
        <row r="214">
          <cell r="A214" t="str">
            <v>Codo 90º Pres.PVC 3/4"</v>
          </cell>
        </row>
        <row r="215">
          <cell r="A215" t="str">
            <v>Codo bajante 90º PVC rectangular</v>
          </cell>
        </row>
        <row r="216">
          <cell r="A216" t="str">
            <v>Codo H.G: 1"</v>
          </cell>
        </row>
        <row r="217">
          <cell r="A217" t="str">
            <v>Codo H.G: 1. 1/2"</v>
          </cell>
        </row>
        <row r="218">
          <cell r="A218" t="str">
            <v>Codo H.G: 1/2"</v>
          </cell>
        </row>
        <row r="219">
          <cell r="A219" t="str">
            <v>Codo PVC-P 1/2"</v>
          </cell>
        </row>
        <row r="220">
          <cell r="A220" t="str">
            <v>Codo PVC-P 3/4"</v>
          </cell>
        </row>
        <row r="221">
          <cell r="A221" t="str">
            <v>Codo PVC-S  22,5º</v>
          </cell>
        </row>
        <row r="222">
          <cell r="A222" t="str">
            <v>Concreto de 2,000 p.s.i.</v>
          </cell>
        </row>
        <row r="223">
          <cell r="A223" t="str">
            <v>Concreto de 2,500 p.s.i.</v>
          </cell>
        </row>
        <row r="224">
          <cell r="A224" t="str">
            <v>Concreto de 3,000 p.s.i.</v>
          </cell>
        </row>
        <row r="225">
          <cell r="A225" t="str">
            <v>Concreto de 3,000 p.s.i., premezclado y  bombeado</v>
          </cell>
        </row>
        <row r="226">
          <cell r="A226" t="str">
            <v>Concreto de 3,500 p.s.i.</v>
          </cell>
        </row>
        <row r="227">
          <cell r="A227" t="str">
            <v>Concreto de 4,000 p.s.i.</v>
          </cell>
        </row>
        <row r="228">
          <cell r="A228" t="str">
            <v>Conector para varilla cooper weld</v>
          </cell>
        </row>
        <row r="229">
          <cell r="A229" t="str">
            <v>Contador electrónico bifásico</v>
          </cell>
        </row>
        <row r="230">
          <cell r="A230" t="str">
            <v>Contador electrónico Trifásico</v>
          </cell>
        </row>
        <row r="231">
          <cell r="A231" t="str">
            <v>Coraza PVC de 1/2"</v>
          </cell>
        </row>
        <row r="232">
          <cell r="A232" t="str">
            <v>Cortacircuito de cañuela</v>
          </cell>
        </row>
        <row r="233">
          <cell r="A233" t="str">
            <v>Cortafrío</v>
          </cell>
        </row>
        <row r="234">
          <cell r="A234" t="str">
            <v>Cruceta de 1.50</v>
          </cell>
        </row>
        <row r="235">
          <cell r="A235" t="str">
            <v>Curva conduit PVC 1"</v>
          </cell>
        </row>
        <row r="236">
          <cell r="A236" t="str">
            <v>Curva conduit PVC 1/2"</v>
          </cell>
        </row>
        <row r="237">
          <cell r="A237" t="str">
            <v>Curva conduit PVC 1-1/2"</v>
          </cell>
        </row>
        <row r="238">
          <cell r="A238" t="str">
            <v>Curva conduit PVC 3/4"</v>
          </cell>
        </row>
        <row r="239">
          <cell r="A239" t="str">
            <v>Curva galvanizada de 1 1/2"</v>
          </cell>
        </row>
        <row r="240">
          <cell r="A240" t="str">
            <v>Curva galvanizada de 1 1/4"</v>
          </cell>
        </row>
        <row r="241">
          <cell r="A241" t="str">
            <v>Curva galvanizada de 1"</v>
          </cell>
        </row>
        <row r="242">
          <cell r="A242" t="str">
            <v>Derivación luminaria con empalme y cable encauchetado</v>
          </cell>
        </row>
        <row r="243">
          <cell r="A243" t="str">
            <v>Desagüe automatico lavamanos</v>
          </cell>
        </row>
        <row r="244">
          <cell r="A244" t="str">
            <v>Detergentes, ácidos</v>
          </cell>
        </row>
        <row r="245">
          <cell r="A245" t="str">
            <v>Diagonal</v>
          </cell>
        </row>
        <row r="246">
          <cell r="A246" t="str">
            <v>Disolvente Thinner</v>
          </cell>
        </row>
        <row r="247">
          <cell r="A247" t="str">
            <v>Divisor Ref ALN - 546</v>
          </cell>
        </row>
        <row r="248">
          <cell r="A248" t="str">
            <v>Domo acrílico</v>
          </cell>
        </row>
        <row r="249">
          <cell r="A249" t="str">
            <v xml:space="preserve">Ducha  sencilla incluye accesorios </v>
          </cell>
        </row>
        <row r="250">
          <cell r="A250" t="str">
            <v>Durmiente abarco 4M</v>
          </cell>
        </row>
        <row r="251">
          <cell r="A251" t="str">
            <v>Durmiente ordinario 3 m</v>
          </cell>
        </row>
        <row r="252">
          <cell r="A252" t="str">
            <v>Empaque Triangular Caucho</v>
          </cell>
        </row>
        <row r="253">
          <cell r="A253" t="str">
            <v>Encauchetado 3x14</v>
          </cell>
        </row>
        <row r="254">
          <cell r="A254" t="str">
            <v>Enchape de mesón en madera Cedro</v>
          </cell>
        </row>
        <row r="255">
          <cell r="A255" t="str">
            <v>Encofroil MET- Desmoldante Cast Off</v>
          </cell>
        </row>
        <row r="256">
          <cell r="A256" t="str">
            <v>Escuadra metálica para anclaje</v>
          </cell>
        </row>
        <row r="257">
          <cell r="A257" t="str">
            <v>Esfumado 20,5 x 20,5</v>
          </cell>
        </row>
        <row r="258">
          <cell r="A258" t="str">
            <v>Esmalte epoxico Epoxibler 2 componentes</v>
          </cell>
        </row>
        <row r="259">
          <cell r="A259" t="str">
            <v>Esmalte mate supersintético</v>
          </cell>
        </row>
        <row r="260">
          <cell r="A260" t="str">
            <v>Esmalte sintético para señalización</v>
          </cell>
        </row>
        <row r="261">
          <cell r="A261" t="str">
            <v>Esmalte sintético Pintulux</v>
          </cell>
        </row>
        <row r="262">
          <cell r="A262" t="str">
            <v>Esmalte sobre reja</v>
          </cell>
        </row>
        <row r="263">
          <cell r="A263" t="str">
            <v>Espárrago para anclaje</v>
          </cell>
        </row>
        <row r="264">
          <cell r="A264" t="str">
            <v>Espejo biselado de 4 mm</v>
          </cell>
        </row>
        <row r="265">
          <cell r="A265" t="str">
            <v>Estaca madera para replanteo</v>
          </cell>
        </row>
        <row r="266">
          <cell r="A266" t="str">
            <v xml:space="preserve">Estuco </v>
          </cell>
        </row>
        <row r="267">
          <cell r="A267" t="str">
            <v xml:space="preserve">Falleba </v>
          </cell>
        </row>
        <row r="268">
          <cell r="A268" t="str">
            <v>Falleba con portacandado</v>
          </cell>
        </row>
        <row r="269">
          <cell r="A269" t="str">
            <v>Flotador 3/4 plg - bronce, incluye accesorios</v>
          </cell>
        </row>
        <row r="270">
          <cell r="A270" t="str">
            <v>Flotador mecánico 1" Incluye accesorios</v>
          </cell>
        </row>
        <row r="271">
          <cell r="A271" t="str">
            <v>Fluorescente 2x32 bajo consumo</v>
          </cell>
        </row>
        <row r="272">
          <cell r="A272" t="str">
            <v>Fotocelda para luminaria en poste</v>
          </cell>
        </row>
        <row r="273">
          <cell r="A273" t="str">
            <v xml:space="preserve">Gancho galvanizado con platina </v>
          </cell>
        </row>
        <row r="274">
          <cell r="A274" t="str">
            <v>Gancho para canaleta 90 madera</v>
          </cell>
        </row>
        <row r="275">
          <cell r="A275" t="str">
            <v>Gancho teja eternit 150mm</v>
          </cell>
        </row>
        <row r="276">
          <cell r="A276" t="str">
            <v>Gancho teja eternit 55mm</v>
          </cell>
        </row>
        <row r="277">
          <cell r="A277" t="str">
            <v>Gancho Tensor GalvanizadoTipo comercial 5/16 x 4 1/4"</v>
          </cell>
        </row>
        <row r="278">
          <cell r="A278" t="str">
            <v>Geotextil NT 1600</v>
          </cell>
        </row>
        <row r="279">
          <cell r="A279" t="str">
            <v>Geotextil Tejido 1700</v>
          </cell>
        </row>
        <row r="280">
          <cell r="A280" t="str">
            <v>Grafil 6 mm</v>
          </cell>
        </row>
        <row r="281">
          <cell r="A281" t="str">
            <v>Grafil 8 mm</v>
          </cell>
        </row>
        <row r="282">
          <cell r="A282" t="str">
            <v>Granito No.2</v>
          </cell>
        </row>
        <row r="283">
          <cell r="A283" t="str">
            <v>Granito Pulido para mesones</v>
          </cell>
        </row>
        <row r="284">
          <cell r="A284" t="str">
            <v>Gravilla de rio (viaje 5 m3)</v>
          </cell>
        </row>
        <row r="285">
          <cell r="A285" t="str">
            <v>Gravilla mona Nº 2</v>
          </cell>
        </row>
        <row r="286">
          <cell r="A286" t="str">
            <v>Griferia Lavaplatos sencilla metal cromo</v>
          </cell>
        </row>
        <row r="287">
          <cell r="A287" t="str">
            <v>Grúa</v>
          </cell>
        </row>
        <row r="288">
          <cell r="A288" t="str">
            <v>Guardaescoba granito  7 X 33</v>
          </cell>
        </row>
        <row r="289">
          <cell r="A289" t="str">
            <v>Guardaescoba granito pulido media caña; tipo alfa</v>
          </cell>
        </row>
        <row r="290">
          <cell r="A290" t="str">
            <v>Guaya 1/8"</v>
          </cell>
        </row>
        <row r="291">
          <cell r="A291" t="str">
            <v>Hebilla bandit 3/8"</v>
          </cell>
        </row>
        <row r="292">
          <cell r="A292" t="str">
            <v>Hidrosello Canal Amazonas</v>
          </cell>
        </row>
        <row r="293">
          <cell r="A293" t="str">
            <v>Hierro cuadrado 9 mm</v>
          </cell>
        </row>
        <row r="294">
          <cell r="A294" t="str">
            <v>Hoja puerta triplex 0,81</v>
          </cell>
        </row>
        <row r="295">
          <cell r="A295" t="str">
            <v>Hoja puerta triplex 4mm.(2x1). Entamborada. Estructura ancho=0.10 m., espesor 4cm.</v>
          </cell>
        </row>
        <row r="296">
          <cell r="A296" t="str">
            <v>Icopor</v>
          </cell>
        </row>
        <row r="297">
          <cell r="A297" t="str">
            <v>Instalación Acometidad Sanitaria - Baños inc Mat.</v>
          </cell>
        </row>
        <row r="298">
          <cell r="A298" t="str">
            <v>Interruptor doble</v>
          </cell>
        </row>
        <row r="299">
          <cell r="A299" t="str">
            <v>Interruptor sencillo</v>
          </cell>
        </row>
        <row r="300">
          <cell r="A300" t="str">
            <v>Interruptor sencillo + tomacorriente con polo a tierra</v>
          </cell>
        </row>
        <row r="301">
          <cell r="A301" t="str">
            <v>Interruptor triple</v>
          </cell>
        </row>
        <row r="302">
          <cell r="A302" t="str">
            <v>Juego conx. Tanque</v>
          </cell>
        </row>
        <row r="303">
          <cell r="A303" t="str">
            <v>Ladrillo prensado Santa Fe</v>
          </cell>
        </row>
        <row r="304">
          <cell r="A304" t="str">
            <v>Ladrillo rejilla</v>
          </cell>
        </row>
        <row r="305">
          <cell r="A305" t="str">
            <v>Ladrillo tolete común</v>
          </cell>
        </row>
        <row r="306">
          <cell r="A306" t="str">
            <v>Ladrillo tolete estructural, color según especificaciones arquitectónicas, propias del proyecto (visto 2 caras)</v>
          </cell>
        </row>
        <row r="307">
          <cell r="A307" t="str">
            <v>Ladrillo tolete recocido</v>
          </cell>
        </row>
        <row r="308">
          <cell r="A308" t="str">
            <v>Lamina Cold-Rolled Cal. 18 - M2</v>
          </cell>
        </row>
        <row r="309">
          <cell r="A309" t="str">
            <v>Lamina Cold-Rolled Cal. 20</v>
          </cell>
        </row>
        <row r="310">
          <cell r="A310" t="str">
            <v>Lamina Cold-Rolled Cal.18  1,2 x 2,4 m</v>
          </cell>
        </row>
        <row r="311">
          <cell r="A311" t="str">
            <v>Lámina galvanizada Cal 18</v>
          </cell>
        </row>
        <row r="312">
          <cell r="A312" t="str">
            <v>Lamina galvanizada cal.20</v>
          </cell>
        </row>
        <row r="313">
          <cell r="A313" t="str">
            <v>Lámina lisa Aluminio e=3mm</v>
          </cell>
        </row>
        <row r="314">
          <cell r="A314" t="str">
            <v>Lámpara fluorescente 2 x 32 - T 8</v>
          </cell>
        </row>
        <row r="315">
          <cell r="A315" t="str">
            <v xml:space="preserve">Lámpara Fluorescente 2 x 48" </v>
          </cell>
        </row>
        <row r="316">
          <cell r="A316" t="str">
            <v>Lavamanos  de colgar blanco</v>
          </cell>
        </row>
        <row r="317">
          <cell r="A317" t="str">
            <v>Lavamanos de sobreponer blanco</v>
          </cell>
        </row>
        <row r="318">
          <cell r="A318" t="str">
            <v>Lavaplatos de empotrar acero inoxidable 35x50</v>
          </cell>
        </row>
        <row r="319">
          <cell r="A319" t="str">
            <v>Limpiador PVC 1/8</v>
          </cell>
        </row>
        <row r="320">
          <cell r="A320" t="str">
            <v>Llave individual para lavamanos</v>
          </cell>
        </row>
        <row r="321">
          <cell r="A321" t="str">
            <v>Llave terminal 1/2" - cromada , incluye adaptadores</v>
          </cell>
        </row>
        <row r="322">
          <cell r="A322" t="str">
            <v>Lona Verde</v>
          </cell>
        </row>
        <row r="323">
          <cell r="A323" t="str">
            <v>Lubricante de silicona Canal y Bajante Amazonas</v>
          </cell>
        </row>
        <row r="324">
          <cell r="A324" t="str">
            <v>Luminaria de sodio cerrada 125W 208W</v>
          </cell>
        </row>
        <row r="325">
          <cell r="A325" t="str">
            <v>Luminaria de sodio cerrada 70W 208W</v>
          </cell>
        </row>
        <row r="326">
          <cell r="A326" t="str">
            <v>Malla con vena</v>
          </cell>
        </row>
        <row r="327">
          <cell r="A327" t="str">
            <v>Malla electrosoldada D 4 x 4 mm y Separación 15 x 25 cm</v>
          </cell>
        </row>
        <row r="328">
          <cell r="A328" t="str">
            <v>Malla Eslabonada galvanizada Cal 12 huecos de 1/12 x  1/2 plg</v>
          </cell>
        </row>
        <row r="329">
          <cell r="A329" t="str">
            <v>Malla para gaviones</v>
          </cell>
        </row>
        <row r="330">
          <cell r="A330" t="str">
            <v>Malla tipo gallinero</v>
          </cell>
        </row>
        <row r="331">
          <cell r="A331" t="str">
            <v xml:space="preserve">Mallas electrosoldadas </v>
          </cell>
        </row>
        <row r="332">
          <cell r="A332" t="str">
            <v>Manija</v>
          </cell>
        </row>
        <row r="333">
          <cell r="A333" t="str">
            <v xml:space="preserve">Manija para ventana de aluminio </v>
          </cell>
        </row>
        <row r="334">
          <cell r="A334" t="str">
            <v>Maniobra de corte</v>
          </cell>
        </row>
        <row r="335">
          <cell r="A335" t="str">
            <v>Manto Asfaltico con foil de aluminio</v>
          </cell>
        </row>
        <row r="336">
          <cell r="A336" t="str">
            <v>Marco para caja doble</v>
          </cell>
        </row>
        <row r="337">
          <cell r="A337" t="str">
            <v>Marco para caja sencilla</v>
          </cell>
        </row>
        <row r="338">
          <cell r="A338" t="str">
            <v>Marco puerta de seguridad Cal.18</v>
          </cell>
        </row>
        <row r="339">
          <cell r="A339" t="str">
            <v>Marco puerta lámina 1.00. Lám.Cal.18</v>
          </cell>
        </row>
        <row r="340">
          <cell r="A340" t="str">
            <v>Marco puerta lámina Cold rolled Cal 18</v>
          </cell>
        </row>
        <row r="341">
          <cell r="A341" t="str">
            <v>Marco ventana</v>
          </cell>
        </row>
        <row r="342">
          <cell r="A342" t="str">
            <v>Marco y tapa para caja de inspección de  0,30 x 0,30 mts</v>
          </cell>
        </row>
        <row r="343">
          <cell r="A343" t="str">
            <v>Marco y tapa para cámara de inspección CS274</v>
          </cell>
        </row>
        <row r="344">
          <cell r="A344" t="str">
            <v>Marco y tapa para cámara de inspección CS275</v>
          </cell>
        </row>
        <row r="345">
          <cell r="A345" t="str">
            <v>Marmolina</v>
          </cell>
        </row>
        <row r="346">
          <cell r="A346" t="str">
            <v>Medidor de agua 1/2"</v>
          </cell>
        </row>
        <row r="347">
          <cell r="A347" t="str">
            <v>Medidor de luz Trifásico</v>
          </cell>
        </row>
        <row r="348">
          <cell r="A348" t="str">
            <v>Mesón acero inoxidable Cal.16. Dim.(0.60 x 0.85).</v>
          </cell>
        </row>
        <row r="349">
          <cell r="A349" t="str">
            <v>Mesón acero inoxidable Cal.16. Dim.(0.76 x 1.02).</v>
          </cell>
        </row>
        <row r="350">
          <cell r="A350" t="str">
            <v>Mesón acero inoxidable Cal.16. Dim.(0.90 x 2.95).</v>
          </cell>
        </row>
        <row r="351">
          <cell r="A351" t="str">
            <v>Mesón acero inoxidable Cal.16. Dim.(1.30 x 4.15).</v>
          </cell>
        </row>
        <row r="352">
          <cell r="A352" t="str">
            <v>Mortero 1:3</v>
          </cell>
        </row>
        <row r="353">
          <cell r="A353" t="str">
            <v>Mortero 1:3 impermeabilizado</v>
          </cell>
        </row>
        <row r="354">
          <cell r="A354" t="str">
            <v>Mortero 1:4</v>
          </cell>
        </row>
        <row r="355">
          <cell r="A355" t="str">
            <v>Mortero 1:4 impermeabilizado</v>
          </cell>
        </row>
        <row r="356">
          <cell r="A356" t="str">
            <v>Mortero 1:5</v>
          </cell>
        </row>
        <row r="357">
          <cell r="A357" t="str">
            <v>Mortero 1:7</v>
          </cell>
        </row>
        <row r="358">
          <cell r="A358" t="str">
            <v>Mortero de pega 1:4 e=1,5 cm</v>
          </cell>
        </row>
        <row r="359">
          <cell r="A359" t="str">
            <v xml:space="preserve">Mortero de relleno 1:4 </v>
          </cell>
        </row>
        <row r="360">
          <cell r="A360" t="str">
            <v>Multiamperímetro</v>
          </cell>
        </row>
        <row r="361">
          <cell r="A361" t="str">
            <v>Niple H.G. 1/2 " x 0,10 m</v>
          </cell>
        </row>
        <row r="362">
          <cell r="A362" t="str">
            <v>Niple H.G. 1/2 " x 0,20 m</v>
          </cell>
        </row>
        <row r="363">
          <cell r="A363" t="str">
            <v>Orinal Mediano  blanco primera calidad,   incluye griferia tradicional cromo  tipo grival  o similar y accesorios</v>
          </cell>
        </row>
        <row r="364">
          <cell r="A364" t="str">
            <v>Pabmeril pliego</v>
          </cell>
        </row>
        <row r="365">
          <cell r="A365" t="str">
            <v>Paral de Madera 3m</v>
          </cell>
        </row>
        <row r="366">
          <cell r="A366" t="str">
            <v>Paral en tubo metalico seccion cuadra de 1 1/2" cal. 18</v>
          </cell>
        </row>
        <row r="367">
          <cell r="A367" t="str">
            <v>Pararayos</v>
          </cell>
        </row>
        <row r="368">
          <cell r="A368" t="str">
            <v>Pegacor blanco</v>
          </cell>
        </row>
        <row r="369">
          <cell r="A369" t="str">
            <v xml:space="preserve">Peinazo </v>
          </cell>
        </row>
        <row r="370">
          <cell r="A370" t="str">
            <v>Percha de 2 puestos BT</v>
          </cell>
        </row>
        <row r="371">
          <cell r="A371" t="str">
            <v>Percha de 3 puestos BT</v>
          </cell>
        </row>
        <row r="372">
          <cell r="A372" t="str">
            <v>Percha de 4 puestos BT</v>
          </cell>
        </row>
        <row r="373">
          <cell r="A373" t="str">
            <v>Percha galvanizada de 1 puesto</v>
          </cell>
        </row>
        <row r="374">
          <cell r="A374" t="str">
            <v>Perfil ALN 1101</v>
          </cell>
        </row>
        <row r="375">
          <cell r="A375" t="str">
            <v>Perfil ALN 1102</v>
          </cell>
        </row>
        <row r="376">
          <cell r="A376" t="str">
            <v>Perfil ALN 167</v>
          </cell>
        </row>
        <row r="377">
          <cell r="A377" t="str">
            <v>Perfil ALN 173</v>
          </cell>
        </row>
        <row r="378">
          <cell r="A378" t="str">
            <v>Perfil ALN 174</v>
          </cell>
        </row>
        <row r="379">
          <cell r="A379" t="str">
            <v>Perfil ALN 175</v>
          </cell>
        </row>
        <row r="380">
          <cell r="A380" t="str">
            <v>Perfil ALN 176</v>
          </cell>
        </row>
        <row r="381">
          <cell r="A381" t="str">
            <v>Perfil ALN 177</v>
          </cell>
        </row>
        <row r="382">
          <cell r="A382" t="str">
            <v>Perfil ALN 219</v>
          </cell>
        </row>
        <row r="383">
          <cell r="A383" t="str">
            <v>Perfil ALN 292</v>
          </cell>
        </row>
        <row r="384">
          <cell r="A384" t="str">
            <v>Perfil ALN 312</v>
          </cell>
        </row>
        <row r="385">
          <cell r="A385" t="str">
            <v>Perfil ALN 313</v>
          </cell>
        </row>
        <row r="386">
          <cell r="A386" t="str">
            <v>Perfil ALN 314</v>
          </cell>
        </row>
        <row r="387">
          <cell r="A387" t="str">
            <v>Perfil ALN 315</v>
          </cell>
        </row>
        <row r="388">
          <cell r="A388" t="str">
            <v>Perfil ALN 682</v>
          </cell>
        </row>
        <row r="389">
          <cell r="A389" t="str">
            <v>Perfil ALN 876</v>
          </cell>
        </row>
        <row r="390">
          <cell r="A390" t="str">
            <v>Perfil ALN 877</v>
          </cell>
        </row>
        <row r="391">
          <cell r="A391" t="str">
            <v>Perfil ALN 879</v>
          </cell>
        </row>
        <row r="392">
          <cell r="A392" t="str">
            <v>Perfil ALN 937</v>
          </cell>
        </row>
        <row r="393">
          <cell r="A393" t="str">
            <v>Perfil ALN-545</v>
          </cell>
        </row>
        <row r="394">
          <cell r="A394" t="str">
            <v>Perfil aluminio T094 de 3 x 1" (72 X 21 mm)</v>
          </cell>
        </row>
        <row r="395">
          <cell r="A395" t="str">
            <v>Perfil aluminio tubular 3 x 1" x 1/2"  T-095 - 1 aleta</v>
          </cell>
        </row>
        <row r="396">
          <cell r="A396" t="str">
            <v>Perfil aluminio tubular con aletas cuad. 1" doble aleta divisor  T-078.</v>
          </cell>
        </row>
        <row r="397">
          <cell r="A397" t="str">
            <v>Perfil ASTM A 500 grado C 60 x 40 x 2 MM</v>
          </cell>
        </row>
        <row r="398">
          <cell r="A398" t="str">
            <v>Perfil en aluminio 1/2" x 1/2"</v>
          </cell>
        </row>
        <row r="399">
          <cell r="A399" t="str">
            <v>Perfil para cubierta PHR C</v>
          </cell>
        </row>
        <row r="400">
          <cell r="A400" t="str">
            <v>Perfil PHR - PAG 160 X 60 - 1,5 MM</v>
          </cell>
        </row>
        <row r="401">
          <cell r="A401" t="str">
            <v>Perfil PHR C - 220 x 80  2,5 mm</v>
          </cell>
        </row>
        <row r="402">
          <cell r="A402" t="str">
            <v>Perfil T04</v>
          </cell>
        </row>
        <row r="403">
          <cell r="A403" t="str">
            <v>Perno 1/2" Alt.Vel..1 3/4"</v>
          </cell>
        </row>
        <row r="404">
          <cell r="A404" t="str">
            <v>Perno de expansión 3" x 3/8"</v>
          </cell>
        </row>
        <row r="405">
          <cell r="A405" t="str">
            <v>Pernos</v>
          </cell>
        </row>
        <row r="406">
          <cell r="A406" t="str">
            <v>Pernos 3x8"</v>
          </cell>
        </row>
        <row r="407">
          <cell r="A407" t="str">
            <v>Perros de 1/8"</v>
          </cell>
        </row>
        <row r="408">
          <cell r="A408" t="str">
            <v>Piedra media zonga</v>
          </cell>
        </row>
        <row r="409">
          <cell r="A409" t="str">
            <v>Pintura Koraza plastica</v>
          </cell>
        </row>
        <row r="410">
          <cell r="A410" t="str">
            <v xml:space="preserve">Pintura Wash Primer </v>
          </cell>
        </row>
        <row r="411">
          <cell r="A411" t="str">
            <v>Pirlan en madera para dilatación</v>
          </cell>
        </row>
        <row r="412">
          <cell r="A412" t="str">
            <v>Pisavidrio Ref ALN - 544</v>
          </cell>
        </row>
        <row r="413">
          <cell r="A413" t="str">
            <v>Pivote puerta metálica</v>
          </cell>
        </row>
        <row r="414">
          <cell r="A414" t="str">
            <v>Planchón - cedro macho (.15 x .04 x 3)</v>
          </cell>
        </row>
        <row r="415">
          <cell r="A415" t="str">
            <v>Planchón ordinario 4 metros</v>
          </cell>
        </row>
        <row r="416">
          <cell r="A416" t="str">
            <v>Platina  de 0,12 x 0,12 x 1/16" perforada</v>
          </cell>
        </row>
        <row r="417">
          <cell r="A417" t="str">
            <v>Platina 1 1/2"x 3/16</v>
          </cell>
        </row>
        <row r="418">
          <cell r="A418" t="str">
            <v>Platina 1"x 3/16"</v>
          </cell>
        </row>
        <row r="419">
          <cell r="A419" t="str">
            <v>Platina 3/16" de 0,06 x 0,13 mts</v>
          </cell>
        </row>
        <row r="420">
          <cell r="A420" t="str">
            <v>Platina anclaje muro de 0,12x0,12x1/16"</v>
          </cell>
        </row>
        <row r="421">
          <cell r="A421" t="str">
            <v>Platina para soporte abrazadera en U</v>
          </cell>
        </row>
        <row r="422">
          <cell r="A422" t="str">
            <v>Poceta para laboratorios en acero inoxidable de 0,50 x 0,35 mts. De empotrar con un hueco</v>
          </cell>
        </row>
        <row r="423">
          <cell r="A423" t="str">
            <v>Polietileno Cal 6</v>
          </cell>
        </row>
        <row r="424">
          <cell r="A424" t="str">
            <v xml:space="preserve">Portacandado </v>
          </cell>
        </row>
        <row r="425">
          <cell r="A425" t="str">
            <v>Poste en concreto de 10 metros 510 kl</v>
          </cell>
        </row>
        <row r="426">
          <cell r="A426" t="str">
            <v>Poste en concreto de 10 metros 750 kl</v>
          </cell>
        </row>
        <row r="427">
          <cell r="A427" t="str">
            <v>Poste en concreto de 12 metros 1050 kl</v>
          </cell>
        </row>
        <row r="428">
          <cell r="A428" t="str">
            <v>Poste en concreto de 12 metros 510 kl</v>
          </cell>
        </row>
        <row r="429">
          <cell r="A429" t="str">
            <v>Poste en concreto de 12 metros 750 kl</v>
          </cell>
        </row>
        <row r="430">
          <cell r="A430" t="str">
            <v>Poste en concreto de 8 metros Tipo AP</v>
          </cell>
        </row>
        <row r="431">
          <cell r="A431" t="str">
            <v>Pretales</v>
          </cell>
        </row>
        <row r="432">
          <cell r="A432" t="str">
            <v>Protector escalera (pirlan en bronce angosto)</v>
          </cell>
        </row>
        <row r="433">
          <cell r="A433" t="str">
            <v>Puentes de empalme</v>
          </cell>
        </row>
        <row r="434">
          <cell r="A434" t="str">
            <v>Puerta  Baños y duchas, en aluminio y lámina galvanizada Anolok</v>
          </cell>
        </row>
        <row r="435">
          <cell r="A435" t="str">
            <v xml:space="preserve">Puerta  para ducha, en vidrio,  incoloro, templado, de e = 6 mm, incluye herrajes y accesorios de h = 1,80 mts  y 0,65 mts </v>
          </cell>
        </row>
        <row r="436">
          <cell r="A436" t="str">
            <v>Puerta Baño Minusvalidos</v>
          </cell>
        </row>
        <row r="437">
          <cell r="A437" t="str">
            <v>Puerta económica Pizano 1.00. Triplex e=4mm.</v>
          </cell>
        </row>
        <row r="438">
          <cell r="A438" t="str">
            <v>Puerta sistema constructivo PVC de 0,62 x 1,60 m</v>
          </cell>
        </row>
        <row r="439">
          <cell r="A439" t="str">
            <v>Puntilla con cabeza 2"</v>
          </cell>
        </row>
        <row r="440">
          <cell r="A440" t="str">
            <v>Punto Agua fría PVC</v>
          </cell>
        </row>
        <row r="441">
          <cell r="A441" t="str">
            <v>Punto desagüe PVC 3" y  4"</v>
          </cell>
        </row>
        <row r="442">
          <cell r="A442" t="str">
            <v>Punto Eléctrico</v>
          </cell>
        </row>
        <row r="443">
          <cell r="A443" t="str">
            <v>Rajón, 4" a 15"</v>
          </cell>
        </row>
        <row r="444">
          <cell r="A444" t="str">
            <v xml:space="preserve">Recebo  </v>
          </cell>
        </row>
        <row r="445">
          <cell r="A445" t="str">
            <v>Recebo comun</v>
          </cell>
        </row>
        <row r="446">
          <cell r="A446" t="str">
            <v>Registro  de cortina R &amp; W 1 1/2" italiano; inlcuye accesorios</v>
          </cell>
        </row>
        <row r="447">
          <cell r="A447" t="str">
            <v>Registro de corte de 1/2"</v>
          </cell>
        </row>
        <row r="448">
          <cell r="A448" t="str">
            <v>Registro de cortina 1/2 R &amp; W italiano ; incluye accesorios</v>
          </cell>
        </row>
        <row r="449">
          <cell r="A449" t="str">
            <v>Registro de cortina R &amp; w 1 1/4" italiano; incluye accesorios</v>
          </cell>
        </row>
        <row r="450">
          <cell r="A450" t="str">
            <v>Registro de cortina R&amp;W italiano de   1"; incluye accesorios</v>
          </cell>
        </row>
        <row r="451">
          <cell r="A451" t="str">
            <v>Registro de cortina Roscado liviano  Ref. 272 A Red &amp; White 2"; incluye accesorios</v>
          </cell>
        </row>
        <row r="452">
          <cell r="A452" t="str">
            <v>Registro R&amp;W  de cortina de  3/4" italiano; inlcuye accesorios</v>
          </cell>
        </row>
        <row r="453">
          <cell r="A453" t="str">
            <v>Rejilla tragante  cupula aluminio 5x3"</v>
          </cell>
        </row>
        <row r="454">
          <cell r="A454" t="str">
            <v>Rejilla tragante  cupula aluminio 6x4"</v>
          </cell>
        </row>
        <row r="455">
          <cell r="A455" t="str">
            <v>Rejilla Ventilación plastica de 0,20 x 0,20 mts.</v>
          </cell>
        </row>
        <row r="456">
          <cell r="A456" t="str">
            <v>Remaches Pop</v>
          </cell>
        </row>
        <row r="457">
          <cell r="A457" t="str">
            <v>Remate  Lateral Superior para cubierta trapezoidal, en acero y con foil de aluminio de 0,24 x 2 mts</v>
          </cell>
        </row>
        <row r="458">
          <cell r="A458" t="str">
            <v>Repisa ordinaria 3 metros</v>
          </cell>
        </row>
        <row r="459">
          <cell r="A459" t="str">
            <v>Roseta de porcelana</v>
          </cell>
        </row>
        <row r="460">
          <cell r="A460" t="str">
            <v>Sanitario Acuacer</v>
          </cell>
        </row>
        <row r="461">
          <cell r="A461" t="str">
            <v>Sanitario institucional blanco, primeras; incluye griferia grival o similar y/o superior en calidad  y  accesorios</v>
          </cell>
        </row>
        <row r="462">
          <cell r="A462" t="str">
            <v>Sanitario para discapacitados, blanco primera calidad, incluye accesorios</v>
          </cell>
        </row>
        <row r="463">
          <cell r="A463" t="str">
            <v>Sellante de cobre de alta</v>
          </cell>
        </row>
        <row r="464">
          <cell r="A464" t="str">
            <v>SIFóN 135º PVC-S 3" C x E</v>
          </cell>
        </row>
        <row r="465">
          <cell r="A465" t="str">
            <v>SIFóN 135º PVC-S 4" C x E</v>
          </cell>
        </row>
        <row r="466">
          <cell r="A466" t="str">
            <v>SIFóN 180º PVC-S 2" Cx C</v>
          </cell>
        </row>
        <row r="467">
          <cell r="A467" t="str">
            <v xml:space="preserve">Sika Anchorfix-4 600 cc </v>
          </cell>
        </row>
        <row r="468">
          <cell r="A468" t="str">
            <v>Sika-1 Imp.Integral</v>
          </cell>
        </row>
        <row r="469">
          <cell r="A469" t="str">
            <v>Silicona liquida 300 ML</v>
          </cell>
        </row>
        <row r="470">
          <cell r="A470" t="str">
            <v>Silicona transparente</v>
          </cell>
        </row>
        <row r="471">
          <cell r="A471" t="str">
            <v>Sistema corredizo metálico</v>
          </cell>
        </row>
        <row r="472">
          <cell r="A472" t="str">
            <v>Soldadura 95-5, plata</v>
          </cell>
        </row>
        <row r="473">
          <cell r="A473" t="str">
            <v>Soldadura de estaño P/Cobre</v>
          </cell>
        </row>
        <row r="474">
          <cell r="A474" t="str">
            <v>Soldadura elect.004-3/23"</v>
          </cell>
        </row>
        <row r="475">
          <cell r="A475" t="str">
            <v>Soldadura PVC 1/8</v>
          </cell>
        </row>
        <row r="476">
          <cell r="A476" t="str">
            <v>Soldadura PVC liquida 1/4</v>
          </cell>
        </row>
        <row r="477">
          <cell r="A477" t="str">
            <v>Soporte  bajante PVC rectangular</v>
          </cell>
        </row>
        <row r="478">
          <cell r="A478" t="str">
            <v>Soporte Canal Amazonas</v>
          </cell>
        </row>
        <row r="479">
          <cell r="A479" t="str">
            <v>Soporte tipo U para tubo 1"</v>
          </cell>
        </row>
        <row r="480">
          <cell r="A480" t="str">
            <v>Soporte tipo U para tubo 1/2"</v>
          </cell>
        </row>
        <row r="481">
          <cell r="A481" t="str">
            <v>Soporte tipo U para tubo 3/4"</v>
          </cell>
        </row>
        <row r="482">
          <cell r="A482" t="str">
            <v>Subcontrato eléctrico</v>
          </cell>
        </row>
        <row r="483">
          <cell r="A483" t="str">
            <v>Suministro e instalación de Lavamanos de colgar blanco, primera calidad, incluye griferia y accesorios</v>
          </cell>
        </row>
        <row r="484">
          <cell r="A484" t="str">
            <v>Suplemento para caja 5800</v>
          </cell>
        </row>
        <row r="485">
          <cell r="A485" t="str">
            <v>T ventana</v>
          </cell>
        </row>
        <row r="486">
          <cell r="A486" t="str">
            <v>Tabla burra C Macho 0,28 - 3 mts</v>
          </cell>
        </row>
        <row r="487">
          <cell r="A487" t="str">
            <v>Tabla burra ordinario 0,30 - 3 mts</v>
          </cell>
        </row>
        <row r="488">
          <cell r="A488" t="str">
            <v>Tabla chapa-ordinario 0,10 - 3 mts</v>
          </cell>
        </row>
        <row r="489">
          <cell r="A489" t="str">
            <v>Tabla chapa-ordinario 0,30 - 3 mts</v>
          </cell>
        </row>
        <row r="490">
          <cell r="A490" t="str">
            <v>Tablemac (super T) 9 mm; 4 usos</v>
          </cell>
        </row>
        <row r="491">
          <cell r="A491" t="str">
            <v>Tablero 18 Circuitos con espacio para totalizador</v>
          </cell>
        </row>
        <row r="492">
          <cell r="A492" t="str">
            <v xml:space="preserve">Tablero bifasico TBC 24 circuitos </v>
          </cell>
        </row>
        <row r="493">
          <cell r="A493" t="str">
            <v>Tablero de 12 circuitos con puerta</v>
          </cell>
        </row>
        <row r="494">
          <cell r="A494" t="str">
            <v>Tablero de 18 circuitos con puerta</v>
          </cell>
        </row>
        <row r="495">
          <cell r="A495" t="str">
            <v>Tablero de 24 circuitos con puerta</v>
          </cell>
        </row>
        <row r="496">
          <cell r="A496" t="str">
            <v>Tablero de 36 circuitos con puerta</v>
          </cell>
        </row>
        <row r="497">
          <cell r="A497" t="str">
            <v>Tablero de 42 circuitos con puerta</v>
          </cell>
        </row>
        <row r="498">
          <cell r="A498" t="str">
            <v>Tablero en madera entamborada</v>
          </cell>
        </row>
        <row r="499">
          <cell r="A499" t="str">
            <v>Tablero TBP 16B con puerta y chapas plástico de 16 circuitos</v>
          </cell>
        </row>
        <row r="500">
          <cell r="A500" t="str">
            <v>Tablón  cuarto 26</v>
          </cell>
        </row>
        <row r="501">
          <cell r="A501" t="str">
            <v>Tablón Gres de 0,30 x 0,30</v>
          </cell>
        </row>
        <row r="502">
          <cell r="A502" t="str">
            <v>Taco terminal UNIP,HQP 30A</v>
          </cell>
        </row>
        <row r="503">
          <cell r="A503" t="str">
            <v>Tanque plástico 1000 lts</v>
          </cell>
        </row>
        <row r="504">
          <cell r="A504" t="str">
            <v>Tanque plástico 2000 lts</v>
          </cell>
        </row>
        <row r="505">
          <cell r="A505" t="str">
            <v>Tanque plástico 500 lts</v>
          </cell>
        </row>
        <row r="506">
          <cell r="A506" t="str">
            <v>Tanque plástico 5000 lts</v>
          </cell>
        </row>
        <row r="507">
          <cell r="A507" t="str">
            <v>Tapa ciega metálica para toma</v>
          </cell>
        </row>
        <row r="508">
          <cell r="A508" t="str">
            <v>Tapa Int Derecha Canal Amazonas</v>
          </cell>
        </row>
        <row r="509">
          <cell r="A509" t="str">
            <v>Tapa Int Izquierda Canal Amazonas</v>
          </cell>
        </row>
        <row r="510">
          <cell r="A510" t="str">
            <v>Tapa para caja A.P.</v>
          </cell>
        </row>
        <row r="511">
          <cell r="A511" t="str">
            <v>Tapa para caja de 30x30x5</v>
          </cell>
        </row>
        <row r="512">
          <cell r="A512" t="str">
            <v>Tapa para caja eléctrica</v>
          </cell>
        </row>
        <row r="513">
          <cell r="A513" t="str">
            <v>Tapa salida cordón caja octagonal</v>
          </cell>
        </row>
        <row r="514">
          <cell r="A514" t="str">
            <v>Tapaporos Nogal</v>
          </cell>
        </row>
        <row r="515">
          <cell r="A515" t="str">
            <v>Tapas 3x1"</v>
          </cell>
        </row>
        <row r="516">
          <cell r="A516" t="str">
            <v>TAPóN H.G. 1"</v>
          </cell>
        </row>
        <row r="517">
          <cell r="A517" t="str">
            <v>TAPóN H.G. 1/2"</v>
          </cell>
        </row>
        <row r="518">
          <cell r="A518" t="str">
            <v>TAPóN H.G. 3/4"</v>
          </cell>
        </row>
        <row r="519">
          <cell r="A519" t="str">
            <v>Tapon PVC 2" - Prueba</v>
          </cell>
        </row>
        <row r="520">
          <cell r="A520" t="str">
            <v>Tapon PVC 3" de prueba</v>
          </cell>
        </row>
        <row r="521">
          <cell r="A521" t="str">
            <v>Tapon PVC 4" - Prueba</v>
          </cell>
        </row>
        <row r="522">
          <cell r="A522" t="str">
            <v>Tapon PVC-P 1/2"</v>
          </cell>
        </row>
        <row r="523">
          <cell r="A523" t="str">
            <v>Tee 1 1/2" PVC - Presión</v>
          </cell>
        </row>
        <row r="524">
          <cell r="A524" t="str">
            <v>Tee 1 1/4 PVC - Presión</v>
          </cell>
        </row>
        <row r="525">
          <cell r="A525" t="str">
            <v>Tee 1" PVC - Presión</v>
          </cell>
        </row>
        <row r="526">
          <cell r="A526" t="str">
            <v>Tee 1/2" PVC - Presión</v>
          </cell>
        </row>
        <row r="527">
          <cell r="A527" t="str">
            <v>Tee 3/4"    PVC - Presión</v>
          </cell>
        </row>
        <row r="528">
          <cell r="A528" t="str">
            <v>Tee PVC-P 3/4" x 1/2"</v>
          </cell>
        </row>
        <row r="529">
          <cell r="A529" t="str">
            <v>Tee Sencilla 2" Sanitaria</v>
          </cell>
        </row>
        <row r="530">
          <cell r="A530" t="str">
            <v>Tee Sencilla 4" Sanitaria</v>
          </cell>
        </row>
        <row r="531">
          <cell r="A531" t="str">
            <v xml:space="preserve">Teflon </v>
          </cell>
        </row>
        <row r="532">
          <cell r="A532" t="str">
            <v xml:space="preserve">Teja Bioclimatica trapezoidal de e = 1,8 mm, con foil y lámina de acero, incluye traslapo </v>
          </cell>
        </row>
        <row r="533">
          <cell r="A533" t="str">
            <v xml:space="preserve">Teja Bioclimatica trapezoidal de e = 1,8 mm, Marina con foil y lámina de acero, incluye traslapo </v>
          </cell>
        </row>
        <row r="534">
          <cell r="A534" t="str">
            <v xml:space="preserve">Teja Bioclimatica trapezoidal de e = 1,9 mm, con foil y lámina de acero, incluye traslapo </v>
          </cell>
        </row>
        <row r="535">
          <cell r="A535" t="str">
            <v xml:space="preserve">Teja Bioclimatica trapezoidal de e = 1,9 mm, Marina con foil y lámina de acero, incluye traslapo </v>
          </cell>
        </row>
        <row r="536">
          <cell r="A536" t="str">
            <v xml:space="preserve">Teja Bioclimatica trapezoidal de e = 2,0 mm, con foil y lámina de acero, incluye traslapo </v>
          </cell>
        </row>
        <row r="537">
          <cell r="A537" t="str">
            <v xml:space="preserve">Teja Bioclimatica trapezoidal de e = 2,0 mm, Marina con foil y lámina de acero, incluye traslapo </v>
          </cell>
        </row>
        <row r="538">
          <cell r="A538" t="str">
            <v>Teja de asbesto cemento No.6</v>
          </cell>
        </row>
        <row r="539">
          <cell r="A539" t="str">
            <v>Teja de asbesto cemento No.8</v>
          </cell>
        </row>
        <row r="540">
          <cell r="A540" t="str">
            <v>Teja trapezoidal transparente en policarbonato tipo ajota de ajorver</v>
          </cell>
        </row>
        <row r="541">
          <cell r="A541" t="str">
            <v>Templete</v>
          </cell>
        </row>
        <row r="542">
          <cell r="A542" t="str">
            <v xml:space="preserve">Tensor para cable antifraude </v>
          </cell>
        </row>
        <row r="543">
          <cell r="A543" t="str">
            <v>Tierra negra fertilizada</v>
          </cell>
        </row>
        <row r="544">
          <cell r="A544" t="str">
            <v>Tintilla</v>
          </cell>
        </row>
        <row r="545">
          <cell r="A545" t="str">
            <v>Toma de caucho 3 polos aérea</v>
          </cell>
        </row>
        <row r="546">
          <cell r="A546" t="str">
            <v>Toma de T.V. para cable coaxial</v>
          </cell>
        </row>
        <row r="547">
          <cell r="A547" t="str">
            <v>Toma Doble GFCI</v>
          </cell>
        </row>
        <row r="548">
          <cell r="A548" t="str">
            <v>Toma doble tipo hospitalaria P.T.</v>
          </cell>
        </row>
        <row r="549">
          <cell r="A549" t="str">
            <v>Toma eléctrica doble 20A pata trabada</v>
          </cell>
        </row>
        <row r="550">
          <cell r="A550" t="str">
            <v xml:space="preserve">Toma eléctrica doble P.T. </v>
          </cell>
        </row>
        <row r="551">
          <cell r="A551" t="str">
            <v>Toma monofásica doble con polo</v>
          </cell>
        </row>
        <row r="552">
          <cell r="A552" t="str">
            <v>Toma monofásica GFCI</v>
          </cell>
        </row>
        <row r="553">
          <cell r="A553" t="str">
            <v>Toma telefónica</v>
          </cell>
        </row>
        <row r="554">
          <cell r="A554" t="str">
            <v xml:space="preserve">Toma Trifásica </v>
          </cell>
        </row>
        <row r="555">
          <cell r="A555" t="str">
            <v>Tornillo autoperforante fijador de correa para metal de12-14 x 3/4" - Acero</v>
          </cell>
        </row>
        <row r="556">
          <cell r="A556" t="str">
            <v>Tornillo expansivo AH - 1614 5/16 x 3 "</v>
          </cell>
        </row>
        <row r="557">
          <cell r="A557" t="str">
            <v>Tornillo expansivo HLC 10x80/48</v>
          </cell>
        </row>
        <row r="558">
          <cell r="A558" t="str">
            <v>Tornillo goloso</v>
          </cell>
        </row>
        <row r="559">
          <cell r="A559" t="str">
            <v>Tornillo goloso 1/8 x 1 1/4</v>
          </cell>
        </row>
        <row r="560">
          <cell r="A560" t="str">
            <v>Tornillo Inoxidable Canal y Bajante Amazonas</v>
          </cell>
        </row>
        <row r="561">
          <cell r="A561" t="str">
            <v>Tornillo Inoxidable Canal y Bajante PVC</v>
          </cell>
        </row>
        <row r="562">
          <cell r="A562" t="str">
            <v>Tornillo lámina D=3/8"</v>
          </cell>
        </row>
        <row r="563">
          <cell r="A563" t="str">
            <v>Tornillo teja en lámina de acero y foil</v>
          </cell>
        </row>
        <row r="564">
          <cell r="A564" t="str">
            <v>Tornillos 2"</v>
          </cell>
        </row>
        <row r="565">
          <cell r="A565" t="str">
            <v>Transformador de corriente 200/5 amp</v>
          </cell>
        </row>
        <row r="566">
          <cell r="A566" t="str">
            <v>Transformador en poste bifásico de 15 Kva</v>
          </cell>
        </row>
        <row r="567">
          <cell r="A567" t="str">
            <v>Transformador en poste bifásico de 30 Kva</v>
          </cell>
        </row>
        <row r="568">
          <cell r="A568" t="str">
            <v>Transformador en poste bifásico de 45 Kva</v>
          </cell>
        </row>
        <row r="569">
          <cell r="A569" t="str">
            <v>Transformador en poste trifásico de 15 Kva</v>
          </cell>
        </row>
        <row r="570">
          <cell r="A570" t="str">
            <v>Transformador en poste trifásico de 30 Kva</v>
          </cell>
        </row>
        <row r="571">
          <cell r="A571" t="str">
            <v>Triturado de máquina</v>
          </cell>
        </row>
        <row r="572">
          <cell r="A572" t="str">
            <v xml:space="preserve">Tuberia A.N. 2 plg </v>
          </cell>
        </row>
        <row r="573">
          <cell r="A573" t="str">
            <v>Tuberia A.N. 3 plg 2,3 mm</v>
          </cell>
        </row>
        <row r="574">
          <cell r="A574" t="str">
            <v>Tuberia A.N. Ø1 1/2"</v>
          </cell>
        </row>
        <row r="575">
          <cell r="A575" t="str">
            <v>Tuberia Galvanizada 1 1/2" 2,5 mm Cal 12</v>
          </cell>
        </row>
        <row r="576">
          <cell r="A576" t="str">
            <v>Tuberia novafort 10" 255 mm</v>
          </cell>
        </row>
        <row r="577">
          <cell r="A577" t="str">
            <v>Tuberia novafort 12" 315 mm</v>
          </cell>
        </row>
        <row r="578">
          <cell r="A578" t="str">
            <v>Tuberia novafort 4" 110 mm</v>
          </cell>
        </row>
        <row r="579">
          <cell r="A579" t="str">
            <v>Tuberia novafort 6" 160 mm</v>
          </cell>
        </row>
        <row r="580">
          <cell r="A580" t="str">
            <v>Tuberia novafort 8" 200 mm</v>
          </cell>
        </row>
        <row r="581">
          <cell r="A581" t="str">
            <v xml:space="preserve">Tuberia PE AL PE amarilla gas 1216 1/2" </v>
          </cell>
        </row>
        <row r="582">
          <cell r="A582" t="str">
            <v>Tubo A.N. 1 1/2 plg, 2 mm</v>
          </cell>
        </row>
        <row r="583">
          <cell r="A583" t="str">
            <v>Tubo A.N. 1 plg, 2 mm</v>
          </cell>
        </row>
        <row r="584">
          <cell r="A584" t="str">
            <v>Tubo conduit EMT 1"</v>
          </cell>
        </row>
        <row r="585">
          <cell r="A585" t="str">
            <v>Tubo conduit EMT 1-1/2"</v>
          </cell>
        </row>
        <row r="586">
          <cell r="A586" t="str">
            <v>Tubo conduit EMT 3/4"</v>
          </cell>
        </row>
        <row r="587">
          <cell r="A587" t="str">
            <v>Tubo conduit PVC 1"</v>
          </cell>
        </row>
        <row r="588">
          <cell r="A588" t="str">
            <v>Tubo conduit PVC 1/2"</v>
          </cell>
        </row>
        <row r="589">
          <cell r="A589" t="str">
            <v>Tubo conduit PVC 1-1/2"</v>
          </cell>
        </row>
        <row r="590">
          <cell r="A590" t="str">
            <v>Tubo conduit PVC 3/4"</v>
          </cell>
        </row>
        <row r="591">
          <cell r="A591" t="str">
            <v>Tubo cuadrado de 1/2 x 1/2 x 0,9</v>
          </cell>
        </row>
        <row r="592">
          <cell r="A592" t="str">
            <v>Tubo cuadrado de 1-1/2" x 1-1/2" cal. 20</v>
          </cell>
        </row>
        <row r="593">
          <cell r="A593" t="str">
            <v>Tubo Cuadrado de 3/4" x 3/4" cal. 20</v>
          </cell>
        </row>
        <row r="594">
          <cell r="A594" t="str">
            <v>Tubo de cobre de 1/2" tipo L</v>
          </cell>
        </row>
        <row r="595">
          <cell r="A595" t="str">
            <v>Tubo de cobre de 1" tipo L</v>
          </cell>
        </row>
        <row r="596">
          <cell r="A596" t="str">
            <v>Tubo Galvanizado de 1/2"</v>
          </cell>
        </row>
        <row r="597">
          <cell r="A597" t="str">
            <v>Tubo Galvanizado de 3/4</v>
          </cell>
        </row>
        <row r="598">
          <cell r="A598" t="str">
            <v>Tubo Galvanizado de 1"</v>
          </cell>
        </row>
        <row r="599">
          <cell r="A599" t="str">
            <v>Tubo Galvanizado de 1 1/4"</v>
          </cell>
        </row>
        <row r="600">
          <cell r="A600" t="str">
            <v>Tubo Galvanizado de 1 1/2"</v>
          </cell>
        </row>
        <row r="601">
          <cell r="A601" t="str">
            <v>Tubo Galvanizado de 2"</v>
          </cell>
        </row>
        <row r="602">
          <cell r="A602" t="str">
            <v>Tubo Galvanizado de 2 1/2"</v>
          </cell>
        </row>
        <row r="603">
          <cell r="A603" t="str">
            <v>Tubo pres/11 PVC 3/4"</v>
          </cell>
        </row>
        <row r="604">
          <cell r="A604" t="str">
            <v>Tubo pres/13,5 PVC 1"</v>
          </cell>
        </row>
        <row r="605">
          <cell r="A605" t="str">
            <v>Tubo pres/21 PVC 1 1/2"</v>
          </cell>
        </row>
        <row r="606">
          <cell r="A606" t="str">
            <v>Tubo pres/21 PVC 1 1/4</v>
          </cell>
        </row>
        <row r="607">
          <cell r="A607" t="str">
            <v>Tubo pres/21 PVC 2"</v>
          </cell>
        </row>
        <row r="608">
          <cell r="A608" t="str">
            <v>Tubo pres/9 PVC 1/2"</v>
          </cell>
        </row>
        <row r="609">
          <cell r="A609" t="str">
            <v>Tubo PVC de 2"       Lluvias</v>
          </cell>
        </row>
        <row r="610">
          <cell r="A610" t="str">
            <v>Tubo PVC de 3"       Lluvias</v>
          </cell>
        </row>
        <row r="611">
          <cell r="A611" t="str">
            <v>Tubo PVC de 4"       lluvias</v>
          </cell>
        </row>
        <row r="612">
          <cell r="A612" t="str">
            <v>Tubo PVCP- RDE 21 2 1/2" UZ</v>
          </cell>
        </row>
        <row r="613">
          <cell r="A613" t="str">
            <v>Tubo PVCP- RDE 21 2" UZ</v>
          </cell>
        </row>
        <row r="614">
          <cell r="A614" t="str">
            <v>Tubo PVCP- RDE 21 3" UZ</v>
          </cell>
        </row>
        <row r="615">
          <cell r="A615" t="str">
            <v>Tubo PVC-S     2"    Sanitaria</v>
          </cell>
        </row>
        <row r="616">
          <cell r="A616" t="str">
            <v>Tubo PVC-S     3"    Sanitaria</v>
          </cell>
        </row>
        <row r="617">
          <cell r="A617" t="str">
            <v>Tubo PVC-S     4"    Sanitaria</v>
          </cell>
        </row>
        <row r="618">
          <cell r="A618" t="str">
            <v>Tubo PVC-S;     6"</v>
          </cell>
        </row>
        <row r="619">
          <cell r="A619" t="str">
            <v>Tubo PVC-V      1 1/2"</v>
          </cell>
        </row>
        <row r="620">
          <cell r="A620" t="str">
            <v>Tubo PVC-V      2"</v>
          </cell>
        </row>
        <row r="621">
          <cell r="A621" t="str">
            <v>Tubo PVC-V     3"</v>
          </cell>
        </row>
        <row r="622">
          <cell r="A622" t="str">
            <v>Tubo PVC-V     4"</v>
          </cell>
        </row>
        <row r="623">
          <cell r="A623" t="str">
            <v>Tuercas de fijación</v>
          </cell>
        </row>
        <row r="624">
          <cell r="A624" t="str">
            <v>Unión bajante rectangular PVC</v>
          </cell>
        </row>
        <row r="625">
          <cell r="A625" t="str">
            <v>Unión canal a bajante Amazonas</v>
          </cell>
        </row>
        <row r="626">
          <cell r="A626" t="str">
            <v>Unión Canal amazonas</v>
          </cell>
        </row>
        <row r="627">
          <cell r="A627" t="str">
            <v>Unión EMT 1"</v>
          </cell>
        </row>
        <row r="628">
          <cell r="A628" t="str">
            <v>Unión EMT 1-1/2"</v>
          </cell>
        </row>
        <row r="629">
          <cell r="A629" t="str">
            <v>Unión EMT 3/4"</v>
          </cell>
        </row>
        <row r="630">
          <cell r="A630" t="str">
            <v>Unión PVC - P 3/4"</v>
          </cell>
        </row>
        <row r="631">
          <cell r="A631" t="str">
            <v>Unión PVC-P 1 1/2"</v>
          </cell>
        </row>
        <row r="632">
          <cell r="A632" t="str">
            <v>Unión PVC-P 1 1/4"</v>
          </cell>
        </row>
        <row r="633">
          <cell r="A633" t="str">
            <v>Unión PVC-P 1 plg</v>
          </cell>
        </row>
        <row r="634">
          <cell r="A634" t="str">
            <v>Unión PVC-P 1/2 plg</v>
          </cell>
        </row>
        <row r="635">
          <cell r="A635" t="str">
            <v>Unión PVC-P 2 plg</v>
          </cell>
        </row>
        <row r="636">
          <cell r="A636" t="str">
            <v>Unión PVC-S 2 plg</v>
          </cell>
        </row>
        <row r="637">
          <cell r="A637" t="str">
            <v>Unión PVC-S 3 plg</v>
          </cell>
        </row>
        <row r="638">
          <cell r="A638" t="str">
            <v>Unión PVC-S 4 plg</v>
          </cell>
        </row>
        <row r="639">
          <cell r="A639" t="str">
            <v>Unión PVC-S;    6"</v>
          </cell>
        </row>
        <row r="640">
          <cell r="A640" t="str">
            <v>Unión PVC-V     1 1/2"</v>
          </cell>
        </row>
        <row r="641">
          <cell r="A641" t="str">
            <v>Unión PVC-V     2"</v>
          </cell>
        </row>
        <row r="642">
          <cell r="A642" t="str">
            <v>Unión PVC-V    3"</v>
          </cell>
        </row>
        <row r="643">
          <cell r="A643" t="str">
            <v>Universal en PVC 1 1/2"</v>
          </cell>
        </row>
        <row r="644">
          <cell r="A644" t="str">
            <v>Universal en PVC 1"</v>
          </cell>
        </row>
        <row r="645">
          <cell r="A645" t="str">
            <v>Universal en PVC 1/2"</v>
          </cell>
        </row>
        <row r="646">
          <cell r="A646" t="str">
            <v>Universal en PVC 3/4"</v>
          </cell>
        </row>
        <row r="647">
          <cell r="A647" t="str">
            <v>Valvula - Cheque cortina HICC Helbert   3" ; incluye accesorios</v>
          </cell>
        </row>
        <row r="648">
          <cell r="A648" t="str">
            <v>Valvula - Cheque cortina HICC Helbert  1 1/2" ; incluye accesorios</v>
          </cell>
        </row>
        <row r="649">
          <cell r="A649" t="str">
            <v>Valvula - Cheque cortina HICC Helbert  1 1/4" ; incluye accesorios</v>
          </cell>
        </row>
        <row r="650">
          <cell r="A650" t="str">
            <v>Valvula - Cheque cortina HICC Helbert  2" ; incluye accesorios</v>
          </cell>
        </row>
        <row r="651">
          <cell r="A651" t="str">
            <v>Valvula de bola de 1" con bola de bronce y asiento en teflon</v>
          </cell>
        </row>
        <row r="652">
          <cell r="A652" t="str">
            <v>Valvula de bola de 1/2" con bola de bronce y asiento en teflon</v>
          </cell>
        </row>
        <row r="653">
          <cell r="A653" t="str">
            <v>Valvula pozuelo 1-1/2"  cobre</v>
          </cell>
        </row>
        <row r="654">
          <cell r="A654" t="str">
            <v>Vara de clavo</v>
          </cell>
        </row>
        <row r="655">
          <cell r="A655" t="str">
            <v>Varilla coopertweld de 2.40 mts x 5/8"</v>
          </cell>
        </row>
        <row r="656">
          <cell r="A656" t="str">
            <v>Varilla Coper Well 5/8" x 8'</v>
          </cell>
        </row>
        <row r="657">
          <cell r="A657" t="str">
            <v>Varilla cuadrada de 1/2"</v>
          </cell>
        </row>
        <row r="658">
          <cell r="A658" t="str">
            <v>Varilla de 5/8"</v>
          </cell>
        </row>
        <row r="659">
          <cell r="A659" t="str">
            <v>Varilla de 9 mm. Cuadrada</v>
          </cell>
        </row>
        <row r="660">
          <cell r="A660">
            <v>0</v>
          </cell>
        </row>
        <row r="661">
          <cell r="A661" t="str">
            <v>Varilla lisa de 1/2"</v>
          </cell>
        </row>
        <row r="662">
          <cell r="A662" t="str">
            <v>Ventana corrediza proyec.alum.Cal.18. Negra</v>
          </cell>
        </row>
        <row r="663">
          <cell r="A663" t="str">
            <v>Vidrio incoloro de 5mm pulido</v>
          </cell>
        </row>
        <row r="664">
          <cell r="A664" t="str">
            <v>Vinilo Color Tipo I</v>
          </cell>
        </row>
        <row r="665">
          <cell r="A665" t="str">
            <v>Visagra para elemento en aluminio</v>
          </cell>
        </row>
        <row r="666">
          <cell r="A666" t="str">
            <v>Wing Aluminio</v>
          </cell>
        </row>
        <row r="667">
          <cell r="A667" t="str">
            <v>Xipex Admix C-2000</v>
          </cell>
        </row>
        <row r="668">
          <cell r="A668" t="str">
            <v>Xipex concentrado -Gris</v>
          </cell>
        </row>
        <row r="669">
          <cell r="A669" t="str">
            <v>Yee sencilla PVC-S 2"</v>
          </cell>
        </row>
        <row r="670">
          <cell r="A670" t="str">
            <v>Yee sencilla PVC-S 3"</v>
          </cell>
        </row>
        <row r="671">
          <cell r="A671" t="str">
            <v>Yee sencilla PVC-S 4"</v>
          </cell>
        </row>
        <row r="672">
          <cell r="A672" t="str">
            <v>Zuncho metálico 3/8"</v>
          </cell>
        </row>
        <row r="673">
          <cell r="A673" t="str">
            <v>Medidor de agua 1/2"</v>
          </cell>
        </row>
        <row r="674">
          <cell r="A674" t="str">
            <v>Medidor de agua 1"</v>
          </cell>
        </row>
        <row r="675">
          <cell r="A675" t="str">
            <v>Medidor de agua 2"</v>
          </cell>
        </row>
        <row r="676">
          <cell r="A676" t="str">
            <v>Medidor de agua 3"</v>
          </cell>
        </row>
        <row r="677">
          <cell r="A677" t="str">
            <v>Medidor de agua 3/4"</v>
          </cell>
        </row>
        <row r="678">
          <cell r="A678" t="str">
            <v>Medidor de agua 4"</v>
          </cell>
        </row>
        <row r="679">
          <cell r="A679" t="str">
            <v>Medidor de agua 6"</v>
          </cell>
        </row>
        <row r="680">
          <cell r="A680" t="str">
            <v xml:space="preserve">rellenos en recebo compactado al 90% </v>
          </cell>
        </row>
        <row r="681">
          <cell r="A681" t="str">
            <v>muros en ladrillo tolete común para sobrecimiento de e = 0,12 m</v>
          </cell>
        </row>
        <row r="682">
          <cell r="A682" t="str">
            <v>Bomba centrífuga 1HP succión y descarga 1.1/2".motor monofásico</v>
          </cell>
        </row>
        <row r="683">
          <cell r="A683" t="str">
            <v>Valvula de pie con canastilla plástica 2"</v>
          </cell>
        </row>
        <row r="684">
          <cell r="A684" t="str">
            <v>Valvula de cheque hidro 1 1/2"</v>
          </cell>
        </row>
        <row r="685">
          <cell r="A685" t="str">
            <v>Valvula de cheque hidro 2"</v>
          </cell>
        </row>
        <row r="686">
          <cell r="A686">
            <v>0</v>
          </cell>
        </row>
        <row r="687">
          <cell r="A687" t="str">
            <v>Para Yacuanquer</v>
          </cell>
        </row>
        <row r="688">
          <cell r="A688" t="str">
            <v>Excavación Manual en material Comun</v>
          </cell>
        </row>
        <row r="689">
          <cell r="A689" t="str">
            <v>Rellenos en recebo compactado al 90%</v>
          </cell>
        </row>
        <row r="690">
          <cell r="A690" t="str">
            <v>Placa maciza e=0,075</v>
          </cell>
        </row>
        <row r="691">
          <cell r="A691" t="str">
            <v>Muros en loque divisorio Liso</v>
          </cell>
        </row>
        <row r="692">
          <cell r="A692" t="str">
            <v>Media caña en mortero de pendiente</v>
          </cell>
        </row>
        <row r="693">
          <cell r="A693" t="str">
            <v>Pañete impermeabilizado integralmente.</v>
          </cell>
        </row>
        <row r="694">
          <cell r="A694" t="str">
            <v>Afinado en mortero de pendiente</v>
          </cell>
        </row>
        <row r="695">
          <cell r="A695" t="str">
            <v>acero de refuerzo 37000</v>
          </cell>
        </row>
        <row r="696">
          <cell r="A696" t="str">
            <v>acero de refuerzo 60000</v>
          </cell>
        </row>
        <row r="697">
          <cell r="A697" t="str">
            <v>Hoja Puerta entamborada con rejilla de ventilación y mirilla a todo costo según detalle arquitectonico</v>
          </cell>
        </row>
        <row r="698">
          <cell r="A698" t="str">
            <v>Teja de Barro Santafé Cartabon 16x37cm</v>
          </cell>
        </row>
        <row r="699">
          <cell r="A699" t="str">
            <v>Teja de Barro  Santafé Española 18/16x40cm</v>
          </cell>
        </row>
        <row r="700">
          <cell r="A700" t="str">
            <v>Teja "S" de Barro Moore 28,5/15x46cm</v>
          </cell>
        </row>
        <row r="701">
          <cell r="A701" t="str">
            <v>Teja Plana de Barro Santafé 10x18cm</v>
          </cell>
        </row>
        <row r="702">
          <cell r="A702" t="str">
            <v>Listón M.H. Pino Ciprés</v>
          </cell>
        </row>
        <row r="703">
          <cell r="A703" t="str">
            <v>Listón M.H. Pino Romerón</v>
          </cell>
        </row>
        <row r="704">
          <cell r="A704" t="str">
            <v>Puerta Ventana en Madera Segun detalle Arquitectónico</v>
          </cell>
        </row>
        <row r="705">
          <cell r="A705" t="str">
            <v>Ventana en Madera Según detalle Arquitectónico</v>
          </cell>
        </row>
        <row r="706">
          <cell r="A706" t="str">
            <v>Puerta en madera Según detalle Arquitectónico</v>
          </cell>
        </row>
        <row r="707">
          <cell r="A707" t="str">
            <v>Suministro e insatalación de Banca exterior tipo IDU</v>
          </cell>
        </row>
        <row r="708">
          <cell r="A708" t="str">
            <v>Adoquin concreto 10x8x20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Personalizar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AutoOpen_Stub_Data"/>
      <sheetName val="Informe_de_gastos_208-03"/>
      <sheetName val="Informe_de_gastos_Henry"/>
      <sheetName val="Informe_de_gastos_MO"/>
      <sheetName val="Informe_de_gastos_Materiales"/>
      <sheetName val="Informe_de_gastos_Comb_y_lubric"/>
      <sheetName val="Informe_de_gastos_varios"/>
      <sheetName val="Informe_de_gastos_Jorge"/>
      <sheetName val="INVERSION_Vs_INVERSIONISTA"/>
      <sheetName val="Select_Employee"/>
    </sheetNames>
    <sheetDataSet>
      <sheetData sheetId="0"/>
      <sheetData sheetId="1">
        <row r="21">
          <cell r="G21" t="b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DUCIDO"/>
      <sheetName val="PPTO OK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ROGRAMACIÓN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>
        <row r="3">
          <cell r="B3" t="str">
            <v>SELECCIONE</v>
          </cell>
          <cell r="D3" t="str">
            <v>SELECCIONE</v>
          </cell>
        </row>
        <row r="4">
          <cell r="B4" t="str">
            <v>BUENO</v>
          </cell>
          <cell r="D4" t="str">
            <v>SI</v>
          </cell>
        </row>
        <row r="5">
          <cell r="B5" t="str">
            <v>REGULAR</v>
          </cell>
          <cell r="D5" t="str">
            <v>NO</v>
          </cell>
        </row>
        <row r="6">
          <cell r="B6" t="str">
            <v>MALO</v>
          </cell>
        </row>
      </sheetData>
      <sheetData sheetId="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DES"/>
      <sheetName val="Pres"/>
      <sheetName val="Datos"/>
      <sheetName val="Ba Da"/>
      <sheetName val="1.1"/>
      <sheetName val="1.2"/>
      <sheetName val="1,3"/>
      <sheetName val="2.1"/>
      <sheetName val="3.1"/>
      <sheetName val="3.2"/>
      <sheetName val="3.3"/>
      <sheetName val="3.4"/>
      <sheetName val="4.1"/>
      <sheetName val="4.2"/>
      <sheetName val="5.1"/>
      <sheetName val="5.2"/>
      <sheetName val="5.3"/>
      <sheetName val="5,4"/>
      <sheetName val="C123"/>
      <sheetName val="M14"/>
      <sheetName val="C124"/>
    </sheetNames>
    <sheetDataSet>
      <sheetData sheetId="0" refreshError="1"/>
      <sheetData sheetId="1" refreshError="1"/>
      <sheetData sheetId="2"/>
      <sheetData sheetId="3">
        <row r="46">
          <cell r="B46" t="str">
            <v>AGUA</v>
          </cell>
        </row>
        <row r="218">
          <cell r="B218" t="str">
            <v>OBRERO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APU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 Av 1o de mayo con 73a "/>
      <sheetName val="Tabla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A"/>
      <sheetName val="PD"/>
      <sheetName val="No ALC"/>
      <sheetName val="CTO CLASE F"/>
      <sheetName val="2500psi"/>
      <sheetName val="Mor 1-5"/>
      <sheetName val="Mor 1-4"/>
      <sheetName val="Mor 1-3"/>
      <sheetName val="plc elev"/>
      <sheetName val="fi"/>
      <sheetName val="1,1"/>
      <sheetName val="1,2"/>
      <sheetName val="1,3"/>
      <sheetName val="1,4"/>
      <sheetName val="1,5"/>
    </sheetNames>
    <sheetDataSet>
      <sheetData sheetId="0">
        <row r="1">
          <cell r="B1" t="str">
            <v>CONTRUCCIÓN ALCANTARILLA DE 36" SOBRE VIA TERCIARIA DE LA VEREDA ALMORZADERO DEL MUNICIPIO DE TERUEL</v>
          </cell>
        </row>
        <row r="3">
          <cell r="B3">
            <v>39396</v>
          </cell>
          <cell r="E3" t="str">
            <v>VEREDA ALMORZADERO</v>
          </cell>
        </row>
        <row r="6">
          <cell r="F6">
            <v>510</v>
          </cell>
        </row>
        <row r="15">
          <cell r="B15">
            <v>60000</v>
          </cell>
        </row>
        <row r="16">
          <cell r="B16">
            <v>60000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>
        <row r="4">
          <cell r="E4" t="str">
            <v>DD</v>
          </cell>
          <cell r="F4" t="str">
            <v>MM</v>
          </cell>
          <cell r="G4" t="str">
            <v>AA</v>
          </cell>
        </row>
        <row r="5">
          <cell r="E5">
            <v>1</v>
          </cell>
          <cell r="F5">
            <v>1</v>
          </cell>
          <cell r="G5">
            <v>2008</v>
          </cell>
        </row>
        <row r="6">
          <cell r="E6">
            <v>2</v>
          </cell>
          <cell r="F6">
            <v>2</v>
          </cell>
          <cell r="G6">
            <v>2009</v>
          </cell>
        </row>
        <row r="7">
          <cell r="E7">
            <v>3</v>
          </cell>
          <cell r="F7">
            <v>3</v>
          </cell>
          <cell r="G7">
            <v>2010</v>
          </cell>
        </row>
        <row r="8">
          <cell r="E8">
            <v>4</v>
          </cell>
          <cell r="F8">
            <v>4</v>
          </cell>
          <cell r="G8">
            <v>2011</v>
          </cell>
        </row>
        <row r="9">
          <cell r="E9">
            <v>5</v>
          </cell>
          <cell r="F9">
            <v>5</v>
          </cell>
          <cell r="G9">
            <v>2012</v>
          </cell>
        </row>
        <row r="10">
          <cell r="E10">
            <v>6</v>
          </cell>
          <cell r="F10">
            <v>6</v>
          </cell>
          <cell r="G10">
            <v>2013</v>
          </cell>
        </row>
        <row r="11">
          <cell r="E11">
            <v>7</v>
          </cell>
          <cell r="F11">
            <v>7</v>
          </cell>
          <cell r="G11">
            <v>2014</v>
          </cell>
        </row>
        <row r="12">
          <cell r="E12">
            <v>8</v>
          </cell>
          <cell r="F12">
            <v>8</v>
          </cell>
          <cell r="G12">
            <v>2015</v>
          </cell>
        </row>
        <row r="13">
          <cell r="E13">
            <v>9</v>
          </cell>
          <cell r="F13">
            <v>9</v>
          </cell>
          <cell r="G13">
            <v>2016</v>
          </cell>
        </row>
        <row r="14">
          <cell r="E14">
            <v>10</v>
          </cell>
          <cell r="F14">
            <v>10</v>
          </cell>
          <cell r="G14">
            <v>2017</v>
          </cell>
        </row>
        <row r="15">
          <cell r="E15">
            <v>11</v>
          </cell>
          <cell r="F15">
            <v>11</v>
          </cell>
          <cell r="G15">
            <v>2018</v>
          </cell>
        </row>
        <row r="16">
          <cell r="E16">
            <v>12</v>
          </cell>
          <cell r="F16">
            <v>12</v>
          </cell>
          <cell r="G16">
            <v>2019</v>
          </cell>
        </row>
        <row r="17">
          <cell r="E17">
            <v>13</v>
          </cell>
          <cell r="G17">
            <v>2020</v>
          </cell>
        </row>
        <row r="18">
          <cell r="E18">
            <v>14</v>
          </cell>
          <cell r="G18">
            <v>2021</v>
          </cell>
        </row>
        <row r="19">
          <cell r="E19">
            <v>15</v>
          </cell>
          <cell r="G19">
            <v>2022</v>
          </cell>
        </row>
        <row r="20">
          <cell r="E20">
            <v>16</v>
          </cell>
          <cell r="G20">
            <v>2023</v>
          </cell>
        </row>
        <row r="21">
          <cell r="E21">
            <v>17</v>
          </cell>
          <cell r="G21">
            <v>2024</v>
          </cell>
        </row>
        <row r="22">
          <cell r="E22">
            <v>18</v>
          </cell>
          <cell r="G22">
            <v>2025</v>
          </cell>
        </row>
        <row r="23">
          <cell r="E23">
            <v>19</v>
          </cell>
          <cell r="G23">
            <v>2026</v>
          </cell>
        </row>
        <row r="24">
          <cell r="E24">
            <v>20</v>
          </cell>
        </row>
        <row r="25">
          <cell r="E25">
            <v>21</v>
          </cell>
        </row>
        <row r="26">
          <cell r="E26">
            <v>22</v>
          </cell>
        </row>
        <row r="27">
          <cell r="E27">
            <v>23</v>
          </cell>
        </row>
        <row r="28">
          <cell r="E28">
            <v>24</v>
          </cell>
        </row>
        <row r="29">
          <cell r="E29">
            <v>25</v>
          </cell>
        </row>
        <row r="30">
          <cell r="E30">
            <v>26</v>
          </cell>
        </row>
        <row r="31">
          <cell r="E31">
            <v>27</v>
          </cell>
        </row>
        <row r="32">
          <cell r="E32">
            <v>28</v>
          </cell>
        </row>
        <row r="33">
          <cell r="E33">
            <v>29</v>
          </cell>
        </row>
        <row r="34">
          <cell r="E34">
            <v>30</v>
          </cell>
        </row>
        <row r="35">
          <cell r="E35">
            <v>31</v>
          </cell>
        </row>
      </sheetData>
      <sheetData sheetId="1"/>
      <sheetData sheetId="2">
        <row r="11">
          <cell r="F11">
            <v>176500</v>
          </cell>
        </row>
      </sheetData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Datos"/>
      <sheetName val="Base Datos"/>
      <sheetName val="1.1"/>
      <sheetName val="1.2"/>
      <sheetName val="1.3"/>
      <sheetName val="2.1"/>
      <sheetName val="2.2"/>
      <sheetName val="3.1"/>
      <sheetName val="4.1"/>
      <sheetName val="5.1"/>
      <sheetName val="6.1"/>
      <sheetName val="C123"/>
      <sheetName val="M14"/>
      <sheetName val="Programación"/>
      <sheetName val="Flujo de Fondos"/>
    </sheetNames>
    <sheetDataSet>
      <sheetData sheetId="0" refreshError="1"/>
      <sheetData sheetId="1" refreshError="1"/>
      <sheetData sheetId="2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0.08</v>
          </cell>
          <cell r="C9" t="str">
            <v>UTILIDAD</v>
          </cell>
        </row>
        <row r="10">
          <cell r="B10">
            <v>0.28000000000000003</v>
          </cell>
          <cell r="C10" t="str">
            <v>AIU</v>
          </cell>
        </row>
        <row r="11">
          <cell r="B11">
            <v>0.93</v>
          </cell>
          <cell r="C11" t="str">
            <v>PREST.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 t="e">
            <v>#REF!</v>
          </cell>
          <cell r="F20" t="e">
            <v>#REF!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 t="e">
            <v>#REF!</v>
          </cell>
          <cell r="F21" t="e">
            <v>#REF!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 t="e">
            <v>#REF!</v>
          </cell>
          <cell r="F22" t="e">
            <v>#REF!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 t="e">
            <v>#REF!</v>
          </cell>
          <cell r="F23" t="e">
            <v>#REF!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 t="e">
            <v>#REF!</v>
          </cell>
          <cell r="F24" t="e">
            <v>#REF!</v>
          </cell>
        </row>
        <row r="25">
          <cell r="B25" t="str">
            <v>CARROTANQUE</v>
          </cell>
          <cell r="C25" t="str">
            <v>HORA</v>
          </cell>
          <cell r="E25" t="e">
            <v>#REF!</v>
          </cell>
          <cell r="F25" t="e">
            <v>#REF!</v>
          </cell>
        </row>
        <row r="26">
          <cell r="B26" t="str">
            <v>RETROCARGADOR</v>
          </cell>
          <cell r="C26" t="str">
            <v>HORA</v>
          </cell>
          <cell r="E26" t="e">
            <v>#REF!</v>
          </cell>
          <cell r="F26" t="e">
            <v>#REF!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 t="e">
            <v>#REF!</v>
          </cell>
          <cell r="F27" t="e">
            <v>#REF!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 t="e">
            <v>#REF!</v>
          </cell>
          <cell r="F28" t="e">
            <v>#REF!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 t="e">
            <v>#REF!</v>
          </cell>
          <cell r="F29" t="e">
            <v>#REF!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 t="e">
            <v>#REF!</v>
          </cell>
          <cell r="F30" t="e">
            <v>#REF!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 t="e">
            <v>#REF!</v>
          </cell>
          <cell r="F31" t="e">
            <v>#REF!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 t="e">
            <v>#REF!</v>
          </cell>
          <cell r="F32" t="e">
            <v>#REF!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 t="e">
            <v>#REF!</v>
          </cell>
          <cell r="F33" t="e">
            <v>#REF!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 t="e">
            <v>#REF!</v>
          </cell>
          <cell r="F34" t="e">
            <v>#REF!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 t="e">
            <v>#REF!</v>
          </cell>
          <cell r="F35" t="e">
            <v>#REF!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 t="e">
            <v>#REF!</v>
          </cell>
          <cell r="F36" t="e">
            <v>#REF!</v>
          </cell>
        </row>
        <row r="37">
          <cell r="B37" t="str">
            <v>XXX</v>
          </cell>
          <cell r="C37" t="str">
            <v>HORA</v>
          </cell>
          <cell r="E37" t="e">
            <v>#REF!</v>
          </cell>
          <cell r="F37" t="e">
            <v>#REF!</v>
          </cell>
        </row>
        <row r="38">
          <cell r="B38" t="str">
            <v>XXX</v>
          </cell>
          <cell r="C38" t="str">
            <v>HORA</v>
          </cell>
          <cell r="E38" t="e">
            <v>#REF!</v>
          </cell>
          <cell r="F38" t="e">
            <v>#REF!</v>
          </cell>
        </row>
        <row r="39">
          <cell r="B39" t="str">
            <v>XXX</v>
          </cell>
          <cell r="C39" t="str">
            <v>HORA</v>
          </cell>
          <cell r="E39" t="e">
            <v>#REF!</v>
          </cell>
          <cell r="F39" t="e">
            <v>#REF!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 t="e">
            <v>#REF!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 t="e">
            <v>#REF!</v>
          </cell>
        </row>
        <row r="45">
          <cell r="B45" t="str">
            <v>CEMENTO</v>
          </cell>
          <cell r="C45" t="str">
            <v>KG</v>
          </cell>
          <cell r="D45">
            <v>400</v>
          </cell>
          <cell r="E45" t="e">
            <v>#REF!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 t="e">
            <v>#REF!</v>
          </cell>
        </row>
        <row r="47">
          <cell r="B47" t="str">
            <v>LADRILLO TEMOSA 0.1×0.2×0.4</v>
          </cell>
          <cell r="C47" t="str">
            <v>UND</v>
          </cell>
          <cell r="D47">
            <v>700</v>
          </cell>
          <cell r="E47" t="e">
            <v>#REF!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 t="e">
            <v>#REF!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 t="e">
            <v>#REF!</v>
          </cell>
        </row>
        <row r="50">
          <cell r="B50" t="str">
            <v>ALAMBRE NEGRO</v>
          </cell>
          <cell r="C50" t="str">
            <v>KG</v>
          </cell>
          <cell r="D50">
            <v>1500</v>
          </cell>
          <cell r="E50" t="e">
            <v>#REF!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 t="e">
            <v>#REF!</v>
          </cell>
        </row>
        <row r="52">
          <cell r="B52" t="str">
            <v>TUBERIA PVC PRESION RDE 13.5  Ø=½"</v>
          </cell>
          <cell r="C52" t="str">
            <v>ML</v>
          </cell>
          <cell r="D52">
            <v>867</v>
          </cell>
          <cell r="E52" t="e">
            <v>#REF!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 t="e">
            <v>#REF!</v>
          </cell>
        </row>
        <row r="54">
          <cell r="B54" t="str">
            <v>TUBERIA PVC PRESION RDE 21  Ø=1"</v>
          </cell>
          <cell r="C54" t="str">
            <v>ML</v>
          </cell>
          <cell r="D54">
            <v>1917</v>
          </cell>
          <cell r="E54" t="e">
            <v>#REF!</v>
          </cell>
        </row>
        <row r="55">
          <cell r="B55" t="str">
            <v>TUBERIA PVC PRESION RDE 21  Ø=1½"</v>
          </cell>
          <cell r="C55" t="str">
            <v>ML</v>
          </cell>
          <cell r="D55">
            <v>3668</v>
          </cell>
          <cell r="E55" t="e">
            <v>#REF!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 t="e">
            <v>#REF!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 t="e">
            <v>#REF!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 t="e">
            <v>#REF!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 t="e">
            <v>#REF!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 t="e">
            <v>#REF!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 t="e">
            <v>#REF!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 t="e">
            <v>#REF!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 t="e">
            <v>#REF!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 t="e">
            <v>#REF!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 t="e">
            <v>#REF!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 t="e">
            <v>#REF!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 t="e">
            <v>#REF!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 t="e">
            <v>#REF!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 t="e">
            <v>#REF!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 t="e">
            <v>#REF!</v>
          </cell>
        </row>
        <row r="71">
          <cell r="B71" t="str">
            <v>TUBO PVC SANITARIO Ø=4"</v>
          </cell>
          <cell r="C71" t="str">
            <v>ML</v>
          </cell>
          <cell r="D71">
            <v>7886</v>
          </cell>
          <cell r="E71" t="e">
            <v>#REF!</v>
          </cell>
        </row>
        <row r="72">
          <cell r="B72" t="str">
            <v>CODO PVC-S 1/8 C*C Ø=2"</v>
          </cell>
          <cell r="C72" t="str">
            <v>UND</v>
          </cell>
          <cell r="D72">
            <v>1800</v>
          </cell>
          <cell r="E72" t="e">
            <v>#REF!</v>
          </cell>
        </row>
        <row r="73">
          <cell r="B73" t="str">
            <v>CODO PVC-S 1/8 C*C Ø=4"</v>
          </cell>
          <cell r="C73" t="str">
            <v>UND</v>
          </cell>
          <cell r="D73">
            <v>5900</v>
          </cell>
          <cell r="E73" t="e">
            <v>#REF!</v>
          </cell>
        </row>
        <row r="74">
          <cell r="B74" t="str">
            <v>BUJE SOLDADO PVC-S Ø=4"×2"</v>
          </cell>
          <cell r="C74" t="str">
            <v>UND</v>
          </cell>
          <cell r="D74">
            <v>3818</v>
          </cell>
          <cell r="E74" t="e">
            <v>#REF!</v>
          </cell>
        </row>
        <row r="75">
          <cell r="B75" t="str">
            <v>TEE PVC-S Ø=4"</v>
          </cell>
          <cell r="C75" t="str">
            <v>UND</v>
          </cell>
          <cell r="D75">
            <v>7800</v>
          </cell>
          <cell r="E75" t="e">
            <v>#REF!</v>
          </cell>
        </row>
        <row r="76">
          <cell r="B76" t="str">
            <v>UNION PVC-S Ø=1"</v>
          </cell>
          <cell r="C76" t="str">
            <v>UND</v>
          </cell>
          <cell r="D76">
            <v>1395</v>
          </cell>
          <cell r="E76" t="e">
            <v>#REF!</v>
          </cell>
        </row>
        <row r="77">
          <cell r="B77" t="str">
            <v>ASFALTO SOLIDO</v>
          </cell>
          <cell r="C77" t="str">
            <v>KG</v>
          </cell>
          <cell r="D77">
            <v>200</v>
          </cell>
          <cell r="E77" t="e">
            <v>#REF!</v>
          </cell>
        </row>
        <row r="78">
          <cell r="B78" t="str">
            <v>ACRILICO TRANSPARENTE</v>
          </cell>
          <cell r="C78" t="str">
            <v>M2</v>
          </cell>
          <cell r="D78">
            <v>60000</v>
          </cell>
          <cell r="E78" t="e">
            <v>#REF!</v>
          </cell>
        </row>
        <row r="79">
          <cell r="B79" t="str">
            <v>ARMADURA METALICA</v>
          </cell>
          <cell r="C79" t="str">
            <v>ML</v>
          </cell>
          <cell r="D79">
            <v>22000</v>
          </cell>
          <cell r="E79" t="e">
            <v>#REF!</v>
          </cell>
        </row>
        <row r="80">
          <cell r="B80" t="str">
            <v>PINTURA DE VINILO</v>
          </cell>
          <cell r="C80" t="str">
            <v>GAL</v>
          </cell>
          <cell r="D80">
            <v>33550</v>
          </cell>
          <cell r="E80" t="e">
            <v>#REF!</v>
          </cell>
        </row>
        <row r="81">
          <cell r="B81" t="str">
            <v>HOJA METALICA Cal 20</v>
          </cell>
          <cell r="C81" t="str">
            <v>M2</v>
          </cell>
          <cell r="D81">
            <v>9500</v>
          </cell>
        </row>
        <row r="82">
          <cell r="B82" t="str">
            <v>LISTON DE MADERA 1½" × 3"</v>
          </cell>
          <cell r="C82" t="str">
            <v>ML</v>
          </cell>
          <cell r="D82">
            <v>1800</v>
          </cell>
        </row>
        <row r="83">
          <cell r="B83" t="str">
            <v>LISTON DE MADERA 2" × 4"</v>
          </cell>
          <cell r="C83" t="str">
            <v>ML</v>
          </cell>
          <cell r="D83">
            <v>2300</v>
          </cell>
        </row>
        <row r="84">
          <cell r="B84" t="str">
            <v>VIDRIO</v>
          </cell>
          <cell r="C84" t="str">
            <v>M2</v>
          </cell>
          <cell r="D84">
            <v>17500</v>
          </cell>
        </row>
        <row r="85">
          <cell r="B85" t="str">
            <v>TEJA ETERNIT Nº4 (1.2×0.9)</v>
          </cell>
          <cell r="C85" t="str">
            <v>M2</v>
          </cell>
          <cell r="D85">
            <v>16566</v>
          </cell>
        </row>
        <row r="86">
          <cell r="B86" t="str">
            <v xml:space="preserve">TEJA ONDULADA ETERNIT Nº8  </v>
          </cell>
          <cell r="C86" t="str">
            <v>M2</v>
          </cell>
          <cell r="D86">
            <v>23000</v>
          </cell>
        </row>
        <row r="87">
          <cell r="B87" t="str">
            <v>GANCHO TEJA DE FIBRO CEMENTO</v>
          </cell>
          <cell r="C87" t="str">
            <v>UND</v>
          </cell>
          <cell r="D87">
            <v>350</v>
          </cell>
        </row>
        <row r="88">
          <cell r="B88" t="str">
            <v>AMARRE ALAMBRE TEJA AC</v>
          </cell>
          <cell r="C88" t="str">
            <v>UND</v>
          </cell>
          <cell r="D88">
            <v>50</v>
          </cell>
        </row>
        <row r="89">
          <cell r="B89" t="str">
            <v>ESMALTE DOMESTICO</v>
          </cell>
          <cell r="C89" t="str">
            <v>GAL</v>
          </cell>
          <cell r="D89">
            <v>33700</v>
          </cell>
        </row>
        <row r="90">
          <cell r="B90" t="str">
            <v>TABLA ORDINARIA</v>
          </cell>
          <cell r="C90" t="str">
            <v>ML</v>
          </cell>
          <cell r="D90">
            <v>1500</v>
          </cell>
        </row>
        <row r="91">
          <cell r="B91" t="str">
            <v>PUNTILLAS 2"</v>
          </cell>
          <cell r="C91" t="str">
            <v>LB</v>
          </cell>
          <cell r="D91">
            <v>2000</v>
          </cell>
        </row>
        <row r="92">
          <cell r="B92" t="str">
            <v>PIEDRA BOLA</v>
          </cell>
          <cell r="C92" t="str">
            <v>M3</v>
          </cell>
          <cell r="D92">
            <v>40000</v>
          </cell>
        </row>
        <row r="93">
          <cell r="B93" t="str">
            <v>CABALLETE FIJO ETERNIT</v>
          </cell>
          <cell r="C93" t="str">
            <v>UN</v>
          </cell>
          <cell r="D93">
            <v>23100</v>
          </cell>
        </row>
        <row r="94">
          <cell r="B94" t="str">
            <v xml:space="preserve">BLOQUE ARCILLA H-10  </v>
          </cell>
          <cell r="C94" t="str">
            <v>UND</v>
          </cell>
          <cell r="D94">
            <v>650</v>
          </cell>
        </row>
        <row r="95">
          <cell r="B95" t="str">
            <v>PINTURA EN ANTICORROSIVO</v>
          </cell>
          <cell r="C95" t="str">
            <v>GAL</v>
          </cell>
          <cell r="D95">
            <v>24800</v>
          </cell>
        </row>
        <row r="96">
          <cell r="B96" t="str">
            <v>CABALLETE FIJO ETERNIT</v>
          </cell>
          <cell r="C96" t="str">
            <v>ML</v>
          </cell>
          <cell r="D96">
            <v>23100</v>
          </cell>
        </row>
        <row r="97">
          <cell r="B97" t="str">
            <v>MARCO MET DE PUERTA CAL 20 e=12</v>
          </cell>
          <cell r="C97" t="str">
            <v>UND</v>
          </cell>
          <cell r="D97">
            <v>52325</v>
          </cell>
        </row>
        <row r="98">
          <cell r="B98" t="str">
            <v>CERRADURA ENTRADA APARTAMENTO</v>
          </cell>
          <cell r="C98" t="str">
            <v>UND</v>
          </cell>
          <cell r="D98">
            <v>38600</v>
          </cell>
        </row>
        <row r="99">
          <cell r="B99" t="str">
            <v>DILATACIONES</v>
          </cell>
          <cell r="C99" t="str">
            <v>ML</v>
          </cell>
          <cell r="D99">
            <v>950</v>
          </cell>
        </row>
        <row r="100">
          <cell r="B100" t="str">
            <v>JUEGO COMPL. 6 PIEZAS ASTROCOLOR</v>
          </cell>
          <cell r="C100" t="str">
            <v>UND</v>
          </cell>
          <cell r="D100">
            <v>41690</v>
          </cell>
        </row>
        <row r="101">
          <cell r="B101" t="str">
            <v>CABLE No 12</v>
          </cell>
          <cell r="C101" t="str">
            <v>ML</v>
          </cell>
          <cell r="D101">
            <v>230</v>
          </cell>
        </row>
        <row r="102">
          <cell r="B102" t="str">
            <v>TUBO CONDUIT TIPO LIVIANO</v>
          </cell>
          <cell r="C102" t="str">
            <v>ML</v>
          </cell>
          <cell r="D102">
            <v>500</v>
          </cell>
        </row>
        <row r="103">
          <cell r="B103" t="str">
            <v>VENTANA EN LAMINA CALIB 20 e= 0.12</v>
          </cell>
          <cell r="C103" t="str">
            <v>M2</v>
          </cell>
          <cell r="D103">
            <v>55000</v>
          </cell>
        </row>
        <row r="104">
          <cell r="B104" t="str">
            <v>LAVAPLATOS INOXIDABLE</v>
          </cell>
          <cell r="C104" t="str">
            <v>UND</v>
          </cell>
          <cell r="D104">
            <v>240500</v>
          </cell>
        </row>
        <row r="105">
          <cell r="B105" t="str">
            <v>MEZCLADOR</v>
          </cell>
          <cell r="C105" t="str">
            <v>UND</v>
          </cell>
          <cell r="D105">
            <v>19000</v>
          </cell>
        </row>
        <row r="106">
          <cell r="B106" t="str">
            <v>MANGUERA 1/2 X 1/2</v>
          </cell>
          <cell r="C106" t="str">
            <v>UND</v>
          </cell>
          <cell r="D106">
            <v>5000</v>
          </cell>
        </row>
        <row r="107">
          <cell r="B107" t="str">
            <v>PINTURA ESMALTE</v>
          </cell>
          <cell r="C107" t="str">
            <v>GAL</v>
          </cell>
          <cell r="D107">
            <v>39000</v>
          </cell>
        </row>
        <row r="108">
          <cell r="B108" t="str">
            <v>PINTURA BARNIZ</v>
          </cell>
          <cell r="C108" t="str">
            <v>GAL</v>
          </cell>
          <cell r="D108">
            <v>25000</v>
          </cell>
        </row>
        <row r="109">
          <cell r="B109" t="str">
            <v>CAL PROMICAL</v>
          </cell>
          <cell r="C109" t="str">
            <v>KG</v>
          </cell>
          <cell r="D109">
            <v>120</v>
          </cell>
        </row>
        <row r="110">
          <cell r="B110" t="str">
            <v>ESTUCO</v>
          </cell>
          <cell r="C110" t="str">
            <v>KG</v>
          </cell>
          <cell r="D110">
            <v>750</v>
          </cell>
        </row>
        <row r="111">
          <cell r="B111" t="str">
            <v>MURO EN BLOUE</v>
          </cell>
          <cell r="C111" t="str">
            <v>M2</v>
          </cell>
          <cell r="D111">
            <v>15800</v>
          </cell>
        </row>
        <row r="112">
          <cell r="B112" t="str">
            <v>DURMIENTES EN MADERA DE .06X.1</v>
          </cell>
          <cell r="C112" t="str">
            <v>ML</v>
          </cell>
          <cell r="D112">
            <v>2000</v>
          </cell>
        </row>
        <row r="113">
          <cell r="B113" t="str">
            <v>MACHIMBRE PARA PISO</v>
          </cell>
          <cell r="C113" t="str">
            <v>M2</v>
          </cell>
          <cell r="D113">
            <v>15000</v>
          </cell>
        </row>
        <row r="114">
          <cell r="B114" t="str">
            <v>PISO DUROPISO</v>
          </cell>
          <cell r="C114" t="str">
            <v>M2</v>
          </cell>
          <cell r="D114">
            <v>15260</v>
          </cell>
        </row>
        <row r="115">
          <cell r="B115" t="str">
            <v>DILATACIONES</v>
          </cell>
          <cell r="C115" t="str">
            <v>ML</v>
          </cell>
          <cell r="D115">
            <v>650</v>
          </cell>
        </row>
        <row r="116">
          <cell r="B116" t="str">
            <v xml:space="preserve">CONCRETO DE 1:2:3 </v>
          </cell>
          <cell r="C116" t="str">
            <v>M3</v>
          </cell>
          <cell r="D116" t="e">
            <v>#REF!</v>
          </cell>
        </row>
        <row r="117">
          <cell r="B117" t="str">
            <v>BREA</v>
          </cell>
          <cell r="C117" t="str">
            <v>KG</v>
          </cell>
          <cell r="D117">
            <v>650</v>
          </cell>
        </row>
        <row r="118">
          <cell r="B118" t="str">
            <v>HIERRO DE REFUERZO Ø=½"</v>
          </cell>
          <cell r="C118" t="str">
            <v>KG</v>
          </cell>
          <cell r="D118">
            <v>1200</v>
          </cell>
        </row>
        <row r="119">
          <cell r="B119" t="str">
            <v>HIERRO DE REFUERZO Ø=3/8"</v>
          </cell>
          <cell r="C119" t="str">
            <v>KG</v>
          </cell>
          <cell r="D119">
            <v>1100</v>
          </cell>
        </row>
        <row r="120">
          <cell r="B120" t="str">
            <v xml:space="preserve">SUB BASE GRANULAR </v>
          </cell>
          <cell r="C120" t="str">
            <v>M3</v>
          </cell>
          <cell r="D120">
            <v>32000</v>
          </cell>
        </row>
        <row r="121">
          <cell r="B121" t="str">
            <v>PEGO PARA LOSA</v>
          </cell>
          <cell r="C121" t="str">
            <v>KG</v>
          </cell>
          <cell r="D121">
            <v>770</v>
          </cell>
        </row>
        <row r="122">
          <cell r="B122" t="str">
            <v>ENCHAPE DE PISOS 0.30x0.30 TIPO PESADO</v>
          </cell>
          <cell r="C122" t="str">
            <v>M2</v>
          </cell>
          <cell r="D122">
            <v>19725</v>
          </cell>
        </row>
        <row r="123">
          <cell r="B123" t="str">
            <v>ENCHAPE DE MUROS</v>
          </cell>
          <cell r="C123" t="str">
            <v>M2</v>
          </cell>
          <cell r="D123">
            <v>15250</v>
          </cell>
        </row>
        <row r="124">
          <cell r="B124" t="str">
            <v>LAMPARA FLUORESCENTE SENCILLA</v>
          </cell>
          <cell r="C124" t="str">
            <v>UND</v>
          </cell>
          <cell r="D124">
            <v>24500</v>
          </cell>
        </row>
        <row r="125">
          <cell r="B125" t="str">
            <v>LAVAMANOS ACUACER</v>
          </cell>
          <cell r="C125" t="str">
            <v>UND</v>
          </cell>
          <cell r="D125">
            <v>17500</v>
          </cell>
        </row>
        <row r="126">
          <cell r="B126" t="str">
            <v>TUBO NOVAFORT 8"</v>
          </cell>
          <cell r="C126" t="str">
            <v>ML</v>
          </cell>
          <cell r="D126">
            <v>19243</v>
          </cell>
        </row>
        <row r="127">
          <cell r="B127" t="str">
            <v>MORTERO 1:4</v>
          </cell>
          <cell r="C127" t="str">
            <v>M3</v>
          </cell>
          <cell r="D127" t="e">
            <v>#REF!</v>
          </cell>
        </row>
        <row r="128">
          <cell r="B128" t="str">
            <v>KEROSENE</v>
          </cell>
          <cell r="C128" t="str">
            <v>GAL</v>
          </cell>
          <cell r="D128">
            <v>2000</v>
          </cell>
        </row>
        <row r="129">
          <cell r="B129" t="str">
            <v>MANTO IMPER. 3mm CON PINTURA PLACA</v>
          </cell>
          <cell r="C129" t="str">
            <v>M2</v>
          </cell>
          <cell r="D129">
            <v>13650</v>
          </cell>
        </row>
        <row r="130">
          <cell r="B130" t="str">
            <v>SANITARIO</v>
          </cell>
          <cell r="C130" t="str">
            <v>UND</v>
          </cell>
          <cell r="D130">
            <v>132810</v>
          </cell>
        </row>
        <row r="131">
          <cell r="B131" t="str">
            <v>UNION PVC-S Ø=4"</v>
          </cell>
          <cell r="C131" t="str">
            <v>UND</v>
          </cell>
          <cell r="D131">
            <v>3080</v>
          </cell>
        </row>
        <row r="132">
          <cell r="B132" t="str">
            <v>ADHESIVO</v>
          </cell>
          <cell r="C132" t="str">
            <v>GAL</v>
          </cell>
          <cell r="D132">
            <v>58000</v>
          </cell>
        </row>
        <row r="133">
          <cell r="B133" t="str">
            <v>ACONDICIONADOR</v>
          </cell>
          <cell r="C133" t="str">
            <v>GAL</v>
          </cell>
          <cell r="D133">
            <v>52812</v>
          </cell>
        </row>
        <row r="134">
          <cell r="B134" t="str">
            <v>CAJA DE INSPECCION  .6 X .6 m</v>
          </cell>
          <cell r="C134" t="str">
            <v>UND</v>
          </cell>
          <cell r="D134">
            <v>40000</v>
          </cell>
        </row>
        <row r="135">
          <cell r="B135" t="str">
            <v>TUBO VENTILACION Ø=4"</v>
          </cell>
          <cell r="C135" t="str">
            <v>ML</v>
          </cell>
          <cell r="D135">
            <v>6318</v>
          </cell>
        </row>
        <row r="136">
          <cell r="B136" t="str">
            <v>CODO 45° PVC-S 1/8 C×C Ø=4"</v>
          </cell>
          <cell r="C136" t="str">
            <v>UND</v>
          </cell>
          <cell r="D136">
            <v>5783</v>
          </cell>
        </row>
        <row r="137">
          <cell r="B137" t="str">
            <v>UNION DE REPARACION DE 10"</v>
          </cell>
          <cell r="C137" t="str">
            <v>UND</v>
          </cell>
          <cell r="D137">
            <v>262478</v>
          </cell>
        </row>
        <row r="138">
          <cell r="B138" t="str">
            <v>REDUCCION HF 10X6</v>
          </cell>
          <cell r="C138" t="str">
            <v>UND</v>
          </cell>
          <cell r="D138">
            <v>191400</v>
          </cell>
        </row>
        <row r="139">
          <cell r="B139" t="str">
            <v>VIGA AMARRE REF (.2mx.2m)</v>
          </cell>
          <cell r="C139" t="str">
            <v>ML</v>
          </cell>
          <cell r="D139">
            <v>25689</v>
          </cell>
        </row>
        <row r="140">
          <cell r="B140" t="str">
            <v>TEE PVC-S Ø=2"</v>
          </cell>
          <cell r="C140" t="str">
            <v>UND</v>
          </cell>
          <cell r="D140">
            <v>2200</v>
          </cell>
        </row>
        <row r="141">
          <cell r="B141" t="str">
            <v>UNION PVC-S Ø=2"</v>
          </cell>
          <cell r="C141" t="str">
            <v>UND</v>
          </cell>
          <cell r="D141">
            <v>2000</v>
          </cell>
        </row>
        <row r="142">
          <cell r="B142" t="str">
            <v>ADAPTADOR HEMBRA PVC-P Ø=3"</v>
          </cell>
          <cell r="C142" t="str">
            <v>UND</v>
          </cell>
          <cell r="D142">
            <v>11633</v>
          </cell>
        </row>
        <row r="143">
          <cell r="B143" t="str">
            <v>TAPON ROSCADO PVC PRESION Ø=3"</v>
          </cell>
          <cell r="C143" t="str">
            <v>UND</v>
          </cell>
          <cell r="D143">
            <v>11063</v>
          </cell>
        </row>
        <row r="144">
          <cell r="B144" t="str">
            <v>TEE 4X3X2 PVC P</v>
          </cell>
          <cell r="C144" t="str">
            <v>UND</v>
          </cell>
          <cell r="D144">
            <v>61375</v>
          </cell>
        </row>
        <row r="145">
          <cell r="B145" t="str">
            <v>CRUCETA 4X4X2X2 HF</v>
          </cell>
          <cell r="C145" t="str">
            <v>UND</v>
          </cell>
          <cell r="D145">
            <v>63800</v>
          </cell>
        </row>
        <row r="146">
          <cell r="B146" t="str">
            <v>CRUCETA DE 3X3X2X2 HF</v>
          </cell>
          <cell r="C146" t="str">
            <v>UND</v>
          </cell>
          <cell r="D146">
            <v>43384</v>
          </cell>
        </row>
        <row r="147">
          <cell r="B147" t="str">
            <v>TEJA ZINC 3m</v>
          </cell>
          <cell r="C147" t="str">
            <v>UND</v>
          </cell>
          <cell r="D147">
            <v>12500</v>
          </cell>
        </row>
        <row r="148">
          <cell r="B148" t="str">
            <v>REDUCCION 3X2 PVC P</v>
          </cell>
          <cell r="C148" t="str">
            <v>UND</v>
          </cell>
          <cell r="D148">
            <v>5172</v>
          </cell>
        </row>
        <row r="149">
          <cell r="B149" t="str">
            <v>CODO 3" 90 RADIO LARGO</v>
          </cell>
          <cell r="C149" t="str">
            <v>UND</v>
          </cell>
          <cell r="D149">
            <v>35637</v>
          </cell>
        </row>
        <row r="150">
          <cell r="B150" t="str">
            <v>TEE PVC PRESION Ø=½"</v>
          </cell>
          <cell r="C150" t="str">
            <v>UND</v>
          </cell>
          <cell r="D150">
            <v>350</v>
          </cell>
        </row>
        <row r="151">
          <cell r="B151" t="str">
            <v>CRUCETA 2X2X2X2 HF</v>
          </cell>
          <cell r="C151" t="str">
            <v>UND</v>
          </cell>
          <cell r="D151">
            <v>33176</v>
          </cell>
        </row>
        <row r="152">
          <cell r="B152" t="str">
            <v>TAPON PVC P 2"</v>
          </cell>
          <cell r="C152" t="str">
            <v>UND</v>
          </cell>
          <cell r="D152">
            <v>1664</v>
          </cell>
        </row>
        <row r="153">
          <cell r="B153" t="str">
            <v xml:space="preserve">DUCHAS SENCILLA  </v>
          </cell>
          <cell r="C153" t="str">
            <v>UND</v>
          </cell>
          <cell r="D153">
            <v>28500</v>
          </cell>
        </row>
        <row r="154">
          <cell r="B154" t="str">
            <v>LLAVES TERMINAL JARDIN PESADA SATINADA</v>
          </cell>
          <cell r="C154" t="str">
            <v>UND</v>
          </cell>
          <cell r="D154">
            <v>9620</v>
          </cell>
        </row>
        <row r="155">
          <cell r="B155" t="str">
            <v>CAJA DE REGISTRO</v>
          </cell>
          <cell r="C155" t="str">
            <v>UND</v>
          </cell>
          <cell r="D155">
            <v>19500</v>
          </cell>
        </row>
        <row r="156">
          <cell r="B156" t="str">
            <v>TAPA CAJA DE REGISTRO HF</v>
          </cell>
          <cell r="C156" t="str">
            <v>UND</v>
          </cell>
          <cell r="D156">
            <v>25000</v>
          </cell>
        </row>
        <row r="157">
          <cell r="B157" t="str">
            <v>EXCAVACIÓN MANUAL</v>
          </cell>
          <cell r="C157" t="str">
            <v>M3</v>
          </cell>
          <cell r="D157">
            <v>13029</v>
          </cell>
        </row>
        <row r="158">
          <cell r="B158" t="str">
            <v xml:space="preserve">CABALLETE </v>
          </cell>
          <cell r="C158" t="str">
            <v>UND</v>
          </cell>
          <cell r="D158">
            <v>9600</v>
          </cell>
        </row>
        <row r="159">
          <cell r="B159" t="str">
            <v>CEMENTO BLANCO</v>
          </cell>
          <cell r="C159" t="str">
            <v>KG</v>
          </cell>
          <cell r="D159">
            <v>550</v>
          </cell>
        </row>
        <row r="160">
          <cell r="B160" t="str">
            <v>LAVAMANOS SENCILLO CORONA</v>
          </cell>
          <cell r="C160" t="str">
            <v>UND</v>
          </cell>
          <cell r="D160">
            <v>45500</v>
          </cell>
        </row>
        <row r="161">
          <cell r="B161" t="str">
            <v>LLAVES PARA LAVAMANOS GRIFER</v>
          </cell>
          <cell r="C161" t="str">
            <v>UND</v>
          </cell>
          <cell r="D161">
            <v>11700</v>
          </cell>
        </row>
        <row r="162">
          <cell r="B162" t="str">
            <v xml:space="preserve">CURVAS 1/2 T.L </v>
          </cell>
          <cell r="C162" t="str">
            <v>UND</v>
          </cell>
          <cell r="D162">
            <v>100</v>
          </cell>
        </row>
        <row r="163">
          <cell r="B163" t="str">
            <v>CAJAS RECTANGULARES</v>
          </cell>
          <cell r="C163" t="str">
            <v>UND</v>
          </cell>
          <cell r="D163">
            <v>500</v>
          </cell>
        </row>
        <row r="164">
          <cell r="B164" t="str">
            <v>CAJAS OCTOGONALES</v>
          </cell>
          <cell r="C164" t="str">
            <v>UND</v>
          </cell>
          <cell r="D164">
            <v>500</v>
          </cell>
        </row>
        <row r="165">
          <cell r="B165" t="str">
            <v>APAGADOR SENCILLO LUMINEX</v>
          </cell>
          <cell r="C165" t="str">
            <v>UND</v>
          </cell>
          <cell r="D165">
            <v>2700</v>
          </cell>
        </row>
        <row r="166">
          <cell r="B166" t="str">
            <v>APAGADOR DOBLE LUMINEX</v>
          </cell>
          <cell r="C166" t="str">
            <v>UND</v>
          </cell>
          <cell r="D166">
            <v>3900</v>
          </cell>
        </row>
        <row r="167">
          <cell r="B167" t="str">
            <v>TOMA DOBLE</v>
          </cell>
          <cell r="C167" t="str">
            <v>UND</v>
          </cell>
          <cell r="D167">
            <v>3600</v>
          </cell>
        </row>
        <row r="168">
          <cell r="B168" t="str">
            <v>POLO A TIERRA LUMINEX</v>
          </cell>
          <cell r="C168" t="str">
            <v>UND</v>
          </cell>
          <cell r="D168">
            <v>3800</v>
          </cell>
        </row>
        <row r="169">
          <cell r="B169" t="str">
            <v>ACCESORIOS ELECTRICOS</v>
          </cell>
          <cell r="C169" t="str">
            <v>UND</v>
          </cell>
          <cell r="D169">
            <v>4500</v>
          </cell>
        </row>
        <row r="170">
          <cell r="B170" t="str">
            <v>CAJA CONTADOR</v>
          </cell>
          <cell r="C170" t="str">
            <v>UND</v>
          </cell>
          <cell r="D170">
            <v>16500</v>
          </cell>
        </row>
        <row r="171">
          <cell r="B171" t="str">
            <v>TABELON</v>
          </cell>
          <cell r="C171" t="str">
            <v>UND</v>
          </cell>
          <cell r="D171">
            <v>1800</v>
          </cell>
        </row>
        <row r="172">
          <cell r="B172" t="str">
            <v>RIEL IPN 100</v>
          </cell>
          <cell r="C172" t="str">
            <v>ML</v>
          </cell>
          <cell r="D172">
            <v>15250</v>
          </cell>
        </row>
        <row r="173">
          <cell r="B173" t="str">
            <v>ANGULO DE 1 ½"× 1/8"</v>
          </cell>
          <cell r="C173" t="str">
            <v>ML</v>
          </cell>
          <cell r="D173">
            <v>1850</v>
          </cell>
        </row>
        <row r="174">
          <cell r="B174" t="str">
            <v>REJA METALICA EN  TUBO 1 X 1</v>
          </cell>
          <cell r="C174" t="str">
            <v>ML</v>
          </cell>
          <cell r="D174">
            <v>35000</v>
          </cell>
        </row>
        <row r="175">
          <cell r="B175" t="str">
            <v>SOLDADURA 6013 1/8"</v>
          </cell>
          <cell r="C175" t="str">
            <v>KG</v>
          </cell>
          <cell r="D175">
            <v>6000</v>
          </cell>
        </row>
        <row r="176">
          <cell r="B176" t="str">
            <v>PINTURA PARA TABLERO X 1/4</v>
          </cell>
          <cell r="C176" t="str">
            <v>1/4 GAL</v>
          </cell>
          <cell r="D176">
            <v>25000</v>
          </cell>
        </row>
        <row r="177">
          <cell r="B177" t="str">
            <v>RELLENO EN MATERIAL COMUN</v>
          </cell>
          <cell r="C177" t="str">
            <v>M3</v>
          </cell>
          <cell r="D177">
            <v>9000</v>
          </cell>
        </row>
        <row r="178">
          <cell r="B178" t="str">
            <v xml:space="preserve">CANAL METALICA </v>
          </cell>
          <cell r="C178" t="str">
            <v>ML</v>
          </cell>
          <cell r="D178">
            <v>15000</v>
          </cell>
        </row>
        <row r="179">
          <cell r="B179" t="str">
            <v>BISAGRAS</v>
          </cell>
          <cell r="C179" t="str">
            <v>UND</v>
          </cell>
          <cell r="D179">
            <v>2000</v>
          </cell>
        </row>
        <row r="180">
          <cell r="B180" t="str">
            <v>ANCLAJES</v>
          </cell>
          <cell r="C180" t="str">
            <v>UND</v>
          </cell>
          <cell r="D180">
            <v>1000</v>
          </cell>
        </row>
        <row r="181">
          <cell r="B181" t="str">
            <v>CLOSET DE MADERA</v>
          </cell>
          <cell r="C181" t="str">
            <v>UND</v>
          </cell>
          <cell r="D181">
            <v>280000</v>
          </cell>
        </row>
        <row r="182">
          <cell r="B182" t="str">
            <v>LIMPIADOR LIQUIDO</v>
          </cell>
          <cell r="C182" t="str">
            <v>FRASCO</v>
          </cell>
          <cell r="D182">
            <v>3500</v>
          </cell>
        </row>
        <row r="183">
          <cell r="B183" t="str">
            <v>CABLE No 8</v>
          </cell>
          <cell r="C183" t="str">
            <v>ML</v>
          </cell>
          <cell r="D183">
            <v>800</v>
          </cell>
        </row>
        <row r="184">
          <cell r="B184" t="str">
            <v>TACOS 30 AMP</v>
          </cell>
          <cell r="C184" t="str">
            <v>UND</v>
          </cell>
          <cell r="D184">
            <v>4700</v>
          </cell>
        </row>
        <row r="185">
          <cell r="B185" t="str">
            <v>FLOTADOR 3/4</v>
          </cell>
          <cell r="C185" t="str">
            <v>UND</v>
          </cell>
          <cell r="D185">
            <v>15000</v>
          </cell>
        </row>
        <row r="186">
          <cell r="B186" t="str">
            <v>IMPERABILIZANTE SIKA 1</v>
          </cell>
          <cell r="C186" t="str">
            <v>GAL</v>
          </cell>
          <cell r="D186">
            <v>12000</v>
          </cell>
        </row>
        <row r="187">
          <cell r="B187" t="str">
            <v>LADRILLO H-10</v>
          </cell>
          <cell r="C187" t="str">
            <v>UND</v>
          </cell>
          <cell r="D187">
            <v>750</v>
          </cell>
        </row>
        <row r="188">
          <cell r="B188" t="str">
            <v>LADRILLO TOLETE</v>
          </cell>
          <cell r="C188" t="str">
            <v>UND</v>
          </cell>
          <cell r="D188">
            <v>200</v>
          </cell>
        </row>
        <row r="189">
          <cell r="B189" t="str">
            <v>HIERRO DE REFUERZO Ø=¼"</v>
          </cell>
          <cell r="C189" t="str">
            <v>KG</v>
          </cell>
          <cell r="D189">
            <v>1300</v>
          </cell>
        </row>
        <row r="190">
          <cell r="B190" t="str">
            <v>TUBO GALVANIZADO 2"</v>
          </cell>
          <cell r="C190" t="str">
            <v>ML</v>
          </cell>
          <cell r="D190">
            <v>12900</v>
          </cell>
        </row>
        <row r="191">
          <cell r="B191" t="str">
            <v>TUBO  PVC S 4"</v>
          </cell>
          <cell r="C191" t="str">
            <v>ML</v>
          </cell>
          <cell r="D191">
            <v>6000</v>
          </cell>
        </row>
        <row r="192">
          <cell r="B192" t="str">
            <v>TUBO PVC-S 2"</v>
          </cell>
          <cell r="C192" t="str">
            <v>ML</v>
          </cell>
          <cell r="D192">
            <v>3400</v>
          </cell>
        </row>
        <row r="193">
          <cell r="B193" t="str">
            <v>PINTURA SIKACOLOR</v>
          </cell>
          <cell r="C193" t="str">
            <v>GAL</v>
          </cell>
          <cell r="D193">
            <v>45000</v>
          </cell>
        </row>
        <row r="194">
          <cell r="B194" t="str">
            <v>CERRADURA ALUMN/SAT ALCOBA</v>
          </cell>
          <cell r="C194" t="str">
            <v>UND</v>
          </cell>
          <cell r="D194">
            <v>30000</v>
          </cell>
        </row>
        <row r="195">
          <cell r="B195" t="str">
            <v>PUERTA EN MADERA 1m×2m</v>
          </cell>
          <cell r="C195" t="str">
            <v>UND</v>
          </cell>
          <cell r="D195">
            <v>120000</v>
          </cell>
        </row>
        <row r="196">
          <cell r="B196" t="str">
            <v>CORREA DE ½ X 3/8</v>
          </cell>
          <cell r="C196" t="str">
            <v>ML</v>
          </cell>
          <cell r="D196">
            <v>10500</v>
          </cell>
        </row>
        <row r="197">
          <cell r="B197" t="str">
            <v>LAMINA DE ZINC</v>
          </cell>
          <cell r="C197" t="str">
            <v>M2</v>
          </cell>
          <cell r="D197">
            <v>3800</v>
          </cell>
        </row>
        <row r="198">
          <cell r="B198" t="str">
            <v>TUBO METALICO DE 4" X 2"</v>
          </cell>
          <cell r="C198" t="str">
            <v>ML</v>
          </cell>
          <cell r="D198">
            <v>23000</v>
          </cell>
        </row>
        <row r="199">
          <cell r="B199" t="str">
            <v>MALLA ESLABONADA h = 1,8 mt</v>
          </cell>
          <cell r="C199" t="str">
            <v>ML</v>
          </cell>
          <cell r="D199">
            <v>4000</v>
          </cell>
        </row>
        <row r="200">
          <cell r="B200" t="str">
            <v>PLATINA DE ½ X 3/16</v>
          </cell>
          <cell r="C200" t="str">
            <v>ML</v>
          </cell>
          <cell r="D200">
            <v>1000</v>
          </cell>
        </row>
        <row r="201">
          <cell r="B201" t="str">
            <v>ALAMBRE DE PUA MOTTO 300</v>
          </cell>
          <cell r="C201" t="str">
            <v>ML</v>
          </cell>
          <cell r="D201">
            <v>117</v>
          </cell>
        </row>
        <row r="202">
          <cell r="B202" t="str">
            <v>MALLA ESLABONADA cal. 12 2.5"×2.5"</v>
          </cell>
          <cell r="C202" t="str">
            <v>M2</v>
          </cell>
          <cell r="D202">
            <v>3900</v>
          </cell>
        </row>
        <row r="203">
          <cell r="B203" t="str">
            <v>ANGULO  DE 2" X 1/4"</v>
          </cell>
          <cell r="C203" t="str">
            <v>ML</v>
          </cell>
          <cell r="D203">
            <v>4890</v>
          </cell>
        </row>
        <row r="204">
          <cell r="B204" t="str">
            <v>CIMIENTO CONCR CICLOPEO (.4m×.4m)</v>
          </cell>
          <cell r="C204" t="str">
            <v>M3</v>
          </cell>
          <cell r="D204">
            <v>169947</v>
          </cell>
        </row>
        <row r="205">
          <cell r="B205" t="str">
            <v>TINNER</v>
          </cell>
          <cell r="C205" t="str">
            <v>LT</v>
          </cell>
          <cell r="D205">
            <v>2500</v>
          </cell>
        </row>
        <row r="206">
          <cell r="B206" t="str">
            <v>TUBO METALICO DE 3" X 2"</v>
          </cell>
          <cell r="C206" t="str">
            <v>ML</v>
          </cell>
          <cell r="D206">
            <v>18000</v>
          </cell>
        </row>
        <row r="207">
          <cell r="B207" t="str">
            <v>CIMIENTO CONCR CICLOPEO (0.3m×0.3m)</v>
          </cell>
          <cell r="C207" t="str">
            <v>M3</v>
          </cell>
          <cell r="D207">
            <v>169947</v>
          </cell>
        </row>
        <row r="208">
          <cell r="B208" t="str">
            <v>VIGA AMARRE REF (.15mx.2m)</v>
          </cell>
          <cell r="C208" t="str">
            <v>ML</v>
          </cell>
          <cell r="D208">
            <v>23532</v>
          </cell>
        </row>
        <row r="212">
          <cell r="C212" t="str">
            <v>UND</v>
          </cell>
          <cell r="D212">
            <v>84216</v>
          </cell>
        </row>
        <row r="213">
          <cell r="E213" t="e">
            <v>#REF!</v>
          </cell>
        </row>
        <row r="215">
          <cell r="B215" t="str">
            <v>NOMBRE</v>
          </cell>
          <cell r="C215" t="str">
            <v>UNIDAD</v>
          </cell>
          <cell r="D215" t="str">
            <v>PRECIO</v>
          </cell>
        </row>
        <row r="216">
          <cell r="B216" t="str">
            <v>MAESTRO</v>
          </cell>
          <cell r="C216" t="str">
            <v>JORNAL</v>
          </cell>
          <cell r="D216">
            <v>30000</v>
          </cell>
          <cell r="E216" t="e">
            <v>#REF!</v>
          </cell>
        </row>
        <row r="217">
          <cell r="B217" t="str">
            <v>OFICIAL</v>
          </cell>
          <cell r="C217" t="str">
            <v>JORNAL</v>
          </cell>
          <cell r="D217">
            <v>20000</v>
          </cell>
          <cell r="E217" t="e">
            <v>#REF!</v>
          </cell>
        </row>
        <row r="218">
          <cell r="B218" t="str">
            <v>OBRERO</v>
          </cell>
          <cell r="C218" t="str">
            <v>JORNAL</v>
          </cell>
          <cell r="D218">
            <v>13200</v>
          </cell>
          <cell r="E218" t="e">
            <v>#REF!</v>
          </cell>
        </row>
        <row r="219">
          <cell r="B219" t="str">
            <v>CUADRILLA DE TOPOGRAFIA 1×2×2</v>
          </cell>
          <cell r="C219" t="str">
            <v>DIA</v>
          </cell>
          <cell r="D219">
            <v>100000</v>
          </cell>
          <cell r="E219" t="e">
            <v>#REF!</v>
          </cell>
        </row>
        <row r="220">
          <cell r="B220" t="str">
            <v>METALURGICO</v>
          </cell>
          <cell r="C220" t="str">
            <v>DIA</v>
          </cell>
          <cell r="D220">
            <v>60000</v>
          </cell>
          <cell r="E220" t="e">
            <v>#REF!</v>
          </cell>
        </row>
        <row r="221">
          <cell r="B221" t="str">
            <v>TECNICO ELECTRICO</v>
          </cell>
          <cell r="C221" t="str">
            <v>DIA</v>
          </cell>
          <cell r="D221">
            <v>40000</v>
          </cell>
          <cell r="E221" t="e">
            <v>#REF!</v>
          </cell>
        </row>
        <row r="222">
          <cell r="B222" t="str">
            <v>SOLDADOR ELECT</v>
          </cell>
          <cell r="C222" t="str">
            <v>DIA</v>
          </cell>
          <cell r="D222">
            <v>24360</v>
          </cell>
          <cell r="E222" t="e">
            <v>#REF!</v>
          </cell>
        </row>
        <row r="223">
          <cell r="B223" t="str">
            <v>xxx</v>
          </cell>
          <cell r="E223" t="e">
            <v>#REF!</v>
          </cell>
        </row>
        <row r="224">
          <cell r="B224" t="str">
            <v>xxx</v>
          </cell>
          <cell r="E224" t="e">
            <v>#REF!</v>
          </cell>
        </row>
        <row r="225">
          <cell r="B225" t="str">
            <v>xxx</v>
          </cell>
          <cell r="E225" t="e">
            <v>#REF!</v>
          </cell>
        </row>
        <row r="227">
          <cell r="B227" t="str">
            <v>NOMBRE</v>
          </cell>
          <cell r="C227" t="str">
            <v>UNIDAD</v>
          </cell>
          <cell r="D227" t="str">
            <v>PRECIO</v>
          </cell>
        </row>
        <row r="228">
          <cell r="B228" t="str">
            <v>HERRAMIENTA MENOR</v>
          </cell>
          <cell r="C228" t="str">
            <v>GLB</v>
          </cell>
          <cell r="D228">
            <v>1500</v>
          </cell>
          <cell r="E228" t="e">
            <v>#REF!</v>
          </cell>
        </row>
        <row r="229">
          <cell r="B229" t="str">
            <v>FORMALETA</v>
          </cell>
          <cell r="C229" t="str">
            <v>GLB</v>
          </cell>
          <cell r="D229">
            <v>20000</v>
          </cell>
          <cell r="E229" t="e">
            <v>#REF!</v>
          </cell>
        </row>
        <row r="230">
          <cell r="B230" t="str">
            <v>ESTACAS MADERA</v>
          </cell>
          <cell r="C230" t="str">
            <v>UND</v>
          </cell>
          <cell r="D230">
            <v>500</v>
          </cell>
          <cell r="E230" t="e">
            <v>#REF!</v>
          </cell>
        </row>
        <row r="231">
          <cell r="B231" t="str">
            <v>BOMBA SUMERGIBLE</v>
          </cell>
          <cell r="C231" t="str">
            <v>UND</v>
          </cell>
          <cell r="D231">
            <v>2250000</v>
          </cell>
          <cell r="E231" t="e">
            <v>#REF!</v>
          </cell>
        </row>
        <row r="232">
          <cell r="B232" t="str">
            <v>TEJA ACEROLIT</v>
          </cell>
          <cell r="C232" t="str">
            <v>UND</v>
          </cell>
          <cell r="D232">
            <v>15000</v>
          </cell>
          <cell r="E232" t="e">
            <v>#REF!</v>
          </cell>
        </row>
        <row r="233">
          <cell r="B233" t="str">
            <v>PUERTA LAM DOB CAL 20 e=0.12 CON MARCO</v>
          </cell>
          <cell r="C233" t="str">
            <v>M2</v>
          </cell>
          <cell r="D233">
            <v>160000</v>
          </cell>
          <cell r="E233" t="e">
            <v>#REF!</v>
          </cell>
        </row>
        <row r="234">
          <cell r="B234" t="str">
            <v>HERRAMIENTA M.</v>
          </cell>
          <cell r="C234" t="str">
            <v>GLB</v>
          </cell>
          <cell r="D234">
            <v>250</v>
          </cell>
          <cell r="E234" t="e">
            <v>#REF!</v>
          </cell>
        </row>
        <row r="235">
          <cell r="B235" t="str">
            <v>HERRAMIENTAS MENOR</v>
          </cell>
          <cell r="C235" t="str">
            <v>GLB</v>
          </cell>
          <cell r="D235">
            <v>1000</v>
          </cell>
          <cell r="E235" t="e">
            <v>#REF!</v>
          </cell>
        </row>
        <row r="236">
          <cell r="B236" t="str">
            <v>FORMALETA EN MADERA PULIDA</v>
          </cell>
          <cell r="C236" t="str">
            <v>ML</v>
          </cell>
          <cell r="D236">
            <v>1500</v>
          </cell>
          <cell r="E236" t="e">
            <v>#REF!</v>
          </cell>
        </row>
        <row r="237">
          <cell r="B237" t="str">
            <v>FORMALETA METALICA 1×0.25</v>
          </cell>
          <cell r="C237" t="str">
            <v>DIA</v>
          </cell>
          <cell r="D237">
            <v>40</v>
          </cell>
          <cell r="E237" t="e">
            <v>#REF!</v>
          </cell>
        </row>
        <row r="238">
          <cell r="B238" t="str">
            <v>TABLERO DE MADERA</v>
          </cell>
          <cell r="C238" t="str">
            <v>d/M</v>
          </cell>
          <cell r="D238">
            <v>70</v>
          </cell>
          <cell r="E238" t="e">
            <v>#REF!</v>
          </cell>
        </row>
        <row r="239">
          <cell r="B239" t="str">
            <v>PARAL METALICO (TELESCOPICO)</v>
          </cell>
          <cell r="C239" t="str">
            <v>d/M</v>
          </cell>
          <cell r="D239">
            <v>90</v>
          </cell>
          <cell r="E239" t="e">
            <v>#REF!</v>
          </cell>
          <cell r="F239" t="str">
            <v>3metros</v>
          </cell>
        </row>
        <row r="240">
          <cell r="B240" t="str">
            <v>CERCHA METALICA DE 3M</v>
          </cell>
          <cell r="C240" t="str">
            <v>d/M</v>
          </cell>
          <cell r="D240">
            <v>70</v>
          </cell>
          <cell r="E240" t="e">
            <v>#REF!</v>
          </cell>
        </row>
        <row r="241">
          <cell r="B241" t="str">
            <v>FORMALETA METALICA 1×0.5 M-Und</v>
          </cell>
          <cell r="C241" t="str">
            <v>DIA</v>
          </cell>
          <cell r="D241">
            <v>60</v>
          </cell>
          <cell r="E241" t="e">
            <v>#REF!</v>
          </cell>
        </row>
        <row r="242">
          <cell r="B242" t="str">
            <v>XXX</v>
          </cell>
          <cell r="E242" t="e">
            <v>#REF!</v>
          </cell>
        </row>
        <row r="243">
          <cell r="B243" t="str">
            <v>XXX</v>
          </cell>
          <cell r="E243" t="e">
            <v>#REF!</v>
          </cell>
        </row>
        <row r="244">
          <cell r="B244" t="str">
            <v>XXX</v>
          </cell>
          <cell r="E244" t="e">
            <v>#REF!</v>
          </cell>
        </row>
        <row r="245">
          <cell r="B245" t="str">
            <v>XXX</v>
          </cell>
          <cell r="E245" t="e">
            <v>#REF!</v>
          </cell>
        </row>
        <row r="246">
          <cell r="B246" t="str">
            <v>XXX</v>
          </cell>
          <cell r="E246" t="e">
            <v>#REF!</v>
          </cell>
        </row>
        <row r="247">
          <cell r="B247" t="str">
            <v>XXX</v>
          </cell>
          <cell r="E247" t="e">
            <v>#REF!</v>
          </cell>
        </row>
        <row r="248">
          <cell r="B248" t="str">
            <v>XXX</v>
          </cell>
          <cell r="E248" t="e">
            <v>#REF!</v>
          </cell>
        </row>
        <row r="249">
          <cell r="B249" t="str">
            <v>XXX</v>
          </cell>
          <cell r="E249" t="e">
            <v>#REF!</v>
          </cell>
        </row>
        <row r="250">
          <cell r="D250" t="str">
            <v xml:space="preserve">  </v>
          </cell>
        </row>
        <row r="251">
          <cell r="D251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NSUMOS"/>
      <sheetName val="días habiles 2015"/>
      <sheetName val="items"/>
      <sheetName val="INS"/>
      <sheetName val="Ppto"/>
      <sheetName val="Plan auditoría"/>
      <sheetName val="Análisis de precios"/>
      <sheetName val="FECHAS DE CORTE"/>
      <sheetName val="Informacion General"/>
      <sheetName val="Itemes Renovación"/>
      <sheetName val="2103mar "/>
      <sheetName val="TRAYECTO 1"/>
      <sheetName val="A. P. U."/>
      <sheetName val="Hoja1"/>
      <sheetName val="PR_1"/>
      <sheetName val="Equipo"/>
      <sheetName val="materiales"/>
      <sheetName val="otros"/>
      <sheetName val="ManoDeObra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Res-Accide-10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"/>
      <sheetName val="BD MATERIALES"/>
      <sheetName val="HERRAMIENTA MENOR"/>
      <sheetName val="AIU"/>
      <sheetName val="TARIFAS SDIS"/>
      <sheetName val="HERRAMIENTAS Y EQUIPOS"/>
      <sheetName val="LISTA DE MATERIALES"/>
      <sheetName val="TRANSPORTE"/>
      <sheetName val="Salarios"/>
      <sheetName val="Cuadrillas"/>
      <sheetName val="MEMORIA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>
            <v>0</v>
          </cell>
          <cell r="B4">
            <v>0</v>
          </cell>
          <cell r="C4">
            <v>0</v>
          </cell>
          <cell r="D4" t="str">
            <v>P. ALBAÑILERIA</v>
          </cell>
          <cell r="E4" t="str">
            <v>P. INSTALACIONES BASICA</v>
          </cell>
          <cell r="F4">
            <v>0</v>
          </cell>
          <cell r="G4">
            <v>0</v>
          </cell>
          <cell r="H4" t="str">
            <v>P. PINTURA</v>
          </cell>
          <cell r="I4">
            <v>0</v>
          </cell>
          <cell r="J4">
            <v>0</v>
          </cell>
          <cell r="K4" t="str">
            <v>P. CARPINTERIA</v>
          </cell>
          <cell r="L4">
            <v>0</v>
          </cell>
          <cell r="M4">
            <v>0</v>
          </cell>
          <cell r="N4" t="str">
            <v>P. CABLEADO ESTRUCTURADO</v>
          </cell>
          <cell r="O4">
            <v>0</v>
          </cell>
          <cell r="P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 t="str">
            <v>AA</v>
          </cell>
          <cell r="E5" t="str">
            <v>AA</v>
          </cell>
          <cell r="F5" t="str">
            <v>+</v>
          </cell>
          <cell r="G5">
            <v>0.1</v>
          </cell>
          <cell r="H5" t="str">
            <v>AA</v>
          </cell>
          <cell r="I5" t="str">
            <v>+</v>
          </cell>
          <cell r="J5">
            <v>0.15</v>
          </cell>
          <cell r="K5" t="str">
            <v>AA</v>
          </cell>
          <cell r="L5" t="str">
            <v>+</v>
          </cell>
          <cell r="M5">
            <v>0.2</v>
          </cell>
          <cell r="N5" t="str">
            <v>AA</v>
          </cell>
          <cell r="O5" t="str">
            <v>+</v>
          </cell>
          <cell r="P5">
            <v>0.33</v>
          </cell>
        </row>
        <row r="6">
          <cell r="A6" t="str">
            <v>JORNAL AYUDANTE</v>
          </cell>
          <cell r="B6">
            <v>1</v>
          </cell>
          <cell r="C6" t="str">
            <v>MINIMOS</v>
          </cell>
          <cell r="D6">
            <v>24590.566666666666</v>
          </cell>
          <cell r="E6">
            <v>27049.623333333333</v>
          </cell>
          <cell r="F6">
            <v>0</v>
          </cell>
          <cell r="G6">
            <v>0</v>
          </cell>
          <cell r="H6">
            <v>28279.151666666665</v>
          </cell>
          <cell r="I6">
            <v>0</v>
          </cell>
          <cell r="J6">
            <v>0</v>
          </cell>
          <cell r="K6">
            <v>29508.679999999997</v>
          </cell>
          <cell r="L6">
            <v>0</v>
          </cell>
          <cell r="M6">
            <v>0</v>
          </cell>
          <cell r="N6">
            <v>32705.453666666668</v>
          </cell>
          <cell r="O6">
            <v>0</v>
          </cell>
          <cell r="P6">
            <v>0</v>
          </cell>
        </row>
        <row r="7">
          <cell r="A7" t="str">
            <v>VALOR REAL DEL JORNAL</v>
          </cell>
          <cell r="B7">
            <v>1.6413</v>
          </cell>
          <cell r="C7">
            <v>0</v>
          </cell>
          <cell r="D7">
            <v>40360.497069999998</v>
          </cell>
          <cell r="E7">
            <v>44396.546776999996</v>
          </cell>
          <cell r="F7">
            <v>0</v>
          </cell>
          <cell r="G7">
            <v>0</v>
          </cell>
          <cell r="H7">
            <v>46414.571630499995</v>
          </cell>
          <cell r="I7">
            <v>0</v>
          </cell>
          <cell r="J7">
            <v>0</v>
          </cell>
          <cell r="K7">
            <v>48432.596483999994</v>
          </cell>
          <cell r="L7">
            <v>0</v>
          </cell>
          <cell r="M7">
            <v>0</v>
          </cell>
          <cell r="N7">
            <v>53679.461103100002</v>
          </cell>
          <cell r="O7">
            <v>0</v>
          </cell>
          <cell r="P7">
            <v>0</v>
          </cell>
        </row>
        <row r="8">
          <cell r="A8" t="str">
            <v>VALOR TOTAL HORA AYUDANTE</v>
          </cell>
          <cell r="B8">
            <v>0</v>
          </cell>
          <cell r="C8">
            <v>0</v>
          </cell>
          <cell r="D8">
            <v>5045.0621337499997</v>
          </cell>
          <cell r="E8">
            <v>5549.5683471249995</v>
          </cell>
          <cell r="F8">
            <v>0</v>
          </cell>
          <cell r="G8">
            <v>0</v>
          </cell>
          <cell r="H8">
            <v>5801.8214538124994</v>
          </cell>
          <cell r="I8">
            <v>0</v>
          </cell>
          <cell r="J8">
            <v>0</v>
          </cell>
          <cell r="K8">
            <v>6054.0745604999993</v>
          </cell>
          <cell r="L8">
            <v>0</v>
          </cell>
          <cell r="M8">
            <v>0</v>
          </cell>
          <cell r="N8">
            <v>6709.9326378875003</v>
          </cell>
          <cell r="O8">
            <v>0</v>
          </cell>
          <cell r="P8">
            <v>0</v>
          </cell>
        </row>
        <row r="9">
          <cell r="A9" t="str">
            <v>JORNAL OFICIAL</v>
          </cell>
          <cell r="B9">
            <v>3</v>
          </cell>
          <cell r="C9" t="str">
            <v>MINIMOS</v>
          </cell>
          <cell r="D9">
            <v>73771.7</v>
          </cell>
          <cell r="E9">
            <v>81148.87000000001</v>
          </cell>
          <cell r="F9">
            <v>0</v>
          </cell>
          <cell r="G9">
            <v>0</v>
          </cell>
          <cell r="H9">
            <v>84837.454999999987</v>
          </cell>
          <cell r="I9">
            <v>0</v>
          </cell>
          <cell r="J9">
            <v>0</v>
          </cell>
          <cell r="K9">
            <v>88526.04</v>
          </cell>
          <cell r="L9">
            <v>0</v>
          </cell>
          <cell r="M9">
            <v>0</v>
          </cell>
          <cell r="N9">
            <v>98116.361000000004</v>
          </cell>
          <cell r="O9">
            <v>0</v>
          </cell>
          <cell r="P9">
            <v>0</v>
          </cell>
        </row>
        <row r="10">
          <cell r="A10" t="str">
            <v>VALOR REAL DEL JORNAL</v>
          </cell>
          <cell r="B10">
            <v>1.4749000000000001</v>
          </cell>
          <cell r="C10">
            <v>0</v>
          </cell>
          <cell r="D10">
            <v>108805.88033</v>
          </cell>
          <cell r="E10">
            <v>119686.46836300002</v>
          </cell>
          <cell r="F10">
            <v>0</v>
          </cell>
          <cell r="G10">
            <v>0</v>
          </cell>
          <cell r="H10">
            <v>125126.7623795</v>
          </cell>
          <cell r="I10">
            <v>0</v>
          </cell>
          <cell r="J10">
            <v>0</v>
          </cell>
          <cell r="K10">
            <v>130567.056396</v>
          </cell>
          <cell r="L10">
            <v>0</v>
          </cell>
          <cell r="M10">
            <v>0</v>
          </cell>
          <cell r="N10">
            <v>144711.82083890002</v>
          </cell>
          <cell r="O10">
            <v>0</v>
          </cell>
          <cell r="P10">
            <v>0</v>
          </cell>
        </row>
        <row r="11">
          <cell r="A11" t="str">
            <v>VALOR TOTAL HORA OFICIAL</v>
          </cell>
          <cell r="B11">
            <v>0</v>
          </cell>
          <cell r="C11">
            <v>0</v>
          </cell>
          <cell r="D11">
            <v>13600.73504125</v>
          </cell>
          <cell r="E11">
            <v>14960.808545375003</v>
          </cell>
          <cell r="F11">
            <v>0</v>
          </cell>
          <cell r="G11">
            <v>0</v>
          </cell>
          <cell r="H11">
            <v>15640.8452974375</v>
          </cell>
          <cell r="I11">
            <v>0</v>
          </cell>
          <cell r="J11">
            <v>0</v>
          </cell>
          <cell r="K11">
            <v>16320.8820495</v>
          </cell>
          <cell r="L11">
            <v>0</v>
          </cell>
          <cell r="M11">
            <v>0</v>
          </cell>
          <cell r="N11">
            <v>18088.977604862503</v>
          </cell>
          <cell r="O11">
            <v>0</v>
          </cell>
          <cell r="P11">
            <v>0</v>
          </cell>
        </row>
        <row r="12">
          <cell r="A12" t="str">
            <v>VALOR DIA CUADRILLA</v>
          </cell>
          <cell r="B12">
            <v>0</v>
          </cell>
          <cell r="C12">
            <v>0</v>
          </cell>
          <cell r="D12">
            <v>149166.3774</v>
          </cell>
          <cell r="E12">
            <v>164083.01514000003</v>
          </cell>
          <cell r="F12">
            <v>0</v>
          </cell>
          <cell r="G12">
            <v>0</v>
          </cell>
          <cell r="H12">
            <v>171541.33400999999</v>
          </cell>
          <cell r="I12">
            <v>0</v>
          </cell>
          <cell r="J12">
            <v>0</v>
          </cell>
          <cell r="K12">
            <v>178999.65288000001</v>
          </cell>
          <cell r="L12">
            <v>0</v>
          </cell>
          <cell r="M12">
            <v>0</v>
          </cell>
          <cell r="N12">
            <v>198391.28194200003</v>
          </cell>
          <cell r="O12">
            <v>0</v>
          </cell>
          <cell r="P12">
            <v>0</v>
          </cell>
        </row>
        <row r="13">
          <cell r="A13" t="str">
            <v>VALOR HORA CUADRILLA</v>
          </cell>
          <cell r="B13">
            <v>0</v>
          </cell>
          <cell r="C13">
            <v>0</v>
          </cell>
          <cell r="D13">
            <v>18645.797175</v>
          </cell>
          <cell r="E13">
            <v>20510.376892500004</v>
          </cell>
          <cell r="F13">
            <v>0</v>
          </cell>
          <cell r="G13">
            <v>0</v>
          </cell>
          <cell r="H13">
            <v>21442.666751249999</v>
          </cell>
          <cell r="I13">
            <v>0</v>
          </cell>
          <cell r="J13">
            <v>0</v>
          </cell>
          <cell r="K13">
            <v>22374.956610000001</v>
          </cell>
          <cell r="L13">
            <v>0</v>
          </cell>
          <cell r="M13">
            <v>0</v>
          </cell>
          <cell r="N13">
            <v>24798.910242750004</v>
          </cell>
          <cell r="O13">
            <v>0</v>
          </cell>
          <cell r="P13">
            <v>0</v>
          </cell>
        </row>
      </sheetData>
      <sheetData sheetId="10"/>
      <sheetData sheetId="1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obra"/>
      <sheetName val="Cronograma"/>
      <sheetName val="A.I.U"/>
      <sheetName val="FACTOR MULTILPLICADOR"/>
      <sheetName val="INTERVENTORIA"/>
      <sheetName val="Presupuesto"/>
      <sheetName val="APUS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PRECIOS"/>
      <sheetName val="TRAPMO"/>
      <sheetName val="TOMADOBLE"/>
      <sheetName val="TOMA REGULADA"/>
      <sheetName val="TOMA220V"/>
      <sheetName val="TOMATRIF"/>
      <sheetName val="INTERRU CONM"/>
      <sheetName val="INTERR SENC"/>
      <sheetName val="INTERRUP TRIPLE"/>
      <sheetName val="ILUMINA"/>
      <sheetName val="ILUM PASILLOS"/>
      <sheetName val="VENT I PISO"/>
      <sheetName val="VENT 2 PISO"/>
      <sheetName val="ILUMIN 2 PISO"/>
      <sheetName val="HALOGENA 50W"/>
      <sheetName val="FLUOR 32"/>
      <sheetName val="FLUOR 48"/>
      <sheetName val="FLUOR 96"/>
      <sheetName val="FLUOR 4X17W"/>
      <sheetName val="LUM NA 70W"/>
      <sheetName val="LUM NA 150"/>
      <sheetName val="REFLECTOR 400W"/>
      <sheetName val="LUM COLON 150W"/>
      <sheetName val="SONIDO"/>
      <sheetName val="TELV"/>
      <sheetName val="TELFON"/>
      <sheetName val="VENTIL TECHO"/>
      <sheetName val="VENTILADOR"/>
      <sheetName val="CS274"/>
      <sheetName val="CS275"/>
      <sheetName val="CS276"/>
      <sheetName val="CONCRETO 2500"/>
      <sheetName val="CONCRETO 3000"/>
      <sheetName val="CONCRETO PB 136"/>
      <sheetName val="MORTERO 14"/>
      <sheetName val="TUBO 1&quot;"/>
      <sheetName val="TUBO 3X1 1-2&quot;"/>
      <sheetName val="TUBO 1 1-2&quot;"/>
      <sheetName val="TUBO 3X2&quot;"/>
      <sheetName val="TUBO 2&quot;"/>
      <sheetName val="TUBO 3&quot;"/>
      <sheetName val="TUBO 4&quot;"/>
      <sheetName val="TUBO MET 2&quot;"/>
      <sheetName val="TUBO MET 4&quot; "/>
      <sheetName val="CAJA 30X30"/>
      <sheetName val="ACO 2X8+10T "/>
      <sheetName val="ACO 2X8+10+10T"/>
      <sheetName val="ACO 3X8+10+10T "/>
      <sheetName val="ACO 3X8+10T"/>
      <sheetName val="ACO 3X6+8+8T"/>
      <sheetName val="ACO 3X4+6+6T"/>
      <sheetName val="ACO 3X2+4+4T"/>
      <sheetName val="ACO 3X4-0+2-0+2-0T"/>
      <sheetName val="ACO 2X1-0+1X1-0+1X1-0T"/>
      <sheetName val="ACO 3X1-0+1-1-0+1-1-0T"/>
      <sheetName val="ACO 9X 300MCM"/>
      <sheetName val="ACO 4X 500MCM"/>
      <sheetName val="ACO XLPE No2"/>
      <sheetName val="CONOS EXT"/>
      <sheetName val="CONOS INT"/>
      <sheetName val="CARCAMO"/>
      <sheetName val="EST 550"/>
      <sheetName val="EST 711"/>
      <sheetName val="EST 712"/>
      <sheetName val="TAB TR-F"/>
      <sheetName val="TAB BT ESCUE"/>
      <sheetName val="TAB 8 BIF"/>
      <sheetName val="TAB 12-1"/>
      <sheetName val="TAB 12"/>
      <sheetName val="TAB 18"/>
      <sheetName val="TAB 24"/>
      <sheetName val="TAB 36"/>
      <sheetName val="TAB 42"/>
      <sheetName val="TAB 4"/>
      <sheetName val="TAB 6"/>
      <sheetName val="PT COM"/>
      <sheetName val="PT TBL"/>
      <sheetName val="PLANTA 250"/>
      <sheetName val="TERM 1X15 A"/>
      <sheetName val="TERM 1X20 A"/>
      <sheetName val="TERM 2X15 A"/>
      <sheetName val="TERM 2X20 A"/>
      <sheetName val="TERM 3X15 A"/>
      <sheetName val="TERM 3X20 A"/>
      <sheetName val="TERM 3X30 A"/>
      <sheetName val="TERM 2X30A"/>
      <sheetName val="TERM 3X40 A"/>
      <sheetName val="TERM 3X50 A"/>
      <sheetName val="TER 3X18 A IND"/>
      <sheetName val="TERM 3-60A"/>
      <sheetName val="TERM 3-100A"/>
      <sheetName val="TERM 2X70A"/>
      <sheetName val="TER 3X44-63A IND"/>
      <sheetName val="TERM 3X70-100A IND "/>
      <sheetName val="TERM 160-250a IND"/>
      <sheetName val="TERM 3X100-150 A IND"/>
      <sheetName val="TERM 3X220A IND"/>
      <sheetName val="TERM 3X900 A IND "/>
      <sheetName val="TRAFO 150KVA"/>
      <sheetName val="TRAFO 225 KVA"/>
      <sheetName val="CELDA DE PROTECCION"/>
      <sheetName val="CELDA DE TRAF"/>
      <sheetName val="CELDA DE MEDIDA MT"/>
      <sheetName val="TRF CONT MEDIDA"/>
      <sheetName val="CONTADOR ENERGIA"/>
      <sheetName val="DESM DE LUM Y CIR"/>
      <sheetName val="DESM DE POSTE"/>
      <sheetName val="TABLERO RENOVADO"/>
      <sheetName val="INSTA AA VENT"/>
      <sheetName val="INSTA AA MINISPL"/>
      <sheetName val="AAMINISPL 12"/>
      <sheetName val=" AA MINISPL 24"/>
      <sheetName val="REINSTLA ACOMET"/>
      <sheetName val="PUNTO CANEL COMP"/>
      <sheetName val="A.A. 10T"/>
      <sheetName val="A.A.7T"/>
      <sheetName val="AA 5T"/>
      <sheetName val="PUNTO CANELDATOS"/>
      <sheetName val="INST UPS "/>
      <sheetName val="INST TRANF UPS"/>
      <sheetName val="INST RAC"/>
      <sheetName val="INST SUICHE"/>
      <sheetName val="TRF DE UPS"/>
      <sheetName val="UPS"/>
      <sheetName val="ROUTER"/>
      <sheetName val="TAB TRF UPS"/>
      <sheetName val="BASE LUM"/>
    </sheetNames>
    <sheetDataSet>
      <sheetData sheetId="0">
        <row r="4">
          <cell r="A4" t="str">
            <v>ABRAZADERA  AJUSTABLE 1 1/2"</v>
          </cell>
          <cell r="B4">
            <v>5100</v>
          </cell>
          <cell r="C4" t="str">
            <v>UND</v>
          </cell>
          <cell r="D4">
            <v>6120</v>
          </cell>
          <cell r="E4">
            <v>979.2</v>
          </cell>
          <cell r="F4">
            <v>7099</v>
          </cell>
        </row>
        <row r="5">
          <cell r="A5" t="str">
            <v>ABRAZADERA  AJUSTABLE 1"</v>
          </cell>
          <cell r="B5">
            <v>4650</v>
          </cell>
          <cell r="C5" t="str">
            <v>UND</v>
          </cell>
          <cell r="D5">
            <v>5580</v>
          </cell>
          <cell r="E5">
            <v>892.80000000000007</v>
          </cell>
          <cell r="F5">
            <v>6473</v>
          </cell>
        </row>
        <row r="6">
          <cell r="A6" t="str">
            <v>ABRAZADERA  AJUSTABLE 2"</v>
          </cell>
          <cell r="B6">
            <v>7940</v>
          </cell>
          <cell r="C6" t="str">
            <v>UND</v>
          </cell>
          <cell r="D6">
            <v>9528</v>
          </cell>
          <cell r="E6">
            <v>1524.48</v>
          </cell>
          <cell r="F6">
            <v>11052</v>
          </cell>
        </row>
        <row r="7">
          <cell r="A7" t="str">
            <v>ABRAZADERA  AJUSTABLE 3"</v>
          </cell>
          <cell r="B7">
            <v>9610</v>
          </cell>
          <cell r="C7" t="str">
            <v>UND</v>
          </cell>
          <cell r="D7">
            <v>11532</v>
          </cell>
          <cell r="E7">
            <v>1845.1200000000001</v>
          </cell>
          <cell r="F7">
            <v>13377</v>
          </cell>
        </row>
        <row r="8">
          <cell r="A8" t="str">
            <v>ABRAZADERA  AJUSTABLE 3/4"</v>
          </cell>
          <cell r="B8">
            <v>3240</v>
          </cell>
          <cell r="C8" t="str">
            <v>UND</v>
          </cell>
          <cell r="D8">
            <v>3888</v>
          </cell>
          <cell r="E8">
            <v>622.08000000000004</v>
          </cell>
          <cell r="F8">
            <v>4510</v>
          </cell>
        </row>
        <row r="9">
          <cell r="A9" t="str">
            <v>ABRAZADERA  SENCILLA DE 8"</v>
          </cell>
          <cell r="B9">
            <v>4980</v>
          </cell>
          <cell r="C9" t="str">
            <v>UND</v>
          </cell>
          <cell r="D9">
            <v>5976</v>
          </cell>
          <cell r="E9">
            <v>956.16</v>
          </cell>
          <cell r="F9">
            <v>6932</v>
          </cell>
        </row>
        <row r="10">
          <cell r="A10" t="str">
            <v>ABRAZADERA  SIN SALIDAD 140MM</v>
          </cell>
          <cell r="B10">
            <v>4899</v>
          </cell>
          <cell r="C10" t="str">
            <v>UND</v>
          </cell>
          <cell r="D10">
            <v>5878.8</v>
          </cell>
          <cell r="E10">
            <v>940.60800000000006</v>
          </cell>
          <cell r="F10">
            <v>6819</v>
          </cell>
        </row>
        <row r="11">
          <cell r="A11" t="str">
            <v>ABRAZADERA 1 SAL  11-12 CON SALID.1/2</v>
          </cell>
          <cell r="B11">
            <v>5500</v>
          </cell>
          <cell r="C11" t="str">
            <v>UND</v>
          </cell>
          <cell r="D11">
            <v>6600</v>
          </cell>
          <cell r="E11">
            <v>1056</v>
          </cell>
          <cell r="F11">
            <v>7656</v>
          </cell>
        </row>
        <row r="12">
          <cell r="A12" t="str">
            <v>ABRAZADERA 1 SAL 8-9 CON SALI.1/2</v>
          </cell>
          <cell r="B12">
            <v>4700</v>
          </cell>
          <cell r="C12" t="str">
            <v>UND</v>
          </cell>
          <cell r="D12">
            <v>5640</v>
          </cell>
          <cell r="E12">
            <v>902.4</v>
          </cell>
          <cell r="F12">
            <v>6542</v>
          </cell>
        </row>
        <row r="13">
          <cell r="A13" t="str">
            <v>ABRAZADERA 1 SALIDA 10-12 220MM</v>
          </cell>
          <cell r="B13">
            <v>5397.7001953124991</v>
          </cell>
          <cell r="C13" t="str">
            <v>UND</v>
          </cell>
          <cell r="D13">
            <v>6477.2402343749991</v>
          </cell>
          <cell r="E13">
            <v>1036.3584374999998</v>
          </cell>
          <cell r="F13">
            <v>7514</v>
          </cell>
        </row>
        <row r="14">
          <cell r="A14" t="str">
            <v>ABRAZADERA 1 SALIDA 120MM</v>
          </cell>
          <cell r="B14">
            <v>4429</v>
          </cell>
          <cell r="C14" t="str">
            <v>UND</v>
          </cell>
          <cell r="D14">
            <v>5314.8</v>
          </cell>
          <cell r="E14">
            <v>850.36800000000005</v>
          </cell>
          <cell r="F14">
            <v>6165</v>
          </cell>
        </row>
        <row r="15">
          <cell r="A15" t="str">
            <v>ABRAZADERA 1 SALIDA 12-14 250MM</v>
          </cell>
          <cell r="B15">
            <v>5542</v>
          </cell>
          <cell r="C15" t="str">
            <v>UND</v>
          </cell>
          <cell r="D15">
            <v>6650.4</v>
          </cell>
          <cell r="E15">
            <v>1064.0639999999999</v>
          </cell>
          <cell r="F15">
            <v>7714</v>
          </cell>
        </row>
        <row r="16">
          <cell r="A16" t="str">
            <v>ABRAZADERA 1 SALIDA 140MM</v>
          </cell>
          <cell r="B16">
            <v>4079</v>
          </cell>
          <cell r="C16" t="str">
            <v>UND</v>
          </cell>
          <cell r="D16">
            <v>4894.8</v>
          </cell>
          <cell r="E16">
            <v>783.16800000000001</v>
          </cell>
          <cell r="F16">
            <v>5678</v>
          </cell>
        </row>
        <row r="17">
          <cell r="A17" t="str">
            <v>ABRAZADERA 1 SALIDA 14-16 300MM</v>
          </cell>
          <cell r="B17">
            <v>5200</v>
          </cell>
          <cell r="C17" t="str">
            <v>UND</v>
          </cell>
          <cell r="D17">
            <v>6240</v>
          </cell>
          <cell r="E17">
            <v>998.4</v>
          </cell>
          <cell r="F17">
            <v>7238</v>
          </cell>
        </row>
        <row r="18">
          <cell r="A18" t="str">
            <v>ABRAZADERA 1 SALIDA 150MM</v>
          </cell>
          <cell r="B18">
            <v>4493</v>
          </cell>
          <cell r="C18" t="str">
            <v>UND</v>
          </cell>
          <cell r="D18">
            <v>5391.5999999999995</v>
          </cell>
          <cell r="E18">
            <v>862.65599999999995</v>
          </cell>
          <cell r="F18">
            <v>6254</v>
          </cell>
        </row>
        <row r="19">
          <cell r="A19" t="str">
            <v>ABRAZADERA 1 SALIDA 160MM</v>
          </cell>
          <cell r="B19">
            <v>4573</v>
          </cell>
          <cell r="C19" t="str">
            <v>UND</v>
          </cell>
          <cell r="D19">
            <v>5487.5999999999995</v>
          </cell>
          <cell r="E19">
            <v>878.01599999999996</v>
          </cell>
          <cell r="F19">
            <v>6366</v>
          </cell>
        </row>
        <row r="20">
          <cell r="A20" t="str">
            <v>ABRAZADERA 1 SALIDA 4-6 140MM</v>
          </cell>
          <cell r="B20">
            <v>7500</v>
          </cell>
          <cell r="C20" t="str">
            <v>UND</v>
          </cell>
          <cell r="D20">
            <v>9000</v>
          </cell>
          <cell r="E20">
            <v>1440</v>
          </cell>
          <cell r="F20">
            <v>10440</v>
          </cell>
        </row>
        <row r="21">
          <cell r="A21" t="str">
            <v>ABRAZADERA 1 SALIDA 8-10 200MM</v>
          </cell>
          <cell r="B21">
            <v>4718</v>
          </cell>
          <cell r="C21" t="str">
            <v>UND</v>
          </cell>
          <cell r="D21">
            <v>5661.5999999999995</v>
          </cell>
          <cell r="E21">
            <v>905.85599999999988</v>
          </cell>
          <cell r="F21">
            <v>6567</v>
          </cell>
        </row>
        <row r="22">
          <cell r="A22" t="str">
            <v>ABRAZADERA 1SALIDA 160MM</v>
          </cell>
          <cell r="B22">
            <v>4127</v>
          </cell>
          <cell r="C22" t="str">
            <v>UND</v>
          </cell>
          <cell r="D22">
            <v>4952.3999999999996</v>
          </cell>
          <cell r="E22">
            <v>792.38400000000001</v>
          </cell>
          <cell r="F22">
            <v>5745</v>
          </cell>
        </row>
        <row r="23">
          <cell r="A23" t="str">
            <v>ABRAZADERA 2 SALIDA 12-14 250MM</v>
          </cell>
          <cell r="B23">
            <v>6247</v>
          </cell>
          <cell r="C23" t="str">
            <v>UND</v>
          </cell>
          <cell r="D23">
            <v>7496.4</v>
          </cell>
          <cell r="E23">
            <v>1199.424</v>
          </cell>
          <cell r="F23">
            <v>8696</v>
          </cell>
        </row>
        <row r="24">
          <cell r="A24" t="str">
            <v>ABRAZADERA 2 SALIDA 4-6 140MM</v>
          </cell>
          <cell r="B24">
            <v>4542</v>
          </cell>
          <cell r="C24" t="str">
            <v>UND</v>
          </cell>
          <cell r="D24">
            <v>5450.4</v>
          </cell>
          <cell r="E24">
            <v>872.06399999999996</v>
          </cell>
          <cell r="F24">
            <v>6322</v>
          </cell>
        </row>
        <row r="25">
          <cell r="A25" t="str">
            <v>ABRAZADERA 2 SALIDA 6-8 180MM</v>
          </cell>
          <cell r="B25">
            <v>12818</v>
          </cell>
          <cell r="C25" t="str">
            <v>UND</v>
          </cell>
          <cell r="D25">
            <v>15381.599999999999</v>
          </cell>
          <cell r="E25">
            <v>2461.056</v>
          </cell>
          <cell r="F25">
            <v>17843</v>
          </cell>
        </row>
        <row r="26">
          <cell r="A26" t="str">
            <v>ABRAZADERA 2 SALIDA 8-10 200MM</v>
          </cell>
          <cell r="B26">
            <v>5579.2001953124991</v>
          </cell>
          <cell r="C26" t="str">
            <v>UND</v>
          </cell>
          <cell r="D26">
            <v>6695.0402343749984</v>
          </cell>
          <cell r="E26">
            <v>1071.2064374999998</v>
          </cell>
          <cell r="F26">
            <v>7766</v>
          </cell>
        </row>
        <row r="27">
          <cell r="A27" t="str">
            <v>ABRAZADERA 2 SALIDAS 120MM</v>
          </cell>
          <cell r="B27">
            <v>4344</v>
          </cell>
          <cell r="C27" t="str">
            <v>UND</v>
          </cell>
          <cell r="D27">
            <v>5212.8</v>
          </cell>
          <cell r="E27">
            <v>834.048</v>
          </cell>
          <cell r="F27">
            <v>6047</v>
          </cell>
        </row>
        <row r="28">
          <cell r="A28" t="str">
            <v>ABRAZADERA 2 SALIDAS 140MM</v>
          </cell>
          <cell r="B28">
            <v>4576</v>
          </cell>
          <cell r="C28" t="str">
            <v>UND</v>
          </cell>
          <cell r="D28">
            <v>5491.2</v>
          </cell>
          <cell r="E28">
            <v>878.59199999999998</v>
          </cell>
          <cell r="F28">
            <v>6370</v>
          </cell>
        </row>
        <row r="29">
          <cell r="A29" t="str">
            <v>ABRAZADERA 2 SALIDAS 150MM</v>
          </cell>
          <cell r="B29">
            <v>4819</v>
          </cell>
          <cell r="C29" t="str">
            <v>UND</v>
          </cell>
          <cell r="D29">
            <v>5782.8</v>
          </cell>
          <cell r="E29">
            <v>925.24800000000005</v>
          </cell>
          <cell r="F29">
            <v>6708</v>
          </cell>
        </row>
        <row r="30">
          <cell r="A30" t="str">
            <v>ABRAZADERA 2 SALIDAS 160MM</v>
          </cell>
          <cell r="B30">
            <v>5472.5</v>
          </cell>
          <cell r="C30" t="str">
            <v>UND</v>
          </cell>
          <cell r="D30">
            <v>6567</v>
          </cell>
          <cell r="E30">
            <v>1050.72</v>
          </cell>
          <cell r="F30">
            <v>7618</v>
          </cell>
        </row>
        <row r="31">
          <cell r="A31" t="str">
            <v>ABRAZADERA CIEGA REFORZADA 10-12</v>
          </cell>
          <cell r="B31">
            <v>4036</v>
          </cell>
          <cell r="C31" t="str">
            <v>UND</v>
          </cell>
          <cell r="D31">
            <v>4843.2</v>
          </cell>
          <cell r="E31">
            <v>774.91200000000003</v>
          </cell>
          <cell r="F31">
            <v>5618</v>
          </cell>
        </row>
        <row r="32">
          <cell r="A32" t="str">
            <v>ABRAZADERA CIEGA REFORZADA 8-10</v>
          </cell>
          <cell r="B32">
            <v>4036</v>
          </cell>
          <cell r="C32" t="str">
            <v>UND</v>
          </cell>
          <cell r="D32">
            <v>4843.2</v>
          </cell>
          <cell r="E32">
            <v>774.91200000000003</v>
          </cell>
          <cell r="F32">
            <v>5618</v>
          </cell>
        </row>
        <row r="33">
          <cell r="A33" t="str">
            <v>ABRAZADERA DE ZING DE 26" COLA POSTE</v>
          </cell>
          <cell r="B33">
            <v>561</v>
          </cell>
          <cell r="C33" t="str">
            <v>UND</v>
          </cell>
          <cell r="D33">
            <v>673.19999999999993</v>
          </cell>
          <cell r="E33">
            <v>107.71199999999999</v>
          </cell>
          <cell r="F33">
            <v>781</v>
          </cell>
        </row>
        <row r="34">
          <cell r="A34" t="str">
            <v>ABRAZADERA PARA CABLE 100 - 200 PARES</v>
          </cell>
          <cell r="B34">
            <v>667</v>
          </cell>
          <cell r="C34" t="str">
            <v>UND</v>
          </cell>
          <cell r="D34">
            <v>800.4</v>
          </cell>
          <cell r="E34">
            <v>128.06399999999999</v>
          </cell>
          <cell r="F34">
            <v>928</v>
          </cell>
        </row>
        <row r="35">
          <cell r="A35" t="str">
            <v>ABRAZADERA PARA CABLE 1200 - 1500 PARES</v>
          </cell>
          <cell r="B35">
            <v>1353</v>
          </cell>
          <cell r="C35" t="str">
            <v>UND</v>
          </cell>
          <cell r="D35">
            <v>1623.6</v>
          </cell>
          <cell r="E35">
            <v>259.77600000000001</v>
          </cell>
          <cell r="F35">
            <v>1883</v>
          </cell>
        </row>
        <row r="36">
          <cell r="A36" t="str">
            <v>ABRAZADERA PARA CABLE 1800 - 2400</v>
          </cell>
          <cell r="B36">
            <v>1353</v>
          </cell>
          <cell r="C36" t="str">
            <v>UND</v>
          </cell>
          <cell r="D36">
            <v>1623.6</v>
          </cell>
          <cell r="E36">
            <v>259.77600000000001</v>
          </cell>
          <cell r="F36">
            <v>1883</v>
          </cell>
        </row>
        <row r="37">
          <cell r="A37" t="str">
            <v>ABRAZADERA PARA CABLE 300 - 900 PARES</v>
          </cell>
          <cell r="B37">
            <v>1178</v>
          </cell>
          <cell r="C37" t="str">
            <v>UND</v>
          </cell>
          <cell r="D37">
            <v>1413.6</v>
          </cell>
          <cell r="E37">
            <v>226.17599999999999</v>
          </cell>
          <cell r="F37">
            <v>1640</v>
          </cell>
        </row>
        <row r="38">
          <cell r="A38" t="str">
            <v>ABRAZADERA POLO TIERRA</v>
          </cell>
          <cell r="B38">
            <v>5320</v>
          </cell>
          <cell r="C38" t="str">
            <v>UND</v>
          </cell>
          <cell r="D38">
            <v>6384</v>
          </cell>
          <cell r="E38">
            <v>1021.44</v>
          </cell>
          <cell r="F38">
            <v>7405</v>
          </cell>
        </row>
        <row r="39">
          <cell r="A39" t="str">
            <v>ABRAZADERA SIN SALIDA 10-12 220MM</v>
          </cell>
          <cell r="B39">
            <v>4691.5</v>
          </cell>
          <cell r="C39" t="str">
            <v>UND</v>
          </cell>
          <cell r="D39">
            <v>5629.8</v>
          </cell>
          <cell r="E39">
            <v>900.76800000000003</v>
          </cell>
          <cell r="F39">
            <v>6531</v>
          </cell>
        </row>
        <row r="40">
          <cell r="A40" t="str">
            <v>ABRAZADERA SIN SALIDA 12-14 250MM</v>
          </cell>
          <cell r="B40">
            <v>4711</v>
          </cell>
          <cell r="C40" t="str">
            <v>UND</v>
          </cell>
          <cell r="D40">
            <v>5653.2</v>
          </cell>
          <cell r="E40">
            <v>904.51199999999994</v>
          </cell>
          <cell r="F40">
            <v>6558</v>
          </cell>
        </row>
        <row r="41">
          <cell r="A41" t="str">
            <v>ABRAZADERA SIN SALIDA 180 MM</v>
          </cell>
          <cell r="B41">
            <v>3997</v>
          </cell>
          <cell r="C41" t="str">
            <v>UND</v>
          </cell>
          <cell r="D41">
            <v>4796.3999999999996</v>
          </cell>
          <cell r="E41">
            <v>767.42399999999998</v>
          </cell>
          <cell r="F41">
            <v>5564</v>
          </cell>
        </row>
        <row r="42">
          <cell r="A42" t="str">
            <v>ABRAZADERA SIN SALIDA 4-6 140MM</v>
          </cell>
          <cell r="B42">
            <v>3681</v>
          </cell>
          <cell r="C42" t="str">
            <v>UND</v>
          </cell>
          <cell r="D42">
            <v>4417.2</v>
          </cell>
          <cell r="E42">
            <v>706.75199999999995</v>
          </cell>
          <cell r="F42">
            <v>5124</v>
          </cell>
        </row>
        <row r="43">
          <cell r="A43" t="str">
            <v>ABRAZADERA SIN SALIDA 6-8 180MM</v>
          </cell>
          <cell r="B43">
            <v>3700</v>
          </cell>
          <cell r="C43" t="str">
            <v>UND</v>
          </cell>
          <cell r="D43">
            <v>4440</v>
          </cell>
          <cell r="E43">
            <v>710.4</v>
          </cell>
          <cell r="F43">
            <v>5150</v>
          </cell>
        </row>
        <row r="44">
          <cell r="A44" t="str">
            <v>ABRAZADERA SIN SALIDA 8-10 200MM</v>
          </cell>
          <cell r="B44">
            <v>4525.39990234375</v>
          </cell>
          <cell r="C44" t="str">
            <v>UND</v>
          </cell>
          <cell r="D44">
            <v>5430.4798828124995</v>
          </cell>
          <cell r="E44">
            <v>868.87678124999991</v>
          </cell>
          <cell r="F44">
            <v>6299</v>
          </cell>
        </row>
        <row r="45">
          <cell r="A45" t="str">
            <v>ABRAZADERA SOPORTE LUMIN  11/2"  140MM</v>
          </cell>
          <cell r="B45">
            <v>3780</v>
          </cell>
          <cell r="C45" t="str">
            <v>UND</v>
          </cell>
          <cell r="D45">
            <v>4536</v>
          </cell>
          <cell r="E45">
            <v>725.76</v>
          </cell>
          <cell r="F45">
            <v>5262</v>
          </cell>
        </row>
        <row r="46">
          <cell r="A46" t="str">
            <v>ABRAZADERA SOPORTE LUMIN 11/4" 140MM</v>
          </cell>
          <cell r="B46">
            <v>4140</v>
          </cell>
          <cell r="C46" t="str">
            <v>UND</v>
          </cell>
          <cell r="D46">
            <v>4968</v>
          </cell>
          <cell r="E46">
            <v>794.88</v>
          </cell>
          <cell r="F46">
            <v>5763</v>
          </cell>
        </row>
        <row r="47">
          <cell r="A47" t="str">
            <v>ABRAZADERA SOPORTE LUMIN 11/4" 180MM</v>
          </cell>
          <cell r="B47">
            <v>4370</v>
          </cell>
          <cell r="C47" t="str">
            <v>UND</v>
          </cell>
          <cell r="D47">
            <v>5244</v>
          </cell>
          <cell r="E47">
            <v>839.04</v>
          </cell>
          <cell r="F47">
            <v>6083</v>
          </cell>
        </row>
        <row r="48">
          <cell r="A48" t="str">
            <v>ABRAZADERA SOPORTE LUMIN 3/4" 120MM</v>
          </cell>
          <cell r="B48">
            <v>2022</v>
          </cell>
          <cell r="C48" t="str">
            <v>UND</v>
          </cell>
          <cell r="D48">
            <v>2426.4</v>
          </cell>
          <cell r="E48">
            <v>388.22400000000005</v>
          </cell>
          <cell r="F48">
            <v>2815</v>
          </cell>
        </row>
        <row r="49">
          <cell r="A49" t="str">
            <v>ABRAZADERA SOPORTE LUMIN 3/4" 140MM</v>
          </cell>
          <cell r="B49">
            <v>2750</v>
          </cell>
          <cell r="C49" t="str">
            <v>UND</v>
          </cell>
          <cell r="D49">
            <v>3300</v>
          </cell>
          <cell r="E49">
            <v>528</v>
          </cell>
          <cell r="F49">
            <v>3828</v>
          </cell>
        </row>
        <row r="50">
          <cell r="A50" t="str">
            <v>ABRAZADERA SOPORTE LUMIN 3/4" 160 MM</v>
          </cell>
          <cell r="B50">
            <v>2915</v>
          </cell>
          <cell r="C50" t="str">
            <v>UND</v>
          </cell>
          <cell r="D50">
            <v>3498</v>
          </cell>
          <cell r="E50">
            <v>559.68000000000006</v>
          </cell>
          <cell r="F50">
            <v>4058</v>
          </cell>
        </row>
        <row r="51">
          <cell r="A51" t="str">
            <v>ABRAZADERA SOPORTE LUMIN 3/4" 180MM</v>
          </cell>
          <cell r="B51">
            <v>2915</v>
          </cell>
          <cell r="C51" t="str">
            <v>UND</v>
          </cell>
          <cell r="D51">
            <v>3498</v>
          </cell>
          <cell r="E51">
            <v>559.68000000000006</v>
          </cell>
          <cell r="F51">
            <v>4058</v>
          </cell>
        </row>
        <row r="52">
          <cell r="A52" t="str">
            <v>ABRAZADERA SOPORTE LUMIN 3/4" 2" 120MM</v>
          </cell>
          <cell r="B52">
            <v>3562</v>
          </cell>
          <cell r="C52" t="str">
            <v>UND</v>
          </cell>
          <cell r="D52">
            <v>4274.3999999999996</v>
          </cell>
          <cell r="E52">
            <v>683.904</v>
          </cell>
          <cell r="F52">
            <v>4958</v>
          </cell>
        </row>
        <row r="53">
          <cell r="A53" t="str">
            <v>ABRAZADERA SOPORTE LUMIN 3/4" 2" 140MM</v>
          </cell>
          <cell r="B53">
            <v>3903</v>
          </cell>
          <cell r="C53" t="str">
            <v>UND</v>
          </cell>
          <cell r="D53">
            <v>4683.5999999999995</v>
          </cell>
          <cell r="E53">
            <v>749.37599999999998</v>
          </cell>
          <cell r="F53">
            <v>5433</v>
          </cell>
        </row>
        <row r="54">
          <cell r="A54" t="str">
            <v>ABRAZADERA SOPORTE LUMIN 3/4" 2" 160MM</v>
          </cell>
          <cell r="B54">
            <v>4088</v>
          </cell>
          <cell r="C54" t="str">
            <v>UND</v>
          </cell>
          <cell r="D54">
            <v>4905.5999999999995</v>
          </cell>
          <cell r="E54">
            <v>784.89599999999996</v>
          </cell>
          <cell r="F54">
            <v>5690</v>
          </cell>
        </row>
        <row r="55">
          <cell r="A55" t="str">
            <v>ABRAZADERA SOPORTE LUMIN 3/4" 2" 180MM</v>
          </cell>
          <cell r="B55">
            <v>4368</v>
          </cell>
          <cell r="C55" t="str">
            <v>UND</v>
          </cell>
          <cell r="D55">
            <v>5241.5999999999995</v>
          </cell>
          <cell r="E55">
            <v>838.65599999999995</v>
          </cell>
          <cell r="F55">
            <v>6080</v>
          </cell>
        </row>
        <row r="56">
          <cell r="A56" t="str">
            <v>ABRAZADERA SOPORTE LUMIN 3/4" 2" 200MM</v>
          </cell>
          <cell r="B56">
            <v>4689</v>
          </cell>
          <cell r="C56" t="str">
            <v>UND</v>
          </cell>
          <cell r="D56">
            <v>5626.8</v>
          </cell>
          <cell r="E56">
            <v>900.28800000000001</v>
          </cell>
          <cell r="F56">
            <v>6527</v>
          </cell>
        </row>
        <row r="57">
          <cell r="A57" t="str">
            <v>ABRAZADERA SOPORTE LUMIN 3/4" 2" 220MM</v>
          </cell>
          <cell r="B57">
            <v>5159</v>
          </cell>
          <cell r="C57" t="str">
            <v>UND</v>
          </cell>
          <cell r="D57">
            <v>6190.8</v>
          </cell>
          <cell r="E57">
            <v>990.52800000000002</v>
          </cell>
          <cell r="F57">
            <v>7181</v>
          </cell>
        </row>
        <row r="58">
          <cell r="A58" t="str">
            <v>ABRAZADERA SOPORTE LUMIN 3/4" 200MM</v>
          </cell>
          <cell r="B58">
            <v>3163</v>
          </cell>
          <cell r="C58" t="str">
            <v>UND</v>
          </cell>
          <cell r="D58">
            <v>3795.6</v>
          </cell>
          <cell r="E58">
            <v>607.29600000000005</v>
          </cell>
          <cell r="F58">
            <v>4403</v>
          </cell>
        </row>
        <row r="59">
          <cell r="A59" t="str">
            <v>ABRAZADERA SOPORTE LUMIN 3/4" 220MM</v>
          </cell>
          <cell r="B59">
            <v>3355</v>
          </cell>
          <cell r="C59" t="str">
            <v>UND</v>
          </cell>
          <cell r="D59">
            <v>4026</v>
          </cell>
          <cell r="E59">
            <v>644.16</v>
          </cell>
          <cell r="F59">
            <v>4670</v>
          </cell>
        </row>
        <row r="60">
          <cell r="A60" t="str">
            <v>ABRAZADERA SUJECION DE CABLE A POSTE</v>
          </cell>
          <cell r="B60">
            <v>5805</v>
          </cell>
          <cell r="C60" t="str">
            <v>UND</v>
          </cell>
          <cell r="D60">
            <v>6966</v>
          </cell>
          <cell r="E60">
            <v>1114.56</v>
          </cell>
          <cell r="F60">
            <v>8081</v>
          </cell>
        </row>
        <row r="61">
          <cell r="A61" t="str">
            <v>ABRAZADERA TRAFO TIPO 1-140MM</v>
          </cell>
          <cell r="B61">
            <v>6432.7998046875009</v>
          </cell>
          <cell r="C61" t="str">
            <v>UND</v>
          </cell>
          <cell r="D61">
            <v>7719.3597656250004</v>
          </cell>
          <cell r="E61">
            <v>1235.0975625000001</v>
          </cell>
          <cell r="F61">
            <v>8954</v>
          </cell>
        </row>
        <row r="62">
          <cell r="A62" t="str">
            <v>ABRAZADERA TRAFO TIPO 2-180MM</v>
          </cell>
          <cell r="B62">
            <v>7128</v>
          </cell>
          <cell r="C62" t="str">
            <v>UND</v>
          </cell>
          <cell r="D62">
            <v>8553.6</v>
          </cell>
          <cell r="E62">
            <v>1368.576</v>
          </cell>
          <cell r="F62">
            <v>9922</v>
          </cell>
        </row>
        <row r="63">
          <cell r="A63" t="str">
            <v>ABRAZADERA TRAFO TIPO 3-200MM</v>
          </cell>
          <cell r="B63">
            <v>7318.2998046875009</v>
          </cell>
          <cell r="C63" t="str">
            <v>UND</v>
          </cell>
          <cell r="D63">
            <v>8781.9597656250007</v>
          </cell>
          <cell r="E63">
            <v>1405.1135625000002</v>
          </cell>
          <cell r="F63">
            <v>10187</v>
          </cell>
        </row>
        <row r="64">
          <cell r="A64" t="str">
            <v>ABRAZADERA TRAFO TIPO 4-220MM</v>
          </cell>
          <cell r="B64">
            <v>8653.7001953125018</v>
          </cell>
          <cell r="C64" t="str">
            <v>UND</v>
          </cell>
          <cell r="D64">
            <v>10384.440234375003</v>
          </cell>
          <cell r="E64">
            <v>1661.5104375000005</v>
          </cell>
          <cell r="F64">
            <v>12046</v>
          </cell>
        </row>
        <row r="65">
          <cell r="A65" t="str">
            <v>ABRAZADERA TRAFO TIPO 5 250MM</v>
          </cell>
          <cell r="B65">
            <v>12500</v>
          </cell>
          <cell r="C65" t="str">
            <v>UND</v>
          </cell>
          <cell r="D65">
            <v>15000</v>
          </cell>
          <cell r="E65">
            <v>2400</v>
          </cell>
          <cell r="F65">
            <v>17400</v>
          </cell>
        </row>
        <row r="66">
          <cell r="A66" t="str">
            <v>ABRAZADERA U No.1 P/CTA MADERA 140MM</v>
          </cell>
          <cell r="B66">
            <v>4092</v>
          </cell>
          <cell r="C66" t="str">
            <v>UND</v>
          </cell>
          <cell r="D66">
            <v>4910.3999999999996</v>
          </cell>
          <cell r="E66">
            <v>785.66399999999999</v>
          </cell>
          <cell r="F66">
            <v>5696</v>
          </cell>
        </row>
        <row r="67">
          <cell r="A67" t="str">
            <v>ABRAZADERA U No.2 P/CTA MADERA 180MM</v>
          </cell>
          <cell r="B67">
            <v>4990</v>
          </cell>
          <cell r="C67" t="str">
            <v>UND</v>
          </cell>
          <cell r="D67">
            <v>5988</v>
          </cell>
          <cell r="E67">
            <v>958.08</v>
          </cell>
          <cell r="F67">
            <v>6946</v>
          </cell>
        </row>
        <row r="68">
          <cell r="A68" t="str">
            <v>ABRAZADERA U No.3 P/CTA MADERA 200MM</v>
          </cell>
          <cell r="B68">
            <v>5940</v>
          </cell>
          <cell r="C68" t="str">
            <v>UND</v>
          </cell>
          <cell r="D68">
            <v>7128</v>
          </cell>
          <cell r="E68">
            <v>1140.48</v>
          </cell>
          <cell r="F68">
            <v>8268</v>
          </cell>
        </row>
        <row r="69">
          <cell r="A69" t="str">
            <v>ABRAZADERA U No.4 P/CTA MADERA 220MM</v>
          </cell>
          <cell r="B69">
            <v>6204</v>
          </cell>
          <cell r="C69" t="str">
            <v>UND</v>
          </cell>
          <cell r="D69">
            <v>7444.7999999999993</v>
          </cell>
          <cell r="E69">
            <v>1191.1679999999999</v>
          </cell>
          <cell r="F69">
            <v>8636</v>
          </cell>
        </row>
        <row r="70">
          <cell r="A70" t="str">
            <v>ABRAZADERA U No.4 P/CTA METALICA 200MM</v>
          </cell>
          <cell r="B70">
            <v>5640</v>
          </cell>
          <cell r="C70" t="str">
            <v>UND</v>
          </cell>
          <cell r="D70">
            <v>6768</v>
          </cell>
          <cell r="E70">
            <v>1082.8800000000001</v>
          </cell>
          <cell r="F70">
            <v>7851</v>
          </cell>
        </row>
        <row r="71">
          <cell r="A71" t="str">
            <v>ABRAZADERA U No.5 P/CTA  MADERA 250MM</v>
          </cell>
          <cell r="B71">
            <v>8429</v>
          </cell>
          <cell r="C71" t="str">
            <v>UND</v>
          </cell>
          <cell r="D71">
            <v>10114.799999999999</v>
          </cell>
          <cell r="E71">
            <v>1618.3679999999999</v>
          </cell>
          <cell r="F71">
            <v>11733</v>
          </cell>
        </row>
        <row r="72">
          <cell r="A72" t="str">
            <v>ABRAZAFERA 1 SALIDA 6-8 180MM</v>
          </cell>
          <cell r="B72">
            <v>4690</v>
          </cell>
          <cell r="C72" t="str">
            <v>UND</v>
          </cell>
          <cell r="D72">
            <v>5628</v>
          </cell>
          <cell r="E72">
            <v>900.48</v>
          </cell>
          <cell r="F72">
            <v>6528</v>
          </cell>
        </row>
        <row r="73">
          <cell r="A73" t="str">
            <v>ACCIONAMIENTO MOTORIZADO PARA SECCIONADO</v>
          </cell>
          <cell r="B73">
            <v>7450000</v>
          </cell>
          <cell r="C73" t="str">
            <v>UND</v>
          </cell>
          <cell r="D73">
            <v>8940000</v>
          </cell>
          <cell r="E73">
            <v>1430400</v>
          </cell>
          <cell r="F73">
            <v>10370400</v>
          </cell>
        </row>
        <row r="74">
          <cell r="A74" t="str">
            <v xml:space="preserve">ACCESORIOS </v>
          </cell>
          <cell r="B74">
            <v>500000</v>
          </cell>
          <cell r="C74" t="str">
            <v>UND</v>
          </cell>
          <cell r="D74">
            <v>600000</v>
          </cell>
          <cell r="E74">
            <v>96000</v>
          </cell>
          <cell r="F74">
            <v>696000</v>
          </cell>
        </row>
        <row r="75">
          <cell r="A75" t="str">
            <v>ACCESORIO TOMACORRIENTE EN CANALETA</v>
          </cell>
          <cell r="B75">
            <v>3250</v>
          </cell>
          <cell r="C75" t="str">
            <v>UND</v>
          </cell>
          <cell r="D75">
            <v>3900</v>
          </cell>
          <cell r="E75">
            <v>624</v>
          </cell>
          <cell r="F75">
            <v>4524</v>
          </cell>
        </row>
        <row r="76">
          <cell r="A76" t="str">
            <v>ACEITE DIELECTRICO</v>
          </cell>
          <cell r="B76">
            <v>5600</v>
          </cell>
          <cell r="C76" t="str">
            <v>UND</v>
          </cell>
          <cell r="D76">
            <v>6720</v>
          </cell>
          <cell r="E76">
            <v>1075.2</v>
          </cell>
          <cell r="F76">
            <v>7795</v>
          </cell>
        </row>
        <row r="77">
          <cell r="A77" t="str">
            <v>ACOPLE LAVAPLATOS</v>
          </cell>
          <cell r="B77">
            <v>1345</v>
          </cell>
          <cell r="C77" t="str">
            <v>UND</v>
          </cell>
          <cell r="D77">
            <v>1614</v>
          </cell>
          <cell r="E77">
            <v>258.24</v>
          </cell>
          <cell r="F77">
            <v>1872</v>
          </cell>
        </row>
        <row r="78">
          <cell r="A78" t="str">
            <v>ACOPLE LAVAPLATOS</v>
          </cell>
          <cell r="B78">
            <v>1980</v>
          </cell>
          <cell r="C78" t="str">
            <v>UND</v>
          </cell>
          <cell r="D78">
            <v>2376</v>
          </cell>
          <cell r="E78">
            <v>380.16</v>
          </cell>
          <cell r="F78">
            <v>2756</v>
          </cell>
        </row>
        <row r="79">
          <cell r="A79" t="str">
            <v>ACOPLE PARA LAMPARA LUZ MIXTA</v>
          </cell>
          <cell r="B79">
            <v>2000</v>
          </cell>
          <cell r="C79" t="str">
            <v>UND</v>
          </cell>
          <cell r="D79">
            <v>2400</v>
          </cell>
          <cell r="E79">
            <v>384</v>
          </cell>
          <cell r="F79">
            <v>2784</v>
          </cell>
        </row>
        <row r="80">
          <cell r="A80" t="str">
            <v>ACRILICO P/LUMINARIA 2X48W  0.30X1.22CM</v>
          </cell>
          <cell r="B80">
            <v>4310</v>
          </cell>
          <cell r="C80" t="str">
            <v>UND</v>
          </cell>
          <cell r="D80">
            <v>5172</v>
          </cell>
          <cell r="E80">
            <v>827.52</v>
          </cell>
          <cell r="F80">
            <v>6000</v>
          </cell>
        </row>
        <row r="81">
          <cell r="A81" t="str">
            <v>ACRILICO P/LUMINARIA 2X96 INCRUSTAR</v>
          </cell>
          <cell r="B81">
            <v>3600</v>
          </cell>
          <cell r="C81" t="str">
            <v>UND</v>
          </cell>
          <cell r="D81">
            <v>4320</v>
          </cell>
          <cell r="E81">
            <v>691.2</v>
          </cell>
          <cell r="F81">
            <v>5011</v>
          </cell>
        </row>
        <row r="82">
          <cell r="A82" t="str">
            <v xml:space="preserve">ACRILICO P/SEÑALIZACION </v>
          </cell>
          <cell r="B82">
            <v>5700</v>
          </cell>
          <cell r="C82" t="str">
            <v>UND</v>
          </cell>
          <cell r="D82">
            <v>6840</v>
          </cell>
          <cell r="E82">
            <v>1094.4000000000001</v>
          </cell>
          <cell r="F82">
            <v>7934</v>
          </cell>
        </row>
        <row r="83">
          <cell r="A83" t="str">
            <v>ADAPTADOR TERMINAL COND. PVC ½"</v>
          </cell>
          <cell r="B83">
            <v>50</v>
          </cell>
          <cell r="C83" t="str">
            <v>UND</v>
          </cell>
          <cell r="D83">
            <v>60</v>
          </cell>
          <cell r="E83">
            <v>9.6</v>
          </cell>
          <cell r="F83">
            <v>70</v>
          </cell>
        </row>
        <row r="84">
          <cell r="A84" t="str">
            <v>ADAPTADOR BUSHING 1 1/2"</v>
          </cell>
          <cell r="B84">
            <v>11500</v>
          </cell>
          <cell r="C84" t="str">
            <v>UND</v>
          </cell>
          <cell r="D84">
            <v>13800</v>
          </cell>
          <cell r="E84">
            <v>2208</v>
          </cell>
          <cell r="F84">
            <v>16008</v>
          </cell>
        </row>
        <row r="85">
          <cell r="A85" t="str">
            <v>ADAPTADOR BUSHING 2"</v>
          </cell>
          <cell r="B85">
            <v>23450</v>
          </cell>
          <cell r="C85" t="str">
            <v>UND</v>
          </cell>
          <cell r="D85">
            <v>28140</v>
          </cell>
          <cell r="E85">
            <v>4502.4000000000005</v>
          </cell>
          <cell r="F85">
            <v>32642</v>
          </cell>
        </row>
        <row r="86">
          <cell r="A86" t="str">
            <v>ADAPTADOR BUSHING 3"</v>
          </cell>
          <cell r="B86">
            <v>29990</v>
          </cell>
          <cell r="C86" t="str">
            <v>UND</v>
          </cell>
          <cell r="D86">
            <v>35988</v>
          </cell>
          <cell r="E86">
            <v>5758.08</v>
          </cell>
          <cell r="F86">
            <v>41746</v>
          </cell>
        </row>
        <row r="87">
          <cell r="A87" t="str">
            <v>ADAPTADOR COAXIAL A PLANO TV DALCO</v>
          </cell>
          <cell r="B87">
            <v>564.20001220703114</v>
          </cell>
          <cell r="C87" t="str">
            <v>UND</v>
          </cell>
          <cell r="D87">
            <v>677.04001464843736</v>
          </cell>
          <cell r="E87">
            <v>108.32640234374998</v>
          </cell>
          <cell r="F87">
            <v>785</v>
          </cell>
        </row>
        <row r="88">
          <cell r="A88" t="str">
            <v>ADAPTADOR CONDUIT PVC DE 3" TIPO CAMPANA</v>
          </cell>
          <cell r="B88">
            <v>2908</v>
          </cell>
          <cell r="C88" t="str">
            <v>UND</v>
          </cell>
          <cell r="D88">
            <v>3489.6</v>
          </cell>
          <cell r="E88">
            <v>558.33600000000001</v>
          </cell>
          <cell r="F88">
            <v>4048</v>
          </cell>
        </row>
        <row r="89">
          <cell r="A89" t="str">
            <v>ADAPTADOR CONDUIT PVC DE 4" TIPO CAMPANA</v>
          </cell>
          <cell r="B89">
            <v>6017</v>
          </cell>
          <cell r="C89" t="str">
            <v>UND</v>
          </cell>
          <cell r="D89">
            <v>7220.4</v>
          </cell>
          <cell r="E89">
            <v>1155.2639999999999</v>
          </cell>
          <cell r="F89">
            <v>8376</v>
          </cell>
        </row>
        <row r="90">
          <cell r="A90" t="str">
            <v>ADAPTADOR CONDUIT PVC DE 6" TIPO CAMPANA</v>
          </cell>
          <cell r="B90">
            <v>9400</v>
          </cell>
          <cell r="C90" t="str">
            <v>UND</v>
          </cell>
          <cell r="D90">
            <v>11280</v>
          </cell>
          <cell r="E90">
            <v>1804.8</v>
          </cell>
          <cell r="F90">
            <v>13085</v>
          </cell>
        </row>
        <row r="91">
          <cell r="A91" t="str">
            <v>ADAPTADOR CUENCA Y BOLA</v>
          </cell>
          <cell r="B91">
            <v>5000</v>
          </cell>
          <cell r="C91" t="str">
            <v>UND</v>
          </cell>
          <cell r="D91">
            <v>6000</v>
          </cell>
          <cell r="E91">
            <v>960</v>
          </cell>
          <cell r="F91">
            <v>6960</v>
          </cell>
        </row>
        <row r="92">
          <cell r="A92" t="str">
            <v>ADAPTADOR CUENCA Y OJO</v>
          </cell>
          <cell r="B92">
            <v>5300</v>
          </cell>
          <cell r="C92" t="str">
            <v>UND</v>
          </cell>
          <cell r="D92">
            <v>6360</v>
          </cell>
          <cell r="E92">
            <v>1017.6</v>
          </cell>
          <cell r="F92">
            <v>7378</v>
          </cell>
        </row>
        <row r="93">
          <cell r="A93" t="str">
            <v>ADAPTADOR DE BOLA Y OJAL</v>
          </cell>
          <cell r="B93">
            <v>5300</v>
          </cell>
          <cell r="C93" t="str">
            <v>UND</v>
          </cell>
          <cell r="D93">
            <v>6360</v>
          </cell>
          <cell r="E93">
            <v>1017.6</v>
          </cell>
          <cell r="F93">
            <v>7378</v>
          </cell>
        </row>
        <row r="94">
          <cell r="A94" t="str">
            <v>ADAPTADOR HORQUILLA BOLA 5/8</v>
          </cell>
          <cell r="B94">
            <v>6210</v>
          </cell>
          <cell r="C94" t="str">
            <v>UND</v>
          </cell>
          <cell r="D94">
            <v>7452</v>
          </cell>
          <cell r="E94">
            <v>1192.32</v>
          </cell>
          <cell r="F94">
            <v>8644</v>
          </cell>
        </row>
        <row r="95">
          <cell r="A95" t="str">
            <v>ADAPTADOR PARA EMPALME MODULAR 1/0AWG</v>
          </cell>
          <cell r="B95">
            <v>514267</v>
          </cell>
          <cell r="C95" t="str">
            <v>UND</v>
          </cell>
          <cell r="D95">
            <v>617120.4</v>
          </cell>
          <cell r="E95">
            <v>98739.26400000001</v>
          </cell>
          <cell r="F95">
            <v>715860</v>
          </cell>
        </row>
        <row r="96">
          <cell r="A96" t="str">
            <v>ADAPTADOR PARA EMPALME MODULAR 1/0AWG</v>
          </cell>
          <cell r="B96">
            <v>514267</v>
          </cell>
          <cell r="C96" t="str">
            <v>UND</v>
          </cell>
          <cell r="D96">
            <v>617120.4</v>
          </cell>
          <cell r="E96">
            <v>98739.26400000001</v>
          </cell>
          <cell r="F96">
            <v>715860</v>
          </cell>
        </row>
        <row r="97">
          <cell r="A97" t="str">
            <v>ADAPTADOR PARA EMPALME MODULAR 2/0AWG</v>
          </cell>
          <cell r="B97">
            <v>514267</v>
          </cell>
          <cell r="C97" t="str">
            <v>UND</v>
          </cell>
          <cell r="D97">
            <v>617120.4</v>
          </cell>
          <cell r="E97">
            <v>98739.26400000001</v>
          </cell>
          <cell r="F97">
            <v>715860</v>
          </cell>
        </row>
        <row r="98">
          <cell r="A98" t="str">
            <v>ADAPTADOR PARA EMPALME MODULAR 2/0AWG</v>
          </cell>
          <cell r="B98">
            <v>514267</v>
          </cell>
          <cell r="C98" t="str">
            <v>UND</v>
          </cell>
          <cell r="D98">
            <v>617120.4</v>
          </cell>
          <cell r="E98">
            <v>98739.26400000001</v>
          </cell>
          <cell r="F98">
            <v>715860</v>
          </cell>
        </row>
        <row r="99">
          <cell r="A99" t="str">
            <v>ADAPTADOR PARA EMPALME MODULAR 4/0AWG</v>
          </cell>
          <cell r="B99">
            <v>514267</v>
          </cell>
          <cell r="C99" t="str">
            <v>UND</v>
          </cell>
          <cell r="D99">
            <v>617120.4</v>
          </cell>
          <cell r="E99">
            <v>98739.26400000001</v>
          </cell>
          <cell r="F99">
            <v>715860</v>
          </cell>
        </row>
        <row r="100">
          <cell r="A100" t="str">
            <v>ADAPTADOR PARA EMPALME MODULAR 4/0AWG</v>
          </cell>
          <cell r="B100">
            <v>514267</v>
          </cell>
          <cell r="C100" t="str">
            <v>UND</v>
          </cell>
          <cell r="D100">
            <v>617120.4</v>
          </cell>
          <cell r="E100">
            <v>98739.26400000001</v>
          </cell>
          <cell r="F100">
            <v>715860</v>
          </cell>
        </row>
        <row r="101">
          <cell r="A101" t="str">
            <v>ADAPTADOR POLO A TIERRA GALAXY CHINA</v>
          </cell>
          <cell r="B101">
            <v>847</v>
          </cell>
          <cell r="C101" t="str">
            <v>UND</v>
          </cell>
          <cell r="D101">
            <v>1016.4</v>
          </cell>
          <cell r="E101">
            <v>162.624</v>
          </cell>
          <cell r="F101">
            <v>1179</v>
          </cell>
        </row>
        <row r="102">
          <cell r="A102" t="str">
            <v>AIRE ACONDICIONADO MINI SPLIT 12000 BTU</v>
          </cell>
          <cell r="B102">
            <v>1250000</v>
          </cell>
          <cell r="C102" t="str">
            <v>UND</v>
          </cell>
          <cell r="D102">
            <v>1500000</v>
          </cell>
          <cell r="E102">
            <v>240000</v>
          </cell>
          <cell r="F102">
            <v>1740000</v>
          </cell>
        </row>
        <row r="103">
          <cell r="A103" t="str">
            <v>AIRE ACONDICIONADO MINI SPLIT 24000 BTU</v>
          </cell>
          <cell r="B103">
            <v>4000000</v>
          </cell>
          <cell r="C103" t="str">
            <v>UND</v>
          </cell>
          <cell r="D103">
            <v>4800000</v>
          </cell>
          <cell r="E103">
            <v>768000</v>
          </cell>
          <cell r="F103">
            <v>5568000</v>
          </cell>
        </row>
        <row r="104">
          <cell r="A104" t="str">
            <v>AISLADOR  BARRAJE 25 X 25 SIN TORNILLO</v>
          </cell>
          <cell r="B104">
            <v>1000</v>
          </cell>
          <cell r="C104" t="str">
            <v>UND</v>
          </cell>
          <cell r="D104">
            <v>1200</v>
          </cell>
          <cell r="E104">
            <v>192</v>
          </cell>
          <cell r="F104">
            <v>1392</v>
          </cell>
        </row>
        <row r="105">
          <cell r="A105" t="str">
            <v>AISLADOR BARRAJE CON TORNILLO 25 X 25 MM</v>
          </cell>
          <cell r="B105">
            <v>1200</v>
          </cell>
          <cell r="C105" t="str">
            <v>UND</v>
          </cell>
          <cell r="D105">
            <v>1440</v>
          </cell>
          <cell r="E105">
            <v>230.4</v>
          </cell>
          <cell r="F105">
            <v>1670</v>
          </cell>
        </row>
        <row r="106">
          <cell r="A106" t="str">
            <v>AISLADOR BARRAJE T-31M MATRIMOL 600V.</v>
          </cell>
          <cell r="B106">
            <v>6000</v>
          </cell>
          <cell r="C106" t="str">
            <v>UND</v>
          </cell>
          <cell r="D106">
            <v>7200</v>
          </cell>
          <cell r="E106">
            <v>1152</v>
          </cell>
          <cell r="F106">
            <v>8352</v>
          </cell>
        </row>
        <row r="107">
          <cell r="A107" t="str">
            <v>AISLADOR BARRAJE T-45 50X45MM</v>
          </cell>
          <cell r="B107">
            <v>4136</v>
          </cell>
          <cell r="C107" t="str">
            <v>UND</v>
          </cell>
          <cell r="D107">
            <v>4963.2</v>
          </cell>
          <cell r="E107">
            <v>794.11199999999997</v>
          </cell>
          <cell r="F107">
            <v>5757</v>
          </cell>
        </row>
        <row r="108">
          <cell r="A108" t="str">
            <v>AISLADOR BARRAJE T-50 60X50M</v>
          </cell>
          <cell r="B108">
            <v>7645</v>
          </cell>
          <cell r="C108" t="str">
            <v>UND</v>
          </cell>
          <cell r="D108">
            <v>9174</v>
          </cell>
          <cell r="E108">
            <v>1467.84</v>
          </cell>
          <cell r="F108">
            <v>10642</v>
          </cell>
        </row>
        <row r="109">
          <cell r="A109" t="str">
            <v>AISLADOR BARRAJE T-55M MATRIMOL 600V.</v>
          </cell>
          <cell r="B109">
            <v>10000</v>
          </cell>
          <cell r="C109" t="str">
            <v>UND</v>
          </cell>
          <cell r="D109">
            <v>12000</v>
          </cell>
          <cell r="E109">
            <v>1920</v>
          </cell>
          <cell r="F109">
            <v>13920</v>
          </cell>
        </row>
        <row r="110">
          <cell r="A110" t="str">
            <v>AISLADOR BUJE 1000AMP HEMBRA</v>
          </cell>
          <cell r="B110">
            <v>4369</v>
          </cell>
          <cell r="C110" t="str">
            <v>UND</v>
          </cell>
          <cell r="D110">
            <v>5242.8</v>
          </cell>
          <cell r="E110">
            <v>838.84800000000007</v>
          </cell>
          <cell r="F110">
            <v>6082</v>
          </cell>
        </row>
        <row r="111">
          <cell r="A111" t="str">
            <v>AISLADOR BUJE 1000AMP MACHO</v>
          </cell>
          <cell r="B111">
            <v>3894</v>
          </cell>
          <cell r="C111" t="str">
            <v>UND</v>
          </cell>
          <cell r="D111">
            <v>4672.8</v>
          </cell>
          <cell r="E111">
            <v>747.64800000000002</v>
          </cell>
          <cell r="F111">
            <v>5420</v>
          </cell>
        </row>
        <row r="112">
          <cell r="A112" t="str">
            <v>AISLADOR BUJE 200 AMP HEMBRA</v>
          </cell>
          <cell r="B112">
            <v>2425</v>
          </cell>
          <cell r="C112" t="str">
            <v>UND</v>
          </cell>
          <cell r="D112">
            <v>2910</v>
          </cell>
          <cell r="E112">
            <v>465.6</v>
          </cell>
          <cell r="F112">
            <v>3376</v>
          </cell>
        </row>
        <row r="113">
          <cell r="A113" t="str">
            <v>AISLADOR BUJE 600 AMP. MACHO</v>
          </cell>
          <cell r="B113">
            <v>2825</v>
          </cell>
          <cell r="C113" t="str">
            <v>UND</v>
          </cell>
          <cell r="D113">
            <v>3390</v>
          </cell>
          <cell r="E113">
            <v>542.4</v>
          </cell>
          <cell r="F113">
            <v>3932</v>
          </cell>
        </row>
        <row r="114">
          <cell r="A114" t="str">
            <v>AISLADOR BUJE 600AMP HEMBRA</v>
          </cell>
          <cell r="B114">
            <v>2550</v>
          </cell>
          <cell r="C114" t="str">
            <v>UND</v>
          </cell>
          <cell r="D114">
            <v>3060</v>
          </cell>
          <cell r="E114">
            <v>489.6</v>
          </cell>
          <cell r="F114">
            <v>3550</v>
          </cell>
        </row>
        <row r="115">
          <cell r="A115" t="str">
            <v>AISLADOR CARRETE 2.1/8P ANSI 53-1</v>
          </cell>
          <cell r="B115">
            <v>1063</v>
          </cell>
          <cell r="C115" t="str">
            <v>UND</v>
          </cell>
          <cell r="D115">
            <v>1275.5999999999999</v>
          </cell>
          <cell r="E115">
            <v>204.096</v>
          </cell>
          <cell r="F115">
            <v>1480</v>
          </cell>
        </row>
        <row r="116">
          <cell r="A116" t="str">
            <v>AISLADOR CARRETE 33/16P ANSI 53-3</v>
          </cell>
          <cell r="B116">
            <v>1738</v>
          </cell>
          <cell r="C116" t="str">
            <v>UND</v>
          </cell>
          <cell r="D116">
            <v>2085.6</v>
          </cell>
          <cell r="E116">
            <v>333.69599999999997</v>
          </cell>
          <cell r="F116">
            <v>2419</v>
          </cell>
        </row>
        <row r="117">
          <cell r="A117" t="str">
            <v>AISLADOR CARRETE 3P ANSI 53-2</v>
          </cell>
          <cell r="B117">
            <v>1681</v>
          </cell>
          <cell r="C117" t="str">
            <v>UND</v>
          </cell>
          <cell r="D117">
            <v>2017.1999999999998</v>
          </cell>
          <cell r="E117">
            <v>322.75199999999995</v>
          </cell>
          <cell r="F117">
            <v>2340</v>
          </cell>
        </row>
        <row r="118">
          <cell r="A118" t="str">
            <v>AISLADOR CARRETE 3P ANSI 53-4</v>
          </cell>
          <cell r="B118">
            <v>4600</v>
          </cell>
          <cell r="C118" t="str">
            <v>UND</v>
          </cell>
          <cell r="D118">
            <v>5520</v>
          </cell>
          <cell r="E118">
            <v>883.2</v>
          </cell>
          <cell r="F118">
            <v>6403</v>
          </cell>
        </row>
        <row r="119">
          <cell r="A119" t="str">
            <v>AISLADOR CARRETE 41/8P ANSI 53-5</v>
          </cell>
          <cell r="B119">
            <v>4631</v>
          </cell>
          <cell r="C119" t="str">
            <v>UND</v>
          </cell>
          <cell r="D119">
            <v>5557.2</v>
          </cell>
          <cell r="E119">
            <v>889.15200000000004</v>
          </cell>
          <cell r="F119">
            <v>6446</v>
          </cell>
        </row>
        <row r="120">
          <cell r="A120" t="str">
            <v>AISLADOR CARRTE PLASTICO</v>
          </cell>
          <cell r="B120">
            <v>230</v>
          </cell>
          <cell r="C120" t="str">
            <v>UND</v>
          </cell>
          <cell r="D120">
            <v>276</v>
          </cell>
          <cell r="E120">
            <v>44.160000000000004</v>
          </cell>
          <cell r="F120">
            <v>320</v>
          </cell>
        </row>
        <row r="121">
          <cell r="A121" t="str">
            <v>AISLADOR CORTACIRCUITO 15KV MACIZO</v>
          </cell>
          <cell r="B121">
            <v>14700</v>
          </cell>
          <cell r="C121" t="str">
            <v>UND</v>
          </cell>
          <cell r="D121">
            <v>17640</v>
          </cell>
          <cell r="E121">
            <v>2822.4</v>
          </cell>
          <cell r="F121">
            <v>20462</v>
          </cell>
        </row>
        <row r="122">
          <cell r="A122" t="str">
            <v>AISLADOR CORTACIRCUITO 7.8KV MACIZO</v>
          </cell>
          <cell r="B122">
            <v>12166</v>
          </cell>
          <cell r="C122" t="str">
            <v>UND</v>
          </cell>
          <cell r="D122">
            <v>14599.199999999999</v>
          </cell>
          <cell r="E122">
            <v>2335.8719999999998</v>
          </cell>
          <cell r="F122">
            <v>16935</v>
          </cell>
        </row>
        <row r="123">
          <cell r="A123" t="str">
            <v>AISLADOR DE CARRETE ANSI:53/3</v>
          </cell>
          <cell r="B123">
            <v>9000</v>
          </cell>
          <cell r="C123" t="str">
            <v>UND</v>
          </cell>
          <cell r="D123">
            <v>10800</v>
          </cell>
          <cell r="E123">
            <v>1728</v>
          </cell>
          <cell r="F123">
            <v>12528</v>
          </cell>
        </row>
        <row r="124">
          <cell r="A124" t="str">
            <v>AISLADOR LINEA POST 23.0 KV ANSI 57-1</v>
          </cell>
          <cell r="B124">
            <v>62619</v>
          </cell>
          <cell r="C124" t="str">
            <v>UND</v>
          </cell>
          <cell r="D124">
            <v>75142.8</v>
          </cell>
          <cell r="E124">
            <v>12022.848</v>
          </cell>
          <cell r="F124">
            <v>87166</v>
          </cell>
        </row>
        <row r="125">
          <cell r="A125" t="str">
            <v>AISLADOR LINEA POST 34.5KV ANSI 57-2</v>
          </cell>
          <cell r="B125">
            <v>84350</v>
          </cell>
          <cell r="C125" t="str">
            <v>UND</v>
          </cell>
          <cell r="D125">
            <v>101220</v>
          </cell>
          <cell r="E125">
            <v>16195.2</v>
          </cell>
          <cell r="F125">
            <v>117415</v>
          </cell>
        </row>
        <row r="126">
          <cell r="A126" t="str">
            <v>AISLADOR PARA BARRAJE</v>
          </cell>
          <cell r="B126">
            <v>2200.80004882813</v>
          </cell>
          <cell r="C126" t="str">
            <v>UND</v>
          </cell>
          <cell r="D126">
            <v>2640.960058593756</v>
          </cell>
          <cell r="E126">
            <v>422.55360937500097</v>
          </cell>
          <cell r="F126">
            <v>3064</v>
          </cell>
        </row>
        <row r="127">
          <cell r="A127" t="str">
            <v>AISLADOR PIN 13.2KV 55-4</v>
          </cell>
          <cell r="B127">
            <v>8944</v>
          </cell>
          <cell r="C127" t="str">
            <v>UND</v>
          </cell>
          <cell r="D127">
            <v>10732.8</v>
          </cell>
          <cell r="E127">
            <v>1717.2479999999998</v>
          </cell>
          <cell r="F127">
            <v>12450</v>
          </cell>
        </row>
        <row r="128">
          <cell r="A128" t="str">
            <v>AISLADOR PIN 13.2KV55-4 GRIS,CAFE INDIA</v>
          </cell>
          <cell r="B128">
            <v>8944</v>
          </cell>
          <cell r="C128" t="str">
            <v>UND</v>
          </cell>
          <cell r="D128">
            <v>10732.8</v>
          </cell>
          <cell r="E128">
            <v>1717.2479999999998</v>
          </cell>
          <cell r="F128">
            <v>12450</v>
          </cell>
        </row>
        <row r="129">
          <cell r="A129" t="str">
            <v>AISLADOR PIN 15KV 55-5</v>
          </cell>
          <cell r="B129">
            <v>12125</v>
          </cell>
          <cell r="C129" t="str">
            <v>UND</v>
          </cell>
          <cell r="D129">
            <v>14550</v>
          </cell>
          <cell r="E129">
            <v>2328</v>
          </cell>
          <cell r="F129">
            <v>16878</v>
          </cell>
        </row>
        <row r="130">
          <cell r="A130" t="str">
            <v>AISLADOR PIN 23KV 56-1</v>
          </cell>
          <cell r="B130">
            <v>21463</v>
          </cell>
          <cell r="C130" t="str">
            <v>UND</v>
          </cell>
          <cell r="D130">
            <v>25755.599999999999</v>
          </cell>
          <cell r="E130">
            <v>4120.8959999999997</v>
          </cell>
          <cell r="F130">
            <v>29876</v>
          </cell>
        </row>
        <row r="131">
          <cell r="A131" t="str">
            <v>AISLADOR PIN 23KV 56-1MARCADO CODENSA</v>
          </cell>
          <cell r="B131">
            <v>21463</v>
          </cell>
          <cell r="C131" t="str">
            <v>UND</v>
          </cell>
          <cell r="D131">
            <v>25755.599999999999</v>
          </cell>
          <cell r="E131">
            <v>4120.8959999999997</v>
          </cell>
          <cell r="F131">
            <v>29876</v>
          </cell>
        </row>
        <row r="132">
          <cell r="A132" t="str">
            <v>AISLADOR PIN 23KV ANSI 55-7</v>
          </cell>
          <cell r="B132">
            <v>19750</v>
          </cell>
          <cell r="C132" t="str">
            <v>UND</v>
          </cell>
          <cell r="D132">
            <v>23700</v>
          </cell>
          <cell r="E132">
            <v>3792</v>
          </cell>
          <cell r="F132">
            <v>27492</v>
          </cell>
        </row>
        <row r="133">
          <cell r="A133" t="str">
            <v>AISLADOR PIN 34.5KV 56-3</v>
          </cell>
          <cell r="B133">
            <v>38238</v>
          </cell>
          <cell r="C133" t="str">
            <v>UND</v>
          </cell>
          <cell r="D133">
            <v>45885.599999999999</v>
          </cell>
          <cell r="E133">
            <v>7341.6959999999999</v>
          </cell>
          <cell r="F133">
            <v>53227</v>
          </cell>
        </row>
        <row r="134">
          <cell r="A134" t="str">
            <v>AISLADOR PIN 7.2KV ANSI 55-2 RF</v>
          </cell>
          <cell r="B134">
            <v>5275</v>
          </cell>
          <cell r="C134" t="str">
            <v>UND</v>
          </cell>
          <cell r="D134">
            <v>6330</v>
          </cell>
          <cell r="E134">
            <v>1012.8000000000001</v>
          </cell>
          <cell r="F134">
            <v>7343</v>
          </cell>
        </row>
        <row r="135">
          <cell r="A135" t="str">
            <v>AISLADOR SUPENSION SINTETICO 34.5KV</v>
          </cell>
          <cell r="B135">
            <v>39600</v>
          </cell>
          <cell r="C135" t="str">
            <v>UND</v>
          </cell>
          <cell r="D135">
            <v>47520</v>
          </cell>
          <cell r="E135">
            <v>7603.2</v>
          </cell>
          <cell r="F135">
            <v>55123</v>
          </cell>
        </row>
        <row r="136">
          <cell r="A136" t="str">
            <v>AISLADOR SUSPENCION SINTETICO 15KV</v>
          </cell>
          <cell r="B136">
            <v>24200</v>
          </cell>
          <cell r="C136" t="str">
            <v>UND</v>
          </cell>
          <cell r="D136">
            <v>29040</v>
          </cell>
          <cell r="E136">
            <v>4646.4000000000005</v>
          </cell>
          <cell r="F136">
            <v>33686</v>
          </cell>
        </row>
        <row r="137">
          <cell r="A137" t="str">
            <v>AISLADOR SUSPENSION 10" B&amp;S 15.000LB</v>
          </cell>
          <cell r="B137">
            <v>29794</v>
          </cell>
          <cell r="C137" t="str">
            <v>UND</v>
          </cell>
          <cell r="D137">
            <v>35752.799999999996</v>
          </cell>
          <cell r="E137">
            <v>5720.4479999999994</v>
          </cell>
          <cell r="F137">
            <v>41473</v>
          </cell>
        </row>
        <row r="138">
          <cell r="A138" t="str">
            <v>AISLADOR SUSPENSION 10" CLEVIS 15.000LB</v>
          </cell>
          <cell r="B138">
            <v>29794</v>
          </cell>
          <cell r="C138" t="str">
            <v>UND</v>
          </cell>
          <cell r="D138">
            <v>35752.799999999996</v>
          </cell>
          <cell r="E138">
            <v>5720.4479999999994</v>
          </cell>
          <cell r="F138">
            <v>41473</v>
          </cell>
        </row>
        <row r="139">
          <cell r="A139" t="str">
            <v>AISLADOR SUSPENSION 10" CLEVIS MARCADOMA</v>
          </cell>
          <cell r="B139">
            <v>29794</v>
          </cell>
          <cell r="C139" t="str">
            <v>UND</v>
          </cell>
          <cell r="D139">
            <v>35752.799999999996</v>
          </cell>
          <cell r="E139">
            <v>5720.4479999999994</v>
          </cell>
          <cell r="F139">
            <v>41473</v>
          </cell>
        </row>
        <row r="140">
          <cell r="A140" t="str">
            <v>AISLADOR SUSPENSION 6" CLEVIS 10.000LB</v>
          </cell>
          <cell r="B140">
            <v>13300</v>
          </cell>
          <cell r="C140" t="str">
            <v>UND</v>
          </cell>
          <cell r="D140">
            <v>15960</v>
          </cell>
          <cell r="E140">
            <v>2553.6</v>
          </cell>
          <cell r="F140">
            <v>18514</v>
          </cell>
        </row>
        <row r="141">
          <cell r="A141" t="str">
            <v>AISLADOR DE DISCO DE 6"</v>
          </cell>
          <cell r="B141">
            <v>25000</v>
          </cell>
          <cell r="C141" t="str">
            <v>UND</v>
          </cell>
          <cell r="D141">
            <v>30000</v>
          </cell>
          <cell r="E141">
            <v>4800</v>
          </cell>
          <cell r="F141">
            <v>34800</v>
          </cell>
        </row>
        <row r="142">
          <cell r="A142" t="str">
            <v>AISLADOR TENSOR 31/2P ANSI:54-1 89MM</v>
          </cell>
          <cell r="B142">
            <v>5569</v>
          </cell>
          <cell r="C142" t="str">
            <v>UND</v>
          </cell>
          <cell r="D142">
            <v>6682.8</v>
          </cell>
          <cell r="E142">
            <v>1069.248</v>
          </cell>
          <cell r="F142">
            <v>7752</v>
          </cell>
        </row>
        <row r="143">
          <cell r="A143" t="str">
            <v>AISLADOR TENSOR 41/4P ANSI:54-2 108MM</v>
          </cell>
          <cell r="B143">
            <v>12000</v>
          </cell>
          <cell r="C143" t="str">
            <v>UND</v>
          </cell>
          <cell r="D143">
            <v>14400</v>
          </cell>
          <cell r="E143">
            <v>2304</v>
          </cell>
          <cell r="F143">
            <v>16704</v>
          </cell>
        </row>
        <row r="144">
          <cell r="A144" t="str">
            <v>AISLADOR TENSOR 51/2P ANSI: 54-3 140MM</v>
          </cell>
          <cell r="B144">
            <v>7781</v>
          </cell>
          <cell r="C144" t="str">
            <v>UND</v>
          </cell>
          <cell r="D144">
            <v>9337.1999999999989</v>
          </cell>
          <cell r="E144">
            <v>1493.9519999999998</v>
          </cell>
          <cell r="F144">
            <v>10831</v>
          </cell>
        </row>
        <row r="145">
          <cell r="A145" t="str">
            <v>AISLADOR TENSOR 63/4 54-4MARCADO:CODENSA</v>
          </cell>
          <cell r="B145">
            <v>9956</v>
          </cell>
          <cell r="C145" t="str">
            <v>UND</v>
          </cell>
          <cell r="D145">
            <v>11947.199999999999</v>
          </cell>
          <cell r="E145">
            <v>1911.5519999999999</v>
          </cell>
          <cell r="F145">
            <v>13859</v>
          </cell>
        </row>
        <row r="146">
          <cell r="A146" t="str">
            <v>AISLADOR TENSOR 63/4P ANSI:54-4 172MM</v>
          </cell>
          <cell r="B146">
            <v>9956</v>
          </cell>
          <cell r="C146" t="str">
            <v>UND</v>
          </cell>
          <cell r="D146">
            <v>11947.199999999999</v>
          </cell>
          <cell r="E146">
            <v>1911.5519999999999</v>
          </cell>
          <cell r="F146">
            <v>13859</v>
          </cell>
        </row>
        <row r="147">
          <cell r="A147" t="str">
            <v>AISLADOR TENSOR31/2ANSI:54-1 MAR:CODENSA</v>
          </cell>
          <cell r="B147">
            <v>5569</v>
          </cell>
          <cell r="C147" t="str">
            <v>UND</v>
          </cell>
          <cell r="D147">
            <v>6682.8</v>
          </cell>
          <cell r="E147">
            <v>1069.248</v>
          </cell>
          <cell r="F147">
            <v>7752</v>
          </cell>
        </row>
        <row r="148">
          <cell r="A148" t="str">
            <v>AISLADOR TIPO ESTACIÓN 15.0KV ANSI TR205</v>
          </cell>
          <cell r="B148">
            <v>70138</v>
          </cell>
          <cell r="C148" t="str">
            <v>UND</v>
          </cell>
          <cell r="D148">
            <v>84165.599999999991</v>
          </cell>
          <cell r="E148">
            <v>13466.495999999999</v>
          </cell>
          <cell r="F148">
            <v>97632</v>
          </cell>
        </row>
        <row r="149">
          <cell r="A149" t="str">
            <v>AISLADOR TIPO ESTACIÓN 23.0KV ANSI TR208</v>
          </cell>
          <cell r="B149">
            <v>107750</v>
          </cell>
          <cell r="C149" t="str">
            <v>UND</v>
          </cell>
          <cell r="D149">
            <v>129300</v>
          </cell>
          <cell r="E149">
            <v>20688</v>
          </cell>
          <cell r="F149">
            <v>149988</v>
          </cell>
        </row>
        <row r="150">
          <cell r="A150" t="str">
            <v>AISLADOR TIPO ESTACIÓN 34.5KV ANSI TR210</v>
          </cell>
          <cell r="B150">
            <v>118750</v>
          </cell>
          <cell r="C150" t="str">
            <v>UND</v>
          </cell>
          <cell r="D150">
            <v>142500</v>
          </cell>
          <cell r="E150">
            <v>22800</v>
          </cell>
          <cell r="F150">
            <v>165300</v>
          </cell>
        </row>
        <row r="151">
          <cell r="A151" t="str">
            <v>AISLADORES SECCIONADOR 25KV SIN HERRAJE</v>
          </cell>
          <cell r="B151">
            <v>21868</v>
          </cell>
          <cell r="C151" t="str">
            <v>UND</v>
          </cell>
          <cell r="D151">
            <v>26241.599999999999</v>
          </cell>
          <cell r="E151">
            <v>4198.6559999999999</v>
          </cell>
          <cell r="F151">
            <v>30440</v>
          </cell>
        </row>
        <row r="152">
          <cell r="A152" t="str">
            <v>ALAMBRE ALUMINIO 8TW</v>
          </cell>
          <cell r="B152">
            <v>908</v>
          </cell>
          <cell r="C152" t="str">
            <v>ML</v>
          </cell>
          <cell r="D152">
            <v>1089.5999999999999</v>
          </cell>
          <cell r="E152">
            <v>174.33599999999998</v>
          </cell>
          <cell r="F152">
            <v>1264</v>
          </cell>
        </row>
        <row r="153">
          <cell r="A153" t="str">
            <v>ALAMBRE ALUMINIO No 12 THW CHIPA</v>
          </cell>
          <cell r="B153">
            <v>364</v>
          </cell>
          <cell r="C153" t="str">
            <v>ML</v>
          </cell>
          <cell r="D153">
            <v>1200</v>
          </cell>
          <cell r="E153">
            <v>192</v>
          </cell>
          <cell r="F153">
            <v>1392</v>
          </cell>
        </row>
        <row r="154">
          <cell r="A154" t="str">
            <v>ALAMBRE COBRE No.2 DESNUDO</v>
          </cell>
          <cell r="B154">
            <v>5148</v>
          </cell>
          <cell r="C154" t="str">
            <v>ML</v>
          </cell>
          <cell r="D154">
            <v>6177.5999999999995</v>
          </cell>
          <cell r="E154">
            <v>988.41599999999994</v>
          </cell>
          <cell r="F154">
            <v>7166</v>
          </cell>
        </row>
        <row r="155">
          <cell r="A155" t="str">
            <v>ALAMBRE COBRE No.4 DESNUDO</v>
          </cell>
          <cell r="B155">
            <v>3317</v>
          </cell>
          <cell r="C155" t="str">
            <v>ML</v>
          </cell>
          <cell r="D155">
            <v>3980.3999999999996</v>
          </cell>
          <cell r="E155">
            <v>636.86399999999992</v>
          </cell>
          <cell r="F155">
            <v>4617</v>
          </cell>
        </row>
        <row r="156">
          <cell r="A156" t="str">
            <v>ALAMBRE COBRE No.6 DESNUDO</v>
          </cell>
          <cell r="B156">
            <v>2086</v>
          </cell>
          <cell r="C156" t="str">
            <v>ML</v>
          </cell>
          <cell r="D156">
            <v>2503.1999999999998</v>
          </cell>
          <cell r="E156">
            <v>400.512</v>
          </cell>
          <cell r="F156">
            <v>2904</v>
          </cell>
        </row>
        <row r="157">
          <cell r="A157" t="str">
            <v>ALAMBRE COBRE No.8 DESNUDO</v>
          </cell>
          <cell r="B157">
            <v>1307</v>
          </cell>
          <cell r="C157" t="str">
            <v>ML</v>
          </cell>
          <cell r="D157">
            <v>1568.3999999999999</v>
          </cell>
          <cell r="E157">
            <v>250.94399999999999</v>
          </cell>
          <cell r="F157">
            <v>1819</v>
          </cell>
        </row>
        <row r="158">
          <cell r="A158" t="str">
            <v>ALAMBRE Cu  No. 12 TW BLANCO ICONEL</v>
          </cell>
          <cell r="B158">
            <v>553</v>
          </cell>
          <cell r="C158" t="str">
            <v>ML</v>
          </cell>
          <cell r="D158">
            <v>663.6</v>
          </cell>
          <cell r="E158">
            <v>106.176</v>
          </cell>
          <cell r="F158">
            <v>770</v>
          </cell>
        </row>
        <row r="159">
          <cell r="A159" t="str">
            <v>ALAMBRE Cu 2X10 ACOMETIDA PLANA</v>
          </cell>
          <cell r="B159">
            <v>1499</v>
          </cell>
          <cell r="C159" t="str">
            <v>ML</v>
          </cell>
          <cell r="D159">
            <v>1798.8</v>
          </cell>
          <cell r="E159">
            <v>287.80799999999999</v>
          </cell>
          <cell r="F159">
            <v>2087</v>
          </cell>
        </row>
        <row r="160">
          <cell r="A160" t="str">
            <v>ALAMBRE Cu 8 TW AZUL</v>
          </cell>
          <cell r="B160">
            <v>1432</v>
          </cell>
          <cell r="C160" t="str">
            <v>ML</v>
          </cell>
          <cell r="D160">
            <v>1718.3999999999999</v>
          </cell>
          <cell r="E160">
            <v>274.94399999999996</v>
          </cell>
          <cell r="F160">
            <v>1993</v>
          </cell>
        </row>
        <row r="161">
          <cell r="A161" t="str">
            <v>ALAMBRE Cu 8 TW AZUL  ICONEL</v>
          </cell>
          <cell r="B161">
            <v>1432</v>
          </cell>
          <cell r="C161" t="str">
            <v>ML</v>
          </cell>
          <cell r="D161">
            <v>1718.3999999999999</v>
          </cell>
          <cell r="E161">
            <v>274.94399999999996</v>
          </cell>
          <cell r="F161">
            <v>1993</v>
          </cell>
        </row>
        <row r="162">
          <cell r="A162" t="str">
            <v>ALAMBRE Cu No 10 THW AMARILLO</v>
          </cell>
          <cell r="B162">
            <v>969</v>
          </cell>
          <cell r="C162" t="str">
            <v>ML</v>
          </cell>
          <cell r="D162">
            <v>1162.8</v>
          </cell>
          <cell r="E162">
            <v>186.048</v>
          </cell>
          <cell r="F162">
            <v>1349</v>
          </cell>
        </row>
        <row r="163">
          <cell r="A163" t="str">
            <v>ALAMBRE Cu No 10 TW CHIPA</v>
          </cell>
          <cell r="B163">
            <v>901</v>
          </cell>
          <cell r="C163" t="str">
            <v>ML</v>
          </cell>
          <cell r="D163">
            <v>1081.2</v>
          </cell>
          <cell r="E163">
            <v>172.99200000000002</v>
          </cell>
          <cell r="F163">
            <v>1254</v>
          </cell>
        </row>
        <row r="164">
          <cell r="A164" t="str">
            <v>ALAMBRE Cu No 14 THW CHIPA</v>
          </cell>
          <cell r="B164">
            <v>444</v>
          </cell>
          <cell r="C164" t="str">
            <v>ML</v>
          </cell>
          <cell r="D164">
            <v>532.79999999999995</v>
          </cell>
          <cell r="E164">
            <v>85.24799999999999</v>
          </cell>
          <cell r="F164">
            <v>618</v>
          </cell>
        </row>
        <row r="165">
          <cell r="A165" t="str">
            <v>ALAMBRE Cu No 14 TW CHIPA</v>
          </cell>
          <cell r="B165">
            <v>387</v>
          </cell>
          <cell r="C165" t="str">
            <v>ML</v>
          </cell>
          <cell r="D165">
            <v>464.4</v>
          </cell>
          <cell r="E165">
            <v>74.304000000000002</v>
          </cell>
          <cell r="F165">
            <v>539</v>
          </cell>
        </row>
        <row r="166">
          <cell r="A166" t="str">
            <v>ALAMBRE Cu No 16 TF BLANCO</v>
          </cell>
          <cell r="B166">
            <v>236</v>
          </cell>
          <cell r="C166" t="str">
            <v>ML</v>
          </cell>
          <cell r="D166">
            <v>283.2</v>
          </cell>
          <cell r="E166">
            <v>45.311999999999998</v>
          </cell>
          <cell r="F166">
            <v>329</v>
          </cell>
        </row>
        <row r="167">
          <cell r="A167" t="str">
            <v>ALAMBRE Cu No 16 TF NEGRO</v>
          </cell>
          <cell r="B167">
            <v>271</v>
          </cell>
          <cell r="C167" t="str">
            <v>ML</v>
          </cell>
          <cell r="D167">
            <v>325.2</v>
          </cell>
          <cell r="E167">
            <v>52.031999999999996</v>
          </cell>
          <cell r="F167">
            <v>377</v>
          </cell>
        </row>
        <row r="168">
          <cell r="A168" t="str">
            <v>ALAMBRE Cu No 16TF CHIPA</v>
          </cell>
          <cell r="B168">
            <v>271</v>
          </cell>
          <cell r="C168" t="str">
            <v>ML</v>
          </cell>
          <cell r="D168">
            <v>325.2</v>
          </cell>
          <cell r="E168">
            <v>52.031999999999996</v>
          </cell>
          <cell r="F168">
            <v>377</v>
          </cell>
        </row>
        <row r="169">
          <cell r="A169" t="str">
            <v>ALAMBRE Cu No 18 TF BLANCO</v>
          </cell>
          <cell r="B169">
            <v>202</v>
          </cell>
          <cell r="C169" t="str">
            <v>ML</v>
          </cell>
          <cell r="D169">
            <v>242.39999999999998</v>
          </cell>
          <cell r="E169">
            <v>38.783999999999999</v>
          </cell>
          <cell r="F169">
            <v>281</v>
          </cell>
        </row>
        <row r="170">
          <cell r="A170" t="str">
            <v>ALAMBRE Cu No 6 THW CHIPA</v>
          </cell>
          <cell r="B170">
            <v>2389</v>
          </cell>
          <cell r="C170" t="str">
            <v>ML</v>
          </cell>
          <cell r="D170">
            <v>2866.7999999999997</v>
          </cell>
          <cell r="E170">
            <v>458.68799999999999</v>
          </cell>
          <cell r="F170">
            <v>3325</v>
          </cell>
        </row>
        <row r="171">
          <cell r="A171" t="str">
            <v>ALAMBRE Cu No 8 THW CHIPA</v>
          </cell>
          <cell r="B171">
            <v>1513</v>
          </cell>
          <cell r="C171" t="str">
            <v>ML</v>
          </cell>
          <cell r="D171">
            <v>1815.6</v>
          </cell>
          <cell r="E171">
            <v>290.49599999999998</v>
          </cell>
          <cell r="F171">
            <v>2106</v>
          </cell>
        </row>
        <row r="172">
          <cell r="A172" t="str">
            <v>ALAMBRE Cu No 8 TW BLANCO ICONEL</v>
          </cell>
          <cell r="B172">
            <v>1432</v>
          </cell>
          <cell r="C172" t="str">
            <v>ML</v>
          </cell>
          <cell r="D172">
            <v>1718.3999999999999</v>
          </cell>
          <cell r="E172">
            <v>274.94399999999996</v>
          </cell>
          <cell r="F172">
            <v>1993</v>
          </cell>
        </row>
        <row r="173">
          <cell r="A173" t="str">
            <v>ALAMBRE Cu No 8 TW CHIPA</v>
          </cell>
          <cell r="B173">
            <v>1432</v>
          </cell>
          <cell r="C173" t="str">
            <v>ML</v>
          </cell>
          <cell r="D173">
            <v>1718.3999999999999</v>
          </cell>
          <cell r="E173">
            <v>274.94399999999996</v>
          </cell>
          <cell r="F173">
            <v>1993</v>
          </cell>
        </row>
        <row r="174">
          <cell r="A174" t="str">
            <v>ALAMBRE Cu No 8 TW ROJO ICONEL</v>
          </cell>
          <cell r="B174">
            <v>1432</v>
          </cell>
          <cell r="C174" t="str">
            <v>ML</v>
          </cell>
          <cell r="D174">
            <v>1718.3999999999999</v>
          </cell>
          <cell r="E174">
            <v>274.94399999999996</v>
          </cell>
          <cell r="F174">
            <v>1993</v>
          </cell>
        </row>
        <row r="175">
          <cell r="A175" t="str">
            <v>ALAMBRE Cu No. 10  TW AZUL  ICONEL</v>
          </cell>
          <cell r="B175">
            <v>901</v>
          </cell>
          <cell r="C175" t="str">
            <v>ML</v>
          </cell>
          <cell r="D175">
            <v>1081.2</v>
          </cell>
          <cell r="E175">
            <v>172.99200000000002</v>
          </cell>
          <cell r="F175">
            <v>1254</v>
          </cell>
        </row>
        <row r="176">
          <cell r="A176" t="str">
            <v>ALAMBRE Cu No. 10 TW  VERDE  ICONEL</v>
          </cell>
          <cell r="B176">
            <v>901</v>
          </cell>
          <cell r="C176" t="str">
            <v>ML</v>
          </cell>
          <cell r="D176">
            <v>1081.2</v>
          </cell>
          <cell r="E176">
            <v>172.99200000000002</v>
          </cell>
          <cell r="F176">
            <v>1254</v>
          </cell>
        </row>
        <row r="177">
          <cell r="A177" t="str">
            <v>ALAMBRE Cu No. 10 TW AMARILLO ICONEL</v>
          </cell>
          <cell r="B177">
            <v>901</v>
          </cell>
          <cell r="C177" t="str">
            <v>ML</v>
          </cell>
          <cell r="D177">
            <v>1081.2</v>
          </cell>
          <cell r="E177">
            <v>172.99200000000002</v>
          </cell>
          <cell r="F177">
            <v>1254</v>
          </cell>
        </row>
        <row r="178">
          <cell r="A178" t="str">
            <v>ALAMBRE Cu No. 10 TW BLANCO ICONEL</v>
          </cell>
          <cell r="B178">
            <v>901</v>
          </cell>
          <cell r="C178" t="str">
            <v>ML</v>
          </cell>
          <cell r="D178">
            <v>1081.2</v>
          </cell>
          <cell r="E178">
            <v>172.99200000000002</v>
          </cell>
          <cell r="F178">
            <v>1254</v>
          </cell>
        </row>
        <row r="179">
          <cell r="A179" t="str">
            <v>ALAMBRE Cu No. 10 TW NEGRO ICONEL</v>
          </cell>
          <cell r="B179">
            <v>901</v>
          </cell>
          <cell r="C179" t="str">
            <v>ML</v>
          </cell>
          <cell r="D179">
            <v>1081.2</v>
          </cell>
          <cell r="E179">
            <v>172.99200000000002</v>
          </cell>
          <cell r="F179">
            <v>1254</v>
          </cell>
        </row>
        <row r="180">
          <cell r="A180" t="str">
            <v>ALAMBRE Cu No. 10 TW ROJO ICONEL</v>
          </cell>
          <cell r="B180">
            <v>901</v>
          </cell>
          <cell r="C180" t="str">
            <v>ML</v>
          </cell>
          <cell r="D180">
            <v>1081.2</v>
          </cell>
          <cell r="E180">
            <v>172.99200000000002</v>
          </cell>
          <cell r="F180">
            <v>1254</v>
          </cell>
        </row>
        <row r="181">
          <cell r="A181" t="str">
            <v xml:space="preserve">ALAMBRE Cu No. 12 THW </v>
          </cell>
          <cell r="B181">
            <v>590</v>
          </cell>
          <cell r="C181" t="str">
            <v>ML</v>
          </cell>
          <cell r="D181">
            <v>708</v>
          </cell>
          <cell r="E181">
            <v>113.28</v>
          </cell>
          <cell r="F181">
            <v>821</v>
          </cell>
        </row>
        <row r="182">
          <cell r="A182" t="str">
            <v>ALAMBRE Cu No. 12 TW  NEGRO ICONEL</v>
          </cell>
          <cell r="B182">
            <v>553</v>
          </cell>
          <cell r="C182" t="str">
            <v>ML</v>
          </cell>
          <cell r="D182">
            <v>663.6</v>
          </cell>
          <cell r="E182">
            <v>106.176</v>
          </cell>
          <cell r="F182">
            <v>770</v>
          </cell>
        </row>
        <row r="183">
          <cell r="A183" t="str">
            <v>ALAMBRE Cu No. 12 TW AMARILLO ICONEL</v>
          </cell>
          <cell r="B183">
            <v>553</v>
          </cell>
          <cell r="C183" t="str">
            <v>ML</v>
          </cell>
          <cell r="D183">
            <v>663.6</v>
          </cell>
          <cell r="E183">
            <v>106.176</v>
          </cell>
          <cell r="F183">
            <v>770</v>
          </cell>
        </row>
        <row r="184">
          <cell r="A184" t="str">
            <v>ALAMBRE Cu No. 12 TW AZUL ICONEL</v>
          </cell>
          <cell r="B184">
            <v>553</v>
          </cell>
          <cell r="C184" t="str">
            <v>ML</v>
          </cell>
          <cell r="D184">
            <v>663.6</v>
          </cell>
          <cell r="E184">
            <v>106.176</v>
          </cell>
          <cell r="F184">
            <v>770</v>
          </cell>
        </row>
        <row r="185">
          <cell r="A185" t="str">
            <v>ALAMBRE Cu No. 12 TW ROJO ICONEL</v>
          </cell>
          <cell r="B185">
            <v>553</v>
          </cell>
          <cell r="C185" t="str">
            <v>ML</v>
          </cell>
          <cell r="D185">
            <v>663.6</v>
          </cell>
          <cell r="E185">
            <v>106.176</v>
          </cell>
          <cell r="F185">
            <v>770</v>
          </cell>
        </row>
        <row r="186">
          <cell r="A186" t="str">
            <v>ALAMBRE Cu No. 12 TW VERDE ICONEL</v>
          </cell>
          <cell r="B186">
            <v>553</v>
          </cell>
          <cell r="C186" t="str">
            <v>ML</v>
          </cell>
          <cell r="D186">
            <v>663.6</v>
          </cell>
          <cell r="E186">
            <v>106.176</v>
          </cell>
          <cell r="F186">
            <v>770</v>
          </cell>
        </row>
        <row r="187">
          <cell r="A187" t="str">
            <v>ALAMBRE Cu No. 14 TF CHIPA</v>
          </cell>
          <cell r="B187">
            <v>198</v>
          </cell>
          <cell r="C187" t="str">
            <v>ML</v>
          </cell>
          <cell r="D187">
            <v>237.6</v>
          </cell>
          <cell r="E187">
            <v>38.015999999999998</v>
          </cell>
          <cell r="F187">
            <v>276</v>
          </cell>
        </row>
        <row r="188">
          <cell r="A188" t="str">
            <v>ALAMBRE Cu No. 2X22 JWP BLANCO PARALELO</v>
          </cell>
          <cell r="B188">
            <v>263</v>
          </cell>
          <cell r="C188" t="str">
            <v>ML</v>
          </cell>
          <cell r="D188">
            <v>315.59999999999997</v>
          </cell>
          <cell r="E188">
            <v>50.495999999999995</v>
          </cell>
          <cell r="F188">
            <v>366</v>
          </cell>
        </row>
        <row r="189">
          <cell r="A189" t="str">
            <v>ALAMBRE Cu No. 2X22 TIMBRE</v>
          </cell>
          <cell r="B189">
            <v>246</v>
          </cell>
          <cell r="C189" t="str">
            <v>ML</v>
          </cell>
          <cell r="D189">
            <v>295.2</v>
          </cell>
          <cell r="E189">
            <v>47.231999999999999</v>
          </cell>
          <cell r="F189">
            <v>342</v>
          </cell>
        </row>
        <row r="190">
          <cell r="A190" t="str">
            <v xml:space="preserve">ALAMBRE Cu No. 8 THW </v>
          </cell>
          <cell r="B190">
            <v>1513</v>
          </cell>
          <cell r="C190" t="str">
            <v>ML</v>
          </cell>
          <cell r="D190">
            <v>1815.6</v>
          </cell>
          <cell r="E190">
            <v>290.49599999999998</v>
          </cell>
          <cell r="F190">
            <v>2106</v>
          </cell>
        </row>
        <row r="191">
          <cell r="A191" t="str">
            <v>ALAMBRE Cu No. 8 THW</v>
          </cell>
          <cell r="B191">
            <v>1513</v>
          </cell>
          <cell r="C191" t="str">
            <v>ML</v>
          </cell>
          <cell r="D191">
            <v>1815.6</v>
          </cell>
          <cell r="E191">
            <v>290.49599999999998</v>
          </cell>
          <cell r="F191">
            <v>2106</v>
          </cell>
        </row>
        <row r="192">
          <cell r="A192" t="str">
            <v>ALAMBRE Cu No. 8 THW BLANCO</v>
          </cell>
          <cell r="B192">
            <v>1513</v>
          </cell>
          <cell r="C192" t="str">
            <v>ML</v>
          </cell>
          <cell r="D192">
            <v>1815.6</v>
          </cell>
          <cell r="E192">
            <v>290.49599999999998</v>
          </cell>
          <cell r="F192">
            <v>2106</v>
          </cell>
        </row>
        <row r="193">
          <cell r="A193" t="str">
            <v xml:space="preserve">ALAMBRE Cu No.10 THW </v>
          </cell>
          <cell r="B193">
            <v>969</v>
          </cell>
          <cell r="C193" t="str">
            <v>ML</v>
          </cell>
          <cell r="D193">
            <v>1162.8</v>
          </cell>
          <cell r="E193">
            <v>186.048</v>
          </cell>
          <cell r="F193">
            <v>1349</v>
          </cell>
        </row>
        <row r="194">
          <cell r="A194" t="str">
            <v>ALAMBRE Cu No.10 THW BLANCO</v>
          </cell>
          <cell r="B194">
            <v>969</v>
          </cell>
          <cell r="C194" t="str">
            <v>ML</v>
          </cell>
          <cell r="D194">
            <v>1162.8</v>
          </cell>
          <cell r="E194">
            <v>186.048</v>
          </cell>
          <cell r="F194">
            <v>1349</v>
          </cell>
        </row>
        <row r="195">
          <cell r="A195" t="str">
            <v>ALAMBRE Cu No.10 THW CHIPA</v>
          </cell>
          <cell r="B195">
            <v>969</v>
          </cell>
          <cell r="C195" t="str">
            <v>ML</v>
          </cell>
          <cell r="D195">
            <v>1162.8</v>
          </cell>
          <cell r="E195">
            <v>186.048</v>
          </cell>
          <cell r="F195">
            <v>1349</v>
          </cell>
        </row>
        <row r="196">
          <cell r="A196" t="str">
            <v>ALAMBRE Cu No.10 THW</v>
          </cell>
          <cell r="B196">
            <v>969</v>
          </cell>
          <cell r="C196" t="str">
            <v>ML</v>
          </cell>
          <cell r="D196">
            <v>1162.8</v>
          </cell>
          <cell r="E196">
            <v>186.048</v>
          </cell>
          <cell r="F196">
            <v>1349</v>
          </cell>
        </row>
        <row r="197">
          <cell r="A197" t="str">
            <v xml:space="preserve">ALAMBRE Cu No.10 THW </v>
          </cell>
          <cell r="B197">
            <v>969</v>
          </cell>
          <cell r="C197" t="str">
            <v>ML</v>
          </cell>
          <cell r="D197">
            <v>1162.8</v>
          </cell>
          <cell r="E197">
            <v>186.048</v>
          </cell>
          <cell r="F197">
            <v>1349</v>
          </cell>
        </row>
        <row r="198">
          <cell r="A198" t="str">
            <v xml:space="preserve">ALAMBRE Cu No.10 THW </v>
          </cell>
          <cell r="B198">
            <v>969</v>
          </cell>
          <cell r="C198" t="str">
            <v>ML</v>
          </cell>
          <cell r="D198">
            <v>1162.8</v>
          </cell>
          <cell r="E198">
            <v>186.048</v>
          </cell>
          <cell r="F198">
            <v>1349</v>
          </cell>
        </row>
        <row r="199">
          <cell r="A199" t="str">
            <v>ALAMBRE Cu No.10 TW AMARILLO</v>
          </cell>
          <cell r="B199">
            <v>901</v>
          </cell>
          <cell r="C199" t="str">
            <v>ML</v>
          </cell>
          <cell r="D199">
            <v>1081.2</v>
          </cell>
          <cell r="E199">
            <v>172.99200000000002</v>
          </cell>
          <cell r="F199">
            <v>1254</v>
          </cell>
        </row>
        <row r="200">
          <cell r="A200" t="str">
            <v>ALAMBRE Cu No.10 TW AZUL</v>
          </cell>
          <cell r="B200">
            <v>901</v>
          </cell>
          <cell r="C200" t="str">
            <v>ML</v>
          </cell>
          <cell r="D200">
            <v>1081.2</v>
          </cell>
          <cell r="E200">
            <v>172.99200000000002</v>
          </cell>
          <cell r="F200">
            <v>1254</v>
          </cell>
        </row>
        <row r="201">
          <cell r="A201" t="str">
            <v>ALAMBRE Cu No.10 TW BLANCO</v>
          </cell>
          <cell r="B201">
            <v>901</v>
          </cell>
          <cell r="C201" t="str">
            <v>ML</v>
          </cell>
          <cell r="D201">
            <v>1081.2</v>
          </cell>
          <cell r="E201">
            <v>172.99200000000002</v>
          </cell>
          <cell r="F201">
            <v>1254</v>
          </cell>
        </row>
        <row r="202">
          <cell r="A202" t="str">
            <v>ALAMBRE Cu No.10 TW BLANCO ELEKA</v>
          </cell>
          <cell r="B202">
            <v>901</v>
          </cell>
          <cell r="C202" t="str">
            <v>ML</v>
          </cell>
          <cell r="D202">
            <v>1081.2</v>
          </cell>
          <cell r="E202">
            <v>172.99200000000002</v>
          </cell>
          <cell r="F202">
            <v>1254</v>
          </cell>
        </row>
        <row r="203">
          <cell r="A203" t="str">
            <v>ALAMBRE Cu No.10 TW NEGRO</v>
          </cell>
          <cell r="B203">
            <v>901</v>
          </cell>
          <cell r="C203" t="str">
            <v>ML</v>
          </cell>
          <cell r="D203">
            <v>1081.2</v>
          </cell>
          <cell r="E203">
            <v>172.99200000000002</v>
          </cell>
          <cell r="F203">
            <v>1254</v>
          </cell>
        </row>
        <row r="204">
          <cell r="A204" t="str">
            <v>ALAMBRE Cu No.10 TW ROJO</v>
          </cell>
          <cell r="B204">
            <v>901</v>
          </cell>
          <cell r="C204" t="str">
            <v>ML</v>
          </cell>
          <cell r="D204">
            <v>1081.2</v>
          </cell>
          <cell r="E204">
            <v>172.99200000000002</v>
          </cell>
          <cell r="F204">
            <v>1254</v>
          </cell>
        </row>
        <row r="205">
          <cell r="A205" t="str">
            <v>ALAMBRE Cu No.10TW VERDE</v>
          </cell>
          <cell r="B205">
            <v>901</v>
          </cell>
          <cell r="C205" t="str">
            <v>ML</v>
          </cell>
          <cell r="D205">
            <v>1081.2</v>
          </cell>
          <cell r="E205">
            <v>172.99200000000002</v>
          </cell>
          <cell r="F205">
            <v>1254</v>
          </cell>
        </row>
        <row r="206">
          <cell r="A206" t="str">
            <v>ALAMBRE Cu No.12 DESNUDO</v>
          </cell>
          <cell r="B206">
            <v>478</v>
          </cell>
          <cell r="C206" t="str">
            <v>ML</v>
          </cell>
          <cell r="D206">
            <v>573.6</v>
          </cell>
          <cell r="E206">
            <v>91.77600000000001</v>
          </cell>
          <cell r="F206">
            <v>665</v>
          </cell>
        </row>
        <row r="207">
          <cell r="A207" t="str">
            <v xml:space="preserve">ALAMBRE Cu No.12 THW </v>
          </cell>
          <cell r="B207">
            <v>1200</v>
          </cell>
          <cell r="C207" t="str">
            <v>ML</v>
          </cell>
          <cell r="D207">
            <v>1440</v>
          </cell>
          <cell r="E207">
            <v>230.4</v>
          </cell>
          <cell r="F207">
            <v>1670</v>
          </cell>
        </row>
        <row r="208">
          <cell r="A208" t="str">
            <v>ALAMBRE Cu No.12 THW AZUL</v>
          </cell>
          <cell r="B208">
            <v>1200</v>
          </cell>
          <cell r="C208" t="str">
            <v>ML</v>
          </cell>
          <cell r="D208">
            <v>1440</v>
          </cell>
          <cell r="E208">
            <v>230.4</v>
          </cell>
          <cell r="F208">
            <v>1670</v>
          </cell>
        </row>
        <row r="209">
          <cell r="A209" t="str">
            <v>ALAMBRE Cu No.12 THW BLANCO</v>
          </cell>
          <cell r="B209">
            <v>1200</v>
          </cell>
          <cell r="C209" t="str">
            <v>ML</v>
          </cell>
          <cell r="D209">
            <v>1440</v>
          </cell>
          <cell r="E209">
            <v>230.4</v>
          </cell>
          <cell r="F209">
            <v>1670</v>
          </cell>
        </row>
        <row r="210">
          <cell r="A210" t="str">
            <v>ALAMBRE Cu No.12 THW CHIPA</v>
          </cell>
          <cell r="B210">
            <v>1200</v>
          </cell>
          <cell r="C210" t="str">
            <v>ML</v>
          </cell>
          <cell r="D210">
            <v>1440</v>
          </cell>
          <cell r="E210">
            <v>230.4</v>
          </cell>
          <cell r="F210">
            <v>1670</v>
          </cell>
        </row>
        <row r="211">
          <cell r="A211" t="str">
            <v>ALAMBRE Cu No.12 THW ROJO</v>
          </cell>
          <cell r="B211">
            <v>1200</v>
          </cell>
          <cell r="C211" t="str">
            <v>ML</v>
          </cell>
          <cell r="D211">
            <v>1440</v>
          </cell>
          <cell r="E211">
            <v>230.4</v>
          </cell>
          <cell r="F211">
            <v>1670</v>
          </cell>
        </row>
        <row r="212">
          <cell r="A212" t="str">
            <v xml:space="preserve">ALAMBRE Cu No.12 THW </v>
          </cell>
          <cell r="B212">
            <v>1200</v>
          </cell>
          <cell r="C212" t="str">
            <v>ML</v>
          </cell>
          <cell r="D212">
            <v>1440</v>
          </cell>
          <cell r="E212">
            <v>230.4</v>
          </cell>
          <cell r="F212">
            <v>1670</v>
          </cell>
        </row>
        <row r="213">
          <cell r="A213" t="str">
            <v>ALAMBRE Cu No.12 TW AMARILLO</v>
          </cell>
          <cell r="B213">
            <v>553</v>
          </cell>
          <cell r="C213" t="str">
            <v>ML</v>
          </cell>
          <cell r="D213">
            <v>663.6</v>
          </cell>
          <cell r="E213">
            <v>106.176</v>
          </cell>
          <cell r="F213">
            <v>770</v>
          </cell>
        </row>
        <row r="214">
          <cell r="A214" t="str">
            <v>ALAMBRE Cu No.12 TW AZUL</v>
          </cell>
          <cell r="B214">
            <v>553</v>
          </cell>
          <cell r="C214" t="str">
            <v>ML</v>
          </cell>
          <cell r="D214">
            <v>663.6</v>
          </cell>
          <cell r="E214">
            <v>106.176</v>
          </cell>
          <cell r="F214">
            <v>770</v>
          </cell>
        </row>
        <row r="215">
          <cell r="A215" t="str">
            <v>ALAMBRE Cu No.12 TW AZUL MARCA ELEKA</v>
          </cell>
          <cell r="B215">
            <v>553</v>
          </cell>
          <cell r="C215" t="str">
            <v>ML</v>
          </cell>
          <cell r="D215">
            <v>663.6</v>
          </cell>
          <cell r="E215">
            <v>106.176</v>
          </cell>
          <cell r="F215">
            <v>770</v>
          </cell>
        </row>
        <row r="216">
          <cell r="A216" t="str">
            <v>ALAMBRE Cu No.12 TW BLANCO</v>
          </cell>
          <cell r="B216">
            <v>553</v>
          </cell>
          <cell r="C216" t="str">
            <v>ML</v>
          </cell>
          <cell r="D216">
            <v>663.6</v>
          </cell>
          <cell r="E216">
            <v>106.176</v>
          </cell>
          <cell r="F216">
            <v>770</v>
          </cell>
        </row>
        <row r="217">
          <cell r="A217" t="str">
            <v>ALAMBRE Cu No.12 TW BLANCO ELEKA</v>
          </cell>
          <cell r="B217">
            <v>553</v>
          </cell>
          <cell r="C217" t="str">
            <v>ML</v>
          </cell>
          <cell r="D217">
            <v>663.6</v>
          </cell>
          <cell r="E217">
            <v>106.176</v>
          </cell>
          <cell r="F217">
            <v>770</v>
          </cell>
        </row>
        <row r="218">
          <cell r="A218" t="str">
            <v>ALAMBRE Cu No.12 TW NARANJA ELEKA</v>
          </cell>
          <cell r="B218">
            <v>553</v>
          </cell>
          <cell r="C218" t="str">
            <v>ML</v>
          </cell>
          <cell r="D218">
            <v>663.6</v>
          </cell>
          <cell r="E218">
            <v>106.176</v>
          </cell>
          <cell r="F218">
            <v>770</v>
          </cell>
        </row>
        <row r="219">
          <cell r="A219" t="str">
            <v>ALAMBRE Cu No.12 TW NEGRO</v>
          </cell>
          <cell r="B219">
            <v>553</v>
          </cell>
          <cell r="C219" t="str">
            <v>ML</v>
          </cell>
          <cell r="D219">
            <v>663.6</v>
          </cell>
          <cell r="E219">
            <v>106.176</v>
          </cell>
          <cell r="F219">
            <v>770</v>
          </cell>
        </row>
        <row r="220">
          <cell r="A220" t="str">
            <v>ALAMBRE Cu No.12 TW ROJO</v>
          </cell>
          <cell r="B220">
            <v>553</v>
          </cell>
          <cell r="C220" t="str">
            <v>ML</v>
          </cell>
          <cell r="D220">
            <v>663.6</v>
          </cell>
          <cell r="E220">
            <v>106.176</v>
          </cell>
          <cell r="F220">
            <v>770</v>
          </cell>
        </row>
        <row r="221">
          <cell r="A221" t="str">
            <v>ALAMBRE Cu No.12 TW VERDE</v>
          </cell>
          <cell r="B221">
            <v>553</v>
          </cell>
          <cell r="C221" t="str">
            <v>ML</v>
          </cell>
          <cell r="D221">
            <v>663.6</v>
          </cell>
          <cell r="E221">
            <v>106.176</v>
          </cell>
          <cell r="F221">
            <v>770</v>
          </cell>
        </row>
        <row r="222">
          <cell r="A222" t="str">
            <v>ALAMBRE Cu No.14 DESNUDO</v>
          </cell>
          <cell r="B222">
            <v>520</v>
          </cell>
          <cell r="C222" t="str">
            <v>ML</v>
          </cell>
          <cell r="D222">
            <v>624</v>
          </cell>
          <cell r="E222">
            <v>99.84</v>
          </cell>
          <cell r="F222">
            <v>724</v>
          </cell>
        </row>
        <row r="223">
          <cell r="A223" t="str">
            <v>ALAMBRE Cu No.14 THW AZUL</v>
          </cell>
          <cell r="B223">
            <v>444</v>
          </cell>
          <cell r="C223" t="str">
            <v>ML</v>
          </cell>
          <cell r="D223">
            <v>532.79999999999995</v>
          </cell>
          <cell r="E223">
            <v>85.24799999999999</v>
          </cell>
          <cell r="F223">
            <v>618</v>
          </cell>
        </row>
        <row r="224">
          <cell r="A224" t="str">
            <v>ALAMBRE Cu No.14 THW BLANCO</v>
          </cell>
          <cell r="B224">
            <v>444</v>
          </cell>
          <cell r="C224" t="str">
            <v>ML</v>
          </cell>
          <cell r="D224">
            <v>532.79999999999995</v>
          </cell>
          <cell r="E224">
            <v>85.24799999999999</v>
          </cell>
          <cell r="F224">
            <v>618</v>
          </cell>
        </row>
        <row r="225">
          <cell r="A225" t="str">
            <v>ALAMBRE Cu No.14 THW NEGRO</v>
          </cell>
          <cell r="B225">
            <v>444</v>
          </cell>
          <cell r="C225" t="str">
            <v>ML</v>
          </cell>
          <cell r="D225">
            <v>532.79999999999995</v>
          </cell>
          <cell r="E225">
            <v>85.24799999999999</v>
          </cell>
          <cell r="F225">
            <v>618</v>
          </cell>
        </row>
        <row r="226">
          <cell r="A226" t="str">
            <v>ALAMBRE Cu No.14 THW ROJO</v>
          </cell>
          <cell r="B226">
            <v>444</v>
          </cell>
          <cell r="C226" t="str">
            <v>ML</v>
          </cell>
          <cell r="D226">
            <v>532.79999999999995</v>
          </cell>
          <cell r="E226">
            <v>85.24799999999999</v>
          </cell>
          <cell r="F226">
            <v>618</v>
          </cell>
        </row>
        <row r="227">
          <cell r="A227" t="str">
            <v>ALAMBRE Cu No.14 THW VERDE</v>
          </cell>
          <cell r="B227">
            <v>444</v>
          </cell>
          <cell r="C227" t="str">
            <v>ML</v>
          </cell>
          <cell r="D227">
            <v>532.79999999999995</v>
          </cell>
          <cell r="E227">
            <v>85.24799999999999</v>
          </cell>
          <cell r="F227">
            <v>618</v>
          </cell>
        </row>
        <row r="228">
          <cell r="A228" t="str">
            <v>ALAMBRE Cu No.14 TW AMARILLO</v>
          </cell>
          <cell r="B228">
            <v>387</v>
          </cell>
          <cell r="C228" t="str">
            <v>ML</v>
          </cell>
          <cell r="D228">
            <v>464.4</v>
          </cell>
          <cell r="E228">
            <v>74.304000000000002</v>
          </cell>
          <cell r="F228">
            <v>539</v>
          </cell>
        </row>
        <row r="229">
          <cell r="A229" t="str">
            <v>ALAMBRE Cu No.14 TW AMARILLO ELEKA</v>
          </cell>
          <cell r="B229">
            <v>387</v>
          </cell>
          <cell r="C229" t="str">
            <v>ML</v>
          </cell>
          <cell r="D229">
            <v>464.4</v>
          </cell>
          <cell r="E229">
            <v>74.304000000000002</v>
          </cell>
          <cell r="F229">
            <v>539</v>
          </cell>
        </row>
        <row r="230">
          <cell r="A230" t="str">
            <v>ALAMBRE Cu No.14 TW AZUL</v>
          </cell>
          <cell r="B230">
            <v>387</v>
          </cell>
          <cell r="C230" t="str">
            <v>ML</v>
          </cell>
          <cell r="D230">
            <v>464.4</v>
          </cell>
          <cell r="E230">
            <v>74.304000000000002</v>
          </cell>
          <cell r="F230">
            <v>539</v>
          </cell>
        </row>
        <row r="231">
          <cell r="A231" t="str">
            <v>ALAMBRE Cu No.14 TW AZUL  ELEKA</v>
          </cell>
          <cell r="B231">
            <v>387</v>
          </cell>
          <cell r="C231" t="str">
            <v>ML</v>
          </cell>
          <cell r="D231">
            <v>464.4</v>
          </cell>
          <cell r="E231">
            <v>74.304000000000002</v>
          </cell>
          <cell r="F231">
            <v>539</v>
          </cell>
        </row>
        <row r="232">
          <cell r="A232" t="str">
            <v>ALAMBRE Cu No.14 TW BLANCO</v>
          </cell>
          <cell r="B232">
            <v>387</v>
          </cell>
          <cell r="C232" t="str">
            <v>ML</v>
          </cell>
          <cell r="D232">
            <v>464.4</v>
          </cell>
          <cell r="E232">
            <v>74.304000000000002</v>
          </cell>
          <cell r="F232">
            <v>539</v>
          </cell>
        </row>
        <row r="233">
          <cell r="A233" t="str">
            <v>ALAMBRE Cu No.14 TW BLANCO ELEKA</v>
          </cell>
          <cell r="B233">
            <v>387</v>
          </cell>
          <cell r="C233" t="str">
            <v>ML</v>
          </cell>
          <cell r="D233">
            <v>464.4</v>
          </cell>
          <cell r="E233">
            <v>74.304000000000002</v>
          </cell>
          <cell r="F233">
            <v>539</v>
          </cell>
        </row>
        <row r="234">
          <cell r="A234" t="str">
            <v>ALAMBRE Cu No.14 TW NARANJA  ELEKA</v>
          </cell>
          <cell r="B234">
            <v>387</v>
          </cell>
          <cell r="C234" t="str">
            <v>ML</v>
          </cell>
          <cell r="D234">
            <v>464.4</v>
          </cell>
          <cell r="E234">
            <v>74.304000000000002</v>
          </cell>
          <cell r="F234">
            <v>539</v>
          </cell>
        </row>
        <row r="235">
          <cell r="A235" t="str">
            <v>ALAMBRE Cu No.14 TW NEGRO</v>
          </cell>
          <cell r="B235">
            <v>387</v>
          </cell>
          <cell r="C235" t="str">
            <v>ML</v>
          </cell>
          <cell r="D235">
            <v>464.4</v>
          </cell>
          <cell r="E235">
            <v>74.304000000000002</v>
          </cell>
          <cell r="F235">
            <v>539</v>
          </cell>
        </row>
        <row r="236">
          <cell r="A236" t="str">
            <v>ALAMBRE Cu No.14 TW ROJO</v>
          </cell>
          <cell r="B236">
            <v>387</v>
          </cell>
          <cell r="C236" t="str">
            <v>ML</v>
          </cell>
          <cell r="D236">
            <v>464.4</v>
          </cell>
          <cell r="E236">
            <v>74.304000000000002</v>
          </cell>
          <cell r="F236">
            <v>539</v>
          </cell>
        </row>
        <row r="237">
          <cell r="A237" t="str">
            <v>ALAMBRE Cu No.14 TW VERDE</v>
          </cell>
          <cell r="B237">
            <v>387</v>
          </cell>
          <cell r="C237" t="str">
            <v>ML</v>
          </cell>
          <cell r="D237">
            <v>464.4</v>
          </cell>
          <cell r="E237">
            <v>74.304000000000002</v>
          </cell>
          <cell r="F237">
            <v>539</v>
          </cell>
        </row>
        <row r="238">
          <cell r="A238" t="str">
            <v>ALAMBRE Cu No.14THW AMARILLO</v>
          </cell>
          <cell r="B238">
            <v>444</v>
          </cell>
          <cell r="C238" t="str">
            <v>ML</v>
          </cell>
          <cell r="D238">
            <v>532.79999999999995</v>
          </cell>
          <cell r="E238">
            <v>85.24799999999999</v>
          </cell>
          <cell r="F238">
            <v>618</v>
          </cell>
        </row>
        <row r="239">
          <cell r="A239" t="str">
            <v>ALAMBRE Cu No.16 DESNUDO</v>
          </cell>
          <cell r="B239">
            <v>241</v>
          </cell>
          <cell r="C239" t="str">
            <v>ML</v>
          </cell>
          <cell r="D239">
            <v>289.2</v>
          </cell>
          <cell r="E239">
            <v>46.271999999999998</v>
          </cell>
          <cell r="F239">
            <v>335</v>
          </cell>
        </row>
        <row r="240">
          <cell r="A240" t="str">
            <v>ALAMBRE Cu No.18 TF ROJO</v>
          </cell>
          <cell r="B240">
            <v>202</v>
          </cell>
          <cell r="C240" t="str">
            <v>ML</v>
          </cell>
          <cell r="D240">
            <v>242.39999999999998</v>
          </cell>
          <cell r="E240">
            <v>38.783999999999999</v>
          </cell>
          <cell r="F240">
            <v>281</v>
          </cell>
        </row>
        <row r="241">
          <cell r="A241" t="str">
            <v>ALAMBRE Cu No.6 THW NEGRO</v>
          </cell>
          <cell r="B241">
            <v>5000</v>
          </cell>
          <cell r="C241" t="str">
            <v>ML</v>
          </cell>
          <cell r="D241">
            <v>6000</v>
          </cell>
          <cell r="E241">
            <v>960</v>
          </cell>
          <cell r="F241">
            <v>6960</v>
          </cell>
        </row>
        <row r="242">
          <cell r="A242" t="str">
            <v>ALAMBRE Cu No.6 TW CHIPA</v>
          </cell>
          <cell r="B242">
            <v>1312</v>
          </cell>
          <cell r="C242" t="str">
            <v>ML</v>
          </cell>
          <cell r="D242">
            <v>1574.3999999999999</v>
          </cell>
          <cell r="E242">
            <v>251.904</v>
          </cell>
          <cell r="F242">
            <v>1826</v>
          </cell>
        </row>
        <row r="243">
          <cell r="A243" t="str">
            <v>ALAMBRE Cu No.8 THW AZUL</v>
          </cell>
          <cell r="B243">
            <v>1513</v>
          </cell>
          <cell r="C243" t="str">
            <v>ML</v>
          </cell>
          <cell r="D243">
            <v>1815.6</v>
          </cell>
          <cell r="E243">
            <v>290.49599999999998</v>
          </cell>
          <cell r="F243">
            <v>2106</v>
          </cell>
        </row>
        <row r="244">
          <cell r="A244" t="str">
            <v>ALAMBRE Cu No.8 THW NEGRO</v>
          </cell>
          <cell r="B244">
            <v>1513</v>
          </cell>
          <cell r="C244" t="str">
            <v>ML</v>
          </cell>
          <cell r="D244">
            <v>1815.6</v>
          </cell>
          <cell r="E244">
            <v>290.49599999999998</v>
          </cell>
          <cell r="F244">
            <v>2106</v>
          </cell>
        </row>
        <row r="245">
          <cell r="A245" t="str">
            <v>ALAMBRE Cu No.8 THW ROJO</v>
          </cell>
          <cell r="B245">
            <v>1513</v>
          </cell>
          <cell r="C245" t="str">
            <v>ML</v>
          </cell>
          <cell r="D245">
            <v>1815.6</v>
          </cell>
          <cell r="E245">
            <v>290.49599999999998</v>
          </cell>
          <cell r="F245">
            <v>2106</v>
          </cell>
        </row>
        <row r="246">
          <cell r="A246" t="str">
            <v>ALAMBRE Cu No.8 THW VERDE</v>
          </cell>
          <cell r="B246">
            <v>1513</v>
          </cell>
          <cell r="C246" t="str">
            <v>ML</v>
          </cell>
          <cell r="D246">
            <v>1815.6</v>
          </cell>
          <cell r="E246">
            <v>290.49599999999998</v>
          </cell>
          <cell r="F246">
            <v>2106</v>
          </cell>
        </row>
        <row r="247">
          <cell r="A247" t="str">
            <v>ALAMBRE Cu No.8 TW AMARILLO</v>
          </cell>
          <cell r="B247">
            <v>1432</v>
          </cell>
          <cell r="C247" t="str">
            <v>ML</v>
          </cell>
          <cell r="D247">
            <v>1718.3999999999999</v>
          </cell>
          <cell r="E247">
            <v>274.94399999999996</v>
          </cell>
          <cell r="F247">
            <v>1993</v>
          </cell>
        </row>
        <row r="248">
          <cell r="A248" t="str">
            <v>ALAMBRE Cu No.8 TW BLANCO ELEKA</v>
          </cell>
          <cell r="B248">
            <v>1432</v>
          </cell>
          <cell r="C248" t="str">
            <v>ML</v>
          </cell>
          <cell r="D248">
            <v>1718.3999999999999</v>
          </cell>
          <cell r="E248">
            <v>274.94399999999996</v>
          </cell>
          <cell r="F248">
            <v>1993</v>
          </cell>
        </row>
        <row r="249">
          <cell r="A249" t="str">
            <v>ALAMBRE Cu No.8 TW NEGRO</v>
          </cell>
          <cell r="B249">
            <v>1432</v>
          </cell>
          <cell r="C249" t="str">
            <v>ML</v>
          </cell>
          <cell r="D249">
            <v>1718.3999999999999</v>
          </cell>
          <cell r="E249">
            <v>274.94399999999996</v>
          </cell>
          <cell r="F249">
            <v>1993</v>
          </cell>
        </row>
        <row r="250">
          <cell r="A250" t="str">
            <v>ALAMBRE Cu No.8 TW NEGRO PROCABLES</v>
          </cell>
          <cell r="B250">
            <v>1432</v>
          </cell>
          <cell r="C250" t="str">
            <v>ML</v>
          </cell>
          <cell r="D250">
            <v>1718.3999999999999</v>
          </cell>
          <cell r="E250">
            <v>274.94399999999996</v>
          </cell>
          <cell r="F250">
            <v>1993</v>
          </cell>
        </row>
        <row r="251">
          <cell r="A251" t="str">
            <v>ALAMBRE Cu No.8 TW ROJO</v>
          </cell>
          <cell r="B251">
            <v>1432</v>
          </cell>
          <cell r="C251" t="str">
            <v>ML</v>
          </cell>
          <cell r="D251">
            <v>1718.3999999999999</v>
          </cell>
          <cell r="E251">
            <v>274.94399999999996</v>
          </cell>
          <cell r="F251">
            <v>1993</v>
          </cell>
        </row>
        <row r="252">
          <cell r="A252" t="str">
            <v>ALAMBRE Cu No.8 TW VERDE</v>
          </cell>
          <cell r="B252">
            <v>1432</v>
          </cell>
          <cell r="C252" t="str">
            <v>ML</v>
          </cell>
          <cell r="D252">
            <v>1718.3999999999999</v>
          </cell>
          <cell r="E252">
            <v>274.94399999999996</v>
          </cell>
          <cell r="F252">
            <v>1993</v>
          </cell>
        </row>
        <row r="253">
          <cell r="A253" t="str">
            <v>ALAMBRE Cu No.8TW AZUL  ELEKA</v>
          </cell>
          <cell r="B253">
            <v>1432</v>
          </cell>
          <cell r="C253" t="str">
            <v>ML</v>
          </cell>
          <cell r="D253">
            <v>1718.3999999999999</v>
          </cell>
          <cell r="E253">
            <v>274.94399999999996</v>
          </cell>
          <cell r="F253">
            <v>1993</v>
          </cell>
        </row>
        <row r="254">
          <cell r="A254" t="str">
            <v>ALAMBRE Cu.10 DESNUDO</v>
          </cell>
          <cell r="B254">
            <v>749</v>
          </cell>
          <cell r="C254" t="str">
            <v>ML</v>
          </cell>
          <cell r="D254">
            <v>898.8</v>
          </cell>
          <cell r="E254">
            <v>143.80799999999999</v>
          </cell>
          <cell r="F254">
            <v>1043</v>
          </cell>
        </row>
        <row r="255">
          <cell r="A255" t="str">
            <v>ALAMBRE DE PASE CHOCO AMARILLO 2X0.5</v>
          </cell>
          <cell r="B255">
            <v>85</v>
          </cell>
          <cell r="C255" t="str">
            <v>ML</v>
          </cell>
          <cell r="D255">
            <v>102</v>
          </cell>
          <cell r="E255">
            <v>16.32</v>
          </cell>
          <cell r="F255">
            <v>118</v>
          </cell>
        </row>
        <row r="256">
          <cell r="A256" t="str">
            <v>ALAMBRE DULCE NO. 18</v>
          </cell>
          <cell r="B256">
            <v>1311</v>
          </cell>
          <cell r="C256" t="str">
            <v>ML</v>
          </cell>
          <cell r="D256">
            <v>1573.2</v>
          </cell>
          <cell r="E256">
            <v>251.71200000000002</v>
          </cell>
          <cell r="F256">
            <v>1825</v>
          </cell>
        </row>
        <row r="257">
          <cell r="A257" t="str">
            <v>ALAMBRE MINIDISTRIBUIDOR 2X0.5 SIEMENS B</v>
          </cell>
          <cell r="B257">
            <v>110</v>
          </cell>
          <cell r="C257" t="str">
            <v>ML</v>
          </cell>
          <cell r="D257">
            <v>132</v>
          </cell>
          <cell r="E257">
            <v>21.12</v>
          </cell>
          <cell r="F257">
            <v>153</v>
          </cell>
        </row>
        <row r="258">
          <cell r="A258" t="str">
            <v>ALAMBRE TELEFONICO DE PASE ROJO/AZUL</v>
          </cell>
          <cell r="B258">
            <v>198</v>
          </cell>
          <cell r="C258" t="str">
            <v>ML</v>
          </cell>
          <cell r="D258">
            <v>237.6</v>
          </cell>
          <cell r="E258">
            <v>38.015999999999998</v>
          </cell>
          <cell r="F258">
            <v>276</v>
          </cell>
        </row>
        <row r="259">
          <cell r="A259" t="str">
            <v>ALAMBRE TELEFONICO NEOPREN 2X18</v>
          </cell>
          <cell r="B259">
            <v>521</v>
          </cell>
          <cell r="C259" t="str">
            <v>ML</v>
          </cell>
          <cell r="D259">
            <v>625.19999999999993</v>
          </cell>
          <cell r="E259">
            <v>100.032</v>
          </cell>
          <cell r="F259">
            <v>725</v>
          </cell>
        </row>
        <row r="260">
          <cell r="A260" t="str">
            <v>ALAMBRE TELEFONICO NEOPREN 2X20</v>
          </cell>
          <cell r="B260">
            <v>408</v>
          </cell>
          <cell r="C260" t="str">
            <v>ML</v>
          </cell>
          <cell r="D260">
            <v>489.59999999999997</v>
          </cell>
          <cell r="E260">
            <v>78.335999999999999</v>
          </cell>
          <cell r="F260">
            <v>568</v>
          </cell>
        </row>
        <row r="261">
          <cell r="A261" t="str">
            <v>ALAMBRE TELEFONICO NEOPREN 2X20CHIPA</v>
          </cell>
          <cell r="B261">
            <v>408</v>
          </cell>
          <cell r="C261" t="str">
            <v>ML</v>
          </cell>
          <cell r="D261">
            <v>489.59999999999997</v>
          </cell>
          <cell r="E261">
            <v>78.335999999999999</v>
          </cell>
          <cell r="F261">
            <v>568</v>
          </cell>
        </row>
        <row r="262">
          <cell r="A262" t="str">
            <v>ALAMBRE Cu No.8 TW BLANCO</v>
          </cell>
          <cell r="B262">
            <v>1432</v>
          </cell>
          <cell r="C262" t="str">
            <v>ML</v>
          </cell>
          <cell r="D262">
            <v>1718.3999999999999</v>
          </cell>
          <cell r="E262">
            <v>274.94399999999996</v>
          </cell>
          <cell r="F262">
            <v>1993</v>
          </cell>
        </row>
        <row r="263">
          <cell r="A263" t="str">
            <v>ALAMBRE Cu No 12TW CHIPA</v>
          </cell>
          <cell r="B263">
            <v>553</v>
          </cell>
          <cell r="C263" t="str">
            <v>ML</v>
          </cell>
          <cell r="D263">
            <v>663.6</v>
          </cell>
          <cell r="E263">
            <v>106.176</v>
          </cell>
          <cell r="F263">
            <v>770</v>
          </cell>
        </row>
        <row r="264">
          <cell r="A264" t="str">
            <v>AMARRE 145MM (6") BLANCO</v>
          </cell>
          <cell r="B264">
            <v>50</v>
          </cell>
          <cell r="C264" t="str">
            <v>UND</v>
          </cell>
          <cell r="D264">
            <v>60</v>
          </cell>
          <cell r="E264">
            <v>9.6</v>
          </cell>
          <cell r="F264">
            <v>70</v>
          </cell>
        </row>
        <row r="265">
          <cell r="A265" t="str">
            <v>AMARRE 149MM (59") NEGRO</v>
          </cell>
          <cell r="B265">
            <v>213</v>
          </cell>
          <cell r="C265" t="str">
            <v>UND</v>
          </cell>
          <cell r="D265">
            <v>255.6</v>
          </cell>
          <cell r="E265">
            <v>40.896000000000001</v>
          </cell>
          <cell r="F265">
            <v>296</v>
          </cell>
        </row>
        <row r="266">
          <cell r="A266" t="str">
            <v>AMARRE 202MM (8") BLANCO</v>
          </cell>
          <cell r="B266">
            <v>75</v>
          </cell>
          <cell r="C266" t="str">
            <v>UND</v>
          </cell>
          <cell r="D266">
            <v>90</v>
          </cell>
          <cell r="E266">
            <v>14.4</v>
          </cell>
          <cell r="F266">
            <v>104</v>
          </cell>
        </row>
        <row r="267">
          <cell r="A267" t="str">
            <v>AMARRE 202MM (8") NEGRO</v>
          </cell>
          <cell r="B267">
            <v>600</v>
          </cell>
          <cell r="C267" t="str">
            <v>UND</v>
          </cell>
          <cell r="D267">
            <v>720</v>
          </cell>
          <cell r="E267">
            <v>115.2</v>
          </cell>
          <cell r="F267">
            <v>835</v>
          </cell>
        </row>
        <row r="268">
          <cell r="A268" t="str">
            <v>AMARRE 305MM (12") BLANCO</v>
          </cell>
          <cell r="B268">
            <v>128</v>
          </cell>
          <cell r="C268" t="str">
            <v>UND</v>
          </cell>
          <cell r="D268">
            <v>153.6</v>
          </cell>
          <cell r="E268">
            <v>24.576000000000001</v>
          </cell>
          <cell r="F268">
            <v>178</v>
          </cell>
        </row>
        <row r="269">
          <cell r="A269" t="str">
            <v>AMARRE 381MM (15") BLANCO</v>
          </cell>
          <cell r="B269">
            <v>270</v>
          </cell>
          <cell r="C269" t="str">
            <v>UND</v>
          </cell>
          <cell r="D269">
            <v>324</v>
          </cell>
          <cell r="E269">
            <v>51.84</v>
          </cell>
          <cell r="F269">
            <v>376</v>
          </cell>
        </row>
        <row r="270">
          <cell r="A270" t="str">
            <v>AMARRE 381MM (15") BLANCO TRABAJO PESADO</v>
          </cell>
          <cell r="B270">
            <v>528</v>
          </cell>
          <cell r="C270" t="str">
            <v>UND</v>
          </cell>
          <cell r="D270">
            <v>633.6</v>
          </cell>
          <cell r="E270">
            <v>101.376</v>
          </cell>
          <cell r="F270">
            <v>735</v>
          </cell>
        </row>
        <row r="271">
          <cell r="A271" t="str">
            <v>AMARRE 890MM (35") NEGRO</v>
          </cell>
          <cell r="B271">
            <v>2033</v>
          </cell>
          <cell r="C271" t="str">
            <v>UND</v>
          </cell>
          <cell r="D271">
            <v>2439.6</v>
          </cell>
          <cell r="E271">
            <v>390.33600000000001</v>
          </cell>
          <cell r="F271">
            <v>2830</v>
          </cell>
        </row>
        <row r="272">
          <cell r="A272" t="str">
            <v>AMARRE 95MM (4") BLANCO</v>
          </cell>
          <cell r="B272">
            <v>35</v>
          </cell>
          <cell r="C272" t="str">
            <v>UND</v>
          </cell>
          <cell r="D272">
            <v>42</v>
          </cell>
          <cell r="E272">
            <v>6.72</v>
          </cell>
          <cell r="F272">
            <v>49</v>
          </cell>
        </row>
        <row r="273">
          <cell r="A273" t="str">
            <v>AMARRE PLASTCIO 140MM</v>
          </cell>
          <cell r="B273">
            <v>52</v>
          </cell>
          <cell r="C273" t="str">
            <v>UND</v>
          </cell>
          <cell r="D273">
            <v>62.4</v>
          </cell>
          <cell r="E273">
            <v>9.984</v>
          </cell>
          <cell r="F273">
            <v>72</v>
          </cell>
        </row>
        <row r="274">
          <cell r="A274" t="str">
            <v>AMARRE PLASTICO 170MM</v>
          </cell>
          <cell r="B274">
            <v>52</v>
          </cell>
          <cell r="C274" t="str">
            <v>UND</v>
          </cell>
          <cell r="D274">
            <v>62.4</v>
          </cell>
          <cell r="E274">
            <v>9.984</v>
          </cell>
          <cell r="F274">
            <v>72</v>
          </cell>
        </row>
        <row r="275">
          <cell r="A275" t="str">
            <v>AMARRE PLASTICO 300 MM</v>
          </cell>
          <cell r="B275">
            <v>118</v>
          </cell>
          <cell r="C275" t="str">
            <v>UND</v>
          </cell>
          <cell r="D275">
            <v>141.6</v>
          </cell>
          <cell r="E275">
            <v>22.655999999999999</v>
          </cell>
          <cell r="F275">
            <v>164</v>
          </cell>
        </row>
        <row r="276">
          <cell r="A276" t="str">
            <v>AMARRE PLASTICO IDENTIFICACION CABLE</v>
          </cell>
          <cell r="B276">
            <v>78</v>
          </cell>
          <cell r="C276" t="str">
            <v>UND</v>
          </cell>
          <cell r="D276">
            <v>93.6</v>
          </cell>
          <cell r="E276">
            <v>14.975999999999999</v>
          </cell>
          <cell r="F276">
            <v>109</v>
          </cell>
        </row>
        <row r="277">
          <cell r="A277" t="str">
            <v>AMARRE PLASTICO NEGRO 140MM</v>
          </cell>
          <cell r="B277">
            <v>52</v>
          </cell>
          <cell r="C277" t="str">
            <v>UND</v>
          </cell>
          <cell r="D277">
            <v>62.4</v>
          </cell>
          <cell r="E277">
            <v>9.984</v>
          </cell>
          <cell r="F277">
            <v>72</v>
          </cell>
        </row>
        <row r="278">
          <cell r="A278" t="str">
            <v>AMARRE PLASTICO NEGRO 200 MM</v>
          </cell>
          <cell r="B278">
            <v>60</v>
          </cell>
          <cell r="C278" t="str">
            <v>UND</v>
          </cell>
          <cell r="D278">
            <v>72</v>
          </cell>
          <cell r="E278">
            <v>11.52</v>
          </cell>
          <cell r="F278">
            <v>84</v>
          </cell>
        </row>
        <row r="279">
          <cell r="A279" t="str">
            <v>AMARRE PLASTICO NEGRO 90MM</v>
          </cell>
          <cell r="B279">
            <v>52</v>
          </cell>
          <cell r="C279" t="str">
            <v>UND</v>
          </cell>
          <cell r="D279">
            <v>62.4</v>
          </cell>
          <cell r="E279">
            <v>9.984</v>
          </cell>
          <cell r="F279">
            <v>72</v>
          </cell>
        </row>
        <row r="280">
          <cell r="A280" t="str">
            <v>AMORTIGUADOR CABLE 1/4</v>
          </cell>
          <cell r="B280">
            <v>9700</v>
          </cell>
          <cell r="C280" t="str">
            <v>UND</v>
          </cell>
          <cell r="D280">
            <v>11640</v>
          </cell>
          <cell r="E280">
            <v>1862.4</v>
          </cell>
          <cell r="F280">
            <v>13502</v>
          </cell>
        </row>
        <row r="281">
          <cell r="A281" t="str">
            <v>AMORTIGUADOR CABLE 2/0 - 4 LIBRAS</v>
          </cell>
          <cell r="B281">
            <v>8639</v>
          </cell>
          <cell r="C281" t="str">
            <v>UND</v>
          </cell>
          <cell r="D281">
            <v>10366.799999999999</v>
          </cell>
          <cell r="E281">
            <v>1658.6879999999999</v>
          </cell>
          <cell r="F281">
            <v>12025</v>
          </cell>
        </row>
        <row r="282">
          <cell r="A282" t="str">
            <v>AMORTIGUADOR CABLE 3/8</v>
          </cell>
          <cell r="B282">
            <v>12000</v>
          </cell>
          <cell r="C282" t="str">
            <v>UND</v>
          </cell>
          <cell r="D282">
            <v>14400</v>
          </cell>
          <cell r="E282">
            <v>2304</v>
          </cell>
          <cell r="F282">
            <v>16704</v>
          </cell>
        </row>
        <row r="283">
          <cell r="A283" t="str">
            <v>AMORTIGUADOR CABLE 397.5</v>
          </cell>
          <cell r="B283">
            <v>25520</v>
          </cell>
          <cell r="C283" t="str">
            <v>UND</v>
          </cell>
          <cell r="D283">
            <v>30624</v>
          </cell>
          <cell r="E283">
            <v>4899.84</v>
          </cell>
          <cell r="F283">
            <v>35524</v>
          </cell>
        </row>
        <row r="284">
          <cell r="A284" t="str">
            <v>AMORTIGUADOR CABLE 4/0</v>
          </cell>
          <cell r="B284">
            <v>10100</v>
          </cell>
          <cell r="C284" t="str">
            <v>UND</v>
          </cell>
          <cell r="D284">
            <v>12120</v>
          </cell>
          <cell r="E284">
            <v>1939.2</v>
          </cell>
          <cell r="F284">
            <v>14059</v>
          </cell>
        </row>
        <row r="285">
          <cell r="A285" t="str">
            <v>AMORTIGUADOR CABLE No.2</v>
          </cell>
          <cell r="B285">
            <v>8454</v>
          </cell>
          <cell r="C285" t="str">
            <v>UND</v>
          </cell>
          <cell r="D285">
            <v>10144.799999999999</v>
          </cell>
          <cell r="E285">
            <v>1623.1679999999999</v>
          </cell>
          <cell r="F285">
            <v>11768</v>
          </cell>
        </row>
        <row r="286">
          <cell r="A286" t="str">
            <v>AMPERIMETRO 0/500A CELSA</v>
          </cell>
          <cell r="B286">
            <v>42000</v>
          </cell>
          <cell r="C286" t="str">
            <v>UND</v>
          </cell>
          <cell r="D286">
            <v>50400</v>
          </cell>
          <cell r="E286">
            <v>8064</v>
          </cell>
          <cell r="F286">
            <v>58464</v>
          </cell>
        </row>
        <row r="287">
          <cell r="A287" t="str">
            <v>AMPERIMETRO 0-100/5AMP.</v>
          </cell>
          <cell r="B287">
            <v>95800</v>
          </cell>
          <cell r="C287" t="str">
            <v>UND</v>
          </cell>
          <cell r="D287">
            <v>114960</v>
          </cell>
          <cell r="E287">
            <v>18393.600000000002</v>
          </cell>
          <cell r="F287">
            <v>133354</v>
          </cell>
        </row>
        <row r="288">
          <cell r="A288" t="str">
            <v>AMPERIMETRO 0-1000/5AMP.</v>
          </cell>
          <cell r="B288">
            <v>95800</v>
          </cell>
          <cell r="C288" t="str">
            <v>UND</v>
          </cell>
          <cell r="D288">
            <v>114960</v>
          </cell>
          <cell r="E288">
            <v>18393.600000000002</v>
          </cell>
          <cell r="F288">
            <v>133354</v>
          </cell>
        </row>
        <row r="289">
          <cell r="A289" t="str">
            <v>AMPERIMETRO 0-1500/5AMP.</v>
          </cell>
          <cell r="B289">
            <v>95800</v>
          </cell>
          <cell r="C289" t="str">
            <v>UND</v>
          </cell>
          <cell r="D289">
            <v>114960</v>
          </cell>
          <cell r="E289">
            <v>18393.600000000002</v>
          </cell>
          <cell r="F289">
            <v>133354</v>
          </cell>
        </row>
        <row r="290">
          <cell r="A290" t="str">
            <v>AMPERIMETRO 0-15AMP.</v>
          </cell>
          <cell r="B290">
            <v>117700</v>
          </cell>
          <cell r="C290" t="str">
            <v>UND</v>
          </cell>
          <cell r="D290">
            <v>141240</v>
          </cell>
          <cell r="E290">
            <v>22598.400000000001</v>
          </cell>
          <cell r="F290">
            <v>163838</v>
          </cell>
        </row>
        <row r="291">
          <cell r="A291" t="str">
            <v>AMPERIMETRO 0-200/5AMP.</v>
          </cell>
          <cell r="B291">
            <v>95800</v>
          </cell>
          <cell r="C291" t="str">
            <v>UND</v>
          </cell>
          <cell r="D291">
            <v>114960</v>
          </cell>
          <cell r="E291">
            <v>18393.600000000002</v>
          </cell>
          <cell r="F291">
            <v>133354</v>
          </cell>
        </row>
        <row r="292">
          <cell r="A292" t="str">
            <v>AMPERIMETRO 0-2000/5AMP.</v>
          </cell>
          <cell r="B292">
            <v>95800</v>
          </cell>
          <cell r="C292" t="str">
            <v>UND</v>
          </cell>
          <cell r="D292">
            <v>114960</v>
          </cell>
          <cell r="E292">
            <v>18393.600000000002</v>
          </cell>
          <cell r="F292">
            <v>133354</v>
          </cell>
        </row>
        <row r="293">
          <cell r="A293" t="str">
            <v>AMPERIMETRO 0-25AMP.</v>
          </cell>
          <cell r="B293">
            <v>117700</v>
          </cell>
          <cell r="C293" t="str">
            <v>UND</v>
          </cell>
          <cell r="D293">
            <v>141240</v>
          </cell>
          <cell r="E293">
            <v>22598.400000000001</v>
          </cell>
          <cell r="F293">
            <v>163838</v>
          </cell>
        </row>
        <row r="294">
          <cell r="A294" t="str">
            <v>AMPERIMETRO 0-300/5AMP.</v>
          </cell>
          <cell r="B294">
            <v>95800</v>
          </cell>
          <cell r="C294" t="str">
            <v>UND</v>
          </cell>
          <cell r="D294">
            <v>114960</v>
          </cell>
          <cell r="E294">
            <v>18393.600000000002</v>
          </cell>
          <cell r="F294">
            <v>133354</v>
          </cell>
        </row>
        <row r="295">
          <cell r="A295" t="str">
            <v>AMPERIMETRO 0-400/5AMP</v>
          </cell>
          <cell r="B295">
            <v>95800</v>
          </cell>
          <cell r="C295" t="str">
            <v>UND</v>
          </cell>
          <cell r="D295">
            <v>114960</v>
          </cell>
          <cell r="E295">
            <v>18393.600000000002</v>
          </cell>
          <cell r="F295">
            <v>133354</v>
          </cell>
        </row>
        <row r="296">
          <cell r="A296" t="str">
            <v>AMPERIMETRO 0-60 AMP</v>
          </cell>
          <cell r="B296">
            <v>117700</v>
          </cell>
          <cell r="C296" t="str">
            <v>UND</v>
          </cell>
          <cell r="D296">
            <v>141240</v>
          </cell>
          <cell r="E296">
            <v>22598.400000000001</v>
          </cell>
          <cell r="F296">
            <v>163838</v>
          </cell>
        </row>
        <row r="297">
          <cell r="A297" t="str">
            <v>AMPERIMETRO 0-6005AMP</v>
          </cell>
          <cell r="B297">
            <v>95800</v>
          </cell>
          <cell r="C297" t="str">
            <v>UND</v>
          </cell>
          <cell r="D297">
            <v>114960</v>
          </cell>
          <cell r="E297">
            <v>18393.600000000002</v>
          </cell>
          <cell r="F297">
            <v>133354</v>
          </cell>
        </row>
        <row r="298">
          <cell r="A298" t="str">
            <v>AMPERIMETRO 100 A 5 AMP.</v>
          </cell>
          <cell r="B298">
            <v>72420</v>
          </cell>
          <cell r="C298" t="str">
            <v>UND</v>
          </cell>
          <cell r="D298">
            <v>86904</v>
          </cell>
          <cell r="E298">
            <v>13904.64</v>
          </cell>
          <cell r="F298">
            <v>100809</v>
          </cell>
        </row>
        <row r="299">
          <cell r="A299" t="str">
            <v>AMPERIMETRO 1000/5A CELSA</v>
          </cell>
          <cell r="B299">
            <v>65000</v>
          </cell>
          <cell r="C299" t="str">
            <v>UND</v>
          </cell>
          <cell r="D299">
            <v>78000</v>
          </cell>
          <cell r="E299">
            <v>12480</v>
          </cell>
          <cell r="F299">
            <v>90480</v>
          </cell>
        </row>
        <row r="300">
          <cell r="A300" t="str">
            <v>AMPERIMETRO 300/5A PANEL METER</v>
          </cell>
          <cell r="B300">
            <v>37800</v>
          </cell>
          <cell r="C300" t="str">
            <v>UND</v>
          </cell>
          <cell r="D300">
            <v>45360</v>
          </cell>
          <cell r="E300">
            <v>7257.6</v>
          </cell>
          <cell r="F300">
            <v>52618</v>
          </cell>
        </row>
        <row r="301">
          <cell r="A301" t="str">
            <v>AMPERIMETRO 500/5A PANEL METER</v>
          </cell>
          <cell r="B301">
            <v>37800</v>
          </cell>
          <cell r="C301" t="str">
            <v>UND</v>
          </cell>
          <cell r="D301">
            <v>45360</v>
          </cell>
          <cell r="E301">
            <v>7257.6</v>
          </cell>
          <cell r="F301">
            <v>52618</v>
          </cell>
        </row>
        <row r="302">
          <cell r="A302" t="str">
            <v>AMPERIMETRO 600/5A PANEL METER</v>
          </cell>
          <cell r="B302">
            <v>37800</v>
          </cell>
          <cell r="C302" t="str">
            <v>UND</v>
          </cell>
          <cell r="D302">
            <v>45360</v>
          </cell>
          <cell r="E302">
            <v>7257.6</v>
          </cell>
          <cell r="F302">
            <v>52618</v>
          </cell>
        </row>
        <row r="303">
          <cell r="A303" t="str">
            <v>AMPERIMETRO 800/5A SIN MARCA</v>
          </cell>
          <cell r="B303">
            <v>35000</v>
          </cell>
          <cell r="C303" t="str">
            <v>UND</v>
          </cell>
          <cell r="D303">
            <v>42000</v>
          </cell>
          <cell r="E303">
            <v>6720</v>
          </cell>
          <cell r="F303">
            <v>48720</v>
          </cell>
        </row>
        <row r="304">
          <cell r="A304" t="str">
            <v>AMPERIMETRO 96X96 - 0-200/5 CELSA</v>
          </cell>
          <cell r="B304">
            <v>46080</v>
          </cell>
          <cell r="C304" t="str">
            <v>UND</v>
          </cell>
          <cell r="D304">
            <v>55296</v>
          </cell>
          <cell r="E304">
            <v>8847.36</v>
          </cell>
          <cell r="F304">
            <v>64143</v>
          </cell>
        </row>
        <row r="305">
          <cell r="A305" t="str">
            <v>AMPERIMETRO 96X96 100/5 CELSA</v>
          </cell>
          <cell r="B305">
            <v>42315</v>
          </cell>
          <cell r="C305" t="str">
            <v>UND</v>
          </cell>
          <cell r="D305">
            <v>50778</v>
          </cell>
          <cell r="E305">
            <v>8124.4800000000005</v>
          </cell>
          <cell r="F305">
            <v>58902</v>
          </cell>
        </row>
        <row r="306">
          <cell r="A306" t="str">
            <v>AMPERIMETRO 96X96 1200/5 FAITHFOL</v>
          </cell>
          <cell r="B306">
            <v>30800</v>
          </cell>
          <cell r="C306" t="str">
            <v>UND</v>
          </cell>
          <cell r="D306">
            <v>36960</v>
          </cell>
          <cell r="E306">
            <v>5913.6</v>
          </cell>
          <cell r="F306">
            <v>42874</v>
          </cell>
        </row>
        <row r="307">
          <cell r="A307" t="str">
            <v>AMPLIADOR DE RED DE CONTROLADORES EMH</v>
          </cell>
          <cell r="B307">
            <v>637939</v>
          </cell>
          <cell r="C307" t="str">
            <v>UND</v>
          </cell>
          <cell r="D307">
            <v>765526.79999999993</v>
          </cell>
          <cell r="E307">
            <v>122484.28799999999</v>
          </cell>
          <cell r="F307">
            <v>888011</v>
          </cell>
        </row>
        <row r="308">
          <cell r="A308" t="str">
            <v>ANALIZADOR DE REDES LOVATO CON PUERTO RS 232 Y/O 485</v>
          </cell>
          <cell r="B308">
            <v>1316224</v>
          </cell>
          <cell r="C308" t="str">
            <v>UND</v>
          </cell>
          <cell r="D308">
            <v>1579468.8</v>
          </cell>
          <cell r="E308">
            <v>252715.008</v>
          </cell>
          <cell r="F308">
            <v>1832184</v>
          </cell>
        </row>
        <row r="309">
          <cell r="A309" t="str">
            <v>ANGULO GALVANIZADO 1.00 MT X 3/4X1/8</v>
          </cell>
          <cell r="B309">
            <v>1600</v>
          </cell>
          <cell r="C309" t="str">
            <v>UND</v>
          </cell>
          <cell r="D309">
            <v>1920</v>
          </cell>
          <cell r="E309">
            <v>307.2</v>
          </cell>
          <cell r="F309">
            <v>2227</v>
          </cell>
        </row>
        <row r="310">
          <cell r="A310" t="str">
            <v>ANGULO PARA UNION 21/2X21/2X0.35M</v>
          </cell>
          <cell r="B310">
            <v>2980</v>
          </cell>
          <cell r="C310" t="str">
            <v>UND</v>
          </cell>
          <cell r="D310">
            <v>3576</v>
          </cell>
          <cell r="E310">
            <v>572.16</v>
          </cell>
          <cell r="F310">
            <v>4148</v>
          </cell>
        </row>
        <row r="311">
          <cell r="A311" t="str">
            <v>ANILLO ADAPTACION 10 AMP.</v>
          </cell>
          <cell r="B311">
            <v>502.60000610351608</v>
          </cell>
          <cell r="C311" t="str">
            <v>UND</v>
          </cell>
          <cell r="D311">
            <v>603.12000732421927</v>
          </cell>
          <cell r="E311">
            <v>96.499201171875086</v>
          </cell>
          <cell r="F311">
            <v>700</v>
          </cell>
        </row>
        <row r="312">
          <cell r="A312" t="str">
            <v>ANILLO ADAPTACION 16 AMP.</v>
          </cell>
          <cell r="B312">
            <v>442.39999389648398</v>
          </cell>
          <cell r="C312" t="str">
            <v>UND</v>
          </cell>
          <cell r="D312">
            <v>530.87999267578073</v>
          </cell>
          <cell r="E312">
            <v>84.940798828124912</v>
          </cell>
          <cell r="F312">
            <v>616</v>
          </cell>
        </row>
        <row r="313">
          <cell r="A313" t="str">
            <v>ANILLO ADAPTACION 16A.</v>
          </cell>
          <cell r="B313">
            <v>506.79998779296898</v>
          </cell>
          <cell r="C313" t="str">
            <v>UND</v>
          </cell>
          <cell r="D313">
            <v>608.1599853515628</v>
          </cell>
          <cell r="E313">
            <v>97.305597656250043</v>
          </cell>
          <cell r="F313">
            <v>705</v>
          </cell>
        </row>
        <row r="314">
          <cell r="A314" t="str">
            <v>ANILLO ADAPTACION 20 AMP.</v>
          </cell>
          <cell r="B314">
            <v>434</v>
          </cell>
          <cell r="C314" t="str">
            <v>UND</v>
          </cell>
          <cell r="D314">
            <v>520.79999999999995</v>
          </cell>
          <cell r="E314">
            <v>83.327999999999989</v>
          </cell>
          <cell r="F314">
            <v>604</v>
          </cell>
        </row>
        <row r="315">
          <cell r="A315" t="str">
            <v>ANILLO ADAPTACION 20A</v>
          </cell>
          <cell r="B315">
            <v>2000</v>
          </cell>
          <cell r="C315" t="str">
            <v>UND</v>
          </cell>
          <cell r="D315">
            <v>2400</v>
          </cell>
          <cell r="E315">
            <v>384</v>
          </cell>
          <cell r="F315">
            <v>2784</v>
          </cell>
        </row>
        <row r="316">
          <cell r="A316" t="str">
            <v>ANILLO ADAPTACION 25A.</v>
          </cell>
          <cell r="B316">
            <v>506.79998779296898</v>
          </cell>
          <cell r="C316" t="str">
            <v>UND</v>
          </cell>
          <cell r="D316">
            <v>608.1599853515628</v>
          </cell>
          <cell r="E316">
            <v>97.305597656250043</v>
          </cell>
          <cell r="F316">
            <v>705</v>
          </cell>
        </row>
        <row r="317">
          <cell r="A317" t="str">
            <v>ANILLO ADAPTACION 35 AMP.</v>
          </cell>
          <cell r="B317">
            <v>814.79998779296898</v>
          </cell>
          <cell r="C317" t="str">
            <v>UND</v>
          </cell>
          <cell r="D317">
            <v>977.7599853515627</v>
          </cell>
          <cell r="E317">
            <v>156.44159765625002</v>
          </cell>
          <cell r="F317">
            <v>1134</v>
          </cell>
        </row>
        <row r="318">
          <cell r="A318" t="str">
            <v>ANILLO ADAPTACION 35A.</v>
          </cell>
          <cell r="B318">
            <v>564.20001220703114</v>
          </cell>
          <cell r="C318" t="str">
            <v>UND</v>
          </cell>
          <cell r="D318">
            <v>677.04001464843736</v>
          </cell>
          <cell r="E318">
            <v>108.32640234374998</v>
          </cell>
          <cell r="F318">
            <v>785</v>
          </cell>
        </row>
        <row r="319">
          <cell r="A319" t="str">
            <v>ANILLO ADAPTACION 50 AMP.</v>
          </cell>
          <cell r="B319">
            <v>814.79998779296898</v>
          </cell>
          <cell r="C319" t="str">
            <v>UND</v>
          </cell>
          <cell r="D319">
            <v>977.7599853515627</v>
          </cell>
          <cell r="E319">
            <v>156.44159765625002</v>
          </cell>
          <cell r="F319">
            <v>1134</v>
          </cell>
        </row>
        <row r="320">
          <cell r="A320" t="str">
            <v>ANILLO ADAPTACION 50A.</v>
          </cell>
          <cell r="B320">
            <v>564.20001220703114</v>
          </cell>
          <cell r="C320" t="str">
            <v>UND</v>
          </cell>
          <cell r="D320">
            <v>677.04001464843736</v>
          </cell>
          <cell r="E320">
            <v>108.32640234374998</v>
          </cell>
          <cell r="F320">
            <v>785</v>
          </cell>
        </row>
        <row r="321">
          <cell r="A321" t="str">
            <v>ANILLO ADAPTACION 63 AMP.</v>
          </cell>
          <cell r="B321">
            <v>865.20001220703114</v>
          </cell>
          <cell r="C321" t="str">
            <v>UND</v>
          </cell>
          <cell r="D321">
            <v>1038.2400146484374</v>
          </cell>
          <cell r="E321">
            <v>166.11840234374998</v>
          </cell>
          <cell r="F321">
            <v>1204</v>
          </cell>
        </row>
        <row r="322">
          <cell r="A322" t="str">
            <v>ANILLO ADAPTACION 63A</v>
          </cell>
          <cell r="B322">
            <v>564.20001220703114</v>
          </cell>
          <cell r="C322" t="str">
            <v>UND</v>
          </cell>
          <cell r="D322">
            <v>677.04001464843736</v>
          </cell>
          <cell r="E322">
            <v>108.32640234374998</v>
          </cell>
          <cell r="F322">
            <v>785</v>
          </cell>
        </row>
        <row r="323">
          <cell r="A323" t="str">
            <v>ANILLO ADAPTACION 6A.</v>
          </cell>
          <cell r="B323">
            <v>506.79998779296898</v>
          </cell>
          <cell r="C323" t="str">
            <v>UND</v>
          </cell>
          <cell r="D323">
            <v>608.1599853515628</v>
          </cell>
          <cell r="E323">
            <v>97.305597656250043</v>
          </cell>
          <cell r="F323">
            <v>705</v>
          </cell>
        </row>
        <row r="324">
          <cell r="A324" t="str">
            <v>ANILLO ADAPTACION E27</v>
          </cell>
          <cell r="B324">
            <v>448</v>
          </cell>
          <cell r="C324" t="str">
            <v>UND</v>
          </cell>
          <cell r="D324">
            <v>537.6</v>
          </cell>
          <cell r="E324">
            <v>86.016000000000005</v>
          </cell>
          <cell r="F324">
            <v>624</v>
          </cell>
        </row>
        <row r="325">
          <cell r="A325" t="str">
            <v>ANILLO ADAPTADOR FUSIBLE DIAZED 100A</v>
          </cell>
          <cell r="B325">
            <v>1000</v>
          </cell>
          <cell r="C325" t="str">
            <v>UND</v>
          </cell>
          <cell r="D325">
            <v>1200</v>
          </cell>
          <cell r="E325">
            <v>192</v>
          </cell>
          <cell r="F325">
            <v>1392</v>
          </cell>
        </row>
        <row r="326">
          <cell r="A326" t="str">
            <v>ANILLO ADAPTADOR FUSIBLE DIAZED 80A</v>
          </cell>
          <cell r="B326">
            <v>1000</v>
          </cell>
          <cell r="C326" t="str">
            <v>UND</v>
          </cell>
          <cell r="D326">
            <v>1200</v>
          </cell>
          <cell r="E326">
            <v>192</v>
          </cell>
          <cell r="F326">
            <v>1392</v>
          </cell>
        </row>
        <row r="327">
          <cell r="A327" t="str">
            <v>ANILLO ADPTACION 25 AMP.</v>
          </cell>
          <cell r="B327">
            <v>434</v>
          </cell>
          <cell r="C327" t="str">
            <v>UND</v>
          </cell>
          <cell r="D327">
            <v>520.79999999999995</v>
          </cell>
          <cell r="E327">
            <v>83.327999999999989</v>
          </cell>
          <cell r="F327">
            <v>604</v>
          </cell>
        </row>
        <row r="328">
          <cell r="A328" t="str">
            <v>ANILLO DE ADAPTACION DE 30 A 22MM</v>
          </cell>
          <cell r="B328">
            <v>20580</v>
          </cell>
          <cell r="C328" t="str">
            <v>UND</v>
          </cell>
          <cell r="D328">
            <v>24696</v>
          </cell>
          <cell r="E328">
            <v>3951.36</v>
          </cell>
          <cell r="F328">
            <v>28647</v>
          </cell>
        </row>
        <row r="329">
          <cell r="A329" t="str">
            <v>ANILLO ROSCADO DE RETENSION</v>
          </cell>
          <cell r="B329">
            <v>204</v>
          </cell>
          <cell r="C329" t="str">
            <v>UND</v>
          </cell>
          <cell r="D329">
            <v>244.79999999999998</v>
          </cell>
          <cell r="E329">
            <v>39.167999999999999</v>
          </cell>
          <cell r="F329">
            <v>284</v>
          </cell>
        </row>
        <row r="330">
          <cell r="A330" t="str">
            <v>ANILLO ROSCADO DE SUSPENSION</v>
          </cell>
          <cell r="B330">
            <v>185</v>
          </cell>
          <cell r="C330" t="str">
            <v>UND</v>
          </cell>
          <cell r="D330">
            <v>222</v>
          </cell>
          <cell r="E330">
            <v>35.520000000000003</v>
          </cell>
          <cell r="F330">
            <v>258</v>
          </cell>
        </row>
        <row r="331">
          <cell r="A331" t="str">
            <v>ARANDELA CUADRADA 3/4</v>
          </cell>
          <cell r="B331">
            <v>1050</v>
          </cell>
          <cell r="C331" t="str">
            <v>UND</v>
          </cell>
          <cell r="D331">
            <v>1260</v>
          </cell>
          <cell r="E331">
            <v>201.6</v>
          </cell>
          <cell r="F331">
            <v>1462</v>
          </cell>
        </row>
        <row r="332">
          <cell r="A332" t="str">
            <v>ARANDELA CUADRADA CURVADA 5/8 L:2X2</v>
          </cell>
          <cell r="B332">
            <v>294</v>
          </cell>
          <cell r="C332" t="str">
            <v>UND</v>
          </cell>
          <cell r="D332">
            <v>352.8</v>
          </cell>
          <cell r="E332">
            <v>56.448</v>
          </cell>
          <cell r="F332">
            <v>409</v>
          </cell>
        </row>
        <row r="333">
          <cell r="A333" t="str">
            <v>ARANDELA CUADRADA PLANA 1 L:2X2</v>
          </cell>
          <cell r="B333">
            <v>1485</v>
          </cell>
          <cell r="C333" t="str">
            <v>UND</v>
          </cell>
          <cell r="D333">
            <v>1782</v>
          </cell>
          <cell r="E333">
            <v>285.12</v>
          </cell>
          <cell r="F333">
            <v>2067</v>
          </cell>
        </row>
        <row r="334">
          <cell r="A334" t="str">
            <v>ARANDELA CUADRADA PLANA 1/2 L:2X2</v>
          </cell>
          <cell r="B334">
            <v>233</v>
          </cell>
          <cell r="C334" t="str">
            <v>UND</v>
          </cell>
          <cell r="D334">
            <v>279.59999999999997</v>
          </cell>
          <cell r="E334">
            <v>44.735999999999997</v>
          </cell>
          <cell r="F334">
            <v>324</v>
          </cell>
        </row>
        <row r="335">
          <cell r="A335" t="str">
            <v>ARANDELA CUADRADA PLANA 3/4 L:2X2</v>
          </cell>
          <cell r="B335">
            <v>330</v>
          </cell>
          <cell r="C335" t="str">
            <v>UND</v>
          </cell>
          <cell r="D335">
            <v>396</v>
          </cell>
          <cell r="E335">
            <v>63.36</v>
          </cell>
          <cell r="F335">
            <v>459</v>
          </cell>
        </row>
        <row r="336">
          <cell r="A336" t="str">
            <v>ARANDELA CUADRADA PLANA 3/4 L:4X4</v>
          </cell>
          <cell r="B336">
            <v>1144</v>
          </cell>
          <cell r="C336" t="str">
            <v>UND</v>
          </cell>
          <cell r="D336">
            <v>1372.8</v>
          </cell>
          <cell r="E336">
            <v>219.648</v>
          </cell>
          <cell r="F336">
            <v>1592</v>
          </cell>
        </row>
        <row r="337">
          <cell r="A337" t="str">
            <v>ARANDELA CUADRADA PLANA 3/8 L:4X4</v>
          </cell>
          <cell r="B337">
            <v>1284</v>
          </cell>
          <cell r="C337" t="str">
            <v>UND</v>
          </cell>
          <cell r="D337">
            <v>1540.8</v>
          </cell>
          <cell r="E337">
            <v>246.52799999999999</v>
          </cell>
          <cell r="F337">
            <v>1787</v>
          </cell>
        </row>
        <row r="338">
          <cell r="A338" t="str">
            <v>ARANDELA CUADRADA PLANA 5/8 L:2X2</v>
          </cell>
          <cell r="B338">
            <v>594</v>
          </cell>
          <cell r="C338" t="str">
            <v>UND</v>
          </cell>
          <cell r="D338">
            <v>712.8</v>
          </cell>
          <cell r="E338">
            <v>114.048</v>
          </cell>
          <cell r="F338">
            <v>827</v>
          </cell>
        </row>
        <row r="339">
          <cell r="A339" t="str">
            <v>ARANDELA CUADRADA PLANA 5/8 L:4X4</v>
          </cell>
          <cell r="B339">
            <v>1800</v>
          </cell>
          <cell r="C339" t="str">
            <v>UND</v>
          </cell>
          <cell r="D339">
            <v>2160</v>
          </cell>
          <cell r="E339">
            <v>345.6</v>
          </cell>
          <cell r="F339">
            <v>2506</v>
          </cell>
        </row>
        <row r="340">
          <cell r="A340" t="str">
            <v>ARANDELA DE AJUSTE PARA MOTOR TAM 160ML</v>
          </cell>
          <cell r="B340">
            <v>6347.60009765625</v>
          </cell>
          <cell r="C340" t="str">
            <v>UND</v>
          </cell>
          <cell r="D340">
            <v>7617.1201171875</v>
          </cell>
          <cell r="E340">
            <v>1218.73921875</v>
          </cell>
          <cell r="F340">
            <v>8836</v>
          </cell>
        </row>
        <row r="341">
          <cell r="A341" t="str">
            <v>ARANDELA PRESION DE 1/2</v>
          </cell>
          <cell r="B341">
            <v>120</v>
          </cell>
          <cell r="C341" t="str">
            <v>UND</v>
          </cell>
          <cell r="D341">
            <v>144</v>
          </cell>
          <cell r="E341">
            <v>23.04</v>
          </cell>
          <cell r="F341">
            <v>167</v>
          </cell>
        </row>
        <row r="342">
          <cell r="A342" t="str">
            <v>ARANDELA PRESION DE 3/4</v>
          </cell>
          <cell r="B342">
            <v>88</v>
          </cell>
          <cell r="C342" t="str">
            <v>UND</v>
          </cell>
          <cell r="D342">
            <v>105.6</v>
          </cell>
          <cell r="E342">
            <v>16.896000000000001</v>
          </cell>
          <cell r="F342">
            <v>122</v>
          </cell>
        </row>
        <row r="343">
          <cell r="A343" t="str">
            <v>ARANDELA PRESION DE 3/8¨</v>
          </cell>
          <cell r="B343">
            <v>33</v>
          </cell>
          <cell r="C343" t="str">
            <v>UND</v>
          </cell>
          <cell r="D343">
            <v>39.6</v>
          </cell>
          <cell r="E343">
            <v>6.3360000000000003</v>
          </cell>
          <cell r="F343">
            <v>46</v>
          </cell>
        </row>
        <row r="344">
          <cell r="A344" t="str">
            <v>ARANDELA PRESION DE 5/8</v>
          </cell>
          <cell r="B344">
            <v>120</v>
          </cell>
          <cell r="C344" t="str">
            <v>UND</v>
          </cell>
          <cell r="D344">
            <v>144</v>
          </cell>
          <cell r="E344">
            <v>23.04</v>
          </cell>
          <cell r="F344">
            <v>167</v>
          </cell>
        </row>
        <row r="345">
          <cell r="A345" t="str">
            <v>ARANDELA REDONDA DE 1</v>
          </cell>
          <cell r="B345">
            <v>220</v>
          </cell>
          <cell r="C345" t="str">
            <v>UND</v>
          </cell>
          <cell r="D345">
            <v>264</v>
          </cell>
          <cell r="E345">
            <v>42.24</v>
          </cell>
          <cell r="F345">
            <v>306</v>
          </cell>
        </row>
        <row r="346">
          <cell r="A346" t="str">
            <v>ARANDELA REDONDA DE 1/2</v>
          </cell>
          <cell r="B346">
            <v>99</v>
          </cell>
          <cell r="C346" t="str">
            <v>UND</v>
          </cell>
          <cell r="D346">
            <v>118.8</v>
          </cell>
          <cell r="E346">
            <v>19.007999999999999</v>
          </cell>
          <cell r="F346">
            <v>138</v>
          </cell>
        </row>
        <row r="347">
          <cell r="A347" t="str">
            <v>ARANDELA REDONDA DE 3/4</v>
          </cell>
          <cell r="B347">
            <v>220</v>
          </cell>
          <cell r="C347" t="str">
            <v>UND</v>
          </cell>
          <cell r="D347">
            <v>264</v>
          </cell>
          <cell r="E347">
            <v>42.24</v>
          </cell>
          <cell r="F347">
            <v>306</v>
          </cell>
        </row>
        <row r="348">
          <cell r="A348" t="str">
            <v>ARANDELA REDONDA DE 5/8</v>
          </cell>
          <cell r="B348">
            <v>165</v>
          </cell>
          <cell r="C348" t="str">
            <v>UND</v>
          </cell>
          <cell r="D348">
            <v>198</v>
          </cell>
          <cell r="E348">
            <v>31.68</v>
          </cell>
          <cell r="F348">
            <v>230</v>
          </cell>
        </row>
        <row r="349">
          <cell r="A349" t="str">
            <v>ARANDELA ZINCADA 3/16</v>
          </cell>
          <cell r="B349">
            <v>6</v>
          </cell>
          <cell r="C349" t="str">
            <v>UND</v>
          </cell>
          <cell r="D349">
            <v>7.1999999999999993</v>
          </cell>
          <cell r="E349">
            <v>1.1519999999999999</v>
          </cell>
          <cell r="F349">
            <v>8</v>
          </cell>
        </row>
        <row r="350">
          <cell r="A350" t="str">
            <v>ARANDELAS EN COBRE ( FUSIBLES)</v>
          </cell>
          <cell r="B350">
            <v>180</v>
          </cell>
          <cell r="C350" t="str">
            <v>UND</v>
          </cell>
          <cell r="D350">
            <v>216</v>
          </cell>
          <cell r="E350">
            <v>34.56</v>
          </cell>
          <cell r="F350">
            <v>251</v>
          </cell>
        </row>
        <row r="351">
          <cell r="A351" t="str">
            <v>ARGOLLA DE DISTRIBUCION</v>
          </cell>
          <cell r="B351">
            <v>162</v>
          </cell>
          <cell r="C351" t="str">
            <v>UND</v>
          </cell>
          <cell r="D351">
            <v>194.4</v>
          </cell>
          <cell r="E351">
            <v>31.104000000000003</v>
          </cell>
          <cell r="F351">
            <v>226</v>
          </cell>
        </row>
        <row r="352">
          <cell r="A352" t="str">
            <v>ARGOLLA GUIA</v>
          </cell>
          <cell r="B352">
            <v>150</v>
          </cell>
          <cell r="C352" t="str">
            <v>UND</v>
          </cell>
          <cell r="D352">
            <v>180</v>
          </cell>
          <cell r="E352">
            <v>28.8</v>
          </cell>
          <cell r="F352">
            <v>209</v>
          </cell>
        </row>
        <row r="353">
          <cell r="A353" t="str">
            <v>ARMARIO /TABLERO 220X80X60 GRIS /BANDEJA</v>
          </cell>
          <cell r="B353">
            <v>1200000</v>
          </cell>
          <cell r="C353" t="str">
            <v>UND</v>
          </cell>
          <cell r="D353">
            <v>1440000</v>
          </cell>
          <cell r="E353">
            <v>230400</v>
          </cell>
          <cell r="F353">
            <v>1670400</v>
          </cell>
        </row>
        <row r="354">
          <cell r="A354" t="str">
            <v>ARMARIO TELEFONICO 2000 PARES SIMELCA</v>
          </cell>
          <cell r="B354">
            <v>902000</v>
          </cell>
          <cell r="C354" t="str">
            <v>UND</v>
          </cell>
          <cell r="D354">
            <v>1082400</v>
          </cell>
          <cell r="E354">
            <v>173184</v>
          </cell>
          <cell r="F354">
            <v>1255584</v>
          </cell>
        </row>
        <row r="355">
          <cell r="A355" t="str">
            <v>ARMELLA DE ACLAJE</v>
          </cell>
          <cell r="B355">
            <v>250</v>
          </cell>
          <cell r="C355" t="str">
            <v>UND</v>
          </cell>
          <cell r="D355">
            <v>300</v>
          </cell>
          <cell r="E355">
            <v>48</v>
          </cell>
          <cell r="F355">
            <v>348</v>
          </cell>
        </row>
        <row r="356">
          <cell r="A356" t="str">
            <v>ARRANCADOR * TRIANGULO 14 - 20 AMP</v>
          </cell>
          <cell r="B356">
            <v>1100000</v>
          </cell>
          <cell r="C356" t="str">
            <v>UND</v>
          </cell>
          <cell r="D356">
            <v>1320000</v>
          </cell>
          <cell r="E356">
            <v>211200</v>
          </cell>
          <cell r="F356">
            <v>1531200</v>
          </cell>
        </row>
        <row r="357">
          <cell r="A357" t="str">
            <v>ARRANCADOR *TRIAG.9-13AMP CON FUSIBLE</v>
          </cell>
          <cell r="B357">
            <v>1050000</v>
          </cell>
          <cell r="C357" t="str">
            <v>UND</v>
          </cell>
          <cell r="D357">
            <v>1260000</v>
          </cell>
          <cell r="E357">
            <v>201600</v>
          </cell>
          <cell r="F357">
            <v>1461600</v>
          </cell>
        </row>
        <row r="358">
          <cell r="A358" t="str">
            <v>ARRANCADOR *TRIANGULO 10-16AMP</v>
          </cell>
          <cell r="B358">
            <v>1046000</v>
          </cell>
          <cell r="C358" t="str">
            <v>UND</v>
          </cell>
          <cell r="D358">
            <v>1255200</v>
          </cell>
          <cell r="E358">
            <v>200832</v>
          </cell>
          <cell r="F358">
            <v>1456032</v>
          </cell>
        </row>
        <row r="359">
          <cell r="A359" t="str">
            <v>ARRANCADOR *TRIANGULO 16-23AMP</v>
          </cell>
          <cell r="B359">
            <v>1122000</v>
          </cell>
          <cell r="C359" t="str">
            <v>UND</v>
          </cell>
          <cell r="D359">
            <v>1346400</v>
          </cell>
          <cell r="E359">
            <v>215424</v>
          </cell>
          <cell r="F359">
            <v>1561824</v>
          </cell>
        </row>
        <row r="360">
          <cell r="A360" t="str">
            <v>ARRANCADOR *TRIANGULO 22-32 AMP</v>
          </cell>
          <cell r="B360">
            <v>1365000</v>
          </cell>
          <cell r="C360" t="str">
            <v>UND</v>
          </cell>
          <cell r="D360">
            <v>1638000</v>
          </cell>
          <cell r="E360">
            <v>262080</v>
          </cell>
          <cell r="F360">
            <v>1900080</v>
          </cell>
        </row>
        <row r="361">
          <cell r="A361" t="str">
            <v>ARRANCADOR *TRIANGULO 32-50AMP</v>
          </cell>
          <cell r="B361">
            <v>2231000</v>
          </cell>
          <cell r="C361" t="str">
            <v>UND</v>
          </cell>
          <cell r="D361">
            <v>2677200</v>
          </cell>
          <cell r="E361">
            <v>428352</v>
          </cell>
          <cell r="F361">
            <v>3105552</v>
          </cell>
        </row>
        <row r="362">
          <cell r="A362" t="str">
            <v>ARRANCADOR *TRIANGULO 6.3-10AMP</v>
          </cell>
          <cell r="B362">
            <v>937200</v>
          </cell>
          <cell r="C362" t="str">
            <v>UND</v>
          </cell>
          <cell r="D362">
            <v>1124640</v>
          </cell>
          <cell r="E362">
            <v>179942.39999999999</v>
          </cell>
          <cell r="F362">
            <v>1304582</v>
          </cell>
        </row>
        <row r="363">
          <cell r="A363" t="str">
            <v>ARRANCADOR *TRIANGULO 63-80AMP.</v>
          </cell>
          <cell r="B363">
            <v>2800000</v>
          </cell>
          <cell r="C363" t="str">
            <v>UND</v>
          </cell>
          <cell r="D363">
            <v>3360000</v>
          </cell>
          <cell r="E363">
            <v>537600</v>
          </cell>
          <cell r="F363">
            <v>3897600</v>
          </cell>
        </row>
        <row r="364">
          <cell r="A364" t="str">
            <v>ARRANCADOR 12-18AMP C/METALICA</v>
          </cell>
          <cell r="B364">
            <v>309000</v>
          </cell>
          <cell r="C364" t="str">
            <v>UND</v>
          </cell>
          <cell r="D364">
            <v>370800</v>
          </cell>
          <cell r="E364">
            <v>59328</v>
          </cell>
          <cell r="F364">
            <v>430128</v>
          </cell>
        </row>
        <row r="365">
          <cell r="A365" t="str">
            <v>ARRANCADOR 12-18AMP C/PLASTICA</v>
          </cell>
          <cell r="B365">
            <v>323000</v>
          </cell>
          <cell r="C365" t="str">
            <v>UND</v>
          </cell>
          <cell r="D365">
            <v>387600</v>
          </cell>
          <cell r="E365">
            <v>62016</v>
          </cell>
          <cell r="F365">
            <v>449616</v>
          </cell>
        </row>
        <row r="366">
          <cell r="A366" t="str">
            <v>ARRANCADOR 17-25AMP C/PLASTICA</v>
          </cell>
          <cell r="B366">
            <v>380000</v>
          </cell>
          <cell r="C366" t="str">
            <v>UND</v>
          </cell>
          <cell r="D366">
            <v>456000</v>
          </cell>
          <cell r="E366">
            <v>72960</v>
          </cell>
          <cell r="F366">
            <v>528960</v>
          </cell>
        </row>
        <row r="367">
          <cell r="A367" t="str">
            <v>ARRANCADOR 2 VELOCIDADES 1SENTIDO DE JIR</v>
          </cell>
          <cell r="B367">
            <v>85871.796874999971</v>
          </cell>
          <cell r="C367" t="str">
            <v>UND</v>
          </cell>
          <cell r="D367">
            <v>103046.15624999996</v>
          </cell>
          <cell r="E367">
            <v>16487.384999999995</v>
          </cell>
          <cell r="F367">
            <v>119534</v>
          </cell>
        </row>
        <row r="368">
          <cell r="A368" t="str">
            <v>ARRANCADOR 23-32AMP C/METALICA</v>
          </cell>
          <cell r="B368">
            <v>554000</v>
          </cell>
          <cell r="C368" t="str">
            <v>UND</v>
          </cell>
          <cell r="D368">
            <v>664800</v>
          </cell>
          <cell r="E368">
            <v>106368</v>
          </cell>
          <cell r="F368">
            <v>771168</v>
          </cell>
        </row>
        <row r="369">
          <cell r="A369" t="str">
            <v>ARRANCADOR 37-50MP C/METALICA</v>
          </cell>
          <cell r="B369">
            <v>756000</v>
          </cell>
          <cell r="C369" t="str">
            <v>UND</v>
          </cell>
          <cell r="D369">
            <v>907200</v>
          </cell>
          <cell r="E369">
            <v>145152</v>
          </cell>
          <cell r="F369">
            <v>1052352</v>
          </cell>
        </row>
        <row r="370">
          <cell r="A370" t="str">
            <v>ARRANCADOR 48-65AMP C/METALICA</v>
          </cell>
          <cell r="B370">
            <v>832000</v>
          </cell>
          <cell r="C370" t="str">
            <v>UND</v>
          </cell>
          <cell r="D370">
            <v>998400</v>
          </cell>
          <cell r="E370">
            <v>159744</v>
          </cell>
          <cell r="F370">
            <v>1158144</v>
          </cell>
        </row>
        <row r="371">
          <cell r="A371" t="str">
            <v>ARRANCADOR 9-13AMP C/PLASTICA</v>
          </cell>
          <cell r="B371">
            <v>254000</v>
          </cell>
          <cell r="C371" t="str">
            <v>UND</v>
          </cell>
          <cell r="D371">
            <v>304800</v>
          </cell>
          <cell r="E371">
            <v>48768</v>
          </cell>
          <cell r="F371">
            <v>353568</v>
          </cell>
        </row>
        <row r="372">
          <cell r="A372" t="str">
            <v>ARRANCADOR COMBINADO</v>
          </cell>
          <cell r="B372">
            <v>293000</v>
          </cell>
          <cell r="C372" t="str">
            <v>UND</v>
          </cell>
          <cell r="D372">
            <v>351600</v>
          </cell>
          <cell r="E372">
            <v>56256</v>
          </cell>
          <cell r="F372">
            <v>407856</v>
          </cell>
        </row>
        <row r="373">
          <cell r="A373" t="str">
            <v>ARRANCADOR DIRECTO  7-10AMP C/PLASTICA</v>
          </cell>
          <cell r="B373">
            <v>242000</v>
          </cell>
          <cell r="C373" t="str">
            <v>UND</v>
          </cell>
          <cell r="D373">
            <v>290400</v>
          </cell>
          <cell r="E373">
            <v>46464</v>
          </cell>
          <cell r="F373">
            <v>336864</v>
          </cell>
        </row>
        <row r="374">
          <cell r="A374" t="str">
            <v>ARRANCADOR DIRECTO 0.7-1.1A SQUARED</v>
          </cell>
          <cell r="B374">
            <v>60000</v>
          </cell>
          <cell r="C374" t="str">
            <v>UND</v>
          </cell>
          <cell r="D374">
            <v>72000</v>
          </cell>
          <cell r="E374">
            <v>11520</v>
          </cell>
          <cell r="F374">
            <v>83520</v>
          </cell>
        </row>
        <row r="375">
          <cell r="A375" t="str">
            <v>ARRANCADOR DIRECTO 1.6-2.5AMP C/PLASTICA</v>
          </cell>
          <cell r="B375">
            <v>242000</v>
          </cell>
          <cell r="C375" t="str">
            <v>UND</v>
          </cell>
          <cell r="D375">
            <v>290400</v>
          </cell>
          <cell r="E375">
            <v>46464</v>
          </cell>
          <cell r="F375">
            <v>336864</v>
          </cell>
        </row>
        <row r="376">
          <cell r="A376" t="str">
            <v>ARRANCADOR DIRECTO 10.0-16.0AMP</v>
          </cell>
          <cell r="B376">
            <v>230400</v>
          </cell>
          <cell r="C376" t="str">
            <v>UND</v>
          </cell>
          <cell r="D376">
            <v>276480</v>
          </cell>
          <cell r="E376">
            <v>44236.800000000003</v>
          </cell>
          <cell r="F376">
            <v>320717</v>
          </cell>
        </row>
        <row r="377">
          <cell r="A377" t="str">
            <v>ARRANCADOR DIRECTO 1-1.6A</v>
          </cell>
          <cell r="B377">
            <v>242000</v>
          </cell>
          <cell r="C377" t="str">
            <v>UND</v>
          </cell>
          <cell r="D377">
            <v>290400</v>
          </cell>
          <cell r="E377">
            <v>46464</v>
          </cell>
          <cell r="F377">
            <v>336864</v>
          </cell>
        </row>
        <row r="378">
          <cell r="A378" t="str">
            <v>ARRANCADOR DIRECTO 16.0-22.0AMP</v>
          </cell>
          <cell r="B378">
            <v>312800</v>
          </cell>
          <cell r="C378" t="str">
            <v>UND</v>
          </cell>
          <cell r="D378">
            <v>375360</v>
          </cell>
          <cell r="E378">
            <v>60057.599999999999</v>
          </cell>
          <cell r="F378">
            <v>435418</v>
          </cell>
        </row>
        <row r="379">
          <cell r="A379" t="str">
            <v>ARRANCADOR DIRECTO 16-20A AC MAGNETIC</v>
          </cell>
          <cell r="B379">
            <v>60000</v>
          </cell>
          <cell r="C379" t="str">
            <v>UND</v>
          </cell>
          <cell r="D379">
            <v>72000</v>
          </cell>
          <cell r="E379">
            <v>11520</v>
          </cell>
          <cell r="F379">
            <v>83520</v>
          </cell>
        </row>
        <row r="380">
          <cell r="A380" t="str">
            <v>ARRANCADOR DIRECTO 16-25</v>
          </cell>
          <cell r="B380">
            <v>120738.79687499997</v>
          </cell>
          <cell r="C380" t="str">
            <v>UND</v>
          </cell>
          <cell r="D380">
            <v>144886.55624999997</v>
          </cell>
          <cell r="E380">
            <v>23181.848999999995</v>
          </cell>
          <cell r="F380">
            <v>168068</v>
          </cell>
        </row>
        <row r="381">
          <cell r="A381" t="str">
            <v>ARRANCADOR DIRECTO 18AMP CUTLER HAMMER</v>
          </cell>
          <cell r="B381">
            <v>196000</v>
          </cell>
          <cell r="C381" t="str">
            <v>UND</v>
          </cell>
          <cell r="D381">
            <v>235200</v>
          </cell>
          <cell r="E381">
            <v>37632</v>
          </cell>
          <cell r="F381">
            <v>272832</v>
          </cell>
        </row>
        <row r="382">
          <cell r="A382" t="str">
            <v>ARRANCADOR DIRECTO 2.5-4 TM</v>
          </cell>
          <cell r="B382">
            <v>60000</v>
          </cell>
          <cell r="C382" t="str">
            <v>UND</v>
          </cell>
          <cell r="D382">
            <v>72000</v>
          </cell>
          <cell r="E382">
            <v>11520</v>
          </cell>
          <cell r="F382">
            <v>83520</v>
          </cell>
        </row>
        <row r="383">
          <cell r="A383" t="str">
            <v>ARRANCADOR DIRECTO 2.5-4.0AMP</v>
          </cell>
          <cell r="B383">
            <v>212000</v>
          </cell>
          <cell r="C383" t="str">
            <v>UND</v>
          </cell>
          <cell r="D383">
            <v>254400</v>
          </cell>
          <cell r="E383">
            <v>40704</v>
          </cell>
          <cell r="F383">
            <v>295104</v>
          </cell>
        </row>
        <row r="384">
          <cell r="A384" t="str">
            <v>ARRANCADOR DIRECTO 2.5-4AMP C/PLASTICA</v>
          </cell>
          <cell r="B384">
            <v>242000</v>
          </cell>
          <cell r="C384" t="str">
            <v>UND</v>
          </cell>
          <cell r="D384">
            <v>290400</v>
          </cell>
          <cell r="E384">
            <v>46464</v>
          </cell>
          <cell r="F384">
            <v>336864</v>
          </cell>
        </row>
        <row r="385">
          <cell r="A385" t="str">
            <v>ARRANCADOR DIRECTO 20.0-32.0AMP</v>
          </cell>
          <cell r="B385">
            <v>449600</v>
          </cell>
          <cell r="C385" t="str">
            <v>UND</v>
          </cell>
          <cell r="D385">
            <v>539520</v>
          </cell>
          <cell r="E385">
            <v>86323.199999999997</v>
          </cell>
          <cell r="F385">
            <v>625843</v>
          </cell>
        </row>
        <row r="386">
          <cell r="A386" t="str">
            <v>ARRANCADOR DIRECTO 2-3.6A SIN P KASUSA</v>
          </cell>
          <cell r="B386">
            <v>60000</v>
          </cell>
          <cell r="C386" t="str">
            <v>UND</v>
          </cell>
          <cell r="D386">
            <v>72000</v>
          </cell>
          <cell r="E386">
            <v>11520</v>
          </cell>
          <cell r="F386">
            <v>83520</v>
          </cell>
        </row>
        <row r="387">
          <cell r="A387" t="str">
            <v>ARRANCADOR DIRECTO 32.0-38.0AMP</v>
          </cell>
          <cell r="B387">
            <v>549200</v>
          </cell>
          <cell r="C387" t="str">
            <v>UND</v>
          </cell>
          <cell r="D387">
            <v>659040</v>
          </cell>
          <cell r="E387">
            <v>105446.40000000001</v>
          </cell>
          <cell r="F387">
            <v>764486</v>
          </cell>
        </row>
        <row r="388">
          <cell r="A388" t="str">
            <v>ARRANCADOR DIRECTO 4.0-6.3AMP</v>
          </cell>
          <cell r="B388">
            <v>212000</v>
          </cell>
          <cell r="C388" t="str">
            <v>UND</v>
          </cell>
          <cell r="D388">
            <v>254400</v>
          </cell>
          <cell r="E388">
            <v>40704</v>
          </cell>
          <cell r="F388">
            <v>295104</v>
          </cell>
        </row>
        <row r="389">
          <cell r="A389" t="str">
            <v>ARRANCADOR DIRECTO 40/60 AMPS</v>
          </cell>
          <cell r="B389">
            <v>476000</v>
          </cell>
          <cell r="C389" t="str">
            <v>UND</v>
          </cell>
          <cell r="D389">
            <v>571200</v>
          </cell>
          <cell r="E389">
            <v>91392</v>
          </cell>
          <cell r="F389">
            <v>662592</v>
          </cell>
        </row>
        <row r="390">
          <cell r="A390" t="str">
            <v>ARRANCADOR DIRECTO 40/60AMP SIN PULSADOR</v>
          </cell>
          <cell r="B390">
            <v>476000</v>
          </cell>
          <cell r="C390" t="str">
            <v>UND</v>
          </cell>
          <cell r="D390">
            <v>571200</v>
          </cell>
          <cell r="E390">
            <v>91392</v>
          </cell>
          <cell r="F390">
            <v>662592</v>
          </cell>
        </row>
        <row r="391">
          <cell r="A391" t="str">
            <v>ARRANCADOR DIRECTO 4-6AMP C/PLASTICA</v>
          </cell>
          <cell r="B391">
            <v>242000</v>
          </cell>
          <cell r="C391" t="str">
            <v>UND</v>
          </cell>
          <cell r="D391">
            <v>290400</v>
          </cell>
          <cell r="E391">
            <v>46464</v>
          </cell>
          <cell r="F391">
            <v>336864</v>
          </cell>
        </row>
        <row r="392">
          <cell r="A392" t="str">
            <v>ARRANCADOR DIRECTO 5.5-8AMP C/PLASTICA</v>
          </cell>
          <cell r="B392">
            <v>242000</v>
          </cell>
          <cell r="C392" t="str">
            <v>UND</v>
          </cell>
          <cell r="D392">
            <v>290400</v>
          </cell>
          <cell r="E392">
            <v>46464</v>
          </cell>
          <cell r="F392">
            <v>336864</v>
          </cell>
        </row>
        <row r="393">
          <cell r="A393" t="str">
            <v>ARRANCADOR DIRECTO 6.3-10AMP</v>
          </cell>
          <cell r="B393">
            <v>218000</v>
          </cell>
          <cell r="C393" t="str">
            <v>UND</v>
          </cell>
          <cell r="D393">
            <v>261600</v>
          </cell>
          <cell r="E393">
            <v>41856</v>
          </cell>
          <cell r="F393">
            <v>303456</v>
          </cell>
        </row>
        <row r="394">
          <cell r="A394" t="str">
            <v>ARRANCADOR DIRECTO 8-12A MAGNETIC SIN CA</v>
          </cell>
          <cell r="B394">
            <v>60000</v>
          </cell>
          <cell r="C394" t="str">
            <v>UND</v>
          </cell>
          <cell r="D394">
            <v>72000</v>
          </cell>
          <cell r="E394">
            <v>11520</v>
          </cell>
          <cell r="F394">
            <v>83520</v>
          </cell>
        </row>
        <row r="395">
          <cell r="A395" t="str">
            <v>ARRANCADOR DIRECTO REF;LE1D1821</v>
          </cell>
          <cell r="B395">
            <v>164628.79687500003</v>
          </cell>
          <cell r="C395" t="str">
            <v>UND</v>
          </cell>
          <cell r="D395">
            <v>197554.55625000002</v>
          </cell>
          <cell r="E395">
            <v>31608.729000000003</v>
          </cell>
          <cell r="F395">
            <v>229163</v>
          </cell>
        </row>
        <row r="396">
          <cell r="A396" t="str">
            <v>ARRANCADOR ESTRELLA TRIANGULO 16-25AMP</v>
          </cell>
          <cell r="B396">
            <v>324562</v>
          </cell>
          <cell r="C396" t="str">
            <v>UND</v>
          </cell>
          <cell r="D396">
            <v>389474.39999999997</v>
          </cell>
          <cell r="E396">
            <v>62315.903999999995</v>
          </cell>
          <cell r="F396">
            <v>451790</v>
          </cell>
        </row>
        <row r="397">
          <cell r="A397" t="str">
            <v>ARRANCADOR ESTRELLATRIAN6.3-10A.</v>
          </cell>
          <cell r="B397">
            <v>291036.1875</v>
          </cell>
          <cell r="C397" t="str">
            <v>UND</v>
          </cell>
          <cell r="D397">
            <v>349243.42499999999</v>
          </cell>
          <cell r="E397">
            <v>55878.947999999997</v>
          </cell>
          <cell r="F397">
            <v>405122</v>
          </cell>
        </row>
        <row r="398">
          <cell r="A398" t="str">
            <v>ARRANCADOR MANUAL 22MM</v>
          </cell>
          <cell r="B398">
            <v>38295.601562499993</v>
          </cell>
          <cell r="C398" t="str">
            <v>UND</v>
          </cell>
          <cell r="D398">
            <v>45954.721874999988</v>
          </cell>
          <cell r="E398">
            <v>7352.7554999999984</v>
          </cell>
          <cell r="F398">
            <v>53307</v>
          </cell>
        </row>
        <row r="399">
          <cell r="A399" t="str">
            <v>ARRANCADOR MANUAL 30MM</v>
          </cell>
          <cell r="B399">
            <v>44415</v>
          </cell>
          <cell r="C399" t="str">
            <v>UND</v>
          </cell>
          <cell r="D399">
            <v>53298</v>
          </cell>
          <cell r="E399">
            <v>8527.68</v>
          </cell>
          <cell r="F399">
            <v>61826</v>
          </cell>
        </row>
        <row r="400">
          <cell r="A400" t="str">
            <v>ARRANCADOR Na 1000W ERGON</v>
          </cell>
          <cell r="B400">
            <v>10332</v>
          </cell>
          <cell r="C400" t="str">
            <v>UND</v>
          </cell>
          <cell r="D400">
            <v>12398.4</v>
          </cell>
          <cell r="E400">
            <v>1983.7439999999999</v>
          </cell>
          <cell r="F400">
            <v>14382</v>
          </cell>
        </row>
        <row r="401">
          <cell r="A401" t="str">
            <v>ARRANCADOR Na AP 70W PLUS</v>
          </cell>
          <cell r="B401">
            <v>17000</v>
          </cell>
          <cell r="C401" t="str">
            <v>UND</v>
          </cell>
          <cell r="D401">
            <v>20400</v>
          </cell>
          <cell r="E401">
            <v>3264</v>
          </cell>
          <cell r="F401">
            <v>23664</v>
          </cell>
        </row>
        <row r="402">
          <cell r="A402" t="str">
            <v>ARRANCADOR RGT-70</v>
          </cell>
          <cell r="B402">
            <v>140812</v>
          </cell>
          <cell r="C402" t="str">
            <v>UND</v>
          </cell>
          <cell r="D402">
            <v>168974.4</v>
          </cell>
          <cell r="E402">
            <v>27035.903999999999</v>
          </cell>
          <cell r="F402">
            <v>196010</v>
          </cell>
        </row>
        <row r="403">
          <cell r="A403" t="str">
            <v>ARRANCADOR SODIO SN58 100-150-250-400W P</v>
          </cell>
          <cell r="B403">
            <v>7053.2001953124991</v>
          </cell>
          <cell r="C403" t="str">
            <v>UND</v>
          </cell>
          <cell r="D403">
            <v>8463.8402343749985</v>
          </cell>
          <cell r="E403">
            <v>1354.2144374999998</v>
          </cell>
          <cell r="F403">
            <v>9818</v>
          </cell>
        </row>
        <row r="404">
          <cell r="A404" t="str">
            <v>ARRANCADOR SUAVE 38 AMPS 3RW3035</v>
          </cell>
          <cell r="B404">
            <v>1173000</v>
          </cell>
          <cell r="C404" t="str">
            <v>UND</v>
          </cell>
          <cell r="D404">
            <v>1407600</v>
          </cell>
          <cell r="E404">
            <v>225216</v>
          </cell>
          <cell r="F404">
            <v>1632816</v>
          </cell>
        </row>
        <row r="405">
          <cell r="A405" t="str">
            <v>ARRANCADOR SUAVE 6 AMPS 3RW3014</v>
          </cell>
          <cell r="B405">
            <v>508000</v>
          </cell>
          <cell r="C405" t="str">
            <v>UND</v>
          </cell>
          <cell r="D405">
            <v>609600</v>
          </cell>
          <cell r="E405">
            <v>97536</v>
          </cell>
          <cell r="F405">
            <v>707136</v>
          </cell>
        </row>
        <row r="406">
          <cell r="A406" t="str">
            <v>ARRANCADOR SUAVE 63 AMPS 3RW3044</v>
          </cell>
          <cell r="B406">
            <v>1618000</v>
          </cell>
          <cell r="C406" t="str">
            <v>UND</v>
          </cell>
          <cell r="D406">
            <v>1941600</v>
          </cell>
          <cell r="E406">
            <v>310656</v>
          </cell>
          <cell r="F406">
            <v>2252256</v>
          </cell>
        </row>
        <row r="407">
          <cell r="A407" t="str">
            <v>ARRANCADOR UNIVER 70-400W PARALE MEGALIT</v>
          </cell>
          <cell r="B407">
            <v>6435</v>
          </cell>
          <cell r="C407" t="str">
            <v>UND</v>
          </cell>
          <cell r="D407">
            <v>7722</v>
          </cell>
          <cell r="E407">
            <v>1235.52</v>
          </cell>
          <cell r="F407">
            <v>8958</v>
          </cell>
        </row>
        <row r="408">
          <cell r="A408" t="str">
            <v>ASPA METALICA PARA VENTILADOR 14"</v>
          </cell>
          <cell r="B408">
            <v>48620.601562499993</v>
          </cell>
          <cell r="C408" t="str">
            <v>UND</v>
          </cell>
          <cell r="D408">
            <v>58344.721874999988</v>
          </cell>
          <cell r="E408">
            <v>9335.1554999999989</v>
          </cell>
          <cell r="F408">
            <v>67680</v>
          </cell>
        </row>
        <row r="409">
          <cell r="A409" t="str">
            <v>ASPA PLASTICA 2CC2716-5YB6</v>
          </cell>
          <cell r="B409">
            <v>166500</v>
          </cell>
          <cell r="C409" t="str">
            <v>UND</v>
          </cell>
          <cell r="D409">
            <v>199800</v>
          </cell>
          <cell r="E409">
            <v>31968</v>
          </cell>
          <cell r="F409">
            <v>231768</v>
          </cell>
        </row>
        <row r="410">
          <cell r="A410" t="str">
            <v>ASPA PLASTICA P/VENTILADOR 2CC2254-5YA3</v>
          </cell>
          <cell r="B410">
            <v>71700</v>
          </cell>
          <cell r="C410" t="str">
            <v>UND</v>
          </cell>
          <cell r="D410">
            <v>86040</v>
          </cell>
          <cell r="E410">
            <v>13766.4</v>
          </cell>
          <cell r="F410">
            <v>99806</v>
          </cell>
        </row>
        <row r="411">
          <cell r="A411" t="str">
            <v>ASPA PLASTICA P/VENTILADOR 2CC2314-5YA3</v>
          </cell>
          <cell r="B411">
            <v>82300</v>
          </cell>
          <cell r="C411" t="str">
            <v>UND</v>
          </cell>
          <cell r="D411">
            <v>98760</v>
          </cell>
          <cell r="E411">
            <v>15801.6</v>
          </cell>
          <cell r="F411">
            <v>114562</v>
          </cell>
        </row>
        <row r="412">
          <cell r="A412" t="str">
            <v>ASPA PLASTICA VENTILADOR 2CC2504-5YB6-5Y</v>
          </cell>
          <cell r="B412">
            <v>130400</v>
          </cell>
          <cell r="C412" t="str">
            <v>UND</v>
          </cell>
          <cell r="D412">
            <v>156480</v>
          </cell>
          <cell r="E412">
            <v>25036.799999999999</v>
          </cell>
          <cell r="F412">
            <v>181517</v>
          </cell>
        </row>
        <row r="413">
          <cell r="A413" t="str">
            <v>ASPA PLASTICA VENTILADOR 2CC2636-5YB6</v>
          </cell>
          <cell r="B413">
            <v>144200</v>
          </cell>
          <cell r="C413" t="str">
            <v>UND</v>
          </cell>
          <cell r="D413">
            <v>173040</v>
          </cell>
          <cell r="E413">
            <v>27686.400000000001</v>
          </cell>
          <cell r="F413">
            <v>200726</v>
          </cell>
        </row>
        <row r="414">
          <cell r="A414" t="str">
            <v>ASPA PLASTICA VENTILADOR 2CC354-5YA3-4</v>
          </cell>
          <cell r="B414">
            <v>92000</v>
          </cell>
          <cell r="C414" t="str">
            <v>UND</v>
          </cell>
          <cell r="D414">
            <v>110400</v>
          </cell>
          <cell r="E414">
            <v>17664</v>
          </cell>
          <cell r="F414">
            <v>128064</v>
          </cell>
        </row>
        <row r="415">
          <cell r="A415" t="str">
            <v>AUTOMATA DE 32 ENTRADAS-32 SALIDAS</v>
          </cell>
          <cell r="B415">
            <v>1049414</v>
          </cell>
          <cell r="C415" t="str">
            <v>UND</v>
          </cell>
          <cell r="D415">
            <v>1259296.8</v>
          </cell>
          <cell r="E415">
            <v>201487.48800000001</v>
          </cell>
          <cell r="F415">
            <v>1460784</v>
          </cell>
        </row>
        <row r="416">
          <cell r="A416" t="str">
            <v>AUTOTRANSFORMADOR 200W 220-440V</v>
          </cell>
          <cell r="B416">
            <v>196500</v>
          </cell>
          <cell r="C416" t="str">
            <v>UND</v>
          </cell>
          <cell r="D416">
            <v>235800</v>
          </cell>
          <cell r="E416">
            <v>37728</v>
          </cell>
          <cell r="F416">
            <v>273528</v>
          </cell>
        </row>
        <row r="417">
          <cell r="A417" t="str">
            <v>AUTOTRANSFORMADOR 300W 440-200V</v>
          </cell>
          <cell r="B417">
            <v>208800</v>
          </cell>
          <cell r="C417" t="str">
            <v>UND</v>
          </cell>
          <cell r="D417">
            <v>250560</v>
          </cell>
          <cell r="E417">
            <v>40089.599999999999</v>
          </cell>
          <cell r="F417">
            <v>290650</v>
          </cell>
        </row>
        <row r="418">
          <cell r="A418" t="str">
            <v>AUXILIAR SWITCH</v>
          </cell>
          <cell r="B418">
            <v>19320</v>
          </cell>
          <cell r="C418" t="str">
            <v>UND</v>
          </cell>
          <cell r="D418">
            <v>23184</v>
          </cell>
          <cell r="E418">
            <v>3709.44</v>
          </cell>
          <cell r="F418">
            <v>26893</v>
          </cell>
        </row>
        <row r="419">
          <cell r="A419" t="str">
            <v>AVISO REFLECTIVO PELIGRO  DE A.T</v>
          </cell>
          <cell r="B419">
            <v>5750</v>
          </cell>
          <cell r="C419" t="str">
            <v>UND</v>
          </cell>
          <cell r="D419">
            <v>6900</v>
          </cell>
          <cell r="E419">
            <v>1104</v>
          </cell>
          <cell r="F419">
            <v>8004</v>
          </cell>
        </row>
        <row r="420">
          <cell r="A420" t="str">
            <v>AVISO REFLECTIVO RAYO</v>
          </cell>
          <cell r="B420">
            <v>5750</v>
          </cell>
          <cell r="C420" t="str">
            <v>UND</v>
          </cell>
          <cell r="D420">
            <v>6900</v>
          </cell>
          <cell r="E420">
            <v>1104</v>
          </cell>
          <cell r="F420">
            <v>8004</v>
          </cell>
        </row>
        <row r="421">
          <cell r="A421" t="str">
            <v>BALASTO  2X96 SLIM  LINE ERGON</v>
          </cell>
          <cell r="B421">
            <v>17510</v>
          </cell>
          <cell r="C421" t="str">
            <v>UND</v>
          </cell>
          <cell r="D421">
            <v>21012</v>
          </cell>
          <cell r="E421">
            <v>3361.92</v>
          </cell>
          <cell r="F421">
            <v>24374</v>
          </cell>
        </row>
        <row r="422">
          <cell r="A422" t="str">
            <v>BALASTO 1X20W 118V TIPO ABIERTO</v>
          </cell>
          <cell r="B422">
            <v>4168</v>
          </cell>
          <cell r="C422" t="str">
            <v>UND</v>
          </cell>
          <cell r="D422">
            <v>5001.5999999999995</v>
          </cell>
          <cell r="E422">
            <v>800.25599999999997</v>
          </cell>
          <cell r="F422">
            <v>5802</v>
          </cell>
        </row>
        <row r="423">
          <cell r="A423" t="str">
            <v>BALASTO 1X40 118V FN ERGON REG.EST</v>
          </cell>
          <cell r="B423">
            <v>3536.3999023437505</v>
          </cell>
          <cell r="C423" t="str">
            <v>UND</v>
          </cell>
          <cell r="D423">
            <v>4243.6798828125002</v>
          </cell>
          <cell r="E423">
            <v>678.98878124999999</v>
          </cell>
          <cell r="F423">
            <v>4923</v>
          </cell>
        </row>
        <row r="424">
          <cell r="A424" t="str">
            <v>BALASTO 1X40W 118V FACTOR NORMAL</v>
          </cell>
          <cell r="B424">
            <v>7642</v>
          </cell>
          <cell r="C424" t="str">
            <v>UND</v>
          </cell>
          <cell r="D424">
            <v>9170.4</v>
          </cell>
          <cell r="E424">
            <v>1467.2639999999999</v>
          </cell>
          <cell r="F424">
            <v>10638</v>
          </cell>
        </row>
        <row r="425">
          <cell r="A425" t="str">
            <v>BALASTO 2X 75W 120V SLIM LINE PHILIPS</v>
          </cell>
          <cell r="B425">
            <v>21000</v>
          </cell>
          <cell r="C425" t="str">
            <v>UND</v>
          </cell>
          <cell r="D425">
            <v>25200</v>
          </cell>
          <cell r="E425">
            <v>4032</v>
          </cell>
          <cell r="F425">
            <v>29232</v>
          </cell>
        </row>
        <row r="426">
          <cell r="A426" t="str">
            <v>BALASTO 2X20 118V AF ERGON REG.EST</v>
          </cell>
          <cell r="B426">
            <v>6004.60009765625</v>
          </cell>
          <cell r="C426" t="str">
            <v>UND</v>
          </cell>
          <cell r="D426">
            <v>7205.5201171874996</v>
          </cell>
          <cell r="E426">
            <v>1152.88321875</v>
          </cell>
          <cell r="F426">
            <v>8358</v>
          </cell>
        </row>
        <row r="427">
          <cell r="A427" t="str">
            <v>BALASTO 2X20W 118V PRECALENTAMIENTO</v>
          </cell>
          <cell r="B427">
            <v>17640</v>
          </cell>
          <cell r="C427" t="str">
            <v>UND</v>
          </cell>
          <cell r="D427">
            <v>21168</v>
          </cell>
          <cell r="E427">
            <v>3386.88</v>
          </cell>
          <cell r="F427">
            <v>24555</v>
          </cell>
        </row>
        <row r="428">
          <cell r="A428" t="str">
            <v>BALASTO 2X40W 118V PRECALENTAMIENTO</v>
          </cell>
          <cell r="B428">
            <v>16500</v>
          </cell>
          <cell r="C428" t="str">
            <v>UND</v>
          </cell>
          <cell r="D428">
            <v>19800</v>
          </cell>
          <cell r="E428">
            <v>3168</v>
          </cell>
          <cell r="F428">
            <v>22968</v>
          </cell>
        </row>
        <row r="429">
          <cell r="A429" t="str">
            <v>BALASTO 2X40W 118V. RS . AF.</v>
          </cell>
          <cell r="B429">
            <v>17432.800781250004</v>
          </cell>
          <cell r="C429" t="str">
            <v>UND</v>
          </cell>
          <cell r="D429">
            <v>20919.360937500005</v>
          </cell>
          <cell r="E429">
            <v>3347.0977500000008</v>
          </cell>
          <cell r="F429">
            <v>24266</v>
          </cell>
        </row>
        <row r="430">
          <cell r="A430" t="str">
            <v>BALASTO 2X40W 120V</v>
          </cell>
          <cell r="B430">
            <v>12795</v>
          </cell>
          <cell r="C430" t="str">
            <v>UND</v>
          </cell>
          <cell r="D430">
            <v>15354</v>
          </cell>
          <cell r="E430">
            <v>2456.64</v>
          </cell>
          <cell r="F430">
            <v>17811</v>
          </cell>
        </row>
        <row r="431">
          <cell r="A431" t="str">
            <v>BALASTO 2X48 118V ERGON</v>
          </cell>
          <cell r="B431">
            <v>6748</v>
          </cell>
          <cell r="C431" t="str">
            <v>UND</v>
          </cell>
          <cell r="D431">
            <v>8097.5999999999995</v>
          </cell>
          <cell r="E431">
            <v>1295.616</v>
          </cell>
          <cell r="F431">
            <v>9393</v>
          </cell>
        </row>
        <row r="432">
          <cell r="A432" t="str">
            <v>BALASTO 2X48W 118V SLIM LINE</v>
          </cell>
          <cell r="B432">
            <v>18468</v>
          </cell>
          <cell r="C432" t="str">
            <v>UND</v>
          </cell>
          <cell r="D432">
            <v>22161.599999999999</v>
          </cell>
          <cell r="E432">
            <v>3545.8559999999998</v>
          </cell>
          <cell r="F432">
            <v>25707</v>
          </cell>
        </row>
        <row r="433">
          <cell r="A433" t="str">
            <v>BALASTO 2X48W 120V. TOKIO SLIM LINE</v>
          </cell>
          <cell r="B433">
            <v>14202</v>
          </cell>
          <cell r="C433" t="str">
            <v>UND</v>
          </cell>
          <cell r="D433">
            <v>17042.399999999998</v>
          </cell>
          <cell r="E433">
            <v>2726.7839999999997</v>
          </cell>
          <cell r="F433">
            <v>19769</v>
          </cell>
        </row>
        <row r="434">
          <cell r="A434" t="str">
            <v>BALASTO 2X96 118V ECONTROL REG EST</v>
          </cell>
          <cell r="B434">
            <v>8941.7998046874982</v>
          </cell>
          <cell r="C434" t="str">
            <v>UND</v>
          </cell>
          <cell r="D434">
            <v>10730.159765624998</v>
          </cell>
          <cell r="E434">
            <v>1716.8255624999997</v>
          </cell>
          <cell r="F434">
            <v>12447</v>
          </cell>
        </row>
        <row r="435">
          <cell r="A435" t="str">
            <v>BALASTO 2X96 TOKIO</v>
          </cell>
          <cell r="B435">
            <v>150000</v>
          </cell>
          <cell r="C435" t="str">
            <v>UND</v>
          </cell>
          <cell r="D435">
            <v>180000</v>
          </cell>
          <cell r="E435">
            <v>28800</v>
          </cell>
          <cell r="F435">
            <v>208800</v>
          </cell>
        </row>
        <row r="436">
          <cell r="A436" t="str">
            <v>BALASTO 2X96W 118V SLIM LINE</v>
          </cell>
          <cell r="B436">
            <v>22926</v>
          </cell>
          <cell r="C436" t="str">
            <v>UND</v>
          </cell>
          <cell r="D436">
            <v>27511.200000000001</v>
          </cell>
          <cell r="E436">
            <v>4401.7920000000004</v>
          </cell>
          <cell r="F436">
            <v>31913</v>
          </cell>
        </row>
        <row r="437">
          <cell r="A437" t="str">
            <v>BALASTO 2X96W 118V TOKIO SLIM LINE</v>
          </cell>
          <cell r="B437">
            <v>18214</v>
          </cell>
          <cell r="C437" t="str">
            <v>UND</v>
          </cell>
          <cell r="D437">
            <v>21856.799999999999</v>
          </cell>
          <cell r="E437">
            <v>3497.0879999999997</v>
          </cell>
          <cell r="F437">
            <v>25354</v>
          </cell>
        </row>
        <row r="438">
          <cell r="A438" t="str">
            <v>BALASTO CWA Na 250 TAP 208-277 VOL</v>
          </cell>
          <cell r="B438">
            <v>96500</v>
          </cell>
          <cell r="C438" t="str">
            <v>UND</v>
          </cell>
          <cell r="D438">
            <v>115800</v>
          </cell>
          <cell r="E438">
            <v>18528</v>
          </cell>
          <cell r="F438">
            <v>134328</v>
          </cell>
        </row>
        <row r="439">
          <cell r="A439" t="str">
            <v>BALASTO ELECTRONICO 2X32</v>
          </cell>
          <cell r="B439">
            <v>30000</v>
          </cell>
          <cell r="C439" t="str">
            <v>UND</v>
          </cell>
          <cell r="D439">
            <v>36000</v>
          </cell>
          <cell r="E439">
            <v>5760</v>
          </cell>
          <cell r="F439">
            <v>41760</v>
          </cell>
        </row>
        <row r="440">
          <cell r="A440" t="str">
            <v>BALASTO Hg 125W 208/220V ELECTRO CONTROL</v>
          </cell>
          <cell r="B440">
            <v>120000</v>
          </cell>
          <cell r="C440" t="str">
            <v>UND</v>
          </cell>
          <cell r="D440">
            <v>144000</v>
          </cell>
          <cell r="E440">
            <v>23040</v>
          </cell>
          <cell r="F440">
            <v>167040</v>
          </cell>
        </row>
        <row r="441">
          <cell r="A441" t="str">
            <v>BALASTO Hg 250W 220V ILL</v>
          </cell>
          <cell r="B441">
            <v>9000</v>
          </cell>
          <cell r="C441" t="str">
            <v>UND</v>
          </cell>
          <cell r="D441">
            <v>10800</v>
          </cell>
          <cell r="E441">
            <v>1728</v>
          </cell>
          <cell r="F441">
            <v>12528</v>
          </cell>
        </row>
        <row r="442">
          <cell r="A442" t="str">
            <v>BALASTO MERCURIO 250W-208-220V ERGON</v>
          </cell>
          <cell r="B442">
            <v>16926</v>
          </cell>
          <cell r="C442" t="str">
            <v>UND</v>
          </cell>
          <cell r="D442">
            <v>20311.2</v>
          </cell>
          <cell r="E442">
            <v>3249.7920000000004</v>
          </cell>
          <cell r="F442">
            <v>23561</v>
          </cell>
        </row>
        <row r="443">
          <cell r="A443" t="str">
            <v>BALASTO MERCURIO 250W-208-220V PHILIPS</v>
          </cell>
          <cell r="B443">
            <v>20594</v>
          </cell>
          <cell r="C443" t="str">
            <v>UND</v>
          </cell>
          <cell r="D443">
            <v>24712.799999999999</v>
          </cell>
          <cell r="E443">
            <v>3954.0479999999998</v>
          </cell>
          <cell r="F443">
            <v>28667</v>
          </cell>
        </row>
        <row r="444">
          <cell r="A444" t="str">
            <v>BALASTO MERCURIO 250W-220V ELECTRICOL</v>
          </cell>
          <cell r="B444">
            <v>16926</v>
          </cell>
          <cell r="C444" t="str">
            <v>UND</v>
          </cell>
          <cell r="D444">
            <v>20311.2</v>
          </cell>
          <cell r="E444">
            <v>3249.7920000000004</v>
          </cell>
          <cell r="F444">
            <v>23561</v>
          </cell>
        </row>
        <row r="445">
          <cell r="A445" t="str">
            <v>BALASTO MERCURIO 400W 208-220V PHILIPS</v>
          </cell>
          <cell r="B445">
            <v>29621.199218749996</v>
          </cell>
          <cell r="C445" t="str">
            <v>UND</v>
          </cell>
          <cell r="D445">
            <v>35545.439062499994</v>
          </cell>
          <cell r="E445">
            <v>5687.2702499999996</v>
          </cell>
          <cell r="F445">
            <v>41233</v>
          </cell>
        </row>
        <row r="446">
          <cell r="A446" t="str">
            <v>BALASTO METALHALIDE 400 W 480V.</v>
          </cell>
          <cell r="B446">
            <v>66700</v>
          </cell>
          <cell r="C446" t="str">
            <v>UND</v>
          </cell>
          <cell r="D446">
            <v>80040</v>
          </cell>
          <cell r="E446">
            <v>12806.4</v>
          </cell>
          <cell r="F446">
            <v>92846</v>
          </cell>
        </row>
        <row r="447">
          <cell r="A447" t="str">
            <v>BALASTO Na 1000W 120-208/240V ERGON</v>
          </cell>
          <cell r="B447">
            <v>85000</v>
          </cell>
          <cell r="C447" t="str">
            <v>UND</v>
          </cell>
          <cell r="D447">
            <v>102000</v>
          </cell>
          <cell r="E447">
            <v>16320</v>
          </cell>
          <cell r="F447">
            <v>118320</v>
          </cell>
        </row>
        <row r="448">
          <cell r="A448" t="str">
            <v>BALASTO OSRAM ELECTRONICO 4X32</v>
          </cell>
          <cell r="B448">
            <v>37000</v>
          </cell>
          <cell r="C448" t="str">
            <v>UND</v>
          </cell>
          <cell r="D448">
            <v>44400</v>
          </cell>
          <cell r="E448">
            <v>7104</v>
          </cell>
          <cell r="F448">
            <v>51504</v>
          </cell>
        </row>
        <row r="449">
          <cell r="A449" t="str">
            <v>BALASTO REACTOR Hg125W 208/220V</v>
          </cell>
          <cell r="B449">
            <v>19831</v>
          </cell>
          <cell r="C449" t="str">
            <v>UND</v>
          </cell>
          <cell r="D449">
            <v>23797.200000000001</v>
          </cell>
          <cell r="E449">
            <v>3807.5520000000001</v>
          </cell>
          <cell r="F449">
            <v>27605</v>
          </cell>
        </row>
        <row r="450">
          <cell r="A450" t="str">
            <v>BALASTO REACTOR Na 150W 208/220V</v>
          </cell>
          <cell r="B450">
            <v>18086</v>
          </cell>
          <cell r="C450" t="str">
            <v>UND</v>
          </cell>
          <cell r="D450">
            <v>21703.200000000001</v>
          </cell>
          <cell r="E450">
            <v>3472.5120000000002</v>
          </cell>
          <cell r="F450">
            <v>25176</v>
          </cell>
        </row>
        <row r="451">
          <cell r="A451" t="str">
            <v>BALASTO REACTOR Na 250 W 208/240V</v>
          </cell>
          <cell r="B451">
            <v>27750.800781250004</v>
          </cell>
          <cell r="C451" t="str">
            <v>UND</v>
          </cell>
          <cell r="D451">
            <v>33300.9609375</v>
          </cell>
          <cell r="E451">
            <v>5328.1537500000004</v>
          </cell>
          <cell r="F451">
            <v>38629</v>
          </cell>
        </row>
        <row r="452">
          <cell r="A452" t="str">
            <v>BALASTO REACTOR Na 250W 208/220V</v>
          </cell>
          <cell r="B452">
            <v>25421</v>
          </cell>
          <cell r="C452" t="str">
            <v>UND</v>
          </cell>
          <cell r="D452">
            <v>30505.199999999997</v>
          </cell>
          <cell r="E452">
            <v>4880.8319999999994</v>
          </cell>
          <cell r="F452">
            <v>35386</v>
          </cell>
        </row>
        <row r="453">
          <cell r="A453" t="str">
            <v>BALASTO REACTOR Na 400W 208/220V</v>
          </cell>
          <cell r="B453">
            <v>33116</v>
          </cell>
          <cell r="C453" t="str">
            <v>UND</v>
          </cell>
          <cell r="D453">
            <v>39739.199999999997</v>
          </cell>
          <cell r="E453">
            <v>6358.2719999999999</v>
          </cell>
          <cell r="F453">
            <v>46097</v>
          </cell>
        </row>
        <row r="454">
          <cell r="A454" t="str">
            <v>BALASTO REACTOR Na 70W 208/220V</v>
          </cell>
          <cell r="B454">
            <v>13316</v>
          </cell>
          <cell r="C454" t="str">
            <v>UND</v>
          </cell>
          <cell r="D454">
            <v>15979.199999999999</v>
          </cell>
          <cell r="E454">
            <v>2556.672</v>
          </cell>
          <cell r="F454">
            <v>18536</v>
          </cell>
        </row>
        <row r="455">
          <cell r="A455" t="str">
            <v>BANCO DE CONDENSADORES 3F 40 KVAR 22OV PASO FIJO</v>
          </cell>
          <cell r="B455">
            <v>772920</v>
          </cell>
          <cell r="C455" t="str">
            <v>UND</v>
          </cell>
          <cell r="D455">
            <v>927504</v>
          </cell>
          <cell r="E455">
            <v>148400.64000000001</v>
          </cell>
          <cell r="F455">
            <v>1075905</v>
          </cell>
        </row>
        <row r="456">
          <cell r="A456" t="str">
            <v>BANCO DE CONDENSADORES 3F 40 KVAR 22OV PASO MOVIL</v>
          </cell>
          <cell r="B456">
            <v>772920</v>
          </cell>
          <cell r="C456" t="str">
            <v>UND</v>
          </cell>
          <cell r="D456">
            <v>927504</v>
          </cell>
          <cell r="E456">
            <v>148400.64000000001</v>
          </cell>
          <cell r="F456">
            <v>1075905</v>
          </cell>
        </row>
        <row r="457">
          <cell r="A457" t="str">
            <v>BANDA REFLEJANTE PARA DETECTOR</v>
          </cell>
          <cell r="B457">
            <v>30000</v>
          </cell>
          <cell r="C457" t="str">
            <v>UND</v>
          </cell>
          <cell r="D457">
            <v>36000</v>
          </cell>
          <cell r="E457">
            <v>5760</v>
          </cell>
          <cell r="F457">
            <v>41760</v>
          </cell>
        </row>
        <row r="458">
          <cell r="A458" t="str">
            <v>BANDEJA 7 CM DE 30X 45CM EIB</v>
          </cell>
          <cell r="B458">
            <v>32500</v>
          </cell>
          <cell r="C458" t="str">
            <v>UND</v>
          </cell>
          <cell r="D458">
            <v>39000</v>
          </cell>
          <cell r="E458">
            <v>6240</v>
          </cell>
          <cell r="F458">
            <v>45240</v>
          </cell>
        </row>
        <row r="459">
          <cell r="A459" t="str">
            <v>BANDEJA DE 40X8X240CM</v>
          </cell>
          <cell r="B459">
            <v>54517.3984375</v>
          </cell>
          <cell r="C459" t="str">
            <v>UND</v>
          </cell>
          <cell r="D459">
            <v>65420.878124999996</v>
          </cell>
          <cell r="E459">
            <v>10467.3405</v>
          </cell>
          <cell r="F459">
            <v>75888</v>
          </cell>
        </row>
        <row r="460">
          <cell r="A460" t="str">
            <v>BANDEJA DE 60X8X240CM</v>
          </cell>
          <cell r="B460">
            <v>24500</v>
          </cell>
          <cell r="C460" t="str">
            <v>UND</v>
          </cell>
          <cell r="D460">
            <v>29400</v>
          </cell>
          <cell r="E460">
            <v>4704</v>
          </cell>
          <cell r="F460">
            <v>34104</v>
          </cell>
        </row>
        <row r="461">
          <cell r="A461" t="str">
            <v>BANDEJA DYM SIN MEDIDOR, Y SIN MODEM</v>
          </cell>
          <cell r="B461">
            <v>1500000</v>
          </cell>
          <cell r="C461" t="str">
            <v>UND</v>
          </cell>
          <cell r="D461">
            <v>1800000</v>
          </cell>
          <cell r="E461">
            <v>288000</v>
          </cell>
          <cell r="F461">
            <v>2088000</v>
          </cell>
        </row>
        <row r="462">
          <cell r="A462" t="str">
            <v>BANDEJA METALICA 20X10X100</v>
          </cell>
          <cell r="B462">
            <v>39514</v>
          </cell>
          <cell r="C462" t="str">
            <v>UND</v>
          </cell>
          <cell r="D462">
            <v>47416.799999999996</v>
          </cell>
          <cell r="E462">
            <v>7586.6879999999992</v>
          </cell>
          <cell r="F462">
            <v>55003</v>
          </cell>
        </row>
        <row r="463">
          <cell r="A463" t="str">
            <v>BANDEJA METALICA TIPO ESCALERA GALV 10X40X240 CM</v>
          </cell>
          <cell r="B463">
            <v>46600</v>
          </cell>
          <cell r="C463" t="str">
            <v>UND</v>
          </cell>
          <cell r="D463">
            <v>55920</v>
          </cell>
          <cell r="E463">
            <v>8947.2000000000007</v>
          </cell>
          <cell r="F463">
            <v>64867</v>
          </cell>
        </row>
        <row r="464">
          <cell r="A464" t="str">
            <v>BANDEJA METALICA TIPO ESCALERA GALV 15X40X240 CM</v>
          </cell>
          <cell r="B464">
            <v>48200</v>
          </cell>
          <cell r="C464" t="str">
            <v>UND</v>
          </cell>
          <cell r="D464">
            <v>57840</v>
          </cell>
          <cell r="E464">
            <v>9254.4</v>
          </cell>
          <cell r="F464">
            <v>67094</v>
          </cell>
        </row>
        <row r="465">
          <cell r="A465" t="str">
            <v>BANDEJA P/EQUIPO MEDIDA 45X65X4.5</v>
          </cell>
          <cell r="B465">
            <v>35000</v>
          </cell>
          <cell r="C465" t="str">
            <v>UND</v>
          </cell>
          <cell r="D465">
            <v>42000</v>
          </cell>
          <cell r="E465">
            <v>6720</v>
          </cell>
          <cell r="F465">
            <v>48720</v>
          </cell>
        </row>
        <row r="466">
          <cell r="A466" t="str">
            <v>BANDEJA P/EQUIPO MEDIDA 50X30X4 S/D MTE</v>
          </cell>
          <cell r="B466">
            <v>35000</v>
          </cell>
          <cell r="C466" t="str">
            <v>UND</v>
          </cell>
          <cell r="D466">
            <v>42000</v>
          </cell>
          <cell r="E466">
            <v>6720</v>
          </cell>
          <cell r="F466">
            <v>48720</v>
          </cell>
        </row>
        <row r="467">
          <cell r="A467" t="str">
            <v>BANDEJA PARA FOCS REF. ACC 12-2</v>
          </cell>
          <cell r="B467">
            <v>35000</v>
          </cell>
          <cell r="C467" t="str">
            <v>UND</v>
          </cell>
          <cell r="D467">
            <v>42000</v>
          </cell>
          <cell r="E467">
            <v>6720</v>
          </cell>
          <cell r="F467">
            <v>48720</v>
          </cell>
        </row>
        <row r="468">
          <cell r="A468" t="str">
            <v>BANDEJA PARA FOCS REF. ACC 16-2</v>
          </cell>
          <cell r="B468">
            <v>35000</v>
          </cell>
          <cell r="C468" t="str">
            <v>UND</v>
          </cell>
          <cell r="D468">
            <v>42000</v>
          </cell>
          <cell r="E468">
            <v>6720</v>
          </cell>
          <cell r="F468">
            <v>48720</v>
          </cell>
        </row>
        <row r="469">
          <cell r="A469" t="str">
            <v>BANDEJA PORTA ACOMETIDA DE 1 1/4"</v>
          </cell>
          <cell r="B469">
            <v>30980</v>
          </cell>
          <cell r="C469" t="str">
            <v>UND</v>
          </cell>
          <cell r="D469">
            <v>37176</v>
          </cell>
          <cell r="E469">
            <v>5948.16</v>
          </cell>
          <cell r="F469">
            <v>43124</v>
          </cell>
        </row>
        <row r="470">
          <cell r="A470" t="str">
            <v>BANDEJA PORTA ACOMETIDA DE 1"</v>
          </cell>
          <cell r="B470">
            <v>26200</v>
          </cell>
          <cell r="C470" t="str">
            <v>UND</v>
          </cell>
          <cell r="D470">
            <v>31440</v>
          </cell>
          <cell r="E470">
            <v>5030.4000000000005</v>
          </cell>
          <cell r="F470">
            <v>36470</v>
          </cell>
        </row>
        <row r="471">
          <cell r="A471" t="str">
            <v>BANDEJA PORTA ACOMETIDA DE 1/2"</v>
          </cell>
          <cell r="B471">
            <v>18100</v>
          </cell>
          <cell r="C471" t="str">
            <v>UND</v>
          </cell>
          <cell r="D471">
            <v>21720</v>
          </cell>
          <cell r="E471">
            <v>3475.2000000000003</v>
          </cell>
          <cell r="F471">
            <v>25195</v>
          </cell>
        </row>
        <row r="472">
          <cell r="A472" t="str">
            <v>BANDEJA PORTA ACOMETIDA DE 3"</v>
          </cell>
          <cell r="B472">
            <v>47800</v>
          </cell>
          <cell r="C472" t="str">
            <v>UND</v>
          </cell>
          <cell r="D472">
            <v>57360</v>
          </cell>
          <cell r="E472">
            <v>9177.6</v>
          </cell>
          <cell r="F472">
            <v>66538</v>
          </cell>
        </row>
        <row r="473">
          <cell r="A473" t="str">
            <v>BANDEJA PORTA ACOMETIDA DE 3/4"</v>
          </cell>
          <cell r="B473">
            <v>21100</v>
          </cell>
          <cell r="C473" t="str">
            <v>UND</v>
          </cell>
          <cell r="D473">
            <v>25320</v>
          </cell>
          <cell r="E473">
            <v>4051.2000000000003</v>
          </cell>
          <cell r="F473">
            <v>29371</v>
          </cell>
        </row>
        <row r="474">
          <cell r="A474" t="str">
            <v>BANDEJA TELEMEDIDA DYM 3 ELEMENTOS A.T.</v>
          </cell>
          <cell r="B474">
            <v>3000000</v>
          </cell>
          <cell r="C474" t="str">
            <v>UND</v>
          </cell>
          <cell r="D474">
            <v>3600000</v>
          </cell>
          <cell r="E474">
            <v>576000</v>
          </cell>
          <cell r="F474">
            <v>4176000</v>
          </cell>
        </row>
        <row r="475">
          <cell r="A475" t="str">
            <v>BANDEJA TELEMEDIDA DYM 3 ELEMENTOS B.T.</v>
          </cell>
          <cell r="B475">
            <v>3000000</v>
          </cell>
          <cell r="C475" t="str">
            <v>UND</v>
          </cell>
          <cell r="D475">
            <v>3600000</v>
          </cell>
          <cell r="E475">
            <v>576000</v>
          </cell>
          <cell r="F475">
            <v>4176000</v>
          </cell>
        </row>
        <row r="476">
          <cell r="A476" t="str">
            <v>BANDEJA TELEMEDIDA DYM-2ELEMENTOS A.T.</v>
          </cell>
          <cell r="B476">
            <v>3000000</v>
          </cell>
          <cell r="C476" t="str">
            <v>UND</v>
          </cell>
          <cell r="D476">
            <v>3600000</v>
          </cell>
          <cell r="E476">
            <v>576000</v>
          </cell>
          <cell r="F476">
            <v>4176000</v>
          </cell>
        </row>
        <row r="477">
          <cell r="A477" t="str">
            <v>BANDEJA/ PANEL FIBRA OPTICA 12 PTS.</v>
          </cell>
          <cell r="B477">
            <v>336906</v>
          </cell>
          <cell r="C477" t="str">
            <v>UND</v>
          </cell>
          <cell r="D477">
            <v>404287.2</v>
          </cell>
          <cell r="E477">
            <v>64685.952000000005</v>
          </cell>
          <cell r="F477">
            <v>468973</v>
          </cell>
        </row>
        <row r="478">
          <cell r="A478" t="str">
            <v>BAQUELITA MONOFASICA</v>
          </cell>
          <cell r="B478">
            <v>3600</v>
          </cell>
          <cell r="C478" t="str">
            <v>UND</v>
          </cell>
          <cell r="D478">
            <v>4320</v>
          </cell>
          <cell r="E478">
            <v>691.2</v>
          </cell>
          <cell r="F478">
            <v>5011</v>
          </cell>
        </row>
        <row r="479">
          <cell r="A479" t="str">
            <v>BAQUELITA TRIFASICA</v>
          </cell>
          <cell r="B479">
            <v>5000</v>
          </cell>
          <cell r="C479" t="str">
            <v>UND</v>
          </cell>
          <cell r="D479">
            <v>6000</v>
          </cell>
          <cell r="E479">
            <v>960</v>
          </cell>
          <cell r="F479">
            <v>6960</v>
          </cell>
        </row>
        <row r="480">
          <cell r="A480" t="str">
            <v>BARRA EQUIPOTENCIAL DE CU 1/4"X4"X 50CMS</v>
          </cell>
          <cell r="B480">
            <v>220000</v>
          </cell>
          <cell r="C480" t="str">
            <v>UND</v>
          </cell>
          <cell r="D480">
            <v>264000</v>
          </cell>
          <cell r="E480">
            <v>42240</v>
          </cell>
          <cell r="F480">
            <v>306240</v>
          </cell>
        </row>
        <row r="481">
          <cell r="A481" t="str">
            <v>BARRAJE BAJA TENSION  3F 4H 200A</v>
          </cell>
          <cell r="B481">
            <v>280000</v>
          </cell>
          <cell r="C481" t="str">
            <v>UND</v>
          </cell>
          <cell r="D481">
            <v>336000</v>
          </cell>
          <cell r="E481">
            <v>53760</v>
          </cell>
          <cell r="F481">
            <v>389760</v>
          </cell>
        </row>
        <row r="482">
          <cell r="A482" t="str">
            <v>BARRAJE BAJA TENSION  6X1/2" 500A.</v>
          </cell>
          <cell r="B482">
            <v>220000</v>
          </cell>
          <cell r="C482" t="str">
            <v>UND</v>
          </cell>
          <cell r="D482">
            <v>264000</v>
          </cell>
          <cell r="E482">
            <v>42240</v>
          </cell>
          <cell r="F482">
            <v>306240</v>
          </cell>
        </row>
        <row r="483">
          <cell r="A483" t="str">
            <v>BARRAJE BAJA TENSION 2X3/8",4X1/4" 500A</v>
          </cell>
          <cell r="B483">
            <v>222000</v>
          </cell>
          <cell r="C483" t="str">
            <v>UND</v>
          </cell>
          <cell r="D483">
            <v>266400</v>
          </cell>
          <cell r="E483">
            <v>42624</v>
          </cell>
          <cell r="F483">
            <v>309024</v>
          </cell>
        </row>
        <row r="484">
          <cell r="A484" t="str">
            <v>BARRAJE BAJA TENSION 6X1/4" 175A</v>
          </cell>
          <cell r="B484">
            <v>245000</v>
          </cell>
          <cell r="C484" t="str">
            <v>UND</v>
          </cell>
          <cell r="D484">
            <v>294000</v>
          </cell>
          <cell r="E484">
            <v>47040</v>
          </cell>
          <cell r="F484">
            <v>341040</v>
          </cell>
        </row>
        <row r="485">
          <cell r="A485" t="str">
            <v>BARRAJE BAJA TENSION PLAT DE CU 3F 5H 1100A/240V</v>
          </cell>
          <cell r="B485">
            <v>1320000</v>
          </cell>
          <cell r="C485" t="str">
            <v>UND</v>
          </cell>
          <cell r="D485">
            <v>1584000</v>
          </cell>
          <cell r="E485">
            <v>253440</v>
          </cell>
          <cell r="F485">
            <v>1837440</v>
          </cell>
        </row>
        <row r="486">
          <cell r="A486" t="str">
            <v>BARRAJE BAJA TENSION PLAT DE CU 3F 5H 1800A/240V</v>
          </cell>
          <cell r="B486">
            <v>1580000</v>
          </cell>
          <cell r="C486" t="str">
            <v>UND</v>
          </cell>
          <cell r="D486">
            <v>1896000</v>
          </cell>
          <cell r="E486">
            <v>303360</v>
          </cell>
          <cell r="F486">
            <v>2199360</v>
          </cell>
        </row>
        <row r="487">
          <cell r="A487" t="str">
            <v>BARRAJE BAJA TENSION PLAT DE CU 3F 5H 2700A/240V</v>
          </cell>
          <cell r="B487">
            <v>1850000</v>
          </cell>
          <cell r="C487" t="str">
            <v>UND</v>
          </cell>
          <cell r="D487">
            <v>2220000</v>
          </cell>
          <cell r="E487">
            <v>355200</v>
          </cell>
          <cell r="F487">
            <v>2575200</v>
          </cell>
        </row>
        <row r="488">
          <cell r="A488" t="str">
            <v>BARRAJE BAJA TENSION PLAT. DE CU 3F 5H 400A/240V</v>
          </cell>
          <cell r="B488">
            <v>574000</v>
          </cell>
          <cell r="C488" t="str">
            <v>UND</v>
          </cell>
          <cell r="D488">
            <v>688800</v>
          </cell>
          <cell r="E488">
            <v>110208</v>
          </cell>
          <cell r="F488">
            <v>799008</v>
          </cell>
        </row>
        <row r="489">
          <cell r="A489" t="str">
            <v>BARRAJE BAJA TENSION PLAT. DE CU 3F 5H 900A/240V</v>
          </cell>
          <cell r="B489">
            <v>798000</v>
          </cell>
          <cell r="C489" t="str">
            <v>UND</v>
          </cell>
          <cell r="D489">
            <v>957600</v>
          </cell>
          <cell r="E489">
            <v>153216</v>
          </cell>
          <cell r="F489">
            <v>1110816</v>
          </cell>
        </row>
        <row r="490">
          <cell r="A490" t="str">
            <v>BARRAJE UNIPOLAR GF-60 AMP</v>
          </cell>
          <cell r="B490">
            <v>12500</v>
          </cell>
          <cell r="C490" t="str">
            <v>UND</v>
          </cell>
          <cell r="D490">
            <v>15000</v>
          </cell>
          <cell r="E490">
            <v>2400</v>
          </cell>
          <cell r="F490">
            <v>17400</v>
          </cell>
        </row>
        <row r="491">
          <cell r="A491" t="str">
            <v>BARRAS  DE ENSAMBLE</v>
          </cell>
          <cell r="B491">
            <v>1020</v>
          </cell>
          <cell r="C491" t="str">
            <v>UND</v>
          </cell>
          <cell r="D491">
            <v>1224</v>
          </cell>
          <cell r="E491">
            <v>195.84</v>
          </cell>
          <cell r="F491">
            <v>1420</v>
          </cell>
        </row>
        <row r="492">
          <cell r="A492" t="str">
            <v>BARRAS DE ENSAMBLE</v>
          </cell>
          <cell r="B492">
            <v>1020</v>
          </cell>
          <cell r="C492" t="str">
            <v>UND</v>
          </cell>
          <cell r="D492">
            <v>1224</v>
          </cell>
          <cell r="E492">
            <v>195.84</v>
          </cell>
          <cell r="F492">
            <v>1420</v>
          </cell>
        </row>
        <row r="493">
          <cell r="A493" t="str">
            <v>BASE PARA CORREA DE AMARRE 2X2 CALY</v>
          </cell>
          <cell r="B493">
            <v>630</v>
          </cell>
          <cell r="C493" t="str">
            <v>UND</v>
          </cell>
          <cell r="D493">
            <v>756</v>
          </cell>
          <cell r="E493">
            <v>120.96000000000001</v>
          </cell>
          <cell r="F493">
            <v>877</v>
          </cell>
        </row>
        <row r="494">
          <cell r="A494" t="str">
            <v>BASE PARA FOTOCELDA</v>
          </cell>
          <cell r="B494">
            <v>2715</v>
          </cell>
          <cell r="C494" t="str">
            <v>UND</v>
          </cell>
          <cell r="D494">
            <v>3258</v>
          </cell>
          <cell r="E494">
            <v>521.28</v>
          </cell>
          <cell r="F494">
            <v>3779</v>
          </cell>
        </row>
        <row r="495">
          <cell r="A495" t="str">
            <v>BASE PARA RELE 11 PINES</v>
          </cell>
          <cell r="B495">
            <v>17000</v>
          </cell>
          <cell r="C495" t="str">
            <v>UND</v>
          </cell>
          <cell r="D495">
            <v>20400</v>
          </cell>
          <cell r="E495">
            <v>3264</v>
          </cell>
          <cell r="F495">
            <v>23664</v>
          </cell>
        </row>
        <row r="496">
          <cell r="A496" t="str">
            <v>BASE PARA RELE 14 PINES</v>
          </cell>
          <cell r="B496">
            <v>20000</v>
          </cell>
          <cell r="C496" t="str">
            <v>UND</v>
          </cell>
          <cell r="D496">
            <v>24000</v>
          </cell>
          <cell r="E496">
            <v>3840</v>
          </cell>
          <cell r="F496">
            <v>27840</v>
          </cell>
        </row>
        <row r="497">
          <cell r="A497" t="str">
            <v>BASE PARA RELEVO 11 PINES REPOL</v>
          </cell>
          <cell r="B497">
            <v>4620</v>
          </cell>
          <cell r="C497" t="str">
            <v>UND</v>
          </cell>
          <cell r="D497">
            <v>5544</v>
          </cell>
          <cell r="E497">
            <v>887.04</v>
          </cell>
          <cell r="F497">
            <v>6431</v>
          </cell>
        </row>
        <row r="498">
          <cell r="A498" t="str">
            <v>BASE PARA RELEVO 8 PINES</v>
          </cell>
          <cell r="B498">
            <v>4620</v>
          </cell>
          <cell r="C498" t="str">
            <v>UND</v>
          </cell>
          <cell r="D498">
            <v>5544</v>
          </cell>
          <cell r="E498">
            <v>887.04</v>
          </cell>
          <cell r="F498">
            <v>6431</v>
          </cell>
        </row>
        <row r="499">
          <cell r="A499" t="str">
            <v>BASE PORTAFUSIBLE 22X5 LEGRAND</v>
          </cell>
          <cell r="B499">
            <v>4062.80004882813</v>
          </cell>
          <cell r="C499" t="str">
            <v>UND</v>
          </cell>
          <cell r="D499">
            <v>4875.3600585937556</v>
          </cell>
          <cell r="E499">
            <v>780.05760937500088</v>
          </cell>
          <cell r="F499">
            <v>5655</v>
          </cell>
        </row>
        <row r="500">
          <cell r="A500" t="str">
            <v>BASE PORTAFUSIBLE 500V DIAZED</v>
          </cell>
          <cell r="B500">
            <v>4550</v>
          </cell>
          <cell r="C500" t="str">
            <v>UND</v>
          </cell>
          <cell r="D500">
            <v>5460</v>
          </cell>
          <cell r="E500">
            <v>873.6</v>
          </cell>
          <cell r="F500">
            <v>6334</v>
          </cell>
        </row>
        <row r="501">
          <cell r="A501" t="str">
            <v>BASE PORTAFUSIBLE 63 AMP.</v>
          </cell>
          <cell r="B501">
            <v>3430</v>
          </cell>
          <cell r="C501" t="str">
            <v>UND</v>
          </cell>
          <cell r="D501">
            <v>4116</v>
          </cell>
          <cell r="E501">
            <v>658.56000000000006</v>
          </cell>
          <cell r="F501">
            <v>4775</v>
          </cell>
        </row>
        <row r="502">
          <cell r="A502" t="str">
            <v>BASE PORTAFUSIBLE DOBLE CON FUSIBLES</v>
          </cell>
          <cell r="B502">
            <v>15000</v>
          </cell>
          <cell r="C502" t="str">
            <v>UND</v>
          </cell>
          <cell r="D502">
            <v>18000</v>
          </cell>
          <cell r="E502">
            <v>2880</v>
          </cell>
          <cell r="F502">
            <v>20880</v>
          </cell>
        </row>
        <row r="503">
          <cell r="A503" t="str">
            <v>BASE PORTAFUSIBLE E33</v>
          </cell>
          <cell r="B503">
            <v>564.20001220703114</v>
          </cell>
          <cell r="C503" t="str">
            <v>UND</v>
          </cell>
          <cell r="D503">
            <v>677.04001464843736</v>
          </cell>
          <cell r="E503">
            <v>108.32640234374998</v>
          </cell>
          <cell r="F503">
            <v>785</v>
          </cell>
        </row>
        <row r="504">
          <cell r="A504" t="str">
            <v>BASE PULSADOR BRETER</v>
          </cell>
          <cell r="B504">
            <v>4000</v>
          </cell>
          <cell r="C504" t="str">
            <v>UND</v>
          </cell>
          <cell r="D504">
            <v>4800</v>
          </cell>
          <cell r="E504">
            <v>768</v>
          </cell>
          <cell r="F504">
            <v>5568</v>
          </cell>
        </row>
        <row r="505">
          <cell r="A505" t="str">
            <v>BASE PULSADOR ZA2B2009</v>
          </cell>
          <cell r="B505">
            <v>1040</v>
          </cell>
          <cell r="C505" t="str">
            <v>UND</v>
          </cell>
          <cell r="D505">
            <v>1248</v>
          </cell>
          <cell r="E505">
            <v>199.68</v>
          </cell>
          <cell r="F505">
            <v>1448</v>
          </cell>
        </row>
        <row r="506">
          <cell r="A506" t="str">
            <v>BASE PULSADOR ZA2B2009</v>
          </cell>
          <cell r="B506">
            <v>4500</v>
          </cell>
          <cell r="C506" t="str">
            <v>UND</v>
          </cell>
          <cell r="D506">
            <v>5400</v>
          </cell>
          <cell r="E506">
            <v>864</v>
          </cell>
          <cell r="F506">
            <v>6264</v>
          </cell>
        </row>
        <row r="507">
          <cell r="A507" t="str">
            <v>BASE RELEVO 11 PINES</v>
          </cell>
          <cell r="B507">
            <v>600</v>
          </cell>
          <cell r="C507" t="str">
            <v>UND</v>
          </cell>
          <cell r="D507">
            <v>720</v>
          </cell>
          <cell r="E507">
            <v>115.2</v>
          </cell>
          <cell r="F507">
            <v>835</v>
          </cell>
        </row>
        <row r="508">
          <cell r="A508" t="str">
            <v>BASE UNIPOLAR TAM0 160A</v>
          </cell>
          <cell r="B508">
            <v>4000</v>
          </cell>
          <cell r="C508" t="str">
            <v>UND</v>
          </cell>
          <cell r="D508">
            <v>4800</v>
          </cell>
          <cell r="E508">
            <v>768</v>
          </cell>
          <cell r="F508">
            <v>5568</v>
          </cell>
        </row>
        <row r="509">
          <cell r="A509" t="str">
            <v>BASES P/RELES RH</v>
          </cell>
          <cell r="B509">
            <v>75000</v>
          </cell>
          <cell r="C509" t="str">
            <v>UND</v>
          </cell>
          <cell r="D509">
            <v>90000</v>
          </cell>
          <cell r="E509">
            <v>14400</v>
          </cell>
          <cell r="F509">
            <v>104400</v>
          </cell>
        </row>
        <row r="510">
          <cell r="A510" t="str">
            <v>BASES PARA AMARRE (2.54X50.8)MM</v>
          </cell>
          <cell r="B510">
            <v>1232</v>
          </cell>
          <cell r="C510" t="str">
            <v>UND</v>
          </cell>
          <cell r="D510">
            <v>1478.3999999999999</v>
          </cell>
          <cell r="E510">
            <v>236.54399999999998</v>
          </cell>
          <cell r="F510">
            <v>1715</v>
          </cell>
        </row>
        <row r="511">
          <cell r="A511" t="str">
            <v>BASES PARA AMARRE (25.4X25.4)MM</v>
          </cell>
          <cell r="B511">
            <v>616</v>
          </cell>
          <cell r="C511" t="str">
            <v>UND</v>
          </cell>
          <cell r="D511">
            <v>739.19999999999993</v>
          </cell>
          <cell r="E511">
            <v>118.27199999999999</v>
          </cell>
          <cell r="F511">
            <v>857</v>
          </cell>
        </row>
        <row r="512">
          <cell r="A512" t="str">
            <v>BATERIA Y CARGADOR 120AC 24 VDC</v>
          </cell>
          <cell r="B512">
            <v>5406000</v>
          </cell>
          <cell r="C512" t="str">
            <v>UND</v>
          </cell>
          <cell r="D512">
            <v>6487200</v>
          </cell>
          <cell r="E512">
            <v>1037952</v>
          </cell>
          <cell r="F512">
            <v>7525152</v>
          </cell>
        </row>
        <row r="513">
          <cell r="A513" t="str">
            <v>BAYONETA AGULO 2X3/16"X1.2M REF1912</v>
          </cell>
          <cell r="B513">
            <v>25548</v>
          </cell>
          <cell r="C513" t="str">
            <v>UND</v>
          </cell>
          <cell r="D513">
            <v>30657.599999999999</v>
          </cell>
          <cell r="E513">
            <v>4905.2159999999994</v>
          </cell>
          <cell r="F513">
            <v>35563</v>
          </cell>
        </row>
        <row r="514">
          <cell r="A514" t="str">
            <v>BAYONETA ANGULO 21/2X1/4"X1.5M</v>
          </cell>
          <cell r="B514">
            <v>33880</v>
          </cell>
          <cell r="C514" t="str">
            <v>UND</v>
          </cell>
          <cell r="D514">
            <v>40656</v>
          </cell>
          <cell r="E514">
            <v>6504.96</v>
          </cell>
          <cell r="F514">
            <v>47161</v>
          </cell>
        </row>
        <row r="515">
          <cell r="A515" t="str">
            <v>BAYONETA ANGULO 21/2X1/4"X2M REF1914</v>
          </cell>
          <cell r="B515">
            <v>56773</v>
          </cell>
          <cell r="C515" t="str">
            <v>UND</v>
          </cell>
          <cell r="D515">
            <v>68127.599999999991</v>
          </cell>
          <cell r="E515">
            <v>10900.415999999999</v>
          </cell>
          <cell r="F515">
            <v>79028</v>
          </cell>
        </row>
        <row r="516">
          <cell r="A516" t="str">
            <v>BAYONETA ANGULO 2X1/4"X1.5M</v>
          </cell>
          <cell r="B516">
            <v>19160</v>
          </cell>
          <cell r="C516" t="str">
            <v>UND</v>
          </cell>
          <cell r="D516">
            <v>22992</v>
          </cell>
          <cell r="E516">
            <v>3678.7200000000003</v>
          </cell>
          <cell r="F516">
            <v>26671</v>
          </cell>
        </row>
        <row r="517">
          <cell r="A517" t="str">
            <v>BAYONETA ARRIOSTRA 21/2X1/4"X4M</v>
          </cell>
          <cell r="B517">
            <v>54300</v>
          </cell>
          <cell r="C517" t="str">
            <v>UND</v>
          </cell>
          <cell r="D517">
            <v>65160</v>
          </cell>
          <cell r="E517">
            <v>10425.6</v>
          </cell>
          <cell r="F517">
            <v>75586</v>
          </cell>
        </row>
        <row r="518">
          <cell r="A518" t="str">
            <v>BAYONETA RETENIDA 21/2X1/4"X2M REF1924</v>
          </cell>
          <cell r="B518">
            <v>58625</v>
          </cell>
          <cell r="C518" t="str">
            <v>UND</v>
          </cell>
          <cell r="D518">
            <v>70350</v>
          </cell>
          <cell r="E518">
            <v>11256</v>
          </cell>
          <cell r="F518">
            <v>81606</v>
          </cell>
        </row>
        <row r="519">
          <cell r="A519" t="str">
            <v>BAYONETA RETENIDA 2X1/4"X1.5M REF1923</v>
          </cell>
          <cell r="B519">
            <v>37447</v>
          </cell>
          <cell r="C519" t="str">
            <v>UND</v>
          </cell>
          <cell r="D519">
            <v>44936.4</v>
          </cell>
          <cell r="E519">
            <v>7189.8240000000005</v>
          </cell>
          <cell r="F519">
            <v>52126</v>
          </cell>
        </row>
        <row r="520">
          <cell r="A520" t="str">
            <v>BAYONETA RETENIDA 2X2X1/4"X1.4M</v>
          </cell>
          <cell r="B520">
            <v>45000</v>
          </cell>
          <cell r="C520" t="str">
            <v>UND</v>
          </cell>
          <cell r="D520">
            <v>54000</v>
          </cell>
          <cell r="E520">
            <v>8640</v>
          </cell>
          <cell r="F520">
            <v>62640</v>
          </cell>
        </row>
        <row r="521">
          <cell r="A521" t="str">
            <v>BAYONETA RETENIDA 2X3/16"X1.2M REF1922</v>
          </cell>
          <cell r="B521">
            <v>22082</v>
          </cell>
          <cell r="C521" t="str">
            <v>UND</v>
          </cell>
          <cell r="D521">
            <v>26498.399999999998</v>
          </cell>
          <cell r="E521">
            <v>4239.7439999999997</v>
          </cell>
          <cell r="F521">
            <v>30738</v>
          </cell>
        </row>
        <row r="522">
          <cell r="A522" t="str">
            <v>BAYONETA RETENIDA 3X1/4"X2M</v>
          </cell>
          <cell r="B522">
            <v>71528</v>
          </cell>
          <cell r="C522" t="str">
            <v>UND</v>
          </cell>
          <cell r="D522">
            <v>85833.599999999991</v>
          </cell>
          <cell r="E522">
            <v>13733.375999999998</v>
          </cell>
          <cell r="F522">
            <v>99567</v>
          </cell>
        </row>
        <row r="523">
          <cell r="A523" t="str">
            <v>BAYONETA RETENNIDA 21/2X1/4"X1.5M S/U</v>
          </cell>
          <cell r="B523">
            <v>44646</v>
          </cell>
          <cell r="C523" t="str">
            <v>UND</v>
          </cell>
          <cell r="D523">
            <v>53575.199999999997</v>
          </cell>
          <cell r="E523">
            <v>8572.0319999999992</v>
          </cell>
          <cell r="F523">
            <v>62147</v>
          </cell>
        </row>
        <row r="524">
          <cell r="A524" t="str">
            <v>BAYONETA SENCILLA 21/2X1/4"X1.2M REF1902</v>
          </cell>
          <cell r="B524">
            <v>14898</v>
          </cell>
          <cell r="C524" t="str">
            <v>UND</v>
          </cell>
          <cell r="D524">
            <v>17877.599999999999</v>
          </cell>
          <cell r="E524">
            <v>2860.4159999999997</v>
          </cell>
          <cell r="F524">
            <v>20738</v>
          </cell>
        </row>
        <row r="525">
          <cell r="A525" t="str">
            <v>BAYONETA SENCILLA 21/2X1/4"X1.5M REF1903</v>
          </cell>
          <cell r="B525">
            <v>21598</v>
          </cell>
          <cell r="C525" t="str">
            <v>UND</v>
          </cell>
          <cell r="D525">
            <v>25917.599999999999</v>
          </cell>
          <cell r="E525">
            <v>4146.8159999999998</v>
          </cell>
          <cell r="F525">
            <v>30064</v>
          </cell>
        </row>
        <row r="526">
          <cell r="A526" t="str">
            <v>BAYONETA SENCILLA 3X1/4X2M REF1904</v>
          </cell>
          <cell r="B526">
            <v>30294</v>
          </cell>
          <cell r="C526" t="str">
            <v>UND</v>
          </cell>
          <cell r="D526">
            <v>36352.799999999996</v>
          </cell>
          <cell r="E526">
            <v>5816.4479999999994</v>
          </cell>
          <cell r="F526">
            <v>42169</v>
          </cell>
        </row>
        <row r="527">
          <cell r="A527" t="str">
            <v>BEN TONITA</v>
          </cell>
          <cell r="B527">
            <v>450</v>
          </cell>
          <cell r="C527" t="str">
            <v>UND</v>
          </cell>
          <cell r="D527">
            <v>540</v>
          </cell>
          <cell r="E527">
            <v>86.4</v>
          </cell>
          <cell r="F527">
            <v>626</v>
          </cell>
        </row>
        <row r="528">
          <cell r="A528" t="str">
            <v>BENJAMIN</v>
          </cell>
          <cell r="B528">
            <v>882</v>
          </cell>
          <cell r="C528" t="str">
            <v>UND</v>
          </cell>
          <cell r="D528">
            <v>1058.3999999999999</v>
          </cell>
          <cell r="E528">
            <v>169.34399999999999</v>
          </cell>
          <cell r="F528">
            <v>1228</v>
          </cell>
        </row>
        <row r="529">
          <cell r="A529" t="str">
            <v>BLOQUE 3TY7561-1B SQUARED</v>
          </cell>
          <cell r="B529">
            <v>4000</v>
          </cell>
          <cell r="C529" t="str">
            <v>UND</v>
          </cell>
          <cell r="D529">
            <v>4800</v>
          </cell>
          <cell r="E529">
            <v>768</v>
          </cell>
          <cell r="F529">
            <v>5568</v>
          </cell>
        </row>
        <row r="530">
          <cell r="A530" t="str">
            <v>BLOQUE ADITIVO 3 CONTACTOS</v>
          </cell>
          <cell r="B530">
            <v>54000</v>
          </cell>
          <cell r="C530" t="str">
            <v>UND</v>
          </cell>
          <cell r="D530">
            <v>64800</v>
          </cell>
          <cell r="E530">
            <v>10368</v>
          </cell>
          <cell r="F530">
            <v>75168</v>
          </cell>
        </row>
        <row r="531">
          <cell r="A531" t="str">
            <v>BLOQUE AUX.1NA+1NC MONT.LAT.3RV1901-1A</v>
          </cell>
          <cell r="B531">
            <v>15000</v>
          </cell>
          <cell r="C531" t="str">
            <v>UND</v>
          </cell>
          <cell r="D531">
            <v>18000</v>
          </cell>
          <cell r="E531">
            <v>2880</v>
          </cell>
          <cell r="F531">
            <v>20880</v>
          </cell>
        </row>
        <row r="532">
          <cell r="A532" t="str">
            <v>BLOQUE CONECCION UN PAR</v>
          </cell>
          <cell r="B532">
            <v>1320</v>
          </cell>
          <cell r="C532" t="str">
            <v>UND</v>
          </cell>
          <cell r="D532">
            <v>1584</v>
          </cell>
          <cell r="E532">
            <v>253.44</v>
          </cell>
          <cell r="F532">
            <v>1837</v>
          </cell>
        </row>
        <row r="533">
          <cell r="A533" t="str">
            <v>BLOQUE CONTACTOS #1 1NA</v>
          </cell>
          <cell r="B533">
            <v>20000</v>
          </cell>
          <cell r="C533" t="str">
            <v>UND</v>
          </cell>
          <cell r="D533">
            <v>24000</v>
          </cell>
          <cell r="E533">
            <v>3840</v>
          </cell>
          <cell r="F533">
            <v>27840</v>
          </cell>
        </row>
        <row r="534">
          <cell r="A534" t="str">
            <v>BLOQUE CONTACTOS AUX. #1 1NC</v>
          </cell>
          <cell r="B534">
            <v>20000</v>
          </cell>
          <cell r="C534" t="str">
            <v>UND</v>
          </cell>
          <cell r="D534">
            <v>24000</v>
          </cell>
          <cell r="E534">
            <v>3840</v>
          </cell>
          <cell r="F534">
            <v>27840</v>
          </cell>
        </row>
        <row r="535">
          <cell r="A535" t="str">
            <v>BLOQUE CONTACTOS AUX. #4 2NA+2NC</v>
          </cell>
          <cell r="B535">
            <v>41000</v>
          </cell>
          <cell r="C535" t="str">
            <v>UND</v>
          </cell>
          <cell r="D535">
            <v>49200</v>
          </cell>
          <cell r="E535">
            <v>7872</v>
          </cell>
          <cell r="F535">
            <v>57072</v>
          </cell>
        </row>
        <row r="536">
          <cell r="A536" t="str">
            <v>BLOQUE CONTACTOS AUX.#2 1NA 1NC</v>
          </cell>
          <cell r="B536">
            <v>39000</v>
          </cell>
          <cell r="C536" t="str">
            <v>UND</v>
          </cell>
          <cell r="D536">
            <v>46800</v>
          </cell>
          <cell r="E536">
            <v>7488</v>
          </cell>
          <cell r="F536">
            <v>54288</v>
          </cell>
        </row>
        <row r="537">
          <cell r="A537" t="str">
            <v>BLOQUE CONTACTOS AUX.#4 4NA</v>
          </cell>
          <cell r="B537">
            <v>41000</v>
          </cell>
          <cell r="C537" t="str">
            <v>UND</v>
          </cell>
          <cell r="D537">
            <v>49200</v>
          </cell>
          <cell r="E537">
            <v>7872</v>
          </cell>
          <cell r="F537">
            <v>57072</v>
          </cell>
        </row>
        <row r="538">
          <cell r="A538" t="str">
            <v>BLOQUE CONTACTOS AUX.3TX4001-2A 1NC</v>
          </cell>
          <cell r="B538">
            <v>12600</v>
          </cell>
          <cell r="C538" t="str">
            <v>UND</v>
          </cell>
          <cell r="D538">
            <v>15120</v>
          </cell>
          <cell r="E538">
            <v>2419.2000000000003</v>
          </cell>
          <cell r="F538">
            <v>17539</v>
          </cell>
        </row>
        <row r="539">
          <cell r="A539" t="str">
            <v>BLOQUE CONTACTOS AUX.3TX4010-2A 1NA</v>
          </cell>
          <cell r="B539">
            <v>12600</v>
          </cell>
          <cell r="C539" t="str">
            <v>UND</v>
          </cell>
          <cell r="D539">
            <v>15120</v>
          </cell>
          <cell r="E539">
            <v>2419.2000000000003</v>
          </cell>
          <cell r="F539">
            <v>17539</v>
          </cell>
        </row>
        <row r="540">
          <cell r="A540" t="str">
            <v>BLOQUE DE CONTACTO 11DILM</v>
          </cell>
          <cell r="B540">
            <v>8379</v>
          </cell>
          <cell r="C540" t="str">
            <v>UND</v>
          </cell>
          <cell r="D540">
            <v>10054.799999999999</v>
          </cell>
          <cell r="E540">
            <v>1608.768</v>
          </cell>
          <cell r="F540">
            <v>11664</v>
          </cell>
        </row>
        <row r="541">
          <cell r="A541" t="str">
            <v>BLOQUE DE CONTACTO AUX. 2NA+2NC</v>
          </cell>
          <cell r="B541">
            <v>27000</v>
          </cell>
          <cell r="C541" t="str">
            <v>UND</v>
          </cell>
          <cell r="D541">
            <v>32400</v>
          </cell>
          <cell r="E541">
            <v>5184</v>
          </cell>
          <cell r="F541">
            <v>37584</v>
          </cell>
        </row>
        <row r="542">
          <cell r="A542" t="str">
            <v>BLOQUE DE CONTACTO AUX. 3NA+1NC</v>
          </cell>
          <cell r="B542">
            <v>27000</v>
          </cell>
          <cell r="C542" t="str">
            <v>UND</v>
          </cell>
          <cell r="D542">
            <v>32400</v>
          </cell>
          <cell r="E542">
            <v>5184</v>
          </cell>
          <cell r="F542">
            <v>37584</v>
          </cell>
        </row>
        <row r="543">
          <cell r="A543" t="str">
            <v>BLOQUE DE CONTACTO AUXILIAR 04DILE</v>
          </cell>
          <cell r="B543">
            <v>12222</v>
          </cell>
          <cell r="C543" t="str">
            <v>UND</v>
          </cell>
          <cell r="D543">
            <v>14666.4</v>
          </cell>
          <cell r="E543">
            <v>2346.6239999999998</v>
          </cell>
          <cell r="F543">
            <v>17013</v>
          </cell>
        </row>
        <row r="544">
          <cell r="A544" t="str">
            <v>BLOQUE DE CONTACTO AUXILIAR 22DILM2</v>
          </cell>
          <cell r="B544">
            <v>13797</v>
          </cell>
          <cell r="C544" t="str">
            <v>UND</v>
          </cell>
          <cell r="D544">
            <v>16556.399999999998</v>
          </cell>
          <cell r="E544">
            <v>2649.0239999999999</v>
          </cell>
          <cell r="F544">
            <v>19205</v>
          </cell>
        </row>
        <row r="545">
          <cell r="A545" t="str">
            <v>BLOQUE DE CONTACTO DIL 01SKM</v>
          </cell>
          <cell r="B545">
            <v>4000</v>
          </cell>
          <cell r="C545" t="str">
            <v>UND</v>
          </cell>
          <cell r="D545">
            <v>4800</v>
          </cell>
          <cell r="E545">
            <v>768</v>
          </cell>
          <cell r="F545">
            <v>5568</v>
          </cell>
        </row>
        <row r="546">
          <cell r="A546" t="str">
            <v>BLOQUE DE CONTACTO NA PARA PULSADOR</v>
          </cell>
          <cell r="B546">
            <v>5292</v>
          </cell>
          <cell r="C546" t="str">
            <v>UND</v>
          </cell>
          <cell r="D546">
            <v>6350.4</v>
          </cell>
          <cell r="E546">
            <v>1016.064</v>
          </cell>
          <cell r="F546">
            <v>7366</v>
          </cell>
        </row>
        <row r="547">
          <cell r="A547" t="str">
            <v>BLOQUE DE CONTACTO NA PARA PULSADOR</v>
          </cell>
          <cell r="B547">
            <v>6251</v>
          </cell>
          <cell r="C547" t="str">
            <v>UND</v>
          </cell>
          <cell r="D547">
            <v>7501.2</v>
          </cell>
          <cell r="E547">
            <v>1200.192</v>
          </cell>
          <cell r="F547">
            <v>8701</v>
          </cell>
        </row>
        <row r="548">
          <cell r="A548" t="str">
            <v>BLOQUE DE CONTACTO NC PARA PULSADOR</v>
          </cell>
          <cell r="B548">
            <v>5292</v>
          </cell>
          <cell r="C548" t="str">
            <v>UND</v>
          </cell>
          <cell r="D548">
            <v>6350.4</v>
          </cell>
          <cell r="E548">
            <v>1016.064</v>
          </cell>
          <cell r="F548">
            <v>7366</v>
          </cell>
        </row>
        <row r="549">
          <cell r="A549" t="str">
            <v>BLOQUE DE CONTACTO NC PARA PULSADOR</v>
          </cell>
          <cell r="B549">
            <v>6251</v>
          </cell>
          <cell r="C549" t="str">
            <v>UND</v>
          </cell>
          <cell r="D549">
            <v>7501.2</v>
          </cell>
          <cell r="E549">
            <v>1200.192</v>
          </cell>
          <cell r="F549">
            <v>8701</v>
          </cell>
        </row>
        <row r="550">
          <cell r="A550" t="str">
            <v>BLOQUE DE CONTACTO NHI 11 KM</v>
          </cell>
          <cell r="B550">
            <v>4000</v>
          </cell>
          <cell r="C550" t="str">
            <v>UND</v>
          </cell>
          <cell r="D550">
            <v>4800</v>
          </cell>
          <cell r="E550">
            <v>768</v>
          </cell>
          <cell r="F550">
            <v>5568</v>
          </cell>
        </row>
        <row r="551">
          <cell r="A551" t="str">
            <v>BLOQUE DE CONTACTOS (NA) ABB</v>
          </cell>
          <cell r="B551">
            <v>4800</v>
          </cell>
          <cell r="C551" t="str">
            <v>UND</v>
          </cell>
          <cell r="D551">
            <v>5760</v>
          </cell>
          <cell r="E551">
            <v>921.6</v>
          </cell>
          <cell r="F551">
            <v>6682</v>
          </cell>
        </row>
        <row r="552">
          <cell r="A552" t="str">
            <v>BLOQUE DE CONTACTOS 195 FA11 ALLANBRA</v>
          </cell>
          <cell r="B552">
            <v>4000</v>
          </cell>
          <cell r="C552" t="str">
            <v>UND</v>
          </cell>
          <cell r="D552">
            <v>4800</v>
          </cell>
          <cell r="E552">
            <v>768</v>
          </cell>
          <cell r="F552">
            <v>5568</v>
          </cell>
        </row>
        <row r="553">
          <cell r="A553" t="str">
            <v>BLOQUE DE CONTACTOS 1NA+1NC</v>
          </cell>
          <cell r="B553">
            <v>15100</v>
          </cell>
          <cell r="C553" t="str">
            <v>UND</v>
          </cell>
          <cell r="D553">
            <v>18120</v>
          </cell>
          <cell r="E553">
            <v>2899.2000000000003</v>
          </cell>
          <cell r="F553">
            <v>21019</v>
          </cell>
        </row>
        <row r="554">
          <cell r="A554" t="str">
            <v>BLOQUE DE CONTACTOS 1NA+1NC</v>
          </cell>
          <cell r="B554">
            <v>20000</v>
          </cell>
          <cell r="C554" t="str">
            <v>UND</v>
          </cell>
          <cell r="D554">
            <v>24000</v>
          </cell>
          <cell r="E554">
            <v>3840</v>
          </cell>
          <cell r="F554">
            <v>27840</v>
          </cell>
        </row>
        <row r="555">
          <cell r="A555" t="str">
            <v>BLOQUE DE CONTACTOS 1NC</v>
          </cell>
          <cell r="B555">
            <v>13000</v>
          </cell>
          <cell r="C555" t="str">
            <v>UND</v>
          </cell>
          <cell r="D555">
            <v>15600</v>
          </cell>
          <cell r="E555">
            <v>2496</v>
          </cell>
          <cell r="F555">
            <v>18096</v>
          </cell>
        </row>
        <row r="556">
          <cell r="A556" t="str">
            <v>BLOQUE DE CONTACTOS 1NO</v>
          </cell>
          <cell r="B556">
            <v>13000</v>
          </cell>
          <cell r="C556" t="str">
            <v>UND</v>
          </cell>
          <cell r="D556">
            <v>15600</v>
          </cell>
          <cell r="E556">
            <v>2496</v>
          </cell>
          <cell r="F556">
            <v>18096</v>
          </cell>
        </row>
        <row r="557">
          <cell r="A557" t="str">
            <v>BLOQUE DE CONTACTOS GV3M1NA+1NC</v>
          </cell>
          <cell r="B557">
            <v>28000</v>
          </cell>
          <cell r="C557" t="str">
            <v>UND</v>
          </cell>
          <cell r="D557">
            <v>33600</v>
          </cell>
          <cell r="E557">
            <v>5376</v>
          </cell>
          <cell r="F557">
            <v>38976</v>
          </cell>
        </row>
        <row r="558">
          <cell r="A558" t="str">
            <v>BLOQUE DE CONTACTOS NA ILUM PARA TEND</v>
          </cell>
          <cell r="B558">
            <v>8026.2001953124991</v>
          </cell>
          <cell r="C558" t="str">
            <v>UND</v>
          </cell>
          <cell r="D558">
            <v>9631.4402343749989</v>
          </cell>
          <cell r="E558">
            <v>1541.0304374999998</v>
          </cell>
          <cell r="F558">
            <v>11172</v>
          </cell>
        </row>
        <row r="559">
          <cell r="A559" t="str">
            <v>BLOQUE DE CONTACTOS NA NOILUM PARA</v>
          </cell>
          <cell r="B559">
            <v>3229.80004882813</v>
          </cell>
          <cell r="C559" t="str">
            <v>UND</v>
          </cell>
          <cell r="D559">
            <v>3875.7600585937557</v>
          </cell>
          <cell r="E559">
            <v>620.12160937500096</v>
          </cell>
          <cell r="F559">
            <v>4496</v>
          </cell>
        </row>
        <row r="560">
          <cell r="A560" t="str">
            <v>BLOQUE DE CONTACTOS NA+NC ILUM PARA</v>
          </cell>
          <cell r="B560">
            <v>8444.7998046874982</v>
          </cell>
          <cell r="C560" t="str">
            <v>UND</v>
          </cell>
          <cell r="D560">
            <v>10133.759765624998</v>
          </cell>
          <cell r="E560">
            <v>1621.4015624999997</v>
          </cell>
          <cell r="F560">
            <v>11755</v>
          </cell>
        </row>
        <row r="561">
          <cell r="A561" t="str">
            <v>BLOQUE DE CONTACTOS SD REF:8502</v>
          </cell>
          <cell r="B561">
            <v>4000</v>
          </cell>
          <cell r="C561" t="str">
            <v>UND</v>
          </cell>
          <cell r="D561">
            <v>4800</v>
          </cell>
          <cell r="E561">
            <v>768</v>
          </cell>
          <cell r="F561">
            <v>5568</v>
          </cell>
        </row>
        <row r="562">
          <cell r="A562" t="str">
            <v>BLOQUE DE RETENCION MECANICA</v>
          </cell>
          <cell r="B562">
            <v>107000</v>
          </cell>
          <cell r="C562" t="str">
            <v>UND</v>
          </cell>
          <cell r="D562">
            <v>128400</v>
          </cell>
          <cell r="E562">
            <v>20544</v>
          </cell>
          <cell r="F562">
            <v>148944</v>
          </cell>
        </row>
        <row r="563">
          <cell r="A563" t="str">
            <v>BLOQUE DECONTACTO TEMPORIZADO DIL0.8-33T</v>
          </cell>
          <cell r="B563">
            <v>2000</v>
          </cell>
          <cell r="C563" t="str">
            <v>UND</v>
          </cell>
          <cell r="D563">
            <v>2400</v>
          </cell>
          <cell r="E563">
            <v>384</v>
          </cell>
          <cell r="F563">
            <v>2784</v>
          </cell>
        </row>
        <row r="564">
          <cell r="A564" t="str">
            <v>BLOQUE DIL 00M 115V KM</v>
          </cell>
          <cell r="B564">
            <v>19719</v>
          </cell>
          <cell r="C564" t="str">
            <v>UND</v>
          </cell>
          <cell r="D564">
            <v>23662.799999999999</v>
          </cell>
          <cell r="E564">
            <v>3786.0479999999998</v>
          </cell>
          <cell r="F564">
            <v>27449</v>
          </cell>
        </row>
        <row r="565">
          <cell r="A565" t="str">
            <v>BLOQUE DIL 1M 115V KM</v>
          </cell>
          <cell r="B565">
            <v>23751</v>
          </cell>
          <cell r="C565" t="str">
            <v>UND</v>
          </cell>
          <cell r="D565">
            <v>28501.200000000001</v>
          </cell>
          <cell r="E565">
            <v>4560.192</v>
          </cell>
          <cell r="F565">
            <v>33061</v>
          </cell>
        </row>
        <row r="566">
          <cell r="A566" t="str">
            <v>BLOQUE DIL 2M 220V KM</v>
          </cell>
          <cell r="B566">
            <v>27216</v>
          </cell>
          <cell r="C566" t="str">
            <v>UND</v>
          </cell>
          <cell r="D566">
            <v>32659.199999999997</v>
          </cell>
          <cell r="E566">
            <v>5225.4719999999998</v>
          </cell>
          <cell r="F566">
            <v>37885</v>
          </cell>
        </row>
        <row r="567">
          <cell r="A567" t="str">
            <v>BLOQUE DIL OM 115V KM</v>
          </cell>
          <cell r="B567">
            <v>21609</v>
          </cell>
          <cell r="C567" t="str">
            <v>UND</v>
          </cell>
          <cell r="D567">
            <v>25930.799999999999</v>
          </cell>
          <cell r="E567">
            <v>4148.9279999999999</v>
          </cell>
          <cell r="F567">
            <v>30080</v>
          </cell>
        </row>
        <row r="568">
          <cell r="A568" t="str">
            <v>BLOQUE FRONTAL DE CONTACTOS NA+NC</v>
          </cell>
          <cell r="B568">
            <v>34000</v>
          </cell>
          <cell r="C568" t="str">
            <v>UND</v>
          </cell>
          <cell r="D568">
            <v>40800</v>
          </cell>
          <cell r="E568">
            <v>6528</v>
          </cell>
          <cell r="F568">
            <v>47328</v>
          </cell>
        </row>
        <row r="569">
          <cell r="A569" t="str">
            <v>BLOQUE INSERCION 100 PARES</v>
          </cell>
          <cell r="B569">
            <v>71500</v>
          </cell>
          <cell r="C569" t="str">
            <v>UND</v>
          </cell>
          <cell r="D569">
            <v>85800</v>
          </cell>
          <cell r="E569">
            <v>13728</v>
          </cell>
          <cell r="F569">
            <v>99528</v>
          </cell>
        </row>
        <row r="570">
          <cell r="A570" t="str">
            <v>BLOQUE LA1EN20 TELEMECANIQUE</v>
          </cell>
          <cell r="B570">
            <v>4000</v>
          </cell>
          <cell r="C570" t="str">
            <v>UND</v>
          </cell>
          <cell r="D570">
            <v>4800</v>
          </cell>
          <cell r="E570">
            <v>768</v>
          </cell>
          <cell r="F570">
            <v>5568</v>
          </cell>
        </row>
        <row r="571">
          <cell r="A571" t="str">
            <v>BLOQUE LA1EN20 TELEMECANIQUE</v>
          </cell>
          <cell r="B571">
            <v>4000</v>
          </cell>
          <cell r="C571" t="str">
            <v>UND</v>
          </cell>
          <cell r="D571">
            <v>4800</v>
          </cell>
          <cell r="E571">
            <v>768</v>
          </cell>
          <cell r="F571">
            <v>5568</v>
          </cell>
        </row>
        <row r="572">
          <cell r="A572" t="str">
            <v>BLOQUE LA1LC020 TELEMECANIQUE</v>
          </cell>
          <cell r="B572">
            <v>4000</v>
          </cell>
          <cell r="C572" t="str">
            <v>UND</v>
          </cell>
          <cell r="D572">
            <v>4800</v>
          </cell>
          <cell r="E572">
            <v>768</v>
          </cell>
          <cell r="F572">
            <v>5568</v>
          </cell>
        </row>
        <row r="573">
          <cell r="A573" t="str">
            <v>BLOQUE LATERAL DE CONTACTOS AUX.</v>
          </cell>
          <cell r="B573">
            <v>34000</v>
          </cell>
          <cell r="C573" t="str">
            <v>UND</v>
          </cell>
          <cell r="D573">
            <v>40800</v>
          </cell>
          <cell r="E573">
            <v>6528</v>
          </cell>
          <cell r="F573">
            <v>47328</v>
          </cell>
        </row>
        <row r="574">
          <cell r="A574" t="str">
            <v>BLOQUE NA SK616001-A ABB</v>
          </cell>
          <cell r="B574">
            <v>4000</v>
          </cell>
          <cell r="C574" t="str">
            <v>UND</v>
          </cell>
          <cell r="D574">
            <v>4800</v>
          </cell>
          <cell r="E574">
            <v>768</v>
          </cell>
          <cell r="F574">
            <v>5568</v>
          </cell>
        </row>
        <row r="575">
          <cell r="A575" t="str">
            <v>BLOQUE NC CA7-01 ABB</v>
          </cell>
          <cell r="B575">
            <v>4000</v>
          </cell>
          <cell r="C575" t="str">
            <v>UND</v>
          </cell>
          <cell r="D575">
            <v>4800</v>
          </cell>
          <cell r="E575">
            <v>768</v>
          </cell>
          <cell r="F575">
            <v>5568</v>
          </cell>
        </row>
        <row r="576">
          <cell r="A576" t="str">
            <v>BLOQUE NC CA7-10 ABB</v>
          </cell>
          <cell r="B576">
            <v>4000</v>
          </cell>
          <cell r="C576" t="str">
            <v>UND</v>
          </cell>
          <cell r="D576">
            <v>4800</v>
          </cell>
          <cell r="E576">
            <v>768</v>
          </cell>
          <cell r="F576">
            <v>5568</v>
          </cell>
        </row>
        <row r="577">
          <cell r="A577" t="str">
            <v>BLOQUE NC SL616001-B ABB</v>
          </cell>
          <cell r="B577">
            <v>4000</v>
          </cell>
          <cell r="C577" t="str">
            <v>UND</v>
          </cell>
          <cell r="D577">
            <v>4800</v>
          </cell>
          <cell r="E577">
            <v>768</v>
          </cell>
          <cell r="F577">
            <v>5568</v>
          </cell>
        </row>
        <row r="578">
          <cell r="A578" t="str">
            <v>BLOQUE PORTAFUSIBLE R80</v>
          </cell>
          <cell r="B578">
            <v>4000</v>
          </cell>
          <cell r="C578" t="str">
            <v>UND</v>
          </cell>
          <cell r="D578">
            <v>4800</v>
          </cell>
          <cell r="E578">
            <v>768</v>
          </cell>
          <cell r="F578">
            <v>5568</v>
          </cell>
        </row>
        <row r="579">
          <cell r="A579" t="str">
            <v>BLOQUE PORTALAMPARA PARA PILOTO KM</v>
          </cell>
          <cell r="B579">
            <v>1890</v>
          </cell>
          <cell r="C579" t="str">
            <v>UND</v>
          </cell>
          <cell r="D579">
            <v>2268</v>
          </cell>
          <cell r="E579">
            <v>362.88</v>
          </cell>
          <cell r="F579">
            <v>2631</v>
          </cell>
        </row>
        <row r="580">
          <cell r="A580" t="str">
            <v>BLOQUE RETENCION MECANICA REF:LA6DK2</v>
          </cell>
          <cell r="B580">
            <v>41297</v>
          </cell>
          <cell r="C580" t="str">
            <v>UND</v>
          </cell>
          <cell r="D580">
            <v>49556.4</v>
          </cell>
          <cell r="E580">
            <v>7929.0240000000003</v>
          </cell>
          <cell r="F580">
            <v>57485</v>
          </cell>
        </row>
        <row r="581">
          <cell r="A581" t="str">
            <v>BLOQUE X-EN B1191</v>
          </cell>
          <cell r="B581">
            <v>45500</v>
          </cell>
          <cell r="C581" t="str">
            <v>UND</v>
          </cell>
          <cell r="D581">
            <v>54600</v>
          </cell>
          <cell r="E581">
            <v>8736</v>
          </cell>
          <cell r="F581">
            <v>63336</v>
          </cell>
        </row>
        <row r="582">
          <cell r="A582" t="str">
            <v>BLOQUES CONTACTOS AUX.1NA+1NC (D09-D95)</v>
          </cell>
          <cell r="B582">
            <v>25000</v>
          </cell>
          <cell r="C582" t="str">
            <v>UND</v>
          </cell>
          <cell r="D582">
            <v>30000</v>
          </cell>
          <cell r="E582">
            <v>4800</v>
          </cell>
          <cell r="F582">
            <v>34800</v>
          </cell>
        </row>
        <row r="583">
          <cell r="A583" t="str">
            <v>BLOQUES CONTACTOS AUX.4NC (D09-D95)</v>
          </cell>
          <cell r="B583">
            <v>41000</v>
          </cell>
          <cell r="C583" t="str">
            <v>UND</v>
          </cell>
          <cell r="D583">
            <v>49200</v>
          </cell>
          <cell r="E583">
            <v>7872</v>
          </cell>
          <cell r="F583">
            <v>57072</v>
          </cell>
        </row>
        <row r="584">
          <cell r="A584" t="str">
            <v>BLOQUES DE CONTACTOS 1NC</v>
          </cell>
          <cell r="B584">
            <v>12000</v>
          </cell>
          <cell r="C584" t="str">
            <v>UND</v>
          </cell>
          <cell r="D584">
            <v>14400</v>
          </cell>
          <cell r="E584">
            <v>2304</v>
          </cell>
          <cell r="F584">
            <v>16704</v>
          </cell>
        </row>
        <row r="585">
          <cell r="A585" t="str">
            <v>BLOQUR CONTACTOS AUX.#4 2NA+2NC</v>
          </cell>
          <cell r="B585">
            <v>68000</v>
          </cell>
          <cell r="C585" t="str">
            <v>UND</v>
          </cell>
          <cell r="D585">
            <v>81600</v>
          </cell>
          <cell r="E585">
            <v>13056</v>
          </cell>
          <cell r="F585">
            <v>94656</v>
          </cell>
        </row>
        <row r="586">
          <cell r="A586" t="str">
            <v>BOBINA 110V</v>
          </cell>
          <cell r="B586">
            <v>18000</v>
          </cell>
          <cell r="C586" t="str">
            <v>UND</v>
          </cell>
          <cell r="D586">
            <v>21600</v>
          </cell>
          <cell r="E586">
            <v>3456</v>
          </cell>
          <cell r="F586">
            <v>25056</v>
          </cell>
        </row>
        <row r="587">
          <cell r="A587" t="str">
            <v>BOBINA 110V</v>
          </cell>
          <cell r="B587">
            <v>23868</v>
          </cell>
          <cell r="C587" t="str">
            <v>UND</v>
          </cell>
          <cell r="D587">
            <v>28641.599999999999</v>
          </cell>
          <cell r="E587">
            <v>4582.6559999999999</v>
          </cell>
          <cell r="F587">
            <v>33224</v>
          </cell>
        </row>
        <row r="588">
          <cell r="A588" t="str">
            <v>BOBINA 110V</v>
          </cell>
          <cell r="B588">
            <v>81000</v>
          </cell>
          <cell r="C588" t="str">
            <v>UND</v>
          </cell>
          <cell r="D588">
            <v>97200</v>
          </cell>
          <cell r="E588">
            <v>15552</v>
          </cell>
          <cell r="F588">
            <v>112752</v>
          </cell>
        </row>
        <row r="589">
          <cell r="A589" t="str">
            <v>BOBINA 125 VDO</v>
          </cell>
          <cell r="B589">
            <v>200000</v>
          </cell>
          <cell r="C589" t="str">
            <v>UND</v>
          </cell>
          <cell r="D589">
            <v>240000</v>
          </cell>
          <cell r="E589">
            <v>38400</v>
          </cell>
          <cell r="F589">
            <v>278400</v>
          </cell>
        </row>
        <row r="590">
          <cell r="A590" t="str">
            <v>BOBINA 220V</v>
          </cell>
          <cell r="B590">
            <v>11024</v>
          </cell>
          <cell r="C590" t="str">
            <v>UND</v>
          </cell>
          <cell r="D590">
            <v>13228.8</v>
          </cell>
          <cell r="E590">
            <v>2116.6079999999997</v>
          </cell>
          <cell r="F590">
            <v>15345</v>
          </cell>
        </row>
        <row r="591">
          <cell r="A591" t="str">
            <v>BOBINA 220V</v>
          </cell>
          <cell r="B591">
            <v>44000</v>
          </cell>
          <cell r="C591" t="str">
            <v>UND</v>
          </cell>
          <cell r="D591">
            <v>52800</v>
          </cell>
          <cell r="E591">
            <v>8448</v>
          </cell>
          <cell r="F591">
            <v>61248</v>
          </cell>
        </row>
        <row r="592">
          <cell r="A592" t="str">
            <v>BOBINA 220V</v>
          </cell>
          <cell r="B592">
            <v>180000</v>
          </cell>
          <cell r="C592" t="str">
            <v>UND</v>
          </cell>
          <cell r="D592">
            <v>216000</v>
          </cell>
          <cell r="E592">
            <v>34560</v>
          </cell>
          <cell r="F592">
            <v>250560</v>
          </cell>
        </row>
        <row r="593">
          <cell r="A593" t="str">
            <v>BOBINA 220V</v>
          </cell>
          <cell r="B593">
            <v>217000</v>
          </cell>
          <cell r="C593" t="str">
            <v>UND</v>
          </cell>
          <cell r="D593">
            <v>260400</v>
          </cell>
          <cell r="E593">
            <v>41664</v>
          </cell>
          <cell r="F593">
            <v>302064</v>
          </cell>
        </row>
        <row r="594">
          <cell r="A594" t="str">
            <v>BOBINA 220V</v>
          </cell>
          <cell r="B594">
            <v>217000</v>
          </cell>
          <cell r="C594" t="str">
            <v>UND</v>
          </cell>
          <cell r="D594">
            <v>260400</v>
          </cell>
          <cell r="E594">
            <v>41664</v>
          </cell>
          <cell r="F594">
            <v>302064</v>
          </cell>
        </row>
        <row r="595">
          <cell r="A595" t="str">
            <v>BOBINA 220V</v>
          </cell>
          <cell r="B595">
            <v>244000</v>
          </cell>
          <cell r="C595" t="str">
            <v>UND</v>
          </cell>
          <cell r="D595">
            <v>292800</v>
          </cell>
          <cell r="E595">
            <v>46848</v>
          </cell>
          <cell r="F595">
            <v>339648</v>
          </cell>
        </row>
        <row r="596">
          <cell r="A596" t="str">
            <v>BOBINA 220V</v>
          </cell>
          <cell r="B596">
            <v>657000</v>
          </cell>
          <cell r="C596" t="str">
            <v>UND</v>
          </cell>
          <cell r="D596">
            <v>788400</v>
          </cell>
          <cell r="E596">
            <v>126144</v>
          </cell>
          <cell r="F596">
            <v>914544</v>
          </cell>
        </row>
        <row r="597">
          <cell r="A597" t="str">
            <v>BOBINA 24V</v>
          </cell>
          <cell r="B597">
            <v>10296</v>
          </cell>
          <cell r="C597" t="str">
            <v>UND</v>
          </cell>
          <cell r="D597">
            <v>12355.199999999999</v>
          </cell>
          <cell r="E597">
            <v>1976.8319999999999</v>
          </cell>
          <cell r="F597">
            <v>14332</v>
          </cell>
        </row>
        <row r="598">
          <cell r="A598" t="str">
            <v>BOBINA 24V</v>
          </cell>
          <cell r="B598">
            <v>35000</v>
          </cell>
          <cell r="C598" t="str">
            <v>UND</v>
          </cell>
          <cell r="D598">
            <v>42000</v>
          </cell>
          <cell r="E598">
            <v>6720</v>
          </cell>
          <cell r="F598">
            <v>48720</v>
          </cell>
        </row>
        <row r="599">
          <cell r="A599" t="str">
            <v>BOBINA 24V</v>
          </cell>
          <cell r="B599">
            <v>35000</v>
          </cell>
          <cell r="C599" t="str">
            <v>UND</v>
          </cell>
          <cell r="D599">
            <v>42000</v>
          </cell>
          <cell r="E599">
            <v>6720</v>
          </cell>
          <cell r="F599">
            <v>48720</v>
          </cell>
        </row>
        <row r="600">
          <cell r="A600" t="str">
            <v>BOBINA 3TF52 -220V</v>
          </cell>
          <cell r="B600">
            <v>200400</v>
          </cell>
          <cell r="C600" t="str">
            <v>UND</v>
          </cell>
          <cell r="D600">
            <v>240480</v>
          </cell>
          <cell r="E600">
            <v>38476.800000000003</v>
          </cell>
          <cell r="F600">
            <v>278957</v>
          </cell>
        </row>
        <row r="601">
          <cell r="A601" t="str">
            <v>BOBINA 440V</v>
          </cell>
          <cell r="B601">
            <v>217000</v>
          </cell>
          <cell r="C601" t="str">
            <v>UND</v>
          </cell>
          <cell r="D601">
            <v>260400</v>
          </cell>
          <cell r="E601">
            <v>41664</v>
          </cell>
          <cell r="F601">
            <v>302064</v>
          </cell>
        </row>
        <row r="602">
          <cell r="A602" t="str">
            <v>BOBINA 48V</v>
          </cell>
          <cell r="B602">
            <v>10296</v>
          </cell>
          <cell r="C602" t="str">
            <v>UND</v>
          </cell>
          <cell r="D602">
            <v>12355.199999999999</v>
          </cell>
          <cell r="E602">
            <v>1976.8319999999999</v>
          </cell>
          <cell r="F602">
            <v>14332</v>
          </cell>
        </row>
        <row r="603">
          <cell r="A603" t="str">
            <v>BOBINA 48V</v>
          </cell>
          <cell r="B603">
            <v>35000</v>
          </cell>
          <cell r="C603" t="str">
            <v>UND</v>
          </cell>
          <cell r="D603">
            <v>42000</v>
          </cell>
          <cell r="E603">
            <v>6720</v>
          </cell>
          <cell r="F603">
            <v>48720</v>
          </cell>
        </row>
        <row r="604">
          <cell r="A604" t="str">
            <v>BOBINA 48V</v>
          </cell>
          <cell r="B604">
            <v>35000</v>
          </cell>
          <cell r="C604" t="str">
            <v>UND</v>
          </cell>
          <cell r="D604">
            <v>42000</v>
          </cell>
          <cell r="E604">
            <v>6720</v>
          </cell>
          <cell r="F604">
            <v>48720</v>
          </cell>
        </row>
        <row r="605">
          <cell r="A605" t="str">
            <v>BOBINA 48V</v>
          </cell>
          <cell r="B605">
            <v>48000</v>
          </cell>
          <cell r="C605" t="str">
            <v>UND</v>
          </cell>
          <cell r="D605">
            <v>57600</v>
          </cell>
          <cell r="E605">
            <v>9216</v>
          </cell>
          <cell r="F605">
            <v>66816</v>
          </cell>
        </row>
        <row r="606">
          <cell r="A606" t="str">
            <v>BOBINA 48V</v>
          </cell>
          <cell r="B606">
            <v>81000</v>
          </cell>
          <cell r="C606" t="str">
            <v>UND</v>
          </cell>
          <cell r="D606">
            <v>97200</v>
          </cell>
          <cell r="E606">
            <v>15552</v>
          </cell>
          <cell r="F606">
            <v>112752</v>
          </cell>
        </row>
        <row r="607">
          <cell r="A607" t="str">
            <v>BOBINA CONTACTOR 3TF46/47 110V</v>
          </cell>
          <cell r="B607">
            <v>89600</v>
          </cell>
          <cell r="C607" t="str">
            <v>UND</v>
          </cell>
          <cell r="D607">
            <v>107520</v>
          </cell>
          <cell r="E607">
            <v>17203.2</v>
          </cell>
          <cell r="F607">
            <v>124723</v>
          </cell>
        </row>
        <row r="608">
          <cell r="A608" t="str">
            <v>BOBINA CONTACTOR 3TF50 24V</v>
          </cell>
          <cell r="B608">
            <v>39172</v>
          </cell>
          <cell r="C608" t="str">
            <v>UND</v>
          </cell>
          <cell r="D608">
            <v>47006.400000000001</v>
          </cell>
          <cell r="E608">
            <v>7521.0240000000003</v>
          </cell>
          <cell r="F608">
            <v>54527</v>
          </cell>
        </row>
        <row r="609">
          <cell r="A609" t="str">
            <v xml:space="preserve">BOBINA DE CHOQUE DE 1 MH </v>
          </cell>
          <cell r="B609">
            <v>295000</v>
          </cell>
          <cell r="C609" t="str">
            <v>UND</v>
          </cell>
          <cell r="D609">
            <v>354000</v>
          </cell>
          <cell r="E609">
            <v>56640</v>
          </cell>
          <cell r="F609">
            <v>410640</v>
          </cell>
        </row>
        <row r="610">
          <cell r="A610" t="str">
            <v>BOBINA DE EMISION CORRIENTE S03JLD6 240V</v>
          </cell>
          <cell r="B610">
            <v>193200</v>
          </cell>
          <cell r="C610" t="str">
            <v>UND</v>
          </cell>
          <cell r="D610">
            <v>231840</v>
          </cell>
          <cell r="E610">
            <v>37094.400000000001</v>
          </cell>
          <cell r="F610">
            <v>268934</v>
          </cell>
        </row>
        <row r="611">
          <cell r="A611" t="str">
            <v>BOBINA DIL 00M</v>
          </cell>
          <cell r="B611">
            <v>4000</v>
          </cell>
          <cell r="C611" t="str">
            <v>UND</v>
          </cell>
          <cell r="D611">
            <v>4800</v>
          </cell>
          <cell r="E611">
            <v>768</v>
          </cell>
          <cell r="F611">
            <v>5568</v>
          </cell>
        </row>
        <row r="612">
          <cell r="A612" t="str">
            <v>BOBINA DIL 0M 115V</v>
          </cell>
          <cell r="B612">
            <v>4000</v>
          </cell>
          <cell r="C612" t="str">
            <v>UND</v>
          </cell>
          <cell r="D612">
            <v>4800</v>
          </cell>
          <cell r="E612">
            <v>768</v>
          </cell>
          <cell r="F612">
            <v>5568</v>
          </cell>
        </row>
        <row r="613">
          <cell r="A613" t="str">
            <v>BOBINA DIL 1M 115V</v>
          </cell>
          <cell r="B613">
            <v>4000</v>
          </cell>
          <cell r="C613" t="str">
            <v>UND</v>
          </cell>
          <cell r="D613">
            <v>4800</v>
          </cell>
          <cell r="E613">
            <v>768</v>
          </cell>
          <cell r="F613">
            <v>5568</v>
          </cell>
        </row>
        <row r="614">
          <cell r="A614" t="str">
            <v>BOBINA DIL 2M 220V</v>
          </cell>
          <cell r="B614">
            <v>4000</v>
          </cell>
          <cell r="C614" t="str">
            <v>UND</v>
          </cell>
          <cell r="D614">
            <v>4800</v>
          </cell>
          <cell r="E614">
            <v>768</v>
          </cell>
          <cell r="F614">
            <v>5568</v>
          </cell>
        </row>
        <row r="615">
          <cell r="A615" t="str">
            <v>BOBINA DIL 2M 440V</v>
          </cell>
          <cell r="B615">
            <v>4000</v>
          </cell>
          <cell r="C615" t="str">
            <v>UND</v>
          </cell>
          <cell r="D615">
            <v>4800</v>
          </cell>
          <cell r="E615">
            <v>768</v>
          </cell>
          <cell r="F615">
            <v>5568</v>
          </cell>
        </row>
        <row r="616">
          <cell r="A616" t="str">
            <v>BOBINA DIL 3.22 110V</v>
          </cell>
          <cell r="B616">
            <v>7000</v>
          </cell>
          <cell r="C616" t="str">
            <v>UND</v>
          </cell>
          <cell r="D616">
            <v>8400</v>
          </cell>
          <cell r="E616">
            <v>1344</v>
          </cell>
          <cell r="F616">
            <v>9744</v>
          </cell>
        </row>
        <row r="617">
          <cell r="A617" t="str">
            <v>BOBINA DIL 4.22 110V</v>
          </cell>
          <cell r="B617">
            <v>7000</v>
          </cell>
          <cell r="C617" t="str">
            <v>UND</v>
          </cell>
          <cell r="D617">
            <v>8400</v>
          </cell>
          <cell r="E617">
            <v>1344</v>
          </cell>
          <cell r="F617">
            <v>9744</v>
          </cell>
        </row>
        <row r="618">
          <cell r="A618" t="str">
            <v>BOBINA DIL 8.22 110V</v>
          </cell>
          <cell r="B618">
            <v>7000</v>
          </cell>
          <cell r="C618" t="str">
            <v>UND</v>
          </cell>
          <cell r="D618">
            <v>8400</v>
          </cell>
          <cell r="E618">
            <v>1344</v>
          </cell>
          <cell r="F618">
            <v>9744</v>
          </cell>
        </row>
        <row r="619">
          <cell r="A619" t="str">
            <v>BOBINA DIL OM 220V</v>
          </cell>
          <cell r="B619">
            <v>4000</v>
          </cell>
          <cell r="C619" t="str">
            <v>UND</v>
          </cell>
          <cell r="D619">
            <v>4800</v>
          </cell>
          <cell r="E619">
            <v>768</v>
          </cell>
          <cell r="F619">
            <v>5568</v>
          </cell>
        </row>
        <row r="620">
          <cell r="A620" t="str">
            <v>BOBINA DISPARO P/INT. G.E.CLA REF.SASTI</v>
          </cell>
          <cell r="B620">
            <v>216000</v>
          </cell>
          <cell r="C620" t="str">
            <v>UND</v>
          </cell>
          <cell r="D620">
            <v>259200</v>
          </cell>
          <cell r="E620">
            <v>41472</v>
          </cell>
          <cell r="F620">
            <v>300672</v>
          </cell>
        </row>
        <row r="621">
          <cell r="A621" t="str">
            <v>BOBINA KB16 220V ABB</v>
          </cell>
          <cell r="B621">
            <v>16121</v>
          </cell>
          <cell r="C621" t="str">
            <v>UND</v>
          </cell>
          <cell r="D621">
            <v>19345.2</v>
          </cell>
          <cell r="E621">
            <v>3095.232</v>
          </cell>
          <cell r="F621">
            <v>22440</v>
          </cell>
        </row>
        <row r="622">
          <cell r="A622" t="str">
            <v>BOBINA KB30 110V ABB</v>
          </cell>
          <cell r="B622">
            <v>23359</v>
          </cell>
          <cell r="C622" t="str">
            <v>UND</v>
          </cell>
          <cell r="D622">
            <v>28030.799999999999</v>
          </cell>
          <cell r="E622">
            <v>4484.9279999999999</v>
          </cell>
          <cell r="F622">
            <v>32516</v>
          </cell>
        </row>
        <row r="623">
          <cell r="A623" t="str">
            <v>BOBINA KB30 220V ABB</v>
          </cell>
          <cell r="B623">
            <v>23359</v>
          </cell>
          <cell r="C623" t="str">
            <v>UND</v>
          </cell>
          <cell r="D623">
            <v>28030.799999999999</v>
          </cell>
          <cell r="E623">
            <v>4484.9279999999999</v>
          </cell>
          <cell r="F623">
            <v>32516</v>
          </cell>
        </row>
        <row r="624">
          <cell r="A624" t="str">
            <v>BOBINA LC1-D 110V.</v>
          </cell>
          <cell r="B624">
            <v>48000</v>
          </cell>
          <cell r="C624" t="str">
            <v>UND</v>
          </cell>
          <cell r="D624">
            <v>57600</v>
          </cell>
          <cell r="E624">
            <v>9216</v>
          </cell>
          <cell r="F624">
            <v>66816</v>
          </cell>
        </row>
        <row r="625">
          <cell r="A625" t="str">
            <v>BOBINA LC1-D 110V.</v>
          </cell>
          <cell r="B625">
            <v>81000</v>
          </cell>
          <cell r="C625" t="str">
            <v>UND</v>
          </cell>
          <cell r="D625">
            <v>97200</v>
          </cell>
          <cell r="E625">
            <v>15552</v>
          </cell>
          <cell r="F625">
            <v>112752</v>
          </cell>
        </row>
        <row r="626">
          <cell r="A626" t="str">
            <v>BOBINA LC1-D 220V.</v>
          </cell>
          <cell r="B626">
            <v>48000</v>
          </cell>
          <cell r="C626" t="str">
            <v>UND</v>
          </cell>
          <cell r="D626">
            <v>57600</v>
          </cell>
          <cell r="E626">
            <v>9216</v>
          </cell>
          <cell r="F626">
            <v>66816</v>
          </cell>
        </row>
        <row r="627">
          <cell r="A627" t="str">
            <v>BOBINA LC1-D 220V.</v>
          </cell>
          <cell r="B627">
            <v>81000</v>
          </cell>
          <cell r="C627" t="str">
            <v>UND</v>
          </cell>
          <cell r="D627">
            <v>97200</v>
          </cell>
          <cell r="E627">
            <v>15552</v>
          </cell>
          <cell r="F627">
            <v>112752</v>
          </cell>
        </row>
        <row r="628">
          <cell r="A628" t="str">
            <v>BOBINA LC1-D 24V</v>
          </cell>
          <cell r="B628">
            <v>48000</v>
          </cell>
          <cell r="C628" t="str">
            <v>UND</v>
          </cell>
          <cell r="D628">
            <v>57600</v>
          </cell>
          <cell r="E628">
            <v>9216</v>
          </cell>
          <cell r="F628">
            <v>66816</v>
          </cell>
        </row>
        <row r="629">
          <cell r="A629" t="str">
            <v>BOBINA LC1-D 24V.</v>
          </cell>
          <cell r="B629">
            <v>81000</v>
          </cell>
          <cell r="C629" t="str">
            <v>UND</v>
          </cell>
          <cell r="D629">
            <v>97200</v>
          </cell>
          <cell r="E629">
            <v>15552</v>
          </cell>
          <cell r="F629">
            <v>112752</v>
          </cell>
        </row>
        <row r="630">
          <cell r="A630" t="str">
            <v>BOBINA LC1-D 440V</v>
          </cell>
          <cell r="B630">
            <v>35000</v>
          </cell>
          <cell r="C630" t="str">
            <v>UND</v>
          </cell>
          <cell r="D630">
            <v>42000</v>
          </cell>
          <cell r="E630">
            <v>6720</v>
          </cell>
          <cell r="F630">
            <v>48720</v>
          </cell>
        </row>
        <row r="631">
          <cell r="A631" t="str">
            <v>BOBINA LC1-D 440V.</v>
          </cell>
          <cell r="B631">
            <v>48000</v>
          </cell>
          <cell r="C631" t="str">
            <v>UND</v>
          </cell>
          <cell r="D631">
            <v>57600</v>
          </cell>
          <cell r="E631">
            <v>9216</v>
          </cell>
          <cell r="F631">
            <v>66816</v>
          </cell>
        </row>
        <row r="632">
          <cell r="A632" t="str">
            <v>BOBINA LC1-D 440V.</v>
          </cell>
          <cell r="B632">
            <v>81000</v>
          </cell>
          <cell r="C632" t="str">
            <v>UND</v>
          </cell>
          <cell r="D632">
            <v>97200</v>
          </cell>
          <cell r="E632">
            <v>15552</v>
          </cell>
          <cell r="F632">
            <v>112752</v>
          </cell>
        </row>
        <row r="633">
          <cell r="A633" t="str">
            <v>BOBINA LC1-D 48V</v>
          </cell>
          <cell r="B633">
            <v>35000</v>
          </cell>
          <cell r="C633" t="str">
            <v>UND</v>
          </cell>
          <cell r="D633">
            <v>42000</v>
          </cell>
          <cell r="E633">
            <v>6720</v>
          </cell>
          <cell r="F633">
            <v>48720</v>
          </cell>
        </row>
        <row r="634">
          <cell r="A634" t="str">
            <v>BOBINA LS17 SHA AEG</v>
          </cell>
          <cell r="B634">
            <v>35000</v>
          </cell>
          <cell r="C634" t="str">
            <v>UND</v>
          </cell>
          <cell r="D634">
            <v>42000</v>
          </cell>
          <cell r="E634">
            <v>6720</v>
          </cell>
          <cell r="F634">
            <v>48720</v>
          </cell>
        </row>
        <row r="635">
          <cell r="A635" t="str">
            <v>BOBINA LS2L57</v>
          </cell>
          <cell r="B635">
            <v>4000</v>
          </cell>
          <cell r="C635" t="str">
            <v>UND</v>
          </cell>
          <cell r="D635">
            <v>4800</v>
          </cell>
          <cell r="E635">
            <v>768</v>
          </cell>
          <cell r="F635">
            <v>5568</v>
          </cell>
        </row>
        <row r="636">
          <cell r="A636" t="str">
            <v>BOBINA LS4L57 220V</v>
          </cell>
          <cell r="B636">
            <v>4000</v>
          </cell>
          <cell r="C636" t="str">
            <v>UND</v>
          </cell>
          <cell r="D636">
            <v>4800</v>
          </cell>
          <cell r="E636">
            <v>768</v>
          </cell>
          <cell r="F636">
            <v>5568</v>
          </cell>
        </row>
        <row r="637">
          <cell r="A637" t="str">
            <v>BOBINA LX1D025 D25-D32 C.A. SERIE D</v>
          </cell>
          <cell r="B637">
            <v>35000</v>
          </cell>
          <cell r="C637" t="str">
            <v>UND</v>
          </cell>
          <cell r="D637">
            <v>42000</v>
          </cell>
          <cell r="E637">
            <v>6720</v>
          </cell>
          <cell r="F637">
            <v>48720</v>
          </cell>
        </row>
        <row r="638">
          <cell r="A638" t="str">
            <v>BOBINA LX1D25 440V</v>
          </cell>
          <cell r="B638">
            <v>4000</v>
          </cell>
          <cell r="C638" t="str">
            <v>UND</v>
          </cell>
          <cell r="D638">
            <v>4800</v>
          </cell>
          <cell r="E638">
            <v>768</v>
          </cell>
          <cell r="F638">
            <v>5568</v>
          </cell>
        </row>
        <row r="639">
          <cell r="A639" t="str">
            <v>BOBINA MN220V PARA NS100/160/250/400/630</v>
          </cell>
          <cell r="B639">
            <v>184000</v>
          </cell>
          <cell r="C639" t="str">
            <v>UND</v>
          </cell>
          <cell r="D639">
            <v>220800</v>
          </cell>
          <cell r="E639">
            <v>35328</v>
          </cell>
          <cell r="F639">
            <v>256128</v>
          </cell>
        </row>
        <row r="640">
          <cell r="A640" t="str">
            <v>BOBINA MX120V PARA NS100/160/250/400/630</v>
          </cell>
          <cell r="B640">
            <v>119000</v>
          </cell>
          <cell r="C640" t="str">
            <v>UND</v>
          </cell>
          <cell r="D640">
            <v>142800</v>
          </cell>
          <cell r="E640">
            <v>22848</v>
          </cell>
          <cell r="F640">
            <v>165648</v>
          </cell>
        </row>
        <row r="641">
          <cell r="A641" t="str">
            <v>BOBINA P/3F46-47 (220V).</v>
          </cell>
          <cell r="B641">
            <v>89600</v>
          </cell>
          <cell r="C641" t="str">
            <v>UND</v>
          </cell>
          <cell r="D641">
            <v>107520</v>
          </cell>
          <cell r="E641">
            <v>17203.2</v>
          </cell>
          <cell r="F641">
            <v>124723</v>
          </cell>
        </row>
        <row r="642">
          <cell r="A642" t="str">
            <v>BOBINA P/3F54 (440V).</v>
          </cell>
          <cell r="B642">
            <v>293900</v>
          </cell>
          <cell r="C642" t="str">
            <v>UND</v>
          </cell>
          <cell r="D642">
            <v>352680</v>
          </cell>
          <cell r="E642">
            <v>56428.800000000003</v>
          </cell>
          <cell r="F642">
            <v>409109</v>
          </cell>
        </row>
        <row r="643">
          <cell r="A643" t="str">
            <v>BOBINA P/3F56 (220V).</v>
          </cell>
          <cell r="B643">
            <v>418400</v>
          </cell>
          <cell r="C643" t="str">
            <v>UND</v>
          </cell>
          <cell r="D643">
            <v>502080</v>
          </cell>
          <cell r="E643">
            <v>80332.800000000003</v>
          </cell>
          <cell r="F643">
            <v>582413</v>
          </cell>
        </row>
        <row r="644">
          <cell r="A644" t="str">
            <v>BOBINA P/3FT30 A 3TF33 (220V).</v>
          </cell>
          <cell r="B644">
            <v>43300</v>
          </cell>
          <cell r="C644" t="str">
            <v>UND</v>
          </cell>
          <cell r="D644">
            <v>51960</v>
          </cell>
          <cell r="E644">
            <v>8313.6</v>
          </cell>
          <cell r="F644">
            <v>60274</v>
          </cell>
        </row>
        <row r="645">
          <cell r="A645" t="str">
            <v>BOBINA P/3RT1023/1024/25/26 (110V)</v>
          </cell>
          <cell r="B645">
            <v>43300</v>
          </cell>
          <cell r="C645" t="str">
            <v>UND</v>
          </cell>
          <cell r="D645">
            <v>51960</v>
          </cell>
          <cell r="E645">
            <v>8313.6</v>
          </cell>
          <cell r="F645">
            <v>60274</v>
          </cell>
        </row>
        <row r="646">
          <cell r="A646" t="str">
            <v>BOBINA P/3RT1023/1024/25/26 (24V)</v>
          </cell>
          <cell r="B646">
            <v>47600</v>
          </cell>
          <cell r="C646" t="str">
            <v>UND</v>
          </cell>
          <cell r="D646">
            <v>57120</v>
          </cell>
          <cell r="E646">
            <v>9139.2000000000007</v>
          </cell>
          <cell r="F646">
            <v>66259</v>
          </cell>
        </row>
        <row r="647">
          <cell r="A647" t="str">
            <v>BOBINA P/3RT1023/1024/25/26 (48V)</v>
          </cell>
          <cell r="B647">
            <v>47600</v>
          </cell>
          <cell r="C647" t="str">
            <v>UND</v>
          </cell>
          <cell r="D647">
            <v>57120</v>
          </cell>
          <cell r="E647">
            <v>9139.2000000000007</v>
          </cell>
          <cell r="F647">
            <v>66259</v>
          </cell>
        </row>
        <row r="648">
          <cell r="A648" t="str">
            <v>BOBINA P/3RT1034 (110V)</v>
          </cell>
          <cell r="B648">
            <v>52100</v>
          </cell>
          <cell r="C648" t="str">
            <v>UND</v>
          </cell>
          <cell r="D648">
            <v>62520</v>
          </cell>
          <cell r="E648">
            <v>10003.200000000001</v>
          </cell>
          <cell r="F648">
            <v>72523</v>
          </cell>
        </row>
        <row r="649">
          <cell r="A649" t="str">
            <v>BOBINA P/3RT1035/1036 (110V)</v>
          </cell>
          <cell r="B649">
            <v>52100</v>
          </cell>
          <cell r="C649" t="str">
            <v>UND</v>
          </cell>
          <cell r="D649">
            <v>62520</v>
          </cell>
          <cell r="E649">
            <v>10003.200000000001</v>
          </cell>
          <cell r="F649">
            <v>72523</v>
          </cell>
        </row>
        <row r="650">
          <cell r="A650" t="str">
            <v>BOBINA P/3TB40 A 3TB44</v>
          </cell>
          <cell r="B650">
            <v>43300</v>
          </cell>
          <cell r="C650" t="str">
            <v>UND</v>
          </cell>
          <cell r="D650">
            <v>51960</v>
          </cell>
          <cell r="E650">
            <v>8313.6</v>
          </cell>
          <cell r="F650">
            <v>60274</v>
          </cell>
        </row>
        <row r="651">
          <cell r="A651" t="str">
            <v>BOBINA P/3TB46 (110V).</v>
          </cell>
          <cell r="B651">
            <v>93500</v>
          </cell>
          <cell r="C651" t="str">
            <v>UND</v>
          </cell>
          <cell r="D651">
            <v>112200</v>
          </cell>
          <cell r="E651">
            <v>17952</v>
          </cell>
          <cell r="F651">
            <v>130152</v>
          </cell>
        </row>
        <row r="652">
          <cell r="A652" t="str">
            <v>BOBINA P/3TB46 (220V).</v>
          </cell>
          <cell r="B652">
            <v>93500</v>
          </cell>
          <cell r="C652" t="str">
            <v>UND</v>
          </cell>
          <cell r="D652">
            <v>112200</v>
          </cell>
          <cell r="E652">
            <v>17952</v>
          </cell>
          <cell r="F652">
            <v>130152</v>
          </cell>
        </row>
        <row r="653">
          <cell r="A653" t="str">
            <v>BOBINA P/3TB46 (440V).</v>
          </cell>
          <cell r="B653">
            <v>93500</v>
          </cell>
          <cell r="C653" t="str">
            <v>UND</v>
          </cell>
          <cell r="D653">
            <v>112200</v>
          </cell>
          <cell r="E653">
            <v>17952</v>
          </cell>
          <cell r="F653">
            <v>130152</v>
          </cell>
        </row>
        <row r="654">
          <cell r="A654" t="str">
            <v>BOBINA P/3TB47-48 (110V).</v>
          </cell>
          <cell r="B654">
            <v>127600</v>
          </cell>
          <cell r="C654" t="str">
            <v>UND</v>
          </cell>
          <cell r="D654">
            <v>153120</v>
          </cell>
          <cell r="E654">
            <v>24499.200000000001</v>
          </cell>
          <cell r="F654">
            <v>177619</v>
          </cell>
        </row>
        <row r="655">
          <cell r="A655" t="str">
            <v>BOBINA P/3TB47-48 (220V).</v>
          </cell>
          <cell r="B655">
            <v>127600</v>
          </cell>
          <cell r="C655" t="str">
            <v>UND</v>
          </cell>
          <cell r="D655">
            <v>153120</v>
          </cell>
          <cell r="E655">
            <v>24499.200000000001</v>
          </cell>
          <cell r="F655">
            <v>177619</v>
          </cell>
        </row>
        <row r="656">
          <cell r="A656" t="str">
            <v>BOBINA P/3TB47-48 (440V).</v>
          </cell>
          <cell r="B656">
            <v>127600</v>
          </cell>
          <cell r="C656" t="str">
            <v>UND</v>
          </cell>
          <cell r="D656">
            <v>153120</v>
          </cell>
          <cell r="E656">
            <v>24499.200000000001</v>
          </cell>
          <cell r="F656">
            <v>177619</v>
          </cell>
        </row>
        <row r="657">
          <cell r="A657" t="str">
            <v>BOBINA P/3TB50 (110V).</v>
          </cell>
          <cell r="B657">
            <v>159400</v>
          </cell>
          <cell r="C657" t="str">
            <v>UND</v>
          </cell>
          <cell r="D657">
            <v>191280</v>
          </cell>
          <cell r="E657">
            <v>30604.799999999999</v>
          </cell>
          <cell r="F657">
            <v>221885</v>
          </cell>
        </row>
        <row r="658">
          <cell r="A658" t="str">
            <v>BOBINA P/3TB50 (440V).</v>
          </cell>
          <cell r="B658">
            <v>159400</v>
          </cell>
          <cell r="C658" t="str">
            <v>UND</v>
          </cell>
          <cell r="D658">
            <v>191280</v>
          </cell>
          <cell r="E658">
            <v>30604.799999999999</v>
          </cell>
          <cell r="F658">
            <v>221885</v>
          </cell>
        </row>
        <row r="659">
          <cell r="A659" t="str">
            <v>BOBINA P/3TB52 (110V).</v>
          </cell>
          <cell r="B659">
            <v>209100</v>
          </cell>
          <cell r="C659" t="str">
            <v>UND</v>
          </cell>
          <cell r="D659">
            <v>250920</v>
          </cell>
          <cell r="E659">
            <v>40147.200000000004</v>
          </cell>
          <cell r="F659">
            <v>291067</v>
          </cell>
        </row>
        <row r="660">
          <cell r="A660" t="str">
            <v>BOBINA P/3TB52 (220V).</v>
          </cell>
          <cell r="B660">
            <v>209100</v>
          </cell>
          <cell r="C660" t="str">
            <v>UND</v>
          </cell>
          <cell r="D660">
            <v>250920</v>
          </cell>
          <cell r="E660">
            <v>40147.200000000004</v>
          </cell>
          <cell r="F660">
            <v>291067</v>
          </cell>
        </row>
        <row r="661">
          <cell r="A661" t="str">
            <v>BOBINA P/3TB52 (440V).</v>
          </cell>
          <cell r="B661">
            <v>209100</v>
          </cell>
          <cell r="C661" t="str">
            <v>UND</v>
          </cell>
          <cell r="D661">
            <v>250920</v>
          </cell>
          <cell r="E661">
            <v>40147.200000000004</v>
          </cell>
          <cell r="F661">
            <v>291067</v>
          </cell>
        </row>
        <row r="662">
          <cell r="A662" t="str">
            <v>BOBINA P/3TB54 (110V).</v>
          </cell>
          <cell r="B662">
            <v>306600</v>
          </cell>
          <cell r="C662" t="str">
            <v>UND</v>
          </cell>
          <cell r="D662">
            <v>367920</v>
          </cell>
          <cell r="E662">
            <v>58867.200000000004</v>
          </cell>
          <cell r="F662">
            <v>426787</v>
          </cell>
        </row>
        <row r="663">
          <cell r="A663" t="str">
            <v>BOBINA P/3TB54 (440V).</v>
          </cell>
          <cell r="B663">
            <v>306600</v>
          </cell>
          <cell r="C663" t="str">
            <v>UND</v>
          </cell>
          <cell r="D663">
            <v>367920</v>
          </cell>
          <cell r="E663">
            <v>58867.200000000004</v>
          </cell>
          <cell r="F663">
            <v>426787</v>
          </cell>
        </row>
        <row r="664">
          <cell r="A664" t="str">
            <v>BOBINA P/3TB56 (110V).</v>
          </cell>
          <cell r="B664">
            <v>436600</v>
          </cell>
          <cell r="C664" t="str">
            <v>UND</v>
          </cell>
          <cell r="D664">
            <v>523920</v>
          </cell>
          <cell r="E664">
            <v>83827.199999999997</v>
          </cell>
          <cell r="F664">
            <v>607747</v>
          </cell>
        </row>
        <row r="665">
          <cell r="A665" t="str">
            <v>BOBINA P/3TB56 (220V).</v>
          </cell>
          <cell r="B665">
            <v>436600</v>
          </cell>
          <cell r="C665" t="str">
            <v>UND</v>
          </cell>
          <cell r="D665">
            <v>523920</v>
          </cell>
          <cell r="E665">
            <v>83827.199999999997</v>
          </cell>
          <cell r="F665">
            <v>607747</v>
          </cell>
        </row>
        <row r="666">
          <cell r="A666" t="str">
            <v>BOBINA P/3TB56 (440V).</v>
          </cell>
          <cell r="B666">
            <v>436600</v>
          </cell>
          <cell r="C666" t="str">
            <v>UND</v>
          </cell>
          <cell r="D666">
            <v>523920</v>
          </cell>
          <cell r="E666">
            <v>83827.199999999997</v>
          </cell>
          <cell r="F666">
            <v>607747</v>
          </cell>
        </row>
        <row r="667">
          <cell r="A667" t="str">
            <v>BOBINA P/3TF30 A 3TF33 440V.</v>
          </cell>
          <cell r="B667">
            <v>43300</v>
          </cell>
          <cell r="C667" t="str">
            <v>UND</v>
          </cell>
          <cell r="D667">
            <v>51960</v>
          </cell>
          <cell r="E667">
            <v>8313.6</v>
          </cell>
          <cell r="F667">
            <v>60274</v>
          </cell>
        </row>
        <row r="668">
          <cell r="A668" t="str">
            <v>BOBINA P/3TF30 A 3TF33 48V</v>
          </cell>
          <cell r="B668">
            <v>46300</v>
          </cell>
          <cell r="C668" t="str">
            <v>UND</v>
          </cell>
          <cell r="D668">
            <v>55560</v>
          </cell>
          <cell r="E668">
            <v>8889.6</v>
          </cell>
          <cell r="F668">
            <v>64450</v>
          </cell>
        </row>
        <row r="669">
          <cell r="A669" t="str">
            <v>BOBINA P/3TF34-35  (110V).</v>
          </cell>
          <cell r="B669">
            <v>47400</v>
          </cell>
          <cell r="C669" t="str">
            <v>UND</v>
          </cell>
          <cell r="D669">
            <v>56880</v>
          </cell>
          <cell r="E669">
            <v>9100.8000000000011</v>
          </cell>
          <cell r="F669">
            <v>65981</v>
          </cell>
        </row>
        <row r="670">
          <cell r="A670" t="str">
            <v>BOBINA P/3TF34-35 (220V).</v>
          </cell>
          <cell r="B670">
            <v>47400</v>
          </cell>
          <cell r="C670" t="str">
            <v>UND</v>
          </cell>
          <cell r="D670">
            <v>56880</v>
          </cell>
          <cell r="E670">
            <v>9100.8000000000011</v>
          </cell>
          <cell r="F670">
            <v>65981</v>
          </cell>
        </row>
        <row r="671">
          <cell r="A671" t="str">
            <v>BOBINA P/3TF34-35 (440V).</v>
          </cell>
          <cell r="B671">
            <v>47400</v>
          </cell>
          <cell r="C671" t="str">
            <v>UND</v>
          </cell>
          <cell r="D671">
            <v>56880</v>
          </cell>
          <cell r="E671">
            <v>9100.8000000000011</v>
          </cell>
          <cell r="F671">
            <v>65981</v>
          </cell>
        </row>
        <row r="672">
          <cell r="A672" t="str">
            <v>BOBINA P/3TF44-45 (24V).</v>
          </cell>
          <cell r="B672">
            <v>47400</v>
          </cell>
          <cell r="C672" t="str">
            <v>UND</v>
          </cell>
          <cell r="D672">
            <v>56880</v>
          </cell>
          <cell r="E672">
            <v>9100.8000000000011</v>
          </cell>
          <cell r="F672">
            <v>65981</v>
          </cell>
        </row>
        <row r="673">
          <cell r="A673" t="str">
            <v>BOBINA P/3TF46-47 (440V).</v>
          </cell>
          <cell r="B673">
            <v>89600</v>
          </cell>
          <cell r="C673" t="str">
            <v>UND</v>
          </cell>
          <cell r="D673">
            <v>107520</v>
          </cell>
          <cell r="E673">
            <v>17203.2</v>
          </cell>
          <cell r="F673">
            <v>124723</v>
          </cell>
        </row>
        <row r="674">
          <cell r="A674" t="str">
            <v>BOBINA P/3TF48 (110V).</v>
          </cell>
          <cell r="B674">
            <v>122300</v>
          </cell>
          <cell r="C674" t="str">
            <v>UND</v>
          </cell>
          <cell r="D674">
            <v>146760</v>
          </cell>
          <cell r="E674">
            <v>23481.600000000002</v>
          </cell>
          <cell r="F674">
            <v>170242</v>
          </cell>
        </row>
        <row r="675">
          <cell r="A675" t="str">
            <v>BOBINA P/3TF48 (220V).</v>
          </cell>
          <cell r="B675">
            <v>122300</v>
          </cell>
          <cell r="C675" t="str">
            <v>UND</v>
          </cell>
          <cell r="D675">
            <v>146760</v>
          </cell>
          <cell r="E675">
            <v>23481.600000000002</v>
          </cell>
          <cell r="F675">
            <v>170242</v>
          </cell>
        </row>
        <row r="676">
          <cell r="A676" t="str">
            <v>BOBINA P/3TF48 (440V).</v>
          </cell>
          <cell r="B676">
            <v>122300</v>
          </cell>
          <cell r="C676" t="str">
            <v>UND</v>
          </cell>
          <cell r="D676">
            <v>146760</v>
          </cell>
          <cell r="E676">
            <v>23481.600000000002</v>
          </cell>
          <cell r="F676">
            <v>170242</v>
          </cell>
        </row>
        <row r="677">
          <cell r="A677" t="str">
            <v>BOBINA P/3TF50 (110V).</v>
          </cell>
          <cell r="B677">
            <v>154045</v>
          </cell>
          <cell r="C677" t="str">
            <v>UND</v>
          </cell>
          <cell r="D677">
            <v>184854</v>
          </cell>
          <cell r="E677">
            <v>29576.639999999999</v>
          </cell>
          <cell r="F677">
            <v>214431</v>
          </cell>
        </row>
        <row r="678">
          <cell r="A678" t="str">
            <v>BOBINA P/3TF50 (220V).</v>
          </cell>
          <cell r="B678">
            <v>152800</v>
          </cell>
          <cell r="C678" t="str">
            <v>UND</v>
          </cell>
          <cell r="D678">
            <v>183360</v>
          </cell>
          <cell r="E678">
            <v>29337.600000000002</v>
          </cell>
          <cell r="F678">
            <v>212698</v>
          </cell>
        </row>
        <row r="679">
          <cell r="A679" t="str">
            <v>BOBINA P/3TF50 (440V).</v>
          </cell>
          <cell r="B679">
            <v>152800</v>
          </cell>
          <cell r="C679" t="str">
            <v>UND</v>
          </cell>
          <cell r="D679">
            <v>183360</v>
          </cell>
          <cell r="E679">
            <v>29337.600000000002</v>
          </cell>
          <cell r="F679">
            <v>212698</v>
          </cell>
        </row>
        <row r="680">
          <cell r="A680" t="str">
            <v>BOBINA P/3TF52 (220V).</v>
          </cell>
          <cell r="B680">
            <v>200400</v>
          </cell>
          <cell r="C680" t="str">
            <v>UND</v>
          </cell>
          <cell r="D680">
            <v>240480</v>
          </cell>
          <cell r="E680">
            <v>38476.800000000003</v>
          </cell>
          <cell r="F680">
            <v>278957</v>
          </cell>
        </row>
        <row r="681">
          <cell r="A681" t="str">
            <v>BOBINA P/3TF52 (440V).</v>
          </cell>
          <cell r="B681">
            <v>200400</v>
          </cell>
          <cell r="C681" t="str">
            <v>UND</v>
          </cell>
          <cell r="D681">
            <v>240480</v>
          </cell>
          <cell r="E681">
            <v>38476.800000000003</v>
          </cell>
          <cell r="F681">
            <v>278957</v>
          </cell>
        </row>
        <row r="682">
          <cell r="A682" t="str">
            <v>BOBINA P/3TF54 (220V).</v>
          </cell>
          <cell r="B682">
            <v>293900</v>
          </cell>
          <cell r="C682" t="str">
            <v>UND</v>
          </cell>
          <cell r="D682">
            <v>352680</v>
          </cell>
          <cell r="E682">
            <v>56428.800000000003</v>
          </cell>
          <cell r="F682">
            <v>409109</v>
          </cell>
        </row>
        <row r="683">
          <cell r="A683" t="str">
            <v>BOBINA P/3TF56 (110V).</v>
          </cell>
          <cell r="B683">
            <v>418400</v>
          </cell>
          <cell r="C683" t="str">
            <v>UND</v>
          </cell>
          <cell r="D683">
            <v>502080</v>
          </cell>
          <cell r="E683">
            <v>80332.800000000003</v>
          </cell>
          <cell r="F683">
            <v>582413</v>
          </cell>
        </row>
        <row r="684">
          <cell r="A684" t="str">
            <v>BOBINA P/3TF56 (440V).</v>
          </cell>
          <cell r="B684">
            <v>418400</v>
          </cell>
          <cell r="C684" t="str">
            <v>UND</v>
          </cell>
          <cell r="D684">
            <v>502080</v>
          </cell>
          <cell r="E684">
            <v>80332.800000000003</v>
          </cell>
          <cell r="F684">
            <v>582413</v>
          </cell>
        </row>
        <row r="685">
          <cell r="A685" t="str">
            <v>BOBINA P/3TF68 (220V).</v>
          </cell>
          <cell r="B685">
            <v>873600</v>
          </cell>
          <cell r="C685" t="str">
            <v>UND</v>
          </cell>
          <cell r="D685">
            <v>1048320</v>
          </cell>
          <cell r="E685">
            <v>167731.20000000001</v>
          </cell>
          <cell r="F685">
            <v>1216051</v>
          </cell>
        </row>
        <row r="686">
          <cell r="A686" t="str">
            <v>BOBINA P/3THB,3TH4,3THB (110V).</v>
          </cell>
          <cell r="B686">
            <v>43300</v>
          </cell>
          <cell r="C686" t="str">
            <v>UND</v>
          </cell>
          <cell r="D686">
            <v>51960</v>
          </cell>
          <cell r="E686">
            <v>8313.6</v>
          </cell>
          <cell r="F686">
            <v>60274</v>
          </cell>
        </row>
        <row r="687">
          <cell r="A687" t="str">
            <v>BOBINA PARA CONTACTOR LC1FJ-LC1FF400</v>
          </cell>
          <cell r="B687">
            <v>540000</v>
          </cell>
          <cell r="C687" t="str">
            <v>UND</v>
          </cell>
          <cell r="D687">
            <v>648000</v>
          </cell>
          <cell r="E687">
            <v>103680</v>
          </cell>
          <cell r="F687">
            <v>751680</v>
          </cell>
        </row>
        <row r="688">
          <cell r="A688" t="str">
            <v>BOBINA PARA CONTACTOR LX1D09 220V</v>
          </cell>
          <cell r="B688">
            <v>35000</v>
          </cell>
          <cell r="C688" t="str">
            <v>UND</v>
          </cell>
          <cell r="D688">
            <v>42000</v>
          </cell>
          <cell r="E688">
            <v>6720</v>
          </cell>
          <cell r="F688">
            <v>48720</v>
          </cell>
        </row>
        <row r="689">
          <cell r="A689" t="str">
            <v>BOBINAP/RT1023/1024/1025/1026(220)</v>
          </cell>
          <cell r="B689">
            <v>43300</v>
          </cell>
          <cell r="C689" t="str">
            <v>UND</v>
          </cell>
          <cell r="D689">
            <v>51960</v>
          </cell>
          <cell r="E689">
            <v>8313.6</v>
          </cell>
          <cell r="F689">
            <v>60274</v>
          </cell>
        </row>
        <row r="690">
          <cell r="A690" t="str">
            <v>BOBINAS LC1-D 110V</v>
          </cell>
          <cell r="B690">
            <v>35000</v>
          </cell>
          <cell r="C690" t="str">
            <v>UND</v>
          </cell>
          <cell r="D690">
            <v>42000</v>
          </cell>
          <cell r="E690">
            <v>6720</v>
          </cell>
          <cell r="F690">
            <v>48720</v>
          </cell>
        </row>
        <row r="691">
          <cell r="A691" t="str">
            <v>BOBINAS LC1-D 220V</v>
          </cell>
          <cell r="B691">
            <v>35000</v>
          </cell>
          <cell r="C691" t="str">
            <v>UND</v>
          </cell>
          <cell r="D691">
            <v>42000</v>
          </cell>
          <cell r="E691">
            <v>6720</v>
          </cell>
          <cell r="F691">
            <v>48720</v>
          </cell>
        </row>
        <row r="692">
          <cell r="A692" t="str">
            <v>BOBUNA 48V</v>
          </cell>
          <cell r="B692">
            <v>10296</v>
          </cell>
          <cell r="C692" t="str">
            <v>UND</v>
          </cell>
          <cell r="D692">
            <v>12355.199999999999</v>
          </cell>
          <cell r="E692">
            <v>1976.8319999999999</v>
          </cell>
          <cell r="F692">
            <v>14332</v>
          </cell>
        </row>
        <row r="693">
          <cell r="A693" t="str">
            <v>BOLA PARA FLOTADOR</v>
          </cell>
          <cell r="B693">
            <v>9520</v>
          </cell>
          <cell r="C693" t="str">
            <v>UND</v>
          </cell>
          <cell r="D693">
            <v>11424</v>
          </cell>
          <cell r="E693">
            <v>1827.8400000000001</v>
          </cell>
          <cell r="F693">
            <v>13252</v>
          </cell>
        </row>
        <row r="694">
          <cell r="A694" t="str">
            <v>BOLIGRAFO TINTA ROJA INDELEBLE</v>
          </cell>
          <cell r="B694">
            <v>18500</v>
          </cell>
          <cell r="C694" t="str">
            <v>UND</v>
          </cell>
          <cell r="D694">
            <v>22200</v>
          </cell>
          <cell r="E694">
            <v>3552</v>
          </cell>
          <cell r="F694">
            <v>25752</v>
          </cell>
        </row>
        <row r="695">
          <cell r="A695" t="str">
            <v>BOMBIILO INCANDESCENTE DE 25W-120V VINOT</v>
          </cell>
          <cell r="B695">
            <v>672</v>
          </cell>
          <cell r="C695" t="str">
            <v>UND</v>
          </cell>
          <cell r="D695">
            <v>806.4</v>
          </cell>
          <cell r="E695">
            <v>129.024</v>
          </cell>
          <cell r="F695">
            <v>935</v>
          </cell>
        </row>
        <row r="696">
          <cell r="A696" t="str">
            <v>BOMBILLA 120 VAC ABB</v>
          </cell>
          <cell r="B696">
            <v>2700</v>
          </cell>
          <cell r="C696" t="str">
            <v>UND</v>
          </cell>
          <cell r="D696">
            <v>3240</v>
          </cell>
          <cell r="E696">
            <v>518.4</v>
          </cell>
          <cell r="F696">
            <v>3758</v>
          </cell>
        </row>
        <row r="697">
          <cell r="A697" t="str">
            <v>BOMBILLO 100W-150V</v>
          </cell>
          <cell r="B697">
            <v>660</v>
          </cell>
          <cell r="C697" t="str">
            <v>UND</v>
          </cell>
          <cell r="D697">
            <v>792</v>
          </cell>
          <cell r="E697">
            <v>126.72</v>
          </cell>
          <cell r="F697">
            <v>919</v>
          </cell>
        </row>
        <row r="698">
          <cell r="A698" t="str">
            <v>BOMBILLO 24V</v>
          </cell>
          <cell r="B698">
            <v>5200</v>
          </cell>
          <cell r="C698" t="str">
            <v>UND</v>
          </cell>
          <cell r="D698">
            <v>6240</v>
          </cell>
          <cell r="E698">
            <v>998.4</v>
          </cell>
          <cell r="F698">
            <v>7238</v>
          </cell>
        </row>
        <row r="699">
          <cell r="A699" t="str">
            <v>BOMBILLO 40W SPOTLINE R60 PHILIPS INCAND</v>
          </cell>
          <cell r="B699">
            <v>408.79998779296898</v>
          </cell>
          <cell r="C699" t="str">
            <v>UND</v>
          </cell>
          <cell r="D699">
            <v>490.55998535156277</v>
          </cell>
          <cell r="E699">
            <v>78.489597656250041</v>
          </cell>
          <cell r="F699">
            <v>569</v>
          </cell>
        </row>
        <row r="700">
          <cell r="A700" t="str">
            <v>BOMBILLO 48V 22MM</v>
          </cell>
          <cell r="B700">
            <v>5200</v>
          </cell>
          <cell r="C700" t="str">
            <v>UND</v>
          </cell>
          <cell r="D700">
            <v>6240</v>
          </cell>
          <cell r="E700">
            <v>998.4</v>
          </cell>
          <cell r="F700">
            <v>7238</v>
          </cell>
        </row>
        <row r="701">
          <cell r="A701" t="str">
            <v>BOMBILLO A COLOR 25W A3UL PHILIPS</v>
          </cell>
          <cell r="B701">
            <v>634.20001220703114</v>
          </cell>
          <cell r="C701" t="str">
            <v>UND</v>
          </cell>
          <cell r="D701">
            <v>761.04001464843736</v>
          </cell>
          <cell r="E701">
            <v>121.76640234374997</v>
          </cell>
          <cell r="F701">
            <v>883</v>
          </cell>
        </row>
        <row r="702">
          <cell r="A702" t="str">
            <v>BOMBILLO AHORRADOR DE ENERGIA 120V. 15W.</v>
          </cell>
          <cell r="B702">
            <v>15000</v>
          </cell>
          <cell r="C702" t="str">
            <v>UND</v>
          </cell>
          <cell r="D702">
            <v>18000</v>
          </cell>
          <cell r="E702">
            <v>2880</v>
          </cell>
          <cell r="F702">
            <v>20880</v>
          </cell>
        </row>
        <row r="703">
          <cell r="A703" t="str">
            <v>BOMBILLO AHORRADOR DE ENERGIA 120V. 20W.</v>
          </cell>
          <cell r="B703">
            <v>15000</v>
          </cell>
          <cell r="C703" t="str">
            <v>UND</v>
          </cell>
          <cell r="D703">
            <v>18000</v>
          </cell>
          <cell r="E703">
            <v>2880</v>
          </cell>
          <cell r="F703">
            <v>20880</v>
          </cell>
        </row>
        <row r="704">
          <cell r="A704" t="str">
            <v>BOMBILLO BAYONETA</v>
          </cell>
          <cell r="B704">
            <v>1120</v>
          </cell>
          <cell r="C704" t="str">
            <v>UND</v>
          </cell>
          <cell r="D704">
            <v>1344</v>
          </cell>
          <cell r="E704">
            <v>215.04</v>
          </cell>
          <cell r="F704">
            <v>1559</v>
          </cell>
        </row>
        <row r="705">
          <cell r="A705" t="str">
            <v>BOMBILLO BAYONETA  28MM</v>
          </cell>
          <cell r="B705">
            <v>2000</v>
          </cell>
          <cell r="C705" t="str">
            <v>UND</v>
          </cell>
          <cell r="D705">
            <v>2400</v>
          </cell>
          <cell r="E705">
            <v>384</v>
          </cell>
          <cell r="F705">
            <v>2784</v>
          </cell>
        </row>
        <row r="706">
          <cell r="A706" t="str">
            <v>BOMBILLO DE NEON 110V</v>
          </cell>
          <cell r="B706">
            <v>8100</v>
          </cell>
          <cell r="C706" t="str">
            <v>UND</v>
          </cell>
          <cell r="D706">
            <v>9720</v>
          </cell>
          <cell r="E706">
            <v>1555.2</v>
          </cell>
          <cell r="F706">
            <v>11275</v>
          </cell>
        </row>
        <row r="707">
          <cell r="A707" t="str">
            <v>BOMBILLO DE NEON 220V.</v>
          </cell>
          <cell r="B707">
            <v>11000</v>
          </cell>
          <cell r="C707" t="str">
            <v>UND</v>
          </cell>
          <cell r="D707">
            <v>13200</v>
          </cell>
          <cell r="E707">
            <v>2112</v>
          </cell>
          <cell r="F707">
            <v>15312</v>
          </cell>
        </row>
        <row r="708">
          <cell r="A708" t="str">
            <v>BOMBILLO DICROICO 50W 12V OSRAM</v>
          </cell>
          <cell r="B708">
            <v>5880</v>
          </cell>
          <cell r="C708" t="str">
            <v>UND</v>
          </cell>
          <cell r="D708">
            <v>7056</v>
          </cell>
          <cell r="E708">
            <v>1128.96</v>
          </cell>
          <cell r="F708">
            <v>8185</v>
          </cell>
        </row>
        <row r="709">
          <cell r="A709" t="str">
            <v>BOMBILLO ESMERILADO 60W 120V SILVANIA</v>
          </cell>
          <cell r="B709">
            <v>400</v>
          </cell>
          <cell r="C709" t="str">
            <v>UND</v>
          </cell>
          <cell r="D709">
            <v>480</v>
          </cell>
          <cell r="E709">
            <v>76.8</v>
          </cell>
          <cell r="F709">
            <v>557</v>
          </cell>
        </row>
        <row r="710">
          <cell r="A710" t="str">
            <v>BOMBILLO INCADECENTE 40W 130V EXCELL</v>
          </cell>
          <cell r="B710">
            <v>400</v>
          </cell>
          <cell r="C710" t="str">
            <v>UND</v>
          </cell>
          <cell r="D710">
            <v>480</v>
          </cell>
          <cell r="E710">
            <v>76.8</v>
          </cell>
          <cell r="F710">
            <v>557</v>
          </cell>
        </row>
        <row r="711">
          <cell r="A711" t="str">
            <v>BOMBILLO INCANDESCENTE 100W-110V</v>
          </cell>
          <cell r="B711">
            <v>660</v>
          </cell>
          <cell r="C711" t="str">
            <v>UND</v>
          </cell>
          <cell r="D711">
            <v>792</v>
          </cell>
          <cell r="E711">
            <v>126.72</v>
          </cell>
          <cell r="F711">
            <v>919</v>
          </cell>
        </row>
        <row r="712">
          <cell r="A712" t="str">
            <v>BOMBILLO INCANDESCENTE 100W-110V GLOBO 6</v>
          </cell>
          <cell r="B712">
            <v>494.20001220703097</v>
          </cell>
          <cell r="C712" t="str">
            <v>UND</v>
          </cell>
          <cell r="D712">
            <v>593.04001464843714</v>
          </cell>
          <cell r="E712">
            <v>94.88640234374995</v>
          </cell>
          <cell r="F712">
            <v>688</v>
          </cell>
        </row>
        <row r="713">
          <cell r="A713" t="str">
            <v>BOMBILLO INCANDESCENTE 100W-110V GLOBO T</v>
          </cell>
          <cell r="B713">
            <v>1692.59997558594</v>
          </cell>
          <cell r="C713" t="str">
            <v>UND</v>
          </cell>
          <cell r="D713">
            <v>2031.1199707031278</v>
          </cell>
          <cell r="E713">
            <v>324.97919531250045</v>
          </cell>
          <cell r="F713">
            <v>2356</v>
          </cell>
        </row>
        <row r="714">
          <cell r="A714" t="str">
            <v>BOMBILLO INCANDESCENTE 100W-110V OPTICA</v>
          </cell>
          <cell r="B714">
            <v>494.20001220703097</v>
          </cell>
          <cell r="C714" t="str">
            <v>UND</v>
          </cell>
          <cell r="D714">
            <v>593.04001464843714</v>
          </cell>
          <cell r="E714">
            <v>94.88640234374995</v>
          </cell>
          <cell r="F714">
            <v>688</v>
          </cell>
        </row>
        <row r="715">
          <cell r="A715" t="str">
            <v>BOMBILLO INCANDESCENTE 100W-120V CLARO</v>
          </cell>
          <cell r="B715">
            <v>494.20001220703097</v>
          </cell>
          <cell r="C715" t="str">
            <v>UND</v>
          </cell>
          <cell r="D715">
            <v>593.04001464843714</v>
          </cell>
          <cell r="E715">
            <v>94.88640234374995</v>
          </cell>
          <cell r="F715">
            <v>688</v>
          </cell>
        </row>
        <row r="716">
          <cell r="A716" t="str">
            <v>BOMBILLO INCANDESCENTE 60W-120V SPOTLINE</v>
          </cell>
          <cell r="B716">
            <v>464.79998779296898</v>
          </cell>
          <cell r="C716" t="str">
            <v>UND</v>
          </cell>
          <cell r="D716">
            <v>557.7599853515627</v>
          </cell>
          <cell r="E716">
            <v>89.241597656250036</v>
          </cell>
          <cell r="F716">
            <v>647</v>
          </cell>
        </row>
        <row r="717">
          <cell r="A717" t="str">
            <v>BOMBILLO INCANDESCENTE 60W-220V PHILIPS</v>
          </cell>
          <cell r="B717">
            <v>465</v>
          </cell>
          <cell r="C717" t="str">
            <v>UND</v>
          </cell>
          <cell r="D717">
            <v>558</v>
          </cell>
          <cell r="E717">
            <v>89.28</v>
          </cell>
          <cell r="F717">
            <v>647</v>
          </cell>
        </row>
        <row r="718">
          <cell r="A718" t="str">
            <v>BOMBILLO INCANDESCENTE DE 100W-110V</v>
          </cell>
          <cell r="B718">
            <v>660</v>
          </cell>
          <cell r="C718" t="str">
            <v>UND</v>
          </cell>
          <cell r="D718">
            <v>792</v>
          </cell>
          <cell r="E718">
            <v>126.72</v>
          </cell>
          <cell r="F718">
            <v>919</v>
          </cell>
        </row>
        <row r="719">
          <cell r="A719" t="str">
            <v>BOMBILLO INCANDESCENTE DE 100W-150V</v>
          </cell>
          <cell r="B719">
            <v>660</v>
          </cell>
          <cell r="C719" t="str">
            <v>UND</v>
          </cell>
          <cell r="D719">
            <v>792</v>
          </cell>
          <cell r="E719">
            <v>126.72</v>
          </cell>
          <cell r="F719">
            <v>919</v>
          </cell>
        </row>
        <row r="720">
          <cell r="A720" t="str">
            <v>BOMBILLO INCANDESCENTE DE 200W-220V</v>
          </cell>
          <cell r="B720">
            <v>1694</v>
          </cell>
          <cell r="C720" t="str">
            <v>UND</v>
          </cell>
          <cell r="D720">
            <v>2032.8</v>
          </cell>
          <cell r="E720">
            <v>325.24799999999999</v>
          </cell>
          <cell r="F720">
            <v>2358</v>
          </cell>
        </row>
        <row r="721">
          <cell r="A721" t="str">
            <v>BOMBILLO INCANDESCENTE DE 25W-120V AMAR</v>
          </cell>
          <cell r="B721">
            <v>672</v>
          </cell>
          <cell r="C721" t="str">
            <v>UND</v>
          </cell>
          <cell r="D721">
            <v>806.4</v>
          </cell>
          <cell r="E721">
            <v>129.024</v>
          </cell>
          <cell r="F721">
            <v>935</v>
          </cell>
        </row>
        <row r="722">
          <cell r="A722" t="str">
            <v>BOMBILLO INCANDESCENTE DE 25W-120V AZUL</v>
          </cell>
          <cell r="B722">
            <v>672</v>
          </cell>
          <cell r="C722" t="str">
            <v>UND</v>
          </cell>
          <cell r="D722">
            <v>806.4</v>
          </cell>
          <cell r="E722">
            <v>129.024</v>
          </cell>
          <cell r="F722">
            <v>935</v>
          </cell>
        </row>
        <row r="723">
          <cell r="A723" t="str">
            <v>BOMBILLO INCANDESCENTE DE 25W-120V ROJO</v>
          </cell>
          <cell r="B723">
            <v>672</v>
          </cell>
          <cell r="C723" t="str">
            <v>UND</v>
          </cell>
          <cell r="D723">
            <v>806.4</v>
          </cell>
          <cell r="E723">
            <v>129.024</v>
          </cell>
          <cell r="F723">
            <v>935</v>
          </cell>
        </row>
        <row r="724">
          <cell r="A724" t="str">
            <v>BOMBILLO INCANDESCENTE DE 25W-120V VERDE</v>
          </cell>
          <cell r="B724">
            <v>672</v>
          </cell>
          <cell r="C724" t="str">
            <v>UND</v>
          </cell>
          <cell r="D724">
            <v>806.4</v>
          </cell>
          <cell r="E724">
            <v>129.024</v>
          </cell>
          <cell r="F724">
            <v>935</v>
          </cell>
        </row>
        <row r="725">
          <cell r="A725" t="str">
            <v>BOMBILLO INCANDESCENTE DE 60W-120V</v>
          </cell>
          <cell r="B725">
            <v>672</v>
          </cell>
          <cell r="C725" t="str">
            <v>UND</v>
          </cell>
          <cell r="D725">
            <v>806.4</v>
          </cell>
          <cell r="E725">
            <v>129.024</v>
          </cell>
          <cell r="F725">
            <v>935</v>
          </cell>
        </row>
        <row r="726">
          <cell r="A726" t="str">
            <v>BOMBILLO INCANDESCENTE DE 60W-120V BLANC</v>
          </cell>
          <cell r="B726">
            <v>672</v>
          </cell>
          <cell r="C726" t="str">
            <v>UND</v>
          </cell>
          <cell r="D726">
            <v>806.4</v>
          </cell>
          <cell r="E726">
            <v>129.024</v>
          </cell>
          <cell r="F726">
            <v>935</v>
          </cell>
        </row>
        <row r="727">
          <cell r="A727" t="str">
            <v>BOMBILLO LUZ DIA COLOR AZUL 20W</v>
          </cell>
          <cell r="B727">
            <v>323</v>
          </cell>
          <cell r="C727" t="str">
            <v>UND</v>
          </cell>
          <cell r="D727">
            <v>387.59999999999997</v>
          </cell>
          <cell r="E727">
            <v>62.015999999999998</v>
          </cell>
          <cell r="F727">
            <v>450</v>
          </cell>
        </row>
        <row r="728">
          <cell r="A728" t="str">
            <v>BOMBILLO LUZ MIXTA DE 160W-110V</v>
          </cell>
          <cell r="B728">
            <v>18300</v>
          </cell>
          <cell r="C728" t="str">
            <v>UND</v>
          </cell>
          <cell r="D728">
            <v>21960</v>
          </cell>
          <cell r="E728">
            <v>3513.6</v>
          </cell>
          <cell r="F728">
            <v>25474</v>
          </cell>
        </row>
        <row r="729">
          <cell r="A729" t="str">
            <v>BOMBILLO LUZ MIXTA DE 160W-220V</v>
          </cell>
          <cell r="B729">
            <v>8700</v>
          </cell>
          <cell r="C729" t="str">
            <v>UND</v>
          </cell>
          <cell r="D729">
            <v>10440</v>
          </cell>
          <cell r="E729">
            <v>1670.4</v>
          </cell>
          <cell r="F729">
            <v>12110</v>
          </cell>
        </row>
        <row r="730">
          <cell r="A730" t="str">
            <v>BOMBILLO LUZ MIXTA DE 250W</v>
          </cell>
          <cell r="B730">
            <v>11184</v>
          </cell>
          <cell r="C730" t="str">
            <v>UND</v>
          </cell>
          <cell r="D730">
            <v>13420.8</v>
          </cell>
          <cell r="E730">
            <v>2147.328</v>
          </cell>
          <cell r="F730">
            <v>15568</v>
          </cell>
        </row>
        <row r="731">
          <cell r="A731" t="str">
            <v>BOMBILLO MERCURIO DE 125W</v>
          </cell>
          <cell r="B731">
            <v>5590</v>
          </cell>
          <cell r="C731" t="str">
            <v>UND</v>
          </cell>
          <cell r="D731">
            <v>6708</v>
          </cell>
          <cell r="E731">
            <v>1073.28</v>
          </cell>
          <cell r="F731">
            <v>7781</v>
          </cell>
        </row>
        <row r="732">
          <cell r="A732" t="str">
            <v>BOMBILLO MERCURIO DE 125W TUNGRAM</v>
          </cell>
          <cell r="B732">
            <v>5590</v>
          </cell>
          <cell r="C732" t="str">
            <v>UND</v>
          </cell>
          <cell r="D732">
            <v>6708</v>
          </cell>
          <cell r="E732">
            <v>1073.28</v>
          </cell>
          <cell r="F732">
            <v>7781</v>
          </cell>
        </row>
        <row r="733">
          <cell r="A733" t="str">
            <v>BOMBILLO MERCURIO DE 250W</v>
          </cell>
          <cell r="B733">
            <v>15840</v>
          </cell>
          <cell r="C733" t="str">
            <v>UND</v>
          </cell>
          <cell r="D733">
            <v>19008</v>
          </cell>
          <cell r="E733">
            <v>3041.28</v>
          </cell>
          <cell r="F733">
            <v>22049</v>
          </cell>
        </row>
        <row r="734">
          <cell r="A734" t="str">
            <v>BOMBILLO MERCURIO DE 400W</v>
          </cell>
          <cell r="B734">
            <v>21481</v>
          </cell>
          <cell r="C734" t="str">
            <v>UND</v>
          </cell>
          <cell r="D734">
            <v>25777.200000000001</v>
          </cell>
          <cell r="E734">
            <v>4124.3519999999999</v>
          </cell>
          <cell r="F734">
            <v>29902</v>
          </cell>
        </row>
        <row r="735">
          <cell r="A735" t="str">
            <v>BOMBILLO METAL HALIDE DE 1000W</v>
          </cell>
          <cell r="B735">
            <v>47850</v>
          </cell>
          <cell r="C735" t="str">
            <v>UND</v>
          </cell>
          <cell r="D735">
            <v>57420</v>
          </cell>
          <cell r="E735">
            <v>9187.2000000000007</v>
          </cell>
          <cell r="F735">
            <v>66607</v>
          </cell>
        </row>
        <row r="736">
          <cell r="A736" t="str">
            <v>BOMBILLO METAL HALIDE DE 250W</v>
          </cell>
          <cell r="B736">
            <v>31500</v>
          </cell>
          <cell r="C736" t="str">
            <v>UND</v>
          </cell>
          <cell r="D736">
            <v>37800</v>
          </cell>
          <cell r="E736">
            <v>6048</v>
          </cell>
          <cell r="F736">
            <v>43848</v>
          </cell>
        </row>
        <row r="737">
          <cell r="A737" t="str">
            <v>BOMBILLO METAL HALIDE DE 400W</v>
          </cell>
          <cell r="B737">
            <v>45535</v>
          </cell>
          <cell r="C737" t="str">
            <v>UND</v>
          </cell>
          <cell r="D737">
            <v>54642</v>
          </cell>
          <cell r="E737">
            <v>8742.7199999999993</v>
          </cell>
          <cell r="F737">
            <v>63385</v>
          </cell>
        </row>
        <row r="738">
          <cell r="A738" t="str">
            <v>BOMBILLO OJO BUEY 220V AMARILLO</v>
          </cell>
          <cell r="B738">
            <v>4000</v>
          </cell>
          <cell r="C738" t="str">
            <v>UND</v>
          </cell>
          <cell r="D738">
            <v>4800</v>
          </cell>
          <cell r="E738">
            <v>768</v>
          </cell>
          <cell r="F738">
            <v>5568</v>
          </cell>
        </row>
        <row r="739">
          <cell r="A739" t="str">
            <v>BOMBILLO PARA XB2B T.BA9S 28MM 130V</v>
          </cell>
          <cell r="B739">
            <v>5200</v>
          </cell>
          <cell r="C739" t="str">
            <v>UND</v>
          </cell>
          <cell r="D739">
            <v>6240</v>
          </cell>
          <cell r="E739">
            <v>998.4</v>
          </cell>
          <cell r="F739">
            <v>7238</v>
          </cell>
        </row>
        <row r="740">
          <cell r="A740" t="str">
            <v>BOMBILLO PARA XB2B T.BA9S 28MM 220V</v>
          </cell>
          <cell r="B740">
            <v>5200</v>
          </cell>
          <cell r="C740" t="str">
            <v>UND</v>
          </cell>
          <cell r="D740">
            <v>6240</v>
          </cell>
          <cell r="E740">
            <v>998.4</v>
          </cell>
          <cell r="F740">
            <v>7238</v>
          </cell>
        </row>
        <row r="741">
          <cell r="A741" t="str">
            <v>BOMBILLO REFLECTOR 100W INTERIOR</v>
          </cell>
          <cell r="B741">
            <v>4232.2001953124991</v>
          </cell>
          <cell r="C741" t="str">
            <v>UND</v>
          </cell>
          <cell r="D741">
            <v>5078.6402343749987</v>
          </cell>
          <cell r="E741">
            <v>812.58243749999986</v>
          </cell>
          <cell r="F741">
            <v>5891</v>
          </cell>
        </row>
        <row r="742">
          <cell r="A742" t="str">
            <v>BOMBILLO REFLECTOR 60W SPOTLINE R80 PHIL</v>
          </cell>
          <cell r="B742">
            <v>400</v>
          </cell>
          <cell r="C742" t="str">
            <v>UND</v>
          </cell>
          <cell r="D742">
            <v>480</v>
          </cell>
          <cell r="E742">
            <v>76.8</v>
          </cell>
          <cell r="F742">
            <v>557</v>
          </cell>
        </row>
        <row r="743">
          <cell r="A743" t="str">
            <v>BOMBILLO SODIO DE 150 TUBULAR</v>
          </cell>
          <cell r="B743">
            <v>23640</v>
          </cell>
          <cell r="C743" t="str">
            <v>UND</v>
          </cell>
          <cell r="D743">
            <v>28368</v>
          </cell>
          <cell r="E743">
            <v>4538.88</v>
          </cell>
          <cell r="F743">
            <v>32907</v>
          </cell>
        </row>
        <row r="744">
          <cell r="A744" t="str">
            <v>BOMBILLO SODIO DE 150W OVOIDE "SILVANIA"</v>
          </cell>
          <cell r="B744">
            <v>23640</v>
          </cell>
          <cell r="C744" t="str">
            <v>UND</v>
          </cell>
          <cell r="D744">
            <v>28368</v>
          </cell>
          <cell r="E744">
            <v>4538.88</v>
          </cell>
          <cell r="F744">
            <v>32907</v>
          </cell>
        </row>
        <row r="745">
          <cell r="A745" t="str">
            <v>BOMBILLO SODIO DE 250W TUBULAR</v>
          </cell>
          <cell r="B745">
            <v>28500</v>
          </cell>
          <cell r="C745" t="str">
            <v>UND</v>
          </cell>
          <cell r="D745">
            <v>34200</v>
          </cell>
          <cell r="E745">
            <v>5472</v>
          </cell>
          <cell r="F745">
            <v>39672</v>
          </cell>
        </row>
        <row r="746">
          <cell r="A746" t="str">
            <v>BOMBILLO SODIO DE 400W TUBULAR</v>
          </cell>
          <cell r="B746">
            <v>29376</v>
          </cell>
          <cell r="C746" t="str">
            <v>UND</v>
          </cell>
          <cell r="D746">
            <v>35251.199999999997</v>
          </cell>
          <cell r="E746">
            <v>5640.192</v>
          </cell>
          <cell r="F746">
            <v>40891</v>
          </cell>
        </row>
        <row r="747">
          <cell r="A747" t="str">
            <v>BOMBILLO SODIO DE 70W CON ARRANCADOR TUB</v>
          </cell>
          <cell r="B747">
            <v>14672</v>
          </cell>
          <cell r="C747" t="str">
            <v>UND</v>
          </cell>
          <cell r="D747">
            <v>17606.399999999998</v>
          </cell>
          <cell r="E747">
            <v>2817.0239999999999</v>
          </cell>
          <cell r="F747">
            <v>20423</v>
          </cell>
        </row>
        <row r="748">
          <cell r="A748" t="str">
            <v>BOMBILLO SODIO DE 70W OVOIDE C/ARR SILVA</v>
          </cell>
          <cell r="B748">
            <v>21736</v>
          </cell>
          <cell r="C748" t="str">
            <v>UND</v>
          </cell>
          <cell r="D748">
            <v>26083.200000000001</v>
          </cell>
          <cell r="E748">
            <v>4173.3119999999999</v>
          </cell>
          <cell r="F748">
            <v>30257</v>
          </cell>
        </row>
        <row r="749">
          <cell r="A749" t="str">
            <v>BOMBILLO SODIO DE 70W OVOIDE CON ARRANCA</v>
          </cell>
          <cell r="B749">
            <v>15180</v>
          </cell>
          <cell r="C749" t="str">
            <v>UND</v>
          </cell>
          <cell r="D749">
            <v>18216</v>
          </cell>
          <cell r="E749">
            <v>2914.56</v>
          </cell>
          <cell r="F749">
            <v>21131</v>
          </cell>
        </row>
        <row r="750">
          <cell r="A750" t="str">
            <v>BOMBILLO SODIO DE 70W TUBULAR SIN ARRANC</v>
          </cell>
          <cell r="B750">
            <v>18000</v>
          </cell>
          <cell r="C750" t="str">
            <v>UND</v>
          </cell>
          <cell r="D750">
            <v>21600</v>
          </cell>
          <cell r="E750">
            <v>3456</v>
          </cell>
          <cell r="F750">
            <v>25056</v>
          </cell>
        </row>
        <row r="751">
          <cell r="A751" t="str">
            <v>BOMBILLO T.BA 15D 35MM 110/160V</v>
          </cell>
          <cell r="B751">
            <v>7000</v>
          </cell>
          <cell r="C751" t="str">
            <v>UND</v>
          </cell>
          <cell r="D751">
            <v>8400</v>
          </cell>
          <cell r="E751">
            <v>1344</v>
          </cell>
          <cell r="F751">
            <v>9744</v>
          </cell>
        </row>
        <row r="752">
          <cell r="A752" t="str">
            <v>BOMBILLO T.BA 15D 35MM 220/260V</v>
          </cell>
          <cell r="B752">
            <v>7000</v>
          </cell>
          <cell r="C752" t="str">
            <v>UND</v>
          </cell>
          <cell r="D752">
            <v>8400</v>
          </cell>
          <cell r="E752">
            <v>1344</v>
          </cell>
          <cell r="F752">
            <v>9744</v>
          </cell>
        </row>
        <row r="753">
          <cell r="A753" t="str">
            <v>BOMBILLO T.BA 15D 35MM 48V.</v>
          </cell>
          <cell r="B753">
            <v>7000</v>
          </cell>
          <cell r="C753" t="str">
            <v>UND</v>
          </cell>
          <cell r="D753">
            <v>8400</v>
          </cell>
          <cell r="E753">
            <v>1344</v>
          </cell>
          <cell r="F753">
            <v>9744</v>
          </cell>
        </row>
        <row r="754">
          <cell r="A754" t="str">
            <v>BOMBILLO T.BA 15D 35MM.24V</v>
          </cell>
          <cell r="B754">
            <v>7000</v>
          </cell>
          <cell r="C754" t="str">
            <v>UND</v>
          </cell>
          <cell r="D754">
            <v>8400</v>
          </cell>
          <cell r="E754">
            <v>1344</v>
          </cell>
          <cell r="F754">
            <v>9744</v>
          </cell>
        </row>
        <row r="755">
          <cell r="A755" t="str">
            <v>BOMBILLOS MERCURIO DE 125W RAYADOS</v>
          </cell>
          <cell r="B755">
            <v>5590</v>
          </cell>
          <cell r="C755" t="str">
            <v>UND</v>
          </cell>
          <cell r="D755">
            <v>6708</v>
          </cell>
          <cell r="E755">
            <v>1073.28</v>
          </cell>
          <cell r="F755">
            <v>7781</v>
          </cell>
        </row>
        <row r="756">
          <cell r="A756" t="str">
            <v>BORNA 1810</v>
          </cell>
          <cell r="B756">
            <v>800</v>
          </cell>
          <cell r="C756" t="str">
            <v>UND</v>
          </cell>
          <cell r="D756">
            <v>960</v>
          </cell>
          <cell r="E756">
            <v>153.6</v>
          </cell>
          <cell r="F756">
            <v>1114</v>
          </cell>
        </row>
        <row r="757">
          <cell r="A757" t="str">
            <v>BORNA 18-10</v>
          </cell>
          <cell r="B757">
            <v>600</v>
          </cell>
          <cell r="C757" t="str">
            <v>UND</v>
          </cell>
          <cell r="D757">
            <v>720</v>
          </cell>
          <cell r="E757">
            <v>115.2</v>
          </cell>
          <cell r="F757">
            <v>835</v>
          </cell>
        </row>
        <row r="758">
          <cell r="A758" t="str">
            <v>BORNA AB1VV3535 TELEMECANIQUE</v>
          </cell>
          <cell r="B758">
            <v>4000</v>
          </cell>
          <cell r="C758" t="str">
            <v>UND</v>
          </cell>
          <cell r="D758">
            <v>4800</v>
          </cell>
          <cell r="E758">
            <v>768</v>
          </cell>
          <cell r="F758">
            <v>5568</v>
          </cell>
        </row>
        <row r="759">
          <cell r="A759" t="str">
            <v>BORNA COBRE ESTAÑADA #2 1HUECO</v>
          </cell>
          <cell r="B759">
            <v>1150</v>
          </cell>
          <cell r="C759" t="str">
            <v>UND</v>
          </cell>
          <cell r="D759">
            <v>1380</v>
          </cell>
          <cell r="E759">
            <v>220.8</v>
          </cell>
          <cell r="F759">
            <v>1601</v>
          </cell>
        </row>
        <row r="760">
          <cell r="A760" t="str">
            <v>BORNA COBRE ESTAÑADO # 4/0 1 HUECO</v>
          </cell>
          <cell r="B760">
            <v>1725</v>
          </cell>
          <cell r="C760" t="str">
            <v>UND</v>
          </cell>
          <cell r="D760">
            <v>2070</v>
          </cell>
          <cell r="E760">
            <v>331.2</v>
          </cell>
          <cell r="F760">
            <v>2401</v>
          </cell>
        </row>
        <row r="761">
          <cell r="A761" t="str">
            <v>BORNA COBRE ESTAÑADO No 4 NAL</v>
          </cell>
          <cell r="B761">
            <v>3800</v>
          </cell>
          <cell r="C761" t="str">
            <v>UND</v>
          </cell>
          <cell r="D761">
            <v>4560</v>
          </cell>
          <cell r="E761">
            <v>729.6</v>
          </cell>
          <cell r="F761">
            <v>5290</v>
          </cell>
        </row>
        <row r="762">
          <cell r="A762" t="str">
            <v>BORNA COMPRENSION EN ALUMINIO No. 2/0</v>
          </cell>
          <cell r="B762">
            <v>9394</v>
          </cell>
          <cell r="C762" t="str">
            <v>UND</v>
          </cell>
          <cell r="D762">
            <v>11272.8</v>
          </cell>
          <cell r="E762">
            <v>1803.6479999999999</v>
          </cell>
          <cell r="F762">
            <v>13076</v>
          </cell>
        </row>
        <row r="763">
          <cell r="A763" t="str">
            <v>BORNA CONEXION 143AMP</v>
          </cell>
          <cell r="B763">
            <v>18000</v>
          </cell>
          <cell r="C763" t="str">
            <v>UND</v>
          </cell>
          <cell r="D763">
            <v>21600</v>
          </cell>
          <cell r="E763">
            <v>3456</v>
          </cell>
          <cell r="F763">
            <v>25056</v>
          </cell>
        </row>
        <row r="764">
          <cell r="A764" t="str">
            <v>BORNA CONEXION 87AMP</v>
          </cell>
          <cell r="B764">
            <v>9000</v>
          </cell>
          <cell r="C764" t="str">
            <v>UND</v>
          </cell>
          <cell r="D764">
            <v>10800</v>
          </cell>
          <cell r="E764">
            <v>1728</v>
          </cell>
          <cell r="F764">
            <v>12528</v>
          </cell>
        </row>
        <row r="765">
          <cell r="A765" t="str">
            <v>BORNA CONEXION TIERRA 12 AWG</v>
          </cell>
          <cell r="B765">
            <v>11000</v>
          </cell>
          <cell r="C765" t="str">
            <v>UND</v>
          </cell>
          <cell r="D765">
            <v>13200</v>
          </cell>
          <cell r="E765">
            <v>2112</v>
          </cell>
          <cell r="F765">
            <v>15312</v>
          </cell>
        </row>
        <row r="766">
          <cell r="A766" t="str">
            <v>BORNA CONTROL REF. 37001 LEGRAND</v>
          </cell>
          <cell r="B766">
            <v>1364</v>
          </cell>
          <cell r="C766" t="str">
            <v>UND</v>
          </cell>
          <cell r="D766">
            <v>1636.8</v>
          </cell>
          <cell r="E766">
            <v>261.88799999999998</v>
          </cell>
          <cell r="F766">
            <v>1899</v>
          </cell>
        </row>
        <row r="767">
          <cell r="A767" t="str">
            <v>BORNA CORTOCIRCUITABLE WAGO</v>
          </cell>
          <cell r="B767">
            <v>13110</v>
          </cell>
          <cell r="C767" t="str">
            <v>UND</v>
          </cell>
          <cell r="D767">
            <v>15732</v>
          </cell>
          <cell r="E767">
            <v>2517.12</v>
          </cell>
          <cell r="F767">
            <v>18249</v>
          </cell>
        </row>
        <row r="768">
          <cell r="A768" t="str">
            <v>BORNA Cu/ESTAÑADO No 1  2 HUECOS D</v>
          </cell>
          <cell r="B768">
            <v>2000</v>
          </cell>
          <cell r="C768" t="str">
            <v>UND</v>
          </cell>
          <cell r="D768">
            <v>2400</v>
          </cell>
          <cell r="E768">
            <v>384</v>
          </cell>
          <cell r="F768">
            <v>2784</v>
          </cell>
        </row>
        <row r="769">
          <cell r="A769" t="str">
            <v>BORNA Cu/ESTAÑADO No 1/0 1 HUECO</v>
          </cell>
          <cell r="B769">
            <v>6883</v>
          </cell>
          <cell r="C769" t="str">
            <v>UND</v>
          </cell>
          <cell r="D769">
            <v>8259.6</v>
          </cell>
          <cell r="E769">
            <v>1321.5360000000001</v>
          </cell>
          <cell r="F769">
            <v>9581</v>
          </cell>
        </row>
        <row r="770">
          <cell r="A770" t="str">
            <v>BORNA Cu/ESTAÑADO No 1/0 1 HUECO D</v>
          </cell>
          <cell r="B770">
            <v>6883</v>
          </cell>
          <cell r="C770" t="str">
            <v>UND</v>
          </cell>
          <cell r="D770">
            <v>8259.6</v>
          </cell>
          <cell r="E770">
            <v>1321.5360000000001</v>
          </cell>
          <cell r="F770">
            <v>9581</v>
          </cell>
        </row>
        <row r="771">
          <cell r="A771" t="str">
            <v>BORNA Cu/ESTAÑADO No 1/0 2 HUECOS D</v>
          </cell>
          <cell r="B771">
            <v>7000</v>
          </cell>
          <cell r="C771" t="str">
            <v>UND</v>
          </cell>
          <cell r="D771">
            <v>8400</v>
          </cell>
          <cell r="E771">
            <v>1344</v>
          </cell>
          <cell r="F771">
            <v>9744</v>
          </cell>
        </row>
        <row r="772">
          <cell r="A772" t="str">
            <v>BORNA Cu/ESTAÑADO No 1000 2 HUECOS</v>
          </cell>
          <cell r="B772">
            <v>77242</v>
          </cell>
          <cell r="C772" t="str">
            <v>UND</v>
          </cell>
          <cell r="D772">
            <v>92690.4</v>
          </cell>
          <cell r="E772">
            <v>14830.464</v>
          </cell>
          <cell r="F772">
            <v>107521</v>
          </cell>
        </row>
        <row r="773">
          <cell r="A773" t="str">
            <v>BORNA Cu/ESTAÑADO No 2  1 HUECO D</v>
          </cell>
          <cell r="B773">
            <v>5624</v>
          </cell>
          <cell r="C773" t="str">
            <v>UND</v>
          </cell>
          <cell r="D773">
            <v>6748.8</v>
          </cell>
          <cell r="E773">
            <v>1079.808</v>
          </cell>
          <cell r="F773">
            <v>7829</v>
          </cell>
        </row>
        <row r="774">
          <cell r="A774" t="str">
            <v>BORNA Cu/ESTAÑADO No 2 1 HUECO</v>
          </cell>
          <cell r="B774">
            <v>5624</v>
          </cell>
          <cell r="C774" t="str">
            <v>UND</v>
          </cell>
          <cell r="D774">
            <v>6748.8</v>
          </cell>
          <cell r="E774">
            <v>1079.808</v>
          </cell>
          <cell r="F774">
            <v>7829</v>
          </cell>
        </row>
        <row r="775">
          <cell r="A775" t="str">
            <v>BORNA Cu/ESTAÑADO No 2 2 HUECOS</v>
          </cell>
          <cell r="B775">
            <v>6146</v>
          </cell>
          <cell r="C775" t="str">
            <v>UND</v>
          </cell>
          <cell r="D775">
            <v>7375.2</v>
          </cell>
          <cell r="E775">
            <v>1180.0319999999999</v>
          </cell>
          <cell r="F775">
            <v>8555</v>
          </cell>
        </row>
        <row r="776">
          <cell r="A776" t="str">
            <v>BORNA Cu/ESTAÑADO No 2/0 1 HUECO D</v>
          </cell>
          <cell r="B776">
            <v>8320</v>
          </cell>
          <cell r="C776" t="str">
            <v>UND</v>
          </cell>
          <cell r="D776">
            <v>9984</v>
          </cell>
          <cell r="E776">
            <v>1597.44</v>
          </cell>
          <cell r="F776">
            <v>11581</v>
          </cell>
        </row>
        <row r="777">
          <cell r="A777" t="str">
            <v>BORNA Cu/ESTAÑADO No 2/0 2 HUECOS D</v>
          </cell>
          <cell r="B777">
            <v>8000</v>
          </cell>
          <cell r="C777" t="str">
            <v>UND</v>
          </cell>
          <cell r="D777">
            <v>9600</v>
          </cell>
          <cell r="E777">
            <v>1536</v>
          </cell>
          <cell r="F777">
            <v>11136</v>
          </cell>
        </row>
        <row r="778">
          <cell r="A778" t="str">
            <v>BORNA Cu/ESTAÑADO No 250 1 HUECO</v>
          </cell>
          <cell r="B778">
            <v>17804</v>
          </cell>
          <cell r="C778" t="str">
            <v>UND</v>
          </cell>
          <cell r="D778">
            <v>21364.799999999999</v>
          </cell>
          <cell r="E778">
            <v>3418.3679999999999</v>
          </cell>
          <cell r="F778">
            <v>24783</v>
          </cell>
        </row>
        <row r="779">
          <cell r="A779" t="str">
            <v>BORNA Cu/ESTAÑADO No 250 1 HUECO D</v>
          </cell>
          <cell r="B779">
            <v>17804</v>
          </cell>
          <cell r="C779" t="str">
            <v>UND</v>
          </cell>
          <cell r="D779">
            <v>21364.799999999999</v>
          </cell>
          <cell r="E779">
            <v>3418.3679999999999</v>
          </cell>
          <cell r="F779">
            <v>24783</v>
          </cell>
        </row>
        <row r="780">
          <cell r="A780" t="str">
            <v>BORNA Cu/ESTAÑADO No 250 2 HUECOS</v>
          </cell>
          <cell r="B780">
            <v>20956</v>
          </cell>
          <cell r="C780" t="str">
            <v>UND</v>
          </cell>
          <cell r="D780">
            <v>25147.200000000001</v>
          </cell>
          <cell r="E780">
            <v>4023.5520000000001</v>
          </cell>
          <cell r="F780">
            <v>29171</v>
          </cell>
        </row>
        <row r="781">
          <cell r="A781" t="str">
            <v>BORNA Cu/ESTAÑADO No 250 2 HUECOS D</v>
          </cell>
          <cell r="B781">
            <v>20956</v>
          </cell>
          <cell r="C781" t="str">
            <v>UND</v>
          </cell>
          <cell r="D781">
            <v>25147.200000000001</v>
          </cell>
          <cell r="E781">
            <v>4023.5520000000001</v>
          </cell>
          <cell r="F781">
            <v>29171</v>
          </cell>
        </row>
        <row r="782">
          <cell r="A782" t="str">
            <v>BORNA Cu/ESTAÑADO No 300 1 HUECO</v>
          </cell>
          <cell r="B782">
            <v>23022</v>
          </cell>
          <cell r="C782" t="str">
            <v>UND</v>
          </cell>
          <cell r="D782">
            <v>27626.399999999998</v>
          </cell>
          <cell r="E782">
            <v>4420.2240000000002</v>
          </cell>
          <cell r="F782">
            <v>32047</v>
          </cell>
        </row>
        <row r="783">
          <cell r="A783" t="str">
            <v>BORNA Cu/ESTAÑADO No 300 1 HUECO D</v>
          </cell>
          <cell r="B783">
            <v>23022</v>
          </cell>
          <cell r="C783" t="str">
            <v>UND</v>
          </cell>
          <cell r="D783">
            <v>27626.399999999998</v>
          </cell>
          <cell r="E783">
            <v>4420.2240000000002</v>
          </cell>
          <cell r="F783">
            <v>32047</v>
          </cell>
        </row>
        <row r="784">
          <cell r="A784" t="str">
            <v>BORNA Cu/ESTAÑADO No 300 2 HUECOS</v>
          </cell>
          <cell r="B784">
            <v>24660</v>
          </cell>
          <cell r="C784" t="str">
            <v>UND</v>
          </cell>
          <cell r="D784">
            <v>29592</v>
          </cell>
          <cell r="E784">
            <v>4734.72</v>
          </cell>
          <cell r="F784">
            <v>34327</v>
          </cell>
        </row>
        <row r="785">
          <cell r="A785" t="str">
            <v>BORNA Cu/ESTAÑADO No 350 1 HUECO</v>
          </cell>
          <cell r="B785">
            <v>27125</v>
          </cell>
          <cell r="C785" t="str">
            <v>UND</v>
          </cell>
          <cell r="D785">
            <v>32550</v>
          </cell>
          <cell r="E785">
            <v>5208</v>
          </cell>
          <cell r="F785">
            <v>37758</v>
          </cell>
        </row>
        <row r="786">
          <cell r="A786" t="str">
            <v>BORNA Cu/ESTAÑADO No 350 1 HUECO D</v>
          </cell>
          <cell r="B786">
            <v>27125</v>
          </cell>
          <cell r="C786" t="str">
            <v>UND</v>
          </cell>
          <cell r="D786">
            <v>32550</v>
          </cell>
          <cell r="E786">
            <v>5208</v>
          </cell>
          <cell r="F786">
            <v>37758</v>
          </cell>
        </row>
        <row r="787">
          <cell r="A787" t="str">
            <v>BORNA Cu/ESTAÑADO No 350 2 HUECOS</v>
          </cell>
          <cell r="B787">
            <v>29098</v>
          </cell>
          <cell r="C787" t="str">
            <v>UND</v>
          </cell>
          <cell r="D787">
            <v>34917.599999999999</v>
          </cell>
          <cell r="E787">
            <v>5586.8159999999998</v>
          </cell>
          <cell r="F787">
            <v>40504</v>
          </cell>
        </row>
        <row r="788">
          <cell r="A788" t="str">
            <v>BORNA Cu/ESTAÑADO No 4 1 HUECO</v>
          </cell>
          <cell r="B788">
            <v>5177</v>
          </cell>
          <cell r="C788" t="str">
            <v>UND</v>
          </cell>
          <cell r="D788">
            <v>6212.4</v>
          </cell>
          <cell r="E788">
            <v>993.98399999999992</v>
          </cell>
          <cell r="F788">
            <v>7206</v>
          </cell>
        </row>
        <row r="789">
          <cell r="A789" t="str">
            <v>BORNA Cu/ESTAÑADO No 4/0 1 HUECO</v>
          </cell>
          <cell r="B789">
            <v>13001</v>
          </cell>
          <cell r="C789" t="str">
            <v>UND</v>
          </cell>
          <cell r="D789">
            <v>15601.199999999999</v>
          </cell>
          <cell r="E789">
            <v>2496.192</v>
          </cell>
          <cell r="F789">
            <v>18097</v>
          </cell>
        </row>
        <row r="790">
          <cell r="A790" t="str">
            <v>BORNA Cu/ESTAÑADO No 4/0 1 HUECO D</v>
          </cell>
          <cell r="B790">
            <v>13001</v>
          </cell>
          <cell r="C790" t="str">
            <v>UND</v>
          </cell>
          <cell r="D790">
            <v>15601.199999999999</v>
          </cell>
          <cell r="E790">
            <v>2496.192</v>
          </cell>
          <cell r="F790">
            <v>18097</v>
          </cell>
        </row>
        <row r="791">
          <cell r="A791" t="str">
            <v>BORNA Cu/ESTAÑADO No 4/0 2 HUECOS</v>
          </cell>
          <cell r="B791">
            <v>14713</v>
          </cell>
          <cell r="C791" t="str">
            <v>UND</v>
          </cell>
          <cell r="D791">
            <v>17655.599999999999</v>
          </cell>
          <cell r="E791">
            <v>2824.8959999999997</v>
          </cell>
          <cell r="F791">
            <v>20480</v>
          </cell>
        </row>
        <row r="792">
          <cell r="A792" t="str">
            <v>BORNA Cu/ESTAÑADO No 4/0 2 HUECOS D</v>
          </cell>
          <cell r="B792">
            <v>14713</v>
          </cell>
          <cell r="C792" t="str">
            <v>UND</v>
          </cell>
          <cell r="D792">
            <v>17655.599999999999</v>
          </cell>
          <cell r="E792">
            <v>2824.8959999999997</v>
          </cell>
          <cell r="F792">
            <v>20480</v>
          </cell>
        </row>
        <row r="793">
          <cell r="A793" t="str">
            <v>BORNA Cu/ESTAÑADO No 500 1 HUECO</v>
          </cell>
          <cell r="B793">
            <v>31495</v>
          </cell>
          <cell r="C793" t="str">
            <v>UND</v>
          </cell>
          <cell r="D793">
            <v>37794</v>
          </cell>
          <cell r="E793">
            <v>6047.04</v>
          </cell>
          <cell r="F793">
            <v>43841</v>
          </cell>
        </row>
        <row r="794">
          <cell r="A794" t="str">
            <v>BORNA Cu/ESTAÑADO No 500 1 HUECO D</v>
          </cell>
          <cell r="B794">
            <v>31495</v>
          </cell>
          <cell r="C794" t="str">
            <v>UND</v>
          </cell>
          <cell r="D794">
            <v>37794</v>
          </cell>
          <cell r="E794">
            <v>6047.04</v>
          </cell>
          <cell r="F794">
            <v>43841</v>
          </cell>
        </row>
        <row r="795">
          <cell r="A795" t="str">
            <v>BORNA Cu/ESTAÑADO No 500 2 HUECOS</v>
          </cell>
          <cell r="B795">
            <v>37123</v>
          </cell>
          <cell r="C795" t="str">
            <v>UND</v>
          </cell>
          <cell r="D795">
            <v>44547.6</v>
          </cell>
          <cell r="E795">
            <v>7127.616</v>
          </cell>
          <cell r="F795">
            <v>51675</v>
          </cell>
        </row>
        <row r="796">
          <cell r="A796" t="str">
            <v>BORNA Cu/ESTAÑADO No 500 2 HUECOS D</v>
          </cell>
          <cell r="B796">
            <v>37123</v>
          </cell>
          <cell r="C796" t="str">
            <v>UND</v>
          </cell>
          <cell r="D796">
            <v>44547.6</v>
          </cell>
          <cell r="E796">
            <v>7127.616</v>
          </cell>
          <cell r="F796">
            <v>51675</v>
          </cell>
        </row>
        <row r="797">
          <cell r="A797" t="str">
            <v>BORNA Cu/ESTAÑADO No 6 1 HUECO</v>
          </cell>
          <cell r="B797">
            <v>5044</v>
          </cell>
          <cell r="C797" t="str">
            <v>UND</v>
          </cell>
          <cell r="D797">
            <v>6052.8</v>
          </cell>
          <cell r="E797">
            <v>968.44800000000009</v>
          </cell>
          <cell r="F797">
            <v>7021</v>
          </cell>
        </row>
        <row r="798">
          <cell r="A798" t="str">
            <v>BORNA Cu/ESTAÑADO No 750 2 HUECOS</v>
          </cell>
          <cell r="B798">
            <v>59876</v>
          </cell>
          <cell r="C798" t="str">
            <v>UND</v>
          </cell>
          <cell r="D798">
            <v>71851.199999999997</v>
          </cell>
          <cell r="E798">
            <v>11496.191999999999</v>
          </cell>
          <cell r="F798">
            <v>83347</v>
          </cell>
        </row>
        <row r="799">
          <cell r="A799" t="str">
            <v>BORNA Cu/ESTAÑDO No 2/0 1 HUECO</v>
          </cell>
          <cell r="B799">
            <v>8320</v>
          </cell>
          <cell r="C799" t="str">
            <v>UND</v>
          </cell>
          <cell r="D799">
            <v>9984</v>
          </cell>
          <cell r="E799">
            <v>1597.44</v>
          </cell>
          <cell r="F799">
            <v>11581</v>
          </cell>
        </row>
        <row r="800">
          <cell r="A800" t="str">
            <v>BORNA Cu/ESTAÑDO No 266.8 2 HUECOS D</v>
          </cell>
          <cell r="B800">
            <v>7000</v>
          </cell>
          <cell r="C800" t="str">
            <v>UND</v>
          </cell>
          <cell r="D800">
            <v>8400</v>
          </cell>
          <cell r="E800">
            <v>1344</v>
          </cell>
          <cell r="F800">
            <v>9744</v>
          </cell>
        </row>
        <row r="801">
          <cell r="A801" t="str">
            <v>BORNA DE CONEXION A TIERRA  8AWG</v>
          </cell>
          <cell r="B801">
            <v>15000</v>
          </cell>
          <cell r="C801" t="str">
            <v>UND</v>
          </cell>
          <cell r="D801">
            <v>18000</v>
          </cell>
          <cell r="E801">
            <v>2880</v>
          </cell>
          <cell r="F801">
            <v>20880</v>
          </cell>
        </row>
        <row r="802">
          <cell r="A802" t="str">
            <v>BORNA DE CONEXION A TIERRA 10AWG</v>
          </cell>
          <cell r="B802">
            <v>13000</v>
          </cell>
          <cell r="C802" t="str">
            <v>UND</v>
          </cell>
          <cell r="D802">
            <v>15600</v>
          </cell>
          <cell r="E802">
            <v>2496</v>
          </cell>
          <cell r="F802">
            <v>18096</v>
          </cell>
        </row>
        <row r="803">
          <cell r="A803" t="str">
            <v>BORNA DE FUERZA REF. 37002 LEGRAND</v>
          </cell>
          <cell r="B803">
            <v>1947</v>
          </cell>
          <cell r="C803" t="str">
            <v>UND</v>
          </cell>
          <cell r="D803">
            <v>2336.4</v>
          </cell>
          <cell r="E803">
            <v>373.82400000000001</v>
          </cell>
          <cell r="F803">
            <v>2710</v>
          </cell>
        </row>
        <row r="804">
          <cell r="A804" t="str">
            <v>BORNA DE PASO PARA SET 282-870-24/10AWG</v>
          </cell>
          <cell r="B804">
            <v>7210</v>
          </cell>
          <cell r="C804" t="str">
            <v>UND</v>
          </cell>
          <cell r="D804">
            <v>8652</v>
          </cell>
          <cell r="E804">
            <v>1384.32</v>
          </cell>
          <cell r="F804">
            <v>10036</v>
          </cell>
        </row>
        <row r="805">
          <cell r="A805" t="str">
            <v>BORNA DESCONECTABLE LEGRAND</v>
          </cell>
          <cell r="B805">
            <v>4062.80004882813</v>
          </cell>
          <cell r="C805" t="str">
            <v>UND</v>
          </cell>
          <cell r="D805">
            <v>4875.3600585937556</v>
          </cell>
          <cell r="E805">
            <v>780.05760937500088</v>
          </cell>
          <cell r="F805">
            <v>5655</v>
          </cell>
        </row>
        <row r="806">
          <cell r="A806" t="str">
            <v>BORNA FUSIBLE REF.37089 LEGRAND</v>
          </cell>
          <cell r="B806">
            <v>6545</v>
          </cell>
          <cell r="C806" t="str">
            <v>UND</v>
          </cell>
          <cell r="D806">
            <v>7854</v>
          </cell>
          <cell r="E806">
            <v>1256.6400000000001</v>
          </cell>
          <cell r="F806">
            <v>9111</v>
          </cell>
        </row>
        <row r="807">
          <cell r="A807" t="str">
            <v>BORNA MAMVT 45A 10AWG</v>
          </cell>
          <cell r="B807">
            <v>4000</v>
          </cell>
          <cell r="C807" t="str">
            <v>UND</v>
          </cell>
          <cell r="D807">
            <v>4800</v>
          </cell>
          <cell r="E807">
            <v>768</v>
          </cell>
          <cell r="F807">
            <v>5568</v>
          </cell>
        </row>
        <row r="808">
          <cell r="A808" t="str">
            <v>BORNA PORTAFUSIBLE LEGRAND</v>
          </cell>
          <cell r="B808">
            <v>4062.80004882813</v>
          </cell>
          <cell r="C808" t="str">
            <v>UND</v>
          </cell>
          <cell r="D808">
            <v>4875.3600585937556</v>
          </cell>
          <cell r="E808">
            <v>780.05760937500088</v>
          </cell>
          <cell r="F808">
            <v>5655</v>
          </cell>
        </row>
        <row r="809">
          <cell r="A809" t="str">
            <v>BORNA TERMINAL DE PONCHAR # 4 AWG</v>
          </cell>
          <cell r="B809">
            <v>1950</v>
          </cell>
          <cell r="C809" t="str">
            <v>UND</v>
          </cell>
          <cell r="D809">
            <v>2340</v>
          </cell>
          <cell r="E809">
            <v>374.40000000000003</v>
          </cell>
          <cell r="F809">
            <v>2714</v>
          </cell>
        </row>
        <row r="810">
          <cell r="A810" t="str">
            <v>BORNA UNIPOLAR   AMPERIOS   AWG</v>
          </cell>
          <cell r="B810">
            <v>9000</v>
          </cell>
          <cell r="C810" t="str">
            <v>UND</v>
          </cell>
          <cell r="D810">
            <v>10800</v>
          </cell>
          <cell r="E810">
            <v>1728</v>
          </cell>
          <cell r="F810">
            <v>12528</v>
          </cell>
        </row>
        <row r="811">
          <cell r="A811" t="str">
            <v>BORNA UNIPOLAR 14-8</v>
          </cell>
          <cell r="B811">
            <v>3080</v>
          </cell>
          <cell r="C811" t="str">
            <v>UND</v>
          </cell>
          <cell r="D811">
            <v>3696</v>
          </cell>
          <cell r="E811">
            <v>591.36</v>
          </cell>
          <cell r="F811">
            <v>4287</v>
          </cell>
        </row>
        <row r="812">
          <cell r="A812" t="str">
            <v>BORNA UNIPOLAR 205 AMPERIOS</v>
          </cell>
          <cell r="B812">
            <v>30000</v>
          </cell>
          <cell r="C812" t="str">
            <v>UND</v>
          </cell>
          <cell r="D812">
            <v>36000</v>
          </cell>
          <cell r="E812">
            <v>5760</v>
          </cell>
          <cell r="F812">
            <v>41760</v>
          </cell>
        </row>
        <row r="813">
          <cell r="A813" t="str">
            <v>BORNA UNIPOLAR 27A</v>
          </cell>
          <cell r="B813">
            <v>3200</v>
          </cell>
          <cell r="C813" t="str">
            <v>UND</v>
          </cell>
          <cell r="D813">
            <v>3840</v>
          </cell>
          <cell r="E813">
            <v>614.4</v>
          </cell>
          <cell r="F813">
            <v>4454</v>
          </cell>
        </row>
        <row r="814">
          <cell r="A814" t="str">
            <v>BORNA UNIPOLAR 35A 10AWG LEGRAND</v>
          </cell>
          <cell r="B814">
            <v>1050</v>
          </cell>
          <cell r="C814" t="str">
            <v>UND</v>
          </cell>
          <cell r="D814">
            <v>1260</v>
          </cell>
          <cell r="E814">
            <v>201.6</v>
          </cell>
          <cell r="F814">
            <v>1462</v>
          </cell>
        </row>
        <row r="815">
          <cell r="A815" t="str">
            <v>BORNA UNIPOLAR 36 AMPERIOS 12AWG</v>
          </cell>
          <cell r="B815">
            <v>3500</v>
          </cell>
          <cell r="C815" t="str">
            <v>UND</v>
          </cell>
          <cell r="D815">
            <v>4200</v>
          </cell>
          <cell r="E815">
            <v>672</v>
          </cell>
          <cell r="F815">
            <v>4872</v>
          </cell>
        </row>
        <row r="816">
          <cell r="A816" t="str">
            <v>BORNA UNIPOLAR 405 AMPERIOS</v>
          </cell>
          <cell r="B816">
            <v>47000</v>
          </cell>
          <cell r="C816" t="str">
            <v>UND</v>
          </cell>
          <cell r="D816">
            <v>56400</v>
          </cell>
          <cell r="E816">
            <v>9024</v>
          </cell>
          <cell r="F816">
            <v>65424</v>
          </cell>
        </row>
        <row r="817">
          <cell r="A817" t="str">
            <v>BORNA UNIPOLAR 47 AMPERIOS 10AWG</v>
          </cell>
          <cell r="B817">
            <v>4800</v>
          </cell>
          <cell r="C817" t="str">
            <v>UND</v>
          </cell>
          <cell r="D817">
            <v>5760</v>
          </cell>
          <cell r="E817">
            <v>921.6</v>
          </cell>
          <cell r="F817">
            <v>6682</v>
          </cell>
        </row>
        <row r="818">
          <cell r="A818" t="str">
            <v>BORNA UNIPOLAR 65 AMPERIOS 6AWG</v>
          </cell>
          <cell r="B818">
            <v>6100</v>
          </cell>
          <cell r="C818" t="str">
            <v>UND</v>
          </cell>
          <cell r="D818">
            <v>7320</v>
          </cell>
          <cell r="E818">
            <v>1171.2</v>
          </cell>
          <cell r="F818">
            <v>8491</v>
          </cell>
        </row>
        <row r="819">
          <cell r="A819" t="str">
            <v>BORNA UNIPOLAR WK65L35 KEMAKEUR</v>
          </cell>
          <cell r="B819">
            <v>8000</v>
          </cell>
          <cell r="C819" t="str">
            <v>UND</v>
          </cell>
          <cell r="D819">
            <v>9600</v>
          </cell>
          <cell r="E819">
            <v>1536</v>
          </cell>
          <cell r="F819">
            <v>11136</v>
          </cell>
        </row>
        <row r="820">
          <cell r="A820" t="str">
            <v>BORNAS A TIERRA STANDARD 41A. WAGO</v>
          </cell>
          <cell r="B820">
            <v>1794</v>
          </cell>
          <cell r="C820" t="str">
            <v>UND</v>
          </cell>
          <cell r="D820">
            <v>2152.7999999999997</v>
          </cell>
          <cell r="E820">
            <v>344.44799999999998</v>
          </cell>
          <cell r="F820">
            <v>2497</v>
          </cell>
        </row>
        <row r="821">
          <cell r="A821" t="str">
            <v>BORNAS CORTOCIRCUITABLES PARA VOLTAJE.</v>
          </cell>
          <cell r="B821">
            <v>12564</v>
          </cell>
          <cell r="C821" t="str">
            <v>UND</v>
          </cell>
          <cell r="D821">
            <v>15076.8</v>
          </cell>
          <cell r="E821">
            <v>2412.288</v>
          </cell>
          <cell r="F821">
            <v>17489</v>
          </cell>
        </row>
        <row r="822">
          <cell r="A822" t="str">
            <v>BORNAS DE PONCHAR 100 AMP</v>
          </cell>
          <cell r="B822">
            <v>9000</v>
          </cell>
          <cell r="C822" t="str">
            <v>UND</v>
          </cell>
          <cell r="D822">
            <v>10800</v>
          </cell>
          <cell r="E822">
            <v>1728</v>
          </cell>
          <cell r="F822">
            <v>12528</v>
          </cell>
        </row>
        <row r="823">
          <cell r="A823" t="str">
            <v>BORNAS DE PONCHAR 150 AMP</v>
          </cell>
          <cell r="B823">
            <v>9900</v>
          </cell>
          <cell r="C823" t="str">
            <v>UND</v>
          </cell>
          <cell r="D823">
            <v>11880</v>
          </cell>
          <cell r="E823">
            <v>1900.8</v>
          </cell>
          <cell r="F823">
            <v>13781</v>
          </cell>
        </row>
        <row r="824">
          <cell r="A824" t="str">
            <v>BORNAS DE PONCHAR 50 AMP</v>
          </cell>
          <cell r="B824">
            <v>6200</v>
          </cell>
          <cell r="C824" t="str">
            <v>UND</v>
          </cell>
          <cell r="D824">
            <v>7440</v>
          </cell>
          <cell r="E824">
            <v>1190.4000000000001</v>
          </cell>
          <cell r="F824">
            <v>8630</v>
          </cell>
        </row>
        <row r="825">
          <cell r="A825" t="str">
            <v>BORNAS DISICO</v>
          </cell>
          <cell r="C825" t="str">
            <v>UND</v>
          </cell>
          <cell r="D825">
            <v>0</v>
          </cell>
          <cell r="E825">
            <v>0</v>
          </cell>
          <cell r="F825">
            <v>0</v>
          </cell>
        </row>
        <row r="826">
          <cell r="A826" t="str">
            <v>BORNAS PARA SET CON BORNAS 282-860 WAGO</v>
          </cell>
          <cell r="B826">
            <v>6555</v>
          </cell>
          <cell r="C826" t="str">
            <v>UND</v>
          </cell>
          <cell r="D826">
            <v>7866</v>
          </cell>
          <cell r="E826">
            <v>1258.56</v>
          </cell>
          <cell r="F826">
            <v>9125</v>
          </cell>
        </row>
        <row r="827">
          <cell r="A827" t="str">
            <v>BORNAS SW PASO STANDARD 28/12AWG-32A</v>
          </cell>
          <cell r="B827">
            <v>1449</v>
          </cell>
          <cell r="C827" t="str">
            <v>UND</v>
          </cell>
          <cell r="D827">
            <v>1738.8</v>
          </cell>
          <cell r="E827">
            <v>278.20800000000003</v>
          </cell>
          <cell r="F827">
            <v>2017</v>
          </cell>
        </row>
        <row r="828">
          <cell r="A828" t="str">
            <v>BORNE DE CONEXION 26AMP. 22-12AWG</v>
          </cell>
          <cell r="B828">
            <v>2700</v>
          </cell>
          <cell r="C828" t="str">
            <v>UND</v>
          </cell>
          <cell r="D828">
            <v>3240</v>
          </cell>
          <cell r="E828">
            <v>518.4</v>
          </cell>
          <cell r="F828">
            <v>3758</v>
          </cell>
        </row>
        <row r="829">
          <cell r="A829" t="str">
            <v>BORNE DE CONEXION 34AMP.18-10AWG</v>
          </cell>
          <cell r="B829">
            <v>3300</v>
          </cell>
          <cell r="C829" t="str">
            <v>UND</v>
          </cell>
          <cell r="D829">
            <v>3960</v>
          </cell>
          <cell r="E829">
            <v>633.6</v>
          </cell>
          <cell r="F829">
            <v>4594</v>
          </cell>
        </row>
        <row r="830">
          <cell r="A830" t="str">
            <v>BORNE DE CONEXION 44AMP.14-8AWG</v>
          </cell>
          <cell r="B830">
            <v>4000</v>
          </cell>
          <cell r="C830" t="str">
            <v>UND</v>
          </cell>
          <cell r="D830">
            <v>4800</v>
          </cell>
          <cell r="E830">
            <v>768</v>
          </cell>
          <cell r="F830">
            <v>5568</v>
          </cell>
        </row>
        <row r="831">
          <cell r="A831" t="str">
            <v>BORNE PARA CABLE DESNUDO NS100/160</v>
          </cell>
          <cell r="B831">
            <v>18000</v>
          </cell>
          <cell r="C831" t="str">
            <v>UND</v>
          </cell>
          <cell r="D831">
            <v>21600</v>
          </cell>
          <cell r="E831">
            <v>3456</v>
          </cell>
          <cell r="F831">
            <v>25056</v>
          </cell>
        </row>
        <row r="832">
          <cell r="A832" t="str">
            <v>BORNE PARA CABLE DESNUDO NS160/250 MG</v>
          </cell>
          <cell r="B832">
            <v>40000</v>
          </cell>
          <cell r="C832" t="str">
            <v>UND</v>
          </cell>
          <cell r="D832">
            <v>48000</v>
          </cell>
          <cell r="E832">
            <v>7680</v>
          </cell>
          <cell r="F832">
            <v>55680</v>
          </cell>
        </row>
        <row r="833">
          <cell r="A833" t="str">
            <v>BORNE PARA CABLE DESNUDO NS250/400 M.G.</v>
          </cell>
          <cell r="B833">
            <v>65000</v>
          </cell>
          <cell r="C833" t="str">
            <v>UND</v>
          </cell>
          <cell r="D833">
            <v>78000</v>
          </cell>
          <cell r="E833">
            <v>12480</v>
          </cell>
          <cell r="F833">
            <v>90480</v>
          </cell>
        </row>
        <row r="834">
          <cell r="A834" t="str">
            <v>BORNE SUSPENSOR CON J</v>
          </cell>
          <cell r="B834">
            <v>1087</v>
          </cell>
          <cell r="C834" t="str">
            <v>UND</v>
          </cell>
          <cell r="D834">
            <v>1304.3999999999999</v>
          </cell>
          <cell r="E834">
            <v>208.70399999999998</v>
          </cell>
          <cell r="F834">
            <v>1513</v>
          </cell>
        </row>
        <row r="835">
          <cell r="A835" t="str">
            <v>BORNE SUSPENSOR SIN J</v>
          </cell>
          <cell r="B835">
            <v>632</v>
          </cell>
          <cell r="C835" t="str">
            <v>UND</v>
          </cell>
          <cell r="D835">
            <v>758.4</v>
          </cell>
          <cell r="E835">
            <v>121.34399999999999</v>
          </cell>
          <cell r="F835">
            <v>880</v>
          </cell>
        </row>
        <row r="836">
          <cell r="A836" t="str">
            <v>BORNERA DE PORCELANA 2 ELEMENTOS</v>
          </cell>
          <cell r="B836">
            <v>162000</v>
          </cell>
          <cell r="C836" t="str">
            <v>UND</v>
          </cell>
          <cell r="D836">
            <v>194400</v>
          </cell>
          <cell r="E836">
            <v>31104</v>
          </cell>
          <cell r="F836">
            <v>225504</v>
          </cell>
        </row>
        <row r="837">
          <cell r="A837" t="str">
            <v>BORNERA DE PORCELANA 3 ELEMENTOS LANDIS</v>
          </cell>
          <cell r="B837">
            <v>162000</v>
          </cell>
          <cell r="C837" t="str">
            <v>UND</v>
          </cell>
          <cell r="D837">
            <v>194400</v>
          </cell>
          <cell r="E837">
            <v>31104</v>
          </cell>
          <cell r="F837">
            <v>225504</v>
          </cell>
        </row>
        <row r="838">
          <cell r="A838" t="str">
            <v>BOTAS PARA RJ-45 AMARILLO UNICOM</v>
          </cell>
          <cell r="B838">
            <v>420</v>
          </cell>
          <cell r="C838" t="str">
            <v>UND</v>
          </cell>
          <cell r="D838">
            <v>504</v>
          </cell>
          <cell r="E838">
            <v>80.64</v>
          </cell>
          <cell r="F838">
            <v>585</v>
          </cell>
        </row>
        <row r="839">
          <cell r="A839" t="str">
            <v>BOTON CIEGO</v>
          </cell>
          <cell r="B839">
            <v>490</v>
          </cell>
          <cell r="C839" t="str">
            <v>UND</v>
          </cell>
          <cell r="D839">
            <v>588</v>
          </cell>
          <cell r="E839">
            <v>94.08</v>
          </cell>
          <cell r="F839">
            <v>682</v>
          </cell>
        </row>
        <row r="840">
          <cell r="A840" t="str">
            <v>BOTON CIEGO</v>
          </cell>
          <cell r="B840">
            <v>490</v>
          </cell>
          <cell r="C840" t="str">
            <v>UND</v>
          </cell>
          <cell r="D840">
            <v>588</v>
          </cell>
          <cell r="E840">
            <v>94.08</v>
          </cell>
          <cell r="F840">
            <v>682</v>
          </cell>
        </row>
        <row r="841">
          <cell r="A841" t="str">
            <v>BOTON PULSADOR</v>
          </cell>
          <cell r="B841">
            <v>25000</v>
          </cell>
          <cell r="C841" t="str">
            <v>UND</v>
          </cell>
          <cell r="D841">
            <v>30000</v>
          </cell>
          <cell r="E841">
            <v>4800</v>
          </cell>
          <cell r="F841">
            <v>34800</v>
          </cell>
        </row>
        <row r="842">
          <cell r="A842" t="str">
            <v>BOTON PULSADOR C/CAPUCHON NEGRO (A)</v>
          </cell>
          <cell r="B842">
            <v>48000</v>
          </cell>
          <cell r="C842" t="str">
            <v>UND</v>
          </cell>
          <cell r="D842">
            <v>57600</v>
          </cell>
          <cell r="E842">
            <v>9216</v>
          </cell>
          <cell r="F842">
            <v>66816</v>
          </cell>
        </row>
        <row r="843">
          <cell r="A843" t="str">
            <v>BOTON PULSADOR C/CAPUCHON NEGRO NA</v>
          </cell>
          <cell r="B843">
            <v>48000</v>
          </cell>
          <cell r="C843" t="str">
            <v>UND</v>
          </cell>
          <cell r="D843">
            <v>57600</v>
          </cell>
          <cell r="E843">
            <v>9216</v>
          </cell>
          <cell r="F843">
            <v>66816</v>
          </cell>
        </row>
        <row r="844">
          <cell r="A844" t="str">
            <v>BOTON PULSADOR C/CAPUCHON ROJO (C)</v>
          </cell>
          <cell r="B844">
            <v>48000</v>
          </cell>
          <cell r="C844" t="str">
            <v>UND</v>
          </cell>
          <cell r="D844">
            <v>57600</v>
          </cell>
          <cell r="E844">
            <v>9216</v>
          </cell>
          <cell r="F844">
            <v>66816</v>
          </cell>
        </row>
        <row r="845">
          <cell r="A845" t="str">
            <v>BOTON PULSADOR C/CAPUCHON ROJO NC</v>
          </cell>
          <cell r="B845">
            <v>48000</v>
          </cell>
          <cell r="C845" t="str">
            <v>UND</v>
          </cell>
          <cell r="D845">
            <v>57600</v>
          </cell>
          <cell r="E845">
            <v>9216</v>
          </cell>
          <cell r="F845">
            <v>66816</v>
          </cell>
        </row>
        <row r="846">
          <cell r="A846" t="str">
            <v>BOTON PULSADOR CON CAPUCHON MARCHA</v>
          </cell>
          <cell r="B846">
            <v>66000</v>
          </cell>
          <cell r="C846" t="str">
            <v>UND</v>
          </cell>
          <cell r="D846">
            <v>79200</v>
          </cell>
          <cell r="E846">
            <v>12672</v>
          </cell>
          <cell r="F846">
            <v>91872</v>
          </cell>
        </row>
        <row r="847">
          <cell r="A847" t="str">
            <v>BOTON PULSADOR DE SETA 40ROJO CON ENCLAV</v>
          </cell>
          <cell r="B847">
            <v>48000</v>
          </cell>
          <cell r="C847" t="str">
            <v>UND</v>
          </cell>
          <cell r="D847">
            <v>57600</v>
          </cell>
          <cell r="E847">
            <v>9216</v>
          </cell>
          <cell r="F847">
            <v>66816</v>
          </cell>
        </row>
        <row r="848">
          <cell r="A848" t="str">
            <v>BOTON PULSADOR DE SETA 40ROJO CON ENCLAV</v>
          </cell>
          <cell r="B848">
            <v>48000</v>
          </cell>
          <cell r="C848" t="str">
            <v>UND</v>
          </cell>
          <cell r="D848">
            <v>57600</v>
          </cell>
          <cell r="E848">
            <v>9216</v>
          </cell>
          <cell r="F848">
            <v>66816</v>
          </cell>
        </row>
        <row r="849">
          <cell r="A849" t="str">
            <v>BOTON PULSADOR DE SETA ROJO 1A+1C</v>
          </cell>
          <cell r="B849">
            <v>106000</v>
          </cell>
          <cell r="C849" t="str">
            <v>UND</v>
          </cell>
          <cell r="D849">
            <v>127200</v>
          </cell>
          <cell r="E849">
            <v>20352</v>
          </cell>
          <cell r="F849">
            <v>147552</v>
          </cell>
        </row>
        <row r="850">
          <cell r="A850" t="str">
            <v>BOTON PULSADOR DESETA ROJO CON ENCLAVAMI</v>
          </cell>
          <cell r="B850">
            <v>139000</v>
          </cell>
          <cell r="C850" t="str">
            <v>UND</v>
          </cell>
          <cell r="D850">
            <v>166800</v>
          </cell>
          <cell r="E850">
            <v>26688</v>
          </cell>
          <cell r="F850">
            <v>193488</v>
          </cell>
        </row>
        <row r="851">
          <cell r="A851" t="str">
            <v>BOTON PULSADOR DOBLE C/PIL.LUMI.S/LAMP</v>
          </cell>
          <cell r="B851">
            <v>84000</v>
          </cell>
          <cell r="C851" t="str">
            <v>UND</v>
          </cell>
          <cell r="D851">
            <v>100800</v>
          </cell>
          <cell r="E851">
            <v>16128</v>
          </cell>
          <cell r="F851">
            <v>116928</v>
          </cell>
        </row>
        <row r="852">
          <cell r="A852" t="str">
            <v>BOTON PULSADOR DOBLE CON LED 120VAC</v>
          </cell>
          <cell r="B852">
            <v>84000</v>
          </cell>
          <cell r="C852" t="str">
            <v>UND</v>
          </cell>
          <cell r="D852">
            <v>100800</v>
          </cell>
          <cell r="E852">
            <v>16128</v>
          </cell>
          <cell r="F852">
            <v>116928</v>
          </cell>
        </row>
        <row r="853">
          <cell r="A853" t="str">
            <v>BOTON PULSADOR DOBLE CON LED 240VAC</v>
          </cell>
          <cell r="B853">
            <v>84000</v>
          </cell>
          <cell r="C853" t="str">
            <v>UND</v>
          </cell>
          <cell r="D853">
            <v>100800</v>
          </cell>
          <cell r="E853">
            <v>16128</v>
          </cell>
          <cell r="F853">
            <v>116928</v>
          </cell>
        </row>
        <row r="854">
          <cell r="A854" t="str">
            <v>BOTON PULSADOR NEGRO (A)</v>
          </cell>
          <cell r="B854">
            <v>27000</v>
          </cell>
          <cell r="C854" t="str">
            <v>UND</v>
          </cell>
          <cell r="D854">
            <v>32400</v>
          </cell>
          <cell r="E854">
            <v>5184</v>
          </cell>
          <cell r="F854">
            <v>37584</v>
          </cell>
        </row>
        <row r="855">
          <cell r="A855" t="str">
            <v>BOTON PULSADOR NEGRO 1 NA</v>
          </cell>
          <cell r="B855">
            <v>11900</v>
          </cell>
          <cell r="C855" t="str">
            <v>UND</v>
          </cell>
          <cell r="D855">
            <v>14280</v>
          </cell>
          <cell r="E855">
            <v>2284.8000000000002</v>
          </cell>
          <cell r="F855">
            <v>16565</v>
          </cell>
        </row>
        <row r="856">
          <cell r="A856" t="str">
            <v>BOTON PULSADOR NEGRO 1NC+1NA 30MM</v>
          </cell>
          <cell r="B856">
            <v>49500</v>
          </cell>
          <cell r="C856" t="str">
            <v>UND</v>
          </cell>
          <cell r="D856">
            <v>59400</v>
          </cell>
          <cell r="E856">
            <v>9504</v>
          </cell>
          <cell r="F856">
            <v>68904</v>
          </cell>
        </row>
        <row r="857">
          <cell r="A857" t="str">
            <v>BOTON PULSADOR NEGRO NA</v>
          </cell>
          <cell r="B857">
            <v>11900</v>
          </cell>
          <cell r="C857" t="str">
            <v>UND</v>
          </cell>
          <cell r="D857">
            <v>14280</v>
          </cell>
          <cell r="E857">
            <v>2284.8000000000002</v>
          </cell>
          <cell r="F857">
            <v>16565</v>
          </cell>
        </row>
        <row r="858">
          <cell r="A858" t="str">
            <v>BOTON PULSADOR RASANTE NEGRO (NA)</v>
          </cell>
          <cell r="B858">
            <v>27000</v>
          </cell>
          <cell r="C858" t="str">
            <v>UND</v>
          </cell>
          <cell r="D858">
            <v>32400</v>
          </cell>
          <cell r="E858">
            <v>5184</v>
          </cell>
          <cell r="F858">
            <v>37584</v>
          </cell>
        </row>
        <row r="859">
          <cell r="A859" t="str">
            <v>BOTON PULSADOR RASANTE ROJO (NC)</v>
          </cell>
          <cell r="B859">
            <v>27000</v>
          </cell>
          <cell r="C859" t="str">
            <v>UND</v>
          </cell>
          <cell r="D859">
            <v>32400</v>
          </cell>
          <cell r="E859">
            <v>5184</v>
          </cell>
          <cell r="F859">
            <v>37584</v>
          </cell>
        </row>
        <row r="860">
          <cell r="A860" t="str">
            <v>BOTON PULSADOR RASANTE VERDE (NA)</v>
          </cell>
          <cell r="B860">
            <v>27000</v>
          </cell>
          <cell r="C860" t="str">
            <v>UND</v>
          </cell>
          <cell r="D860">
            <v>32400</v>
          </cell>
          <cell r="E860">
            <v>5184</v>
          </cell>
          <cell r="F860">
            <v>37584</v>
          </cell>
        </row>
        <row r="861">
          <cell r="A861" t="str">
            <v>BOTON PULSADOR ROJO (C)</v>
          </cell>
          <cell r="B861">
            <v>27000</v>
          </cell>
          <cell r="C861" t="str">
            <v>UND</v>
          </cell>
          <cell r="D861">
            <v>32400</v>
          </cell>
          <cell r="E861">
            <v>5184</v>
          </cell>
          <cell r="F861">
            <v>37584</v>
          </cell>
        </row>
        <row r="862">
          <cell r="A862" t="str">
            <v>BOTON PULSADOR ROJO 1 NC</v>
          </cell>
          <cell r="B862">
            <v>11900</v>
          </cell>
          <cell r="C862" t="str">
            <v>UND</v>
          </cell>
          <cell r="D862">
            <v>14280</v>
          </cell>
          <cell r="E862">
            <v>2284.8000000000002</v>
          </cell>
          <cell r="F862">
            <v>16565</v>
          </cell>
        </row>
        <row r="863">
          <cell r="A863" t="str">
            <v>BOTON PULSADOR ROJO 1C+1NA 30MM</v>
          </cell>
          <cell r="B863">
            <v>49500</v>
          </cell>
          <cell r="C863" t="str">
            <v>UND</v>
          </cell>
          <cell r="D863">
            <v>59400</v>
          </cell>
          <cell r="E863">
            <v>9504</v>
          </cell>
          <cell r="F863">
            <v>68904</v>
          </cell>
        </row>
        <row r="864">
          <cell r="A864" t="str">
            <v>BOTON PULSADOR ROJO NC</v>
          </cell>
          <cell r="B864">
            <v>11900</v>
          </cell>
          <cell r="C864" t="str">
            <v>UND</v>
          </cell>
          <cell r="D864">
            <v>14280</v>
          </cell>
          <cell r="E864">
            <v>2284.8000000000002</v>
          </cell>
          <cell r="F864">
            <v>16565</v>
          </cell>
        </row>
        <row r="865">
          <cell r="A865" t="str">
            <v>BOTON PULSADOR VERDE (NA)</v>
          </cell>
          <cell r="B865">
            <v>27000</v>
          </cell>
          <cell r="C865" t="str">
            <v>UND</v>
          </cell>
          <cell r="D865">
            <v>32400</v>
          </cell>
          <cell r="E865">
            <v>5184</v>
          </cell>
          <cell r="F865">
            <v>37584</v>
          </cell>
        </row>
        <row r="866">
          <cell r="A866" t="str">
            <v>BOTON PULSADOR VERDE 1 NA</v>
          </cell>
          <cell r="B866">
            <v>11900</v>
          </cell>
          <cell r="C866" t="str">
            <v>UND</v>
          </cell>
          <cell r="D866">
            <v>14280</v>
          </cell>
          <cell r="E866">
            <v>2284.8000000000002</v>
          </cell>
          <cell r="F866">
            <v>16565</v>
          </cell>
        </row>
        <row r="867">
          <cell r="A867" t="str">
            <v>BOTON PULSADOR VERDE 1NC+1NA 30MM</v>
          </cell>
          <cell r="B867">
            <v>49500</v>
          </cell>
          <cell r="C867" t="str">
            <v>UND</v>
          </cell>
          <cell r="D867">
            <v>59400</v>
          </cell>
          <cell r="E867">
            <v>9504</v>
          </cell>
          <cell r="F867">
            <v>68904</v>
          </cell>
        </row>
        <row r="868">
          <cell r="A868" t="str">
            <v>BOTON PULSADOR VERDE NA</v>
          </cell>
          <cell r="B868">
            <v>11900</v>
          </cell>
          <cell r="C868" t="str">
            <v>UND</v>
          </cell>
          <cell r="D868">
            <v>14280</v>
          </cell>
          <cell r="E868">
            <v>2284.8000000000002</v>
          </cell>
          <cell r="F868">
            <v>16565</v>
          </cell>
        </row>
        <row r="869">
          <cell r="A869" t="str">
            <v>BOTON PULSADOR VERDE/ROJO</v>
          </cell>
          <cell r="B869">
            <v>56000</v>
          </cell>
          <cell r="C869" t="str">
            <v>UND</v>
          </cell>
          <cell r="D869">
            <v>67200</v>
          </cell>
          <cell r="E869">
            <v>10752</v>
          </cell>
          <cell r="F869">
            <v>77952</v>
          </cell>
        </row>
        <row r="870">
          <cell r="A870" t="str">
            <v>BOTON PULSADOR VERDE/ROJO 1NA+1NC</v>
          </cell>
          <cell r="B870">
            <v>56000</v>
          </cell>
          <cell r="C870" t="str">
            <v>UND</v>
          </cell>
          <cell r="D870">
            <v>67200</v>
          </cell>
          <cell r="E870">
            <v>10752</v>
          </cell>
          <cell r="F870">
            <v>77952</v>
          </cell>
        </row>
        <row r="871">
          <cell r="A871" t="str">
            <v>BOTON TIMBRE</v>
          </cell>
          <cell r="B871">
            <v>3940</v>
          </cell>
          <cell r="C871" t="str">
            <v>UND</v>
          </cell>
          <cell r="D871">
            <v>4728</v>
          </cell>
          <cell r="E871">
            <v>756.48</v>
          </cell>
          <cell r="F871">
            <v>5484</v>
          </cell>
        </row>
        <row r="872">
          <cell r="A872" t="str">
            <v>BOTON TIMBRE AVE</v>
          </cell>
          <cell r="B872">
            <v>4000</v>
          </cell>
          <cell r="C872" t="str">
            <v>UND</v>
          </cell>
          <cell r="D872">
            <v>4800</v>
          </cell>
          <cell r="E872">
            <v>768</v>
          </cell>
          <cell r="F872">
            <v>5568</v>
          </cell>
        </row>
        <row r="873">
          <cell r="A873" t="str">
            <v>BOTON TIMBRE L.P.</v>
          </cell>
          <cell r="B873">
            <v>6810</v>
          </cell>
          <cell r="C873" t="str">
            <v>UND</v>
          </cell>
          <cell r="D873">
            <v>8172</v>
          </cell>
          <cell r="E873">
            <v>1307.52</v>
          </cell>
          <cell r="F873">
            <v>9480</v>
          </cell>
        </row>
        <row r="874">
          <cell r="A874" t="str">
            <v>BOTON TIMBRE LESITAL</v>
          </cell>
          <cell r="B874">
            <v>4000</v>
          </cell>
          <cell r="C874" t="str">
            <v>UND</v>
          </cell>
          <cell r="D874">
            <v>4800</v>
          </cell>
          <cell r="E874">
            <v>768</v>
          </cell>
          <cell r="F874">
            <v>5568</v>
          </cell>
        </row>
        <row r="875">
          <cell r="A875" t="str">
            <v>BOTON TIMBRE LUMINEX CLASICA</v>
          </cell>
          <cell r="B875">
            <v>3800</v>
          </cell>
          <cell r="C875" t="str">
            <v>UND</v>
          </cell>
          <cell r="D875">
            <v>4560</v>
          </cell>
          <cell r="E875">
            <v>729.6</v>
          </cell>
          <cell r="F875">
            <v>5290</v>
          </cell>
        </row>
        <row r="876">
          <cell r="A876" t="str">
            <v>BOTON TIMBRE LUZ PILOTO CREMA</v>
          </cell>
          <cell r="B876">
            <v>10340</v>
          </cell>
          <cell r="C876" t="str">
            <v>UND</v>
          </cell>
          <cell r="D876">
            <v>12408</v>
          </cell>
          <cell r="E876">
            <v>1985.28</v>
          </cell>
          <cell r="F876">
            <v>14393</v>
          </cell>
        </row>
        <row r="877">
          <cell r="A877" t="str">
            <v>BOTON TIMBRE SOBRE PONER AVE</v>
          </cell>
          <cell r="B877">
            <v>630</v>
          </cell>
          <cell r="C877" t="str">
            <v>UND</v>
          </cell>
          <cell r="D877">
            <v>756</v>
          </cell>
          <cell r="E877">
            <v>120.96000000000001</v>
          </cell>
          <cell r="F877">
            <v>877</v>
          </cell>
        </row>
        <row r="878">
          <cell r="A878" t="str">
            <v>BOTON TIMBRE SOBREPONER</v>
          </cell>
          <cell r="B878">
            <v>3420</v>
          </cell>
          <cell r="C878" t="str">
            <v>UND</v>
          </cell>
          <cell r="D878">
            <v>4104</v>
          </cell>
          <cell r="E878">
            <v>656.64</v>
          </cell>
          <cell r="F878">
            <v>4761</v>
          </cell>
        </row>
        <row r="879">
          <cell r="A879" t="str">
            <v>BRAZO LAMPARA DE 1/2" X 1 MTS</v>
          </cell>
          <cell r="B879">
            <v>6120</v>
          </cell>
          <cell r="C879" t="str">
            <v>UND</v>
          </cell>
          <cell r="D879">
            <v>7344</v>
          </cell>
          <cell r="E879">
            <v>1175.04</v>
          </cell>
          <cell r="F879">
            <v>8519</v>
          </cell>
        </row>
        <row r="880">
          <cell r="A880" t="str">
            <v>BRAZO LAMPARA DE 1/2" X 1.50 MTS</v>
          </cell>
          <cell r="B880">
            <v>7920</v>
          </cell>
          <cell r="C880" t="str">
            <v>UND</v>
          </cell>
          <cell r="D880">
            <v>9504</v>
          </cell>
          <cell r="E880">
            <v>1520.64</v>
          </cell>
          <cell r="F880">
            <v>11025</v>
          </cell>
        </row>
        <row r="881">
          <cell r="A881" t="str">
            <v>BRAZO LAMPARA DE 1/2" X 2 MTS</v>
          </cell>
          <cell r="B881">
            <v>9720</v>
          </cell>
          <cell r="C881" t="str">
            <v>UND</v>
          </cell>
          <cell r="D881">
            <v>11664</v>
          </cell>
          <cell r="E881">
            <v>1866.24</v>
          </cell>
          <cell r="F881">
            <v>13530</v>
          </cell>
        </row>
        <row r="882">
          <cell r="A882" t="str">
            <v>BRAZO LAMPARA DE 2"X 1.50 M</v>
          </cell>
          <cell r="B882">
            <v>10200</v>
          </cell>
          <cell r="C882" t="str">
            <v>UND</v>
          </cell>
          <cell r="D882">
            <v>12240</v>
          </cell>
          <cell r="E882">
            <v>1958.4</v>
          </cell>
          <cell r="F882">
            <v>14198</v>
          </cell>
        </row>
        <row r="883">
          <cell r="A883" t="str">
            <v>BRAZO SENCILLO HORIZONTALTUBO 3/4X1.5MT</v>
          </cell>
          <cell r="B883">
            <v>4961</v>
          </cell>
          <cell r="C883" t="str">
            <v>UND</v>
          </cell>
          <cell r="D883">
            <v>5953.2</v>
          </cell>
          <cell r="E883">
            <v>952.51199999999994</v>
          </cell>
          <cell r="F883">
            <v>6906</v>
          </cell>
        </row>
        <row r="884">
          <cell r="A884" t="str">
            <v>BRAZO SENCILLO HORIZOTAL TUBO 11/2X1.2MT</v>
          </cell>
          <cell r="B884">
            <v>43668</v>
          </cell>
          <cell r="C884" t="str">
            <v>UND</v>
          </cell>
          <cell r="D884">
            <v>52401.599999999999</v>
          </cell>
          <cell r="E884">
            <v>8384.2559999999994</v>
          </cell>
          <cell r="F884">
            <v>60786</v>
          </cell>
        </row>
        <row r="885">
          <cell r="A885" t="str">
            <v>BRAZO SENCILLO HORIZOTAL TUBO 11/4X1.2MT</v>
          </cell>
          <cell r="B885">
            <v>7000</v>
          </cell>
          <cell r="C885" t="str">
            <v>UND</v>
          </cell>
          <cell r="D885">
            <v>8400</v>
          </cell>
          <cell r="E885">
            <v>1344</v>
          </cell>
          <cell r="F885">
            <v>9744</v>
          </cell>
        </row>
        <row r="886">
          <cell r="A886" t="str">
            <v>BRAZO SENCILLO VERTICAL TUBO 3/4X1.5MT</v>
          </cell>
          <cell r="B886">
            <v>5493</v>
          </cell>
          <cell r="C886" t="str">
            <v>UND</v>
          </cell>
          <cell r="D886">
            <v>6591.5999999999995</v>
          </cell>
          <cell r="E886">
            <v>1054.6559999999999</v>
          </cell>
          <cell r="F886">
            <v>7646</v>
          </cell>
        </row>
        <row r="887">
          <cell r="A887" t="str">
            <v>BREAKER 3X100 AMP CENTRON SIMMENS 3VL</v>
          </cell>
          <cell r="B887">
            <v>142735</v>
          </cell>
          <cell r="C887" t="str">
            <v>UND</v>
          </cell>
          <cell r="D887">
            <v>171282</v>
          </cell>
          <cell r="E887">
            <v>27405.119999999999</v>
          </cell>
          <cell r="F887">
            <v>198687</v>
          </cell>
        </row>
        <row r="888">
          <cell r="A888" t="str">
            <v>BREAKER 3X1000 AMP CENTRON SIMMENS 3VL</v>
          </cell>
          <cell r="B888">
            <v>4316469</v>
          </cell>
          <cell r="C888" t="str">
            <v>UND</v>
          </cell>
          <cell r="D888">
            <v>5179762.8</v>
          </cell>
          <cell r="E888">
            <v>828762.04799999995</v>
          </cell>
          <cell r="F888">
            <v>6008525</v>
          </cell>
        </row>
        <row r="889">
          <cell r="A889" t="str">
            <v>BREAKER 3X150 AMP CENTRON SIMMENS 3VL</v>
          </cell>
          <cell r="B889">
            <v>438326</v>
          </cell>
          <cell r="C889" t="str">
            <v>UND</v>
          </cell>
          <cell r="D889">
            <v>525991.19999999995</v>
          </cell>
          <cell r="E889">
            <v>84158.59199999999</v>
          </cell>
          <cell r="F889">
            <v>610150</v>
          </cell>
        </row>
        <row r="890">
          <cell r="A890" t="str">
            <v>BREAKER 3X1500 AMP CENTRON SIMMENS 3VL</v>
          </cell>
          <cell r="B890">
            <v>6618296</v>
          </cell>
          <cell r="C890" t="str">
            <v>UND</v>
          </cell>
          <cell r="D890">
            <v>7941955.1999999993</v>
          </cell>
          <cell r="E890">
            <v>1270712.8319999999</v>
          </cell>
          <cell r="F890">
            <v>9212668</v>
          </cell>
        </row>
        <row r="891">
          <cell r="A891" t="str">
            <v>BREAKER 3X200 AMP CENTRON SIMMENS 3VL</v>
          </cell>
          <cell r="B891">
            <v>509618</v>
          </cell>
          <cell r="C891" t="str">
            <v>UND</v>
          </cell>
          <cell r="D891">
            <v>611541.6</v>
          </cell>
          <cell r="E891">
            <v>97846.656000000003</v>
          </cell>
          <cell r="F891">
            <v>709388</v>
          </cell>
        </row>
        <row r="892">
          <cell r="A892" t="str">
            <v>BREAKER 3X350 AMP CENTRON SIMMENS 3VL</v>
          </cell>
          <cell r="B892">
            <v>936910</v>
          </cell>
          <cell r="C892" t="str">
            <v>UND</v>
          </cell>
          <cell r="D892">
            <v>1124292</v>
          </cell>
          <cell r="E892">
            <v>179886.72</v>
          </cell>
          <cell r="F892">
            <v>1304179</v>
          </cell>
        </row>
        <row r="893">
          <cell r="A893" t="str">
            <v>BREAKER 3X50 AMP CENTRON SIMMENS 3VL</v>
          </cell>
          <cell r="B893">
            <v>125836</v>
          </cell>
          <cell r="C893" t="str">
            <v>UND</v>
          </cell>
          <cell r="D893">
            <v>151003.19999999998</v>
          </cell>
          <cell r="E893">
            <v>24160.511999999999</v>
          </cell>
          <cell r="F893">
            <v>175164</v>
          </cell>
        </row>
        <row r="894">
          <cell r="A894" t="str">
            <v>BREAKER 3X60 AMP CENTRON SIMMENS 3VL</v>
          </cell>
          <cell r="B894">
            <v>125836</v>
          </cell>
          <cell r="C894" t="str">
            <v>UND</v>
          </cell>
          <cell r="D894">
            <v>151003.19999999998</v>
          </cell>
          <cell r="E894">
            <v>24160.511999999999</v>
          </cell>
          <cell r="F894">
            <v>175164</v>
          </cell>
        </row>
        <row r="895">
          <cell r="A895" t="str">
            <v>BREAKER 3X600 AMP GENERAL ELECTRIC</v>
          </cell>
          <cell r="B895">
            <v>1390000</v>
          </cell>
          <cell r="C895" t="str">
            <v>UND</v>
          </cell>
          <cell r="D895">
            <v>1668000</v>
          </cell>
          <cell r="E895">
            <v>266880</v>
          </cell>
          <cell r="F895">
            <v>1934880</v>
          </cell>
        </row>
        <row r="896">
          <cell r="A896" t="str">
            <v>BREAKER 3X70 AMP CENTRON SIMMENS 3VL</v>
          </cell>
          <cell r="B896">
            <v>141362</v>
          </cell>
          <cell r="C896" t="str">
            <v>UND</v>
          </cell>
          <cell r="D896">
            <v>169634.4</v>
          </cell>
          <cell r="E896">
            <v>27141.504000000001</v>
          </cell>
          <cell r="F896">
            <v>196776</v>
          </cell>
        </row>
        <row r="897">
          <cell r="A897" t="str">
            <v>BREAKER 3X80 AMP CENTRON SIMMENS 3VL</v>
          </cell>
          <cell r="B897">
            <v>141362</v>
          </cell>
          <cell r="C897" t="str">
            <v>UND</v>
          </cell>
          <cell r="D897">
            <v>169634.4</v>
          </cell>
          <cell r="E897">
            <v>27141.504000000001</v>
          </cell>
          <cell r="F897">
            <v>196776</v>
          </cell>
        </row>
        <row r="898">
          <cell r="A898" t="str">
            <v>BREAKER 3X800 AMP CENTRON SIMMENS 3VL</v>
          </cell>
          <cell r="B898">
            <v>3033201</v>
          </cell>
          <cell r="C898" t="str">
            <v>UND</v>
          </cell>
          <cell r="D898">
            <v>3639841.1999999997</v>
          </cell>
          <cell r="E898">
            <v>582374.59199999995</v>
          </cell>
          <cell r="F898">
            <v>4222216</v>
          </cell>
        </row>
        <row r="899">
          <cell r="A899" t="str">
            <v>BROCA 1/2 INCOLMA</v>
          </cell>
          <cell r="B899">
            <v>7938</v>
          </cell>
          <cell r="C899" t="str">
            <v>UND</v>
          </cell>
          <cell r="D899">
            <v>9525.6</v>
          </cell>
          <cell r="E899">
            <v>1524.096</v>
          </cell>
          <cell r="F899">
            <v>11050</v>
          </cell>
        </row>
        <row r="900">
          <cell r="A900" t="str">
            <v>BROCA 13/32 INCOLMA</v>
          </cell>
          <cell r="B900">
            <v>4284</v>
          </cell>
          <cell r="C900" t="str">
            <v>UND</v>
          </cell>
          <cell r="D900">
            <v>5140.8</v>
          </cell>
          <cell r="E900">
            <v>822.52800000000002</v>
          </cell>
          <cell r="F900">
            <v>5963</v>
          </cell>
        </row>
        <row r="901">
          <cell r="A901" t="str">
            <v>BROCA 15/32 INCOLMA</v>
          </cell>
          <cell r="B901">
            <v>5922</v>
          </cell>
          <cell r="C901" t="str">
            <v>UND</v>
          </cell>
          <cell r="D901">
            <v>7106.4</v>
          </cell>
          <cell r="E901">
            <v>1137.0239999999999</v>
          </cell>
          <cell r="F901">
            <v>8243</v>
          </cell>
        </row>
        <row r="902">
          <cell r="A902" t="str">
            <v>BROCA 3/8 INCOLMA</v>
          </cell>
          <cell r="B902">
            <v>3780</v>
          </cell>
          <cell r="C902" t="str">
            <v>UND</v>
          </cell>
          <cell r="D902">
            <v>4536</v>
          </cell>
          <cell r="E902">
            <v>725.76</v>
          </cell>
          <cell r="F902">
            <v>5262</v>
          </cell>
        </row>
        <row r="903">
          <cell r="A903" t="str">
            <v>BROCA 7/16 INCOLMA</v>
          </cell>
          <cell r="B903">
            <v>5292</v>
          </cell>
          <cell r="C903" t="str">
            <v>UND</v>
          </cell>
          <cell r="D903">
            <v>6350.4</v>
          </cell>
          <cell r="E903">
            <v>1016.064</v>
          </cell>
          <cell r="F903">
            <v>7366</v>
          </cell>
        </row>
        <row r="904">
          <cell r="A904" t="str">
            <v>BSE TRIPOLAR NH100AMPS</v>
          </cell>
          <cell r="B904">
            <v>11088</v>
          </cell>
          <cell r="C904" t="str">
            <v>UND</v>
          </cell>
          <cell r="D904">
            <v>13305.6</v>
          </cell>
          <cell r="E904">
            <v>2128.8960000000002</v>
          </cell>
          <cell r="F904">
            <v>15434</v>
          </cell>
        </row>
        <row r="905">
          <cell r="A905" t="str">
            <v>BUJE PASATAPAS 15KV LC-200 AMP.RTE</v>
          </cell>
          <cell r="B905">
            <v>47840</v>
          </cell>
          <cell r="C905" t="str">
            <v>UND</v>
          </cell>
          <cell r="D905">
            <v>57408</v>
          </cell>
          <cell r="E905">
            <v>9185.2800000000007</v>
          </cell>
          <cell r="F905">
            <v>66593</v>
          </cell>
        </row>
        <row r="906">
          <cell r="A906" t="str">
            <v>BUSHING (BUJE) PMR3/38KV</v>
          </cell>
          <cell r="B906">
            <v>2199452</v>
          </cell>
          <cell r="C906" t="str">
            <v>UND</v>
          </cell>
          <cell r="D906">
            <v>2639342.4</v>
          </cell>
          <cell r="E906">
            <v>422294.78399999999</v>
          </cell>
          <cell r="F906">
            <v>3061637</v>
          </cell>
        </row>
        <row r="907">
          <cell r="A907" t="str">
            <v>CABEZA CON PULZADOR DE ROLDANA EN ACERO</v>
          </cell>
          <cell r="B907">
            <v>43000</v>
          </cell>
          <cell r="C907" t="str">
            <v>UND</v>
          </cell>
          <cell r="D907">
            <v>51600</v>
          </cell>
          <cell r="E907">
            <v>8256</v>
          </cell>
          <cell r="F907">
            <v>59856</v>
          </cell>
        </row>
        <row r="908">
          <cell r="A908" t="str">
            <v>CABEZA CON PULZADOR EXTERNO EN ACERO</v>
          </cell>
          <cell r="B908">
            <v>21000</v>
          </cell>
          <cell r="C908" t="str">
            <v>UND</v>
          </cell>
          <cell r="D908">
            <v>25200</v>
          </cell>
          <cell r="E908">
            <v>4032</v>
          </cell>
          <cell r="F908">
            <v>29232</v>
          </cell>
        </row>
        <row r="909">
          <cell r="A909" t="str">
            <v>CABEZA CONMUTADOR 3 POSICIONES TM</v>
          </cell>
          <cell r="B909">
            <v>6764</v>
          </cell>
          <cell r="C909" t="str">
            <v>UND</v>
          </cell>
          <cell r="D909">
            <v>8116.7999999999993</v>
          </cell>
          <cell r="E909">
            <v>1298.6879999999999</v>
          </cell>
          <cell r="F909">
            <v>9415</v>
          </cell>
        </row>
        <row r="910">
          <cell r="A910" t="str">
            <v>CABEZA CONMUTADOR 3 POSICIONES TM</v>
          </cell>
          <cell r="B910">
            <v>16500</v>
          </cell>
          <cell r="C910" t="str">
            <v>UND</v>
          </cell>
          <cell r="D910">
            <v>19800</v>
          </cell>
          <cell r="E910">
            <v>3168</v>
          </cell>
          <cell r="F910">
            <v>22968</v>
          </cell>
        </row>
        <row r="911">
          <cell r="A911" t="str">
            <v>CABEZA LARGA SELECTOR 2P TEND AMARILL IL</v>
          </cell>
          <cell r="B911">
            <v>4000</v>
          </cell>
          <cell r="C911" t="str">
            <v>UND</v>
          </cell>
          <cell r="D911">
            <v>4800</v>
          </cell>
          <cell r="E911">
            <v>768</v>
          </cell>
          <cell r="F911">
            <v>5568</v>
          </cell>
        </row>
        <row r="912">
          <cell r="A912" t="str">
            <v>CABEZA LARGA SELECTOR 2P TEND NEGRA</v>
          </cell>
          <cell r="B912">
            <v>4000</v>
          </cell>
          <cell r="C912" t="str">
            <v>UND</v>
          </cell>
          <cell r="D912">
            <v>4800</v>
          </cell>
          <cell r="E912">
            <v>768</v>
          </cell>
          <cell r="F912">
            <v>5568</v>
          </cell>
        </row>
        <row r="913">
          <cell r="A913" t="str">
            <v>CABEZA LARGA SELECTOR 2P TEND ROJA IL</v>
          </cell>
          <cell r="B913">
            <v>4000</v>
          </cell>
          <cell r="C913" t="str">
            <v>UND</v>
          </cell>
          <cell r="D913">
            <v>4800</v>
          </cell>
          <cell r="E913">
            <v>768</v>
          </cell>
          <cell r="F913">
            <v>5568</v>
          </cell>
        </row>
        <row r="914">
          <cell r="A914" t="str">
            <v>CABEZA PARA BOTON PULSADOR</v>
          </cell>
          <cell r="B914">
            <v>10000</v>
          </cell>
          <cell r="C914" t="str">
            <v>UND</v>
          </cell>
          <cell r="D914">
            <v>12000</v>
          </cell>
          <cell r="E914">
            <v>1920</v>
          </cell>
          <cell r="F914">
            <v>13920</v>
          </cell>
        </row>
        <row r="915">
          <cell r="A915" t="str">
            <v>CABEZA PARA MICRO-E67</v>
          </cell>
          <cell r="B915">
            <v>56000</v>
          </cell>
          <cell r="C915" t="str">
            <v>UND</v>
          </cell>
          <cell r="D915">
            <v>67200</v>
          </cell>
          <cell r="E915">
            <v>10752</v>
          </cell>
          <cell r="F915">
            <v>77952</v>
          </cell>
        </row>
        <row r="916">
          <cell r="A916" t="str">
            <v>CABEZA PARA PALANCA Y ROLDANA PLASTICA</v>
          </cell>
          <cell r="B916">
            <v>44000</v>
          </cell>
          <cell r="C916" t="str">
            <v>UND</v>
          </cell>
          <cell r="D916">
            <v>52800</v>
          </cell>
          <cell r="E916">
            <v>8448</v>
          </cell>
          <cell r="F916">
            <v>61248</v>
          </cell>
        </row>
        <row r="917">
          <cell r="A917" t="str">
            <v>CABEZA PARA PULSADOR DOBLE KM</v>
          </cell>
          <cell r="B917">
            <v>9874.2001953125018</v>
          </cell>
          <cell r="C917" t="str">
            <v>UND</v>
          </cell>
          <cell r="D917">
            <v>11849.040234375001</v>
          </cell>
          <cell r="E917">
            <v>1895.8464375000003</v>
          </cell>
          <cell r="F917">
            <v>13745</v>
          </cell>
        </row>
        <row r="918">
          <cell r="A918" t="str">
            <v>CABEZA PARA PULSADOR DOBLE LAMPARA BASE</v>
          </cell>
          <cell r="B918">
            <v>8463</v>
          </cell>
          <cell r="C918" t="str">
            <v>UND</v>
          </cell>
          <cell r="D918">
            <v>10155.6</v>
          </cell>
          <cell r="E918">
            <v>1624.8960000000002</v>
          </cell>
          <cell r="F918">
            <v>11780</v>
          </cell>
        </row>
        <row r="919">
          <cell r="A919" t="str">
            <v>CABEZA PARA PULSADOR ROJO CON BASE KM</v>
          </cell>
          <cell r="B919">
            <v>5642</v>
          </cell>
          <cell r="C919" t="str">
            <v>UND</v>
          </cell>
          <cell r="D919">
            <v>6770.4</v>
          </cell>
          <cell r="E919">
            <v>1083.2639999999999</v>
          </cell>
          <cell r="F919">
            <v>7854</v>
          </cell>
        </row>
        <row r="920">
          <cell r="A920" t="str">
            <v>CABEZA PARA PULSADOR ROJO KM</v>
          </cell>
          <cell r="B920">
            <v>5642</v>
          </cell>
          <cell r="C920" t="str">
            <v>UND</v>
          </cell>
          <cell r="D920">
            <v>6770.4</v>
          </cell>
          <cell r="E920">
            <v>1083.2639999999999</v>
          </cell>
          <cell r="F920">
            <v>7854</v>
          </cell>
        </row>
        <row r="921">
          <cell r="A921" t="str">
            <v>CABEZA PARA SELECTOR 2 POSICIONES</v>
          </cell>
          <cell r="B921">
            <v>5642</v>
          </cell>
          <cell r="C921" t="str">
            <v>UND</v>
          </cell>
          <cell r="D921">
            <v>6770.4</v>
          </cell>
          <cell r="E921">
            <v>1083.2639999999999</v>
          </cell>
          <cell r="F921">
            <v>7854</v>
          </cell>
        </row>
        <row r="922">
          <cell r="A922" t="str">
            <v>CABEZA PINT XCK-J</v>
          </cell>
          <cell r="B922">
            <v>56000</v>
          </cell>
          <cell r="C922" t="str">
            <v>UND</v>
          </cell>
          <cell r="D922">
            <v>67200</v>
          </cell>
          <cell r="E922">
            <v>10752</v>
          </cell>
          <cell r="F922">
            <v>77952</v>
          </cell>
        </row>
        <row r="923">
          <cell r="A923" t="str">
            <v>CABEZA PULSADOR C/R TEND ROJO IL</v>
          </cell>
          <cell r="B923">
            <v>4000</v>
          </cell>
          <cell r="C923" t="str">
            <v>UND</v>
          </cell>
          <cell r="D923">
            <v>4800</v>
          </cell>
          <cell r="E923">
            <v>768</v>
          </cell>
          <cell r="F923">
            <v>5568</v>
          </cell>
        </row>
        <row r="924">
          <cell r="A924" t="str">
            <v>CABEZA PULSADOR DE SETA 40 ROJO</v>
          </cell>
          <cell r="B924">
            <v>31000</v>
          </cell>
          <cell r="C924" t="str">
            <v>UND</v>
          </cell>
          <cell r="D924">
            <v>37200</v>
          </cell>
          <cell r="E924">
            <v>5952</v>
          </cell>
          <cell r="F924">
            <v>43152</v>
          </cell>
        </row>
        <row r="925">
          <cell r="A925" t="str">
            <v>CABEZA PULSADOR NEGRO ZA2BA2</v>
          </cell>
          <cell r="B925">
            <v>4000</v>
          </cell>
          <cell r="C925" t="str">
            <v>UND</v>
          </cell>
          <cell r="D925">
            <v>4800</v>
          </cell>
          <cell r="E925">
            <v>768</v>
          </cell>
          <cell r="F925">
            <v>5568</v>
          </cell>
        </row>
        <row r="926">
          <cell r="A926" t="str">
            <v>CABEZA PULSADOR REF: ZA2BA2</v>
          </cell>
          <cell r="B926">
            <v>4046</v>
          </cell>
          <cell r="C926" t="str">
            <v>UND</v>
          </cell>
          <cell r="D926">
            <v>4855.2</v>
          </cell>
          <cell r="E926">
            <v>776.83199999999999</v>
          </cell>
          <cell r="F926">
            <v>5632</v>
          </cell>
        </row>
        <row r="927">
          <cell r="A927" t="str">
            <v>CABEZA PULSADOR ROJO</v>
          </cell>
          <cell r="B927">
            <v>3037</v>
          </cell>
          <cell r="C927" t="str">
            <v>UND</v>
          </cell>
          <cell r="D927">
            <v>3644.4</v>
          </cell>
          <cell r="E927">
            <v>583.10400000000004</v>
          </cell>
          <cell r="F927">
            <v>4228</v>
          </cell>
        </row>
        <row r="928">
          <cell r="A928" t="str">
            <v>CABEZA PULSADOR ROJO</v>
          </cell>
          <cell r="B928">
            <v>4088</v>
          </cell>
          <cell r="C928" t="str">
            <v>UND</v>
          </cell>
          <cell r="D928">
            <v>4905.5999999999995</v>
          </cell>
          <cell r="E928">
            <v>784.89599999999996</v>
          </cell>
          <cell r="F928">
            <v>5690</v>
          </cell>
        </row>
        <row r="929">
          <cell r="A929" t="str">
            <v>CABEZA PULSADOR ROJO</v>
          </cell>
          <cell r="B929">
            <v>10000</v>
          </cell>
          <cell r="C929" t="str">
            <v>UND</v>
          </cell>
          <cell r="D929">
            <v>12000</v>
          </cell>
          <cell r="E929">
            <v>1920</v>
          </cell>
          <cell r="F929">
            <v>13920</v>
          </cell>
        </row>
        <row r="930">
          <cell r="A930" t="str">
            <v>CABEZA PULSADOR ROJO 30 MM</v>
          </cell>
          <cell r="B930">
            <v>4047</v>
          </cell>
          <cell r="C930" t="str">
            <v>UND</v>
          </cell>
          <cell r="D930">
            <v>4856.3999999999996</v>
          </cell>
          <cell r="E930">
            <v>777.024</v>
          </cell>
          <cell r="F930">
            <v>5633</v>
          </cell>
        </row>
        <row r="931">
          <cell r="A931" t="str">
            <v>CABEZA PULSADOR ROJO C/R KM</v>
          </cell>
          <cell r="B931">
            <v>4000</v>
          </cell>
          <cell r="C931" t="str">
            <v>UND</v>
          </cell>
          <cell r="D931">
            <v>4800</v>
          </cell>
          <cell r="E931">
            <v>768</v>
          </cell>
          <cell r="F931">
            <v>5568</v>
          </cell>
        </row>
        <row r="932">
          <cell r="A932" t="str">
            <v>CABEZA PULSADOR ZA2NBA2 TM</v>
          </cell>
          <cell r="B932">
            <v>10000</v>
          </cell>
          <cell r="C932" t="str">
            <v>UND</v>
          </cell>
          <cell r="D932">
            <v>12000</v>
          </cell>
          <cell r="E932">
            <v>1920</v>
          </cell>
          <cell r="F932">
            <v>13920</v>
          </cell>
        </row>
        <row r="933">
          <cell r="A933" t="str">
            <v>CABEZA ZETA ROJO C/E TELEMECANIQUE</v>
          </cell>
          <cell r="B933">
            <v>4000</v>
          </cell>
          <cell r="C933" t="str">
            <v>UND</v>
          </cell>
          <cell r="D933">
            <v>4800</v>
          </cell>
          <cell r="E933">
            <v>768</v>
          </cell>
          <cell r="F933">
            <v>5568</v>
          </cell>
        </row>
        <row r="934">
          <cell r="A934" t="str">
            <v>CABEZA ZETA ROJO TM</v>
          </cell>
          <cell r="B934">
            <v>9479</v>
          </cell>
          <cell r="C934" t="str">
            <v>UND</v>
          </cell>
          <cell r="D934">
            <v>11374.8</v>
          </cell>
          <cell r="E934">
            <v>1819.9679999999998</v>
          </cell>
          <cell r="F934">
            <v>13195</v>
          </cell>
        </row>
        <row r="935">
          <cell r="A935" t="str">
            <v>CABEZA ZETA ROJO TM</v>
          </cell>
          <cell r="B935">
            <v>23000</v>
          </cell>
          <cell r="C935" t="str">
            <v>UND</v>
          </cell>
          <cell r="D935">
            <v>27600</v>
          </cell>
          <cell r="E935">
            <v>4416</v>
          </cell>
          <cell r="F935">
            <v>32016</v>
          </cell>
        </row>
        <row r="936">
          <cell r="A936" t="str">
            <v>CABEZOTE OPTICO ELGAMA OKK3</v>
          </cell>
          <cell r="B936">
            <v>200000</v>
          </cell>
          <cell r="C936" t="str">
            <v>UND</v>
          </cell>
          <cell r="D936">
            <v>240000</v>
          </cell>
          <cell r="E936">
            <v>38400</v>
          </cell>
          <cell r="F936">
            <v>278400</v>
          </cell>
        </row>
        <row r="937">
          <cell r="A937" t="str">
            <v>CABLE  COBRE No.10 THW AZUL</v>
          </cell>
          <cell r="B937">
            <v>2049</v>
          </cell>
          <cell r="C937" t="str">
            <v>ML</v>
          </cell>
          <cell r="D937">
            <v>2458.7999999999997</v>
          </cell>
          <cell r="E937">
            <v>393.40799999999996</v>
          </cell>
          <cell r="F937">
            <v>2852</v>
          </cell>
        </row>
        <row r="938">
          <cell r="A938" t="str">
            <v>CABLE  MONOPOLAR 15 KV # 2 - 133%</v>
          </cell>
          <cell r="B938">
            <v>18269</v>
          </cell>
          <cell r="C938" t="str">
            <v>ML</v>
          </cell>
          <cell r="D938">
            <v>21922.799999999999</v>
          </cell>
          <cell r="E938">
            <v>3507.6480000000001</v>
          </cell>
          <cell r="F938">
            <v>25430</v>
          </cell>
        </row>
        <row r="939">
          <cell r="A939" t="str">
            <v>CABLE  MONOPOLAR 35 KV # 1/0</v>
          </cell>
          <cell r="B939">
            <v>35000</v>
          </cell>
          <cell r="C939" t="str">
            <v>ML</v>
          </cell>
          <cell r="D939">
            <v>42000</v>
          </cell>
          <cell r="E939">
            <v>6720</v>
          </cell>
          <cell r="F939">
            <v>48720</v>
          </cell>
        </row>
        <row r="940">
          <cell r="A940" t="str">
            <v>CABLE ACERO GALVANIZADO 1/2A.C.</v>
          </cell>
          <cell r="B940">
            <v>2134</v>
          </cell>
          <cell r="C940" t="str">
            <v>ML</v>
          </cell>
          <cell r="D940">
            <v>2560.7999999999997</v>
          </cell>
          <cell r="E940">
            <v>409.72799999999995</v>
          </cell>
          <cell r="F940">
            <v>2971</v>
          </cell>
        </row>
        <row r="941">
          <cell r="A941" t="str">
            <v>CABLE ACERO GALVANIZADO 1/4 A.C.</v>
          </cell>
          <cell r="B941">
            <v>1200</v>
          </cell>
          <cell r="C941" t="str">
            <v>ML</v>
          </cell>
          <cell r="D941">
            <v>1440</v>
          </cell>
          <cell r="E941">
            <v>230.4</v>
          </cell>
          <cell r="F941">
            <v>1670</v>
          </cell>
        </row>
        <row r="942">
          <cell r="A942" t="str">
            <v>CABLE ACERO GALVANIZADO 1/4 B.C.</v>
          </cell>
          <cell r="B942">
            <v>360</v>
          </cell>
          <cell r="C942" t="str">
            <v>ML</v>
          </cell>
          <cell r="D942">
            <v>432</v>
          </cell>
          <cell r="E942">
            <v>69.12</v>
          </cell>
          <cell r="F942">
            <v>501</v>
          </cell>
        </row>
        <row r="943">
          <cell r="A943" t="str">
            <v>CABLE ACERO GALVANIZADO 3/16 A.C.</v>
          </cell>
          <cell r="B943">
            <v>309</v>
          </cell>
          <cell r="C943" t="str">
            <v>ML</v>
          </cell>
          <cell r="D943">
            <v>370.8</v>
          </cell>
          <cell r="E943">
            <v>59.328000000000003</v>
          </cell>
          <cell r="F943">
            <v>430</v>
          </cell>
        </row>
        <row r="944">
          <cell r="A944" t="str">
            <v>CABLE ACERO GALVANIZADO 3/8 A.C.</v>
          </cell>
          <cell r="B944">
            <v>1227</v>
          </cell>
          <cell r="C944" t="str">
            <v>ML</v>
          </cell>
          <cell r="D944">
            <v>1472.3999999999999</v>
          </cell>
          <cell r="E944">
            <v>235.58399999999997</v>
          </cell>
          <cell r="F944">
            <v>1708</v>
          </cell>
        </row>
        <row r="945">
          <cell r="A945" t="str">
            <v>CABLE ACERO GALVANIZADO 3/8 B.C.</v>
          </cell>
          <cell r="B945">
            <v>772</v>
          </cell>
          <cell r="C945" t="str">
            <v>ML</v>
          </cell>
          <cell r="D945">
            <v>926.4</v>
          </cell>
          <cell r="E945">
            <v>148.22399999999999</v>
          </cell>
          <cell r="F945">
            <v>1075</v>
          </cell>
        </row>
        <row r="946">
          <cell r="A946" t="str">
            <v>CABLE ACERO GALVANIZADO 5/16 A.C.</v>
          </cell>
          <cell r="B946">
            <v>846</v>
          </cell>
          <cell r="C946" t="str">
            <v>ML</v>
          </cell>
          <cell r="D946">
            <v>1015.1999999999999</v>
          </cell>
          <cell r="E946">
            <v>162.43199999999999</v>
          </cell>
          <cell r="F946">
            <v>1178</v>
          </cell>
        </row>
        <row r="947">
          <cell r="A947" t="str">
            <v>CABLE AL DESN.No.1 ACSR</v>
          </cell>
          <cell r="B947">
            <v>684</v>
          </cell>
          <cell r="C947" t="str">
            <v>ML</v>
          </cell>
          <cell r="D947">
            <v>820.8</v>
          </cell>
          <cell r="E947">
            <v>131.328</v>
          </cell>
          <cell r="F947">
            <v>952</v>
          </cell>
        </row>
        <row r="948">
          <cell r="A948" t="str">
            <v>CABLE AL DESN.No.266.8 ACSR</v>
          </cell>
          <cell r="B948">
            <v>2682</v>
          </cell>
          <cell r="C948" t="str">
            <v>ML</v>
          </cell>
          <cell r="D948">
            <v>3218.4</v>
          </cell>
          <cell r="E948">
            <v>514.94400000000007</v>
          </cell>
          <cell r="F948">
            <v>3733</v>
          </cell>
        </row>
        <row r="949">
          <cell r="A949" t="str">
            <v>CABLE AL DESN.No.336.4 ACSR</v>
          </cell>
          <cell r="B949">
            <v>5200</v>
          </cell>
          <cell r="C949" t="str">
            <v>ML</v>
          </cell>
          <cell r="D949">
            <v>6240</v>
          </cell>
          <cell r="E949">
            <v>998.4</v>
          </cell>
          <cell r="F949">
            <v>7238</v>
          </cell>
        </row>
        <row r="950">
          <cell r="A950" t="str">
            <v>CABLE AL.AISLADO #1/0 CALPVC</v>
          </cell>
          <cell r="B950">
            <v>4250</v>
          </cell>
          <cell r="C950" t="str">
            <v>ML</v>
          </cell>
          <cell r="D950">
            <v>5100</v>
          </cell>
          <cell r="E950">
            <v>816</v>
          </cell>
          <cell r="F950">
            <v>5916</v>
          </cell>
        </row>
        <row r="951">
          <cell r="A951" t="str">
            <v>CABLE AL.AISLADO #2 CALPVC</v>
          </cell>
          <cell r="B951">
            <v>2785</v>
          </cell>
          <cell r="C951" t="str">
            <v>ML</v>
          </cell>
          <cell r="D951">
            <v>3342</v>
          </cell>
          <cell r="E951">
            <v>534.72</v>
          </cell>
          <cell r="F951">
            <v>3877</v>
          </cell>
        </row>
        <row r="952">
          <cell r="A952" t="str">
            <v>CABLE AL.AISLADO #4 CALPVC</v>
          </cell>
          <cell r="B952">
            <v>1864</v>
          </cell>
          <cell r="C952" t="str">
            <v>ML</v>
          </cell>
          <cell r="D952">
            <v>2236.7999999999997</v>
          </cell>
          <cell r="E952">
            <v>357.88799999999998</v>
          </cell>
          <cell r="F952">
            <v>2595</v>
          </cell>
        </row>
        <row r="953">
          <cell r="A953" t="str">
            <v>CABLE AL.AISLADO #4/0 CALPVC</v>
          </cell>
          <cell r="B953">
            <v>8039</v>
          </cell>
          <cell r="C953" t="str">
            <v>ML</v>
          </cell>
          <cell r="D953">
            <v>9646.7999999999993</v>
          </cell>
          <cell r="E953">
            <v>1543.4879999999998</v>
          </cell>
          <cell r="F953">
            <v>11190</v>
          </cell>
        </row>
        <row r="954">
          <cell r="A954" t="str">
            <v>CABLE AL.DESN.#1 ASC</v>
          </cell>
          <cell r="B954">
            <v>2007</v>
          </cell>
          <cell r="C954" t="str">
            <v>ML</v>
          </cell>
          <cell r="D954">
            <v>2408.4</v>
          </cell>
          <cell r="E954">
            <v>385.34400000000005</v>
          </cell>
          <cell r="F954">
            <v>2794</v>
          </cell>
        </row>
        <row r="955">
          <cell r="A955" t="str">
            <v>CABLE AL.DESN.#1/0 ACSR</v>
          </cell>
          <cell r="B955">
            <v>3057</v>
          </cell>
          <cell r="C955" t="str">
            <v>ML</v>
          </cell>
          <cell r="D955">
            <v>3668.4</v>
          </cell>
          <cell r="E955">
            <v>586.94400000000007</v>
          </cell>
          <cell r="F955">
            <v>4255</v>
          </cell>
        </row>
        <row r="956">
          <cell r="A956" t="str">
            <v>CABLE AL.DESN.#1/0 ASC</v>
          </cell>
          <cell r="B956">
            <v>2533</v>
          </cell>
          <cell r="C956" t="str">
            <v>ML</v>
          </cell>
          <cell r="D956">
            <v>3039.6</v>
          </cell>
          <cell r="E956">
            <v>486.33600000000001</v>
          </cell>
          <cell r="F956">
            <v>3526</v>
          </cell>
        </row>
        <row r="957">
          <cell r="A957" t="str">
            <v>CABLE AL.DESN.#1/0 AWG TIPO AAAC</v>
          </cell>
          <cell r="B957">
            <v>1396</v>
          </cell>
          <cell r="C957" t="str">
            <v>ML</v>
          </cell>
          <cell r="D957">
            <v>1675.2</v>
          </cell>
          <cell r="E957">
            <v>268.03200000000004</v>
          </cell>
          <cell r="F957">
            <v>1943</v>
          </cell>
        </row>
        <row r="958">
          <cell r="A958" t="str">
            <v>CABLE AL.DESN.#2 ACSR</v>
          </cell>
          <cell r="B958">
            <v>1968</v>
          </cell>
          <cell r="C958" t="str">
            <v>ML</v>
          </cell>
          <cell r="D958">
            <v>2361.6</v>
          </cell>
          <cell r="E958">
            <v>377.85599999999999</v>
          </cell>
          <cell r="F958">
            <v>2739</v>
          </cell>
        </row>
        <row r="959">
          <cell r="A959" t="str">
            <v>CABLE AL.DESN.#2 ASC</v>
          </cell>
          <cell r="B959">
            <v>1584</v>
          </cell>
          <cell r="C959" t="str">
            <v>ML</v>
          </cell>
          <cell r="D959">
            <v>1900.8</v>
          </cell>
          <cell r="E959">
            <v>304.12799999999999</v>
          </cell>
          <cell r="F959">
            <v>2205</v>
          </cell>
        </row>
        <row r="960">
          <cell r="A960" t="str">
            <v>CABLE AL.DESN.#2 AWG TIPO AAAC</v>
          </cell>
          <cell r="B960">
            <v>931</v>
          </cell>
          <cell r="C960" t="str">
            <v>ML</v>
          </cell>
          <cell r="D960">
            <v>1117.2</v>
          </cell>
          <cell r="E960">
            <v>178.75200000000001</v>
          </cell>
          <cell r="F960">
            <v>1296</v>
          </cell>
        </row>
        <row r="961">
          <cell r="A961" t="str">
            <v>CABLE AL.DESN.#2/0 ACSR</v>
          </cell>
          <cell r="B961">
            <v>3733</v>
          </cell>
          <cell r="C961" t="str">
            <v>ML</v>
          </cell>
          <cell r="D961">
            <v>4479.5999999999995</v>
          </cell>
          <cell r="E961">
            <v>716.73599999999988</v>
          </cell>
          <cell r="F961">
            <v>5196</v>
          </cell>
        </row>
        <row r="962">
          <cell r="A962" t="str">
            <v>CABLE AL.DESN.#2/0 ASC</v>
          </cell>
          <cell r="B962">
            <v>3205</v>
          </cell>
          <cell r="C962" t="str">
            <v>ML</v>
          </cell>
          <cell r="D962">
            <v>3846</v>
          </cell>
          <cell r="E962">
            <v>615.36</v>
          </cell>
          <cell r="F962">
            <v>4461</v>
          </cell>
        </row>
        <row r="963">
          <cell r="A963" t="str">
            <v>CABLE AL.DESN.#3/0 ACSR</v>
          </cell>
          <cell r="B963">
            <v>5012</v>
          </cell>
          <cell r="C963" t="str">
            <v>ML</v>
          </cell>
          <cell r="D963">
            <v>6014.4</v>
          </cell>
          <cell r="E963">
            <v>962.30399999999997</v>
          </cell>
          <cell r="F963">
            <v>6977</v>
          </cell>
        </row>
        <row r="964">
          <cell r="A964" t="str">
            <v>CABLE AL.DESN.#4 ACSR</v>
          </cell>
          <cell r="B964">
            <v>1315</v>
          </cell>
          <cell r="C964" t="str">
            <v>ML</v>
          </cell>
          <cell r="D964">
            <v>1578</v>
          </cell>
          <cell r="E964">
            <v>252.48000000000002</v>
          </cell>
          <cell r="F964">
            <v>1830</v>
          </cell>
        </row>
        <row r="965">
          <cell r="A965" t="str">
            <v>CABLE AL.DESN.#4 ASC</v>
          </cell>
          <cell r="B965">
            <v>1038</v>
          </cell>
          <cell r="C965" t="str">
            <v>ML</v>
          </cell>
          <cell r="D965">
            <v>1245.5999999999999</v>
          </cell>
          <cell r="E965">
            <v>199.29599999999999</v>
          </cell>
          <cell r="F965">
            <v>1445</v>
          </cell>
        </row>
        <row r="966">
          <cell r="A966" t="str">
            <v>CABLE AL.DESN.#4 AWG TIPO AAAC</v>
          </cell>
          <cell r="B966">
            <v>596</v>
          </cell>
          <cell r="C966" t="str">
            <v>ML</v>
          </cell>
          <cell r="D966">
            <v>715.19999999999993</v>
          </cell>
          <cell r="E966">
            <v>114.43199999999999</v>
          </cell>
          <cell r="F966">
            <v>830</v>
          </cell>
        </row>
        <row r="967">
          <cell r="A967" t="str">
            <v>CABLE AL.DESN.#4/0 ACSR</v>
          </cell>
          <cell r="B967">
            <v>6014</v>
          </cell>
          <cell r="C967" t="str">
            <v>ML</v>
          </cell>
          <cell r="D967">
            <v>7216.8</v>
          </cell>
          <cell r="E967">
            <v>1154.6880000000001</v>
          </cell>
          <cell r="F967">
            <v>8371</v>
          </cell>
        </row>
        <row r="968">
          <cell r="A968" t="str">
            <v>CABLE AL.DESN.#4/0 ASC</v>
          </cell>
          <cell r="B968">
            <v>5069</v>
          </cell>
          <cell r="C968" t="str">
            <v>ML</v>
          </cell>
          <cell r="D968">
            <v>6082.8</v>
          </cell>
          <cell r="E968">
            <v>973.24800000000005</v>
          </cell>
          <cell r="F968">
            <v>7056</v>
          </cell>
        </row>
        <row r="969">
          <cell r="A969" t="str">
            <v>CABLE ALUMINIO No. 1 TW</v>
          </cell>
          <cell r="B969">
            <v>3632</v>
          </cell>
          <cell r="C969" t="str">
            <v>ML</v>
          </cell>
          <cell r="D969">
            <v>4358.3999999999996</v>
          </cell>
          <cell r="E969">
            <v>697.34399999999994</v>
          </cell>
          <cell r="F969">
            <v>5056</v>
          </cell>
        </row>
        <row r="970">
          <cell r="A970" t="str">
            <v>CABLE ALUMINIO No.2/0 TW</v>
          </cell>
          <cell r="B970">
            <v>5183</v>
          </cell>
          <cell r="C970" t="str">
            <v>ML</v>
          </cell>
          <cell r="D970">
            <v>6219.5999999999995</v>
          </cell>
          <cell r="E970">
            <v>995.13599999999997</v>
          </cell>
          <cell r="F970">
            <v>7215</v>
          </cell>
        </row>
        <row r="971">
          <cell r="A971" t="str">
            <v>CABLE COAXIAL No.RG 59</v>
          </cell>
          <cell r="B971">
            <v>615</v>
          </cell>
          <cell r="C971" t="str">
            <v>ML</v>
          </cell>
          <cell r="D971">
            <v>738</v>
          </cell>
          <cell r="E971">
            <v>118.08</v>
          </cell>
          <cell r="F971">
            <v>856</v>
          </cell>
        </row>
        <row r="972">
          <cell r="A972" t="str">
            <v>CABLE COBRE BATERIA 2</v>
          </cell>
          <cell r="B972">
            <v>8866</v>
          </cell>
          <cell r="C972" t="str">
            <v>ML</v>
          </cell>
          <cell r="D972">
            <v>10639.199999999999</v>
          </cell>
          <cell r="E972">
            <v>1702.2719999999999</v>
          </cell>
          <cell r="F972">
            <v>12341</v>
          </cell>
        </row>
        <row r="973">
          <cell r="A973" t="str">
            <v>CABLE COBRE BATERIA No.4THW</v>
          </cell>
          <cell r="B973">
            <v>5981</v>
          </cell>
          <cell r="C973" t="str">
            <v>ML</v>
          </cell>
          <cell r="D973">
            <v>7177.2</v>
          </cell>
          <cell r="E973">
            <v>1148.3520000000001</v>
          </cell>
          <cell r="F973">
            <v>8326</v>
          </cell>
        </row>
        <row r="974">
          <cell r="A974" t="str">
            <v>CABLE COBRE DESNUDO No.6</v>
          </cell>
          <cell r="B974">
            <v>4499</v>
          </cell>
          <cell r="C974" t="str">
            <v>ML</v>
          </cell>
          <cell r="D974">
            <v>5398.8</v>
          </cell>
          <cell r="E974">
            <v>863.80799999999999</v>
          </cell>
          <cell r="F974">
            <v>6263</v>
          </cell>
        </row>
        <row r="975">
          <cell r="A975" t="str">
            <v>CABLE COBRE No 10 THW CHIPA</v>
          </cell>
          <cell r="B975">
            <v>2049</v>
          </cell>
          <cell r="C975" t="str">
            <v>ML</v>
          </cell>
          <cell r="D975">
            <v>2458.7999999999997</v>
          </cell>
          <cell r="E975">
            <v>393.40799999999996</v>
          </cell>
          <cell r="F975">
            <v>2852</v>
          </cell>
        </row>
        <row r="976">
          <cell r="A976" t="str">
            <v>CABLE COBRE No 12 THW CHIPA</v>
          </cell>
          <cell r="B976">
            <v>911</v>
          </cell>
          <cell r="C976" t="str">
            <v>ML</v>
          </cell>
          <cell r="D976">
            <v>1093.2</v>
          </cell>
          <cell r="E976">
            <v>174.91200000000001</v>
          </cell>
          <cell r="F976">
            <v>1268</v>
          </cell>
        </row>
        <row r="977">
          <cell r="A977" t="str">
            <v>CABLE COBRE No 12 THW VERDE</v>
          </cell>
          <cell r="B977">
            <v>2049</v>
          </cell>
          <cell r="C977" t="str">
            <v>ML</v>
          </cell>
          <cell r="D977">
            <v>2458.7999999999997</v>
          </cell>
          <cell r="E977">
            <v>393.40799999999996</v>
          </cell>
          <cell r="F977">
            <v>2852</v>
          </cell>
        </row>
        <row r="978">
          <cell r="A978" t="str">
            <v>CABLE COBRE No 14 THW CHIPA</v>
          </cell>
          <cell r="B978">
            <v>632</v>
          </cell>
          <cell r="C978" t="str">
            <v>ML</v>
          </cell>
          <cell r="D978">
            <v>758.4</v>
          </cell>
          <cell r="E978">
            <v>121.34399999999999</v>
          </cell>
          <cell r="F978">
            <v>880</v>
          </cell>
        </row>
        <row r="979">
          <cell r="A979" t="str">
            <v>CABLE COBRE No 8 THW VERDE</v>
          </cell>
          <cell r="B979">
            <v>3200</v>
          </cell>
          <cell r="C979" t="str">
            <v>ML</v>
          </cell>
          <cell r="D979">
            <v>3840</v>
          </cell>
          <cell r="E979">
            <v>614.4</v>
          </cell>
          <cell r="F979">
            <v>4454</v>
          </cell>
        </row>
        <row r="980">
          <cell r="A980" t="str">
            <v>CABLE COBRE No 8X18 CONTROL S/PANTALLA</v>
          </cell>
          <cell r="B980">
            <v>4064</v>
          </cell>
          <cell r="C980" t="str">
            <v>ML</v>
          </cell>
          <cell r="D980">
            <v>4876.8</v>
          </cell>
          <cell r="E980">
            <v>780.28800000000001</v>
          </cell>
          <cell r="F980">
            <v>5657</v>
          </cell>
        </row>
        <row r="981">
          <cell r="A981" t="str">
            <v>CABLE COBRE No,6 NEGRO TIPO NT</v>
          </cell>
          <cell r="B981">
            <v>5200</v>
          </cell>
          <cell r="C981" t="str">
            <v>ML</v>
          </cell>
          <cell r="D981">
            <v>6240</v>
          </cell>
          <cell r="E981">
            <v>998.4</v>
          </cell>
          <cell r="F981">
            <v>7238</v>
          </cell>
        </row>
        <row r="982">
          <cell r="A982" t="str">
            <v>CABLE COBRE No. 10 BLANCO SILICONADO</v>
          </cell>
          <cell r="B982">
            <v>2049</v>
          </cell>
          <cell r="C982" t="str">
            <v>ML</v>
          </cell>
          <cell r="D982">
            <v>2458.7999999999997</v>
          </cell>
          <cell r="E982">
            <v>393.40799999999996</v>
          </cell>
          <cell r="F982">
            <v>2852</v>
          </cell>
        </row>
        <row r="983">
          <cell r="A983" t="str">
            <v>CABLE COBRE No. 10 THW  AMARILLO ICONEL</v>
          </cell>
          <cell r="B983">
            <v>2049</v>
          </cell>
          <cell r="C983" t="str">
            <v>ML</v>
          </cell>
          <cell r="D983">
            <v>2458.7999999999997</v>
          </cell>
          <cell r="E983">
            <v>393.40799999999996</v>
          </cell>
          <cell r="F983">
            <v>2852</v>
          </cell>
        </row>
        <row r="984">
          <cell r="A984" t="str">
            <v>CABLE COBRE No. 10 THW  AMARILLO PROCABL</v>
          </cell>
          <cell r="B984">
            <v>2049</v>
          </cell>
          <cell r="C984" t="str">
            <v>ML</v>
          </cell>
          <cell r="D984">
            <v>2458.7999999999997</v>
          </cell>
          <cell r="E984">
            <v>393.40799999999996</v>
          </cell>
          <cell r="F984">
            <v>2852</v>
          </cell>
        </row>
        <row r="985">
          <cell r="A985" t="str">
            <v>CABLE COBRE No. 10 THW  AZUL PROCABLES</v>
          </cell>
          <cell r="B985">
            <v>2049</v>
          </cell>
          <cell r="C985" t="str">
            <v>ML</v>
          </cell>
          <cell r="D985">
            <v>2458.7999999999997</v>
          </cell>
          <cell r="E985">
            <v>393.40799999999996</v>
          </cell>
          <cell r="F985">
            <v>2852</v>
          </cell>
        </row>
        <row r="986">
          <cell r="A986" t="str">
            <v>CABLE COBRE No. 10 THW  ROJO PROCABLES</v>
          </cell>
          <cell r="B986">
            <v>2049</v>
          </cell>
          <cell r="C986" t="str">
            <v>ML</v>
          </cell>
          <cell r="D986">
            <v>2458.7999999999997</v>
          </cell>
          <cell r="E986">
            <v>393.40799999999996</v>
          </cell>
          <cell r="F986">
            <v>2852</v>
          </cell>
        </row>
        <row r="987">
          <cell r="A987" t="str">
            <v>CABLE COBRE No. 10 THW AZUL ICONEL</v>
          </cell>
          <cell r="B987">
            <v>2049</v>
          </cell>
          <cell r="C987" t="str">
            <v>ML</v>
          </cell>
          <cell r="D987">
            <v>2458.7999999999997</v>
          </cell>
          <cell r="E987">
            <v>393.40799999999996</v>
          </cell>
          <cell r="F987">
            <v>2852</v>
          </cell>
        </row>
        <row r="988">
          <cell r="A988" t="str">
            <v>CABLE COBRE No. 10 THW BLANCO ICONEL</v>
          </cell>
          <cell r="B988">
            <v>2049</v>
          </cell>
          <cell r="C988" t="str">
            <v>ML</v>
          </cell>
          <cell r="D988">
            <v>2458.7999999999997</v>
          </cell>
          <cell r="E988">
            <v>393.40799999999996</v>
          </cell>
          <cell r="F988">
            <v>2852</v>
          </cell>
        </row>
        <row r="989">
          <cell r="A989" t="str">
            <v>CABLE COBRE No. 10 THW VERDE ICONEL</v>
          </cell>
          <cell r="B989">
            <v>2049</v>
          </cell>
          <cell r="C989" t="str">
            <v>ML</v>
          </cell>
          <cell r="D989">
            <v>2458.7999999999997</v>
          </cell>
          <cell r="E989">
            <v>393.40799999999996</v>
          </cell>
          <cell r="F989">
            <v>2852</v>
          </cell>
        </row>
        <row r="990">
          <cell r="A990" t="str">
            <v>CABLE COBRE No. 10X10 CONTROL S/PANTALLA</v>
          </cell>
          <cell r="B990">
            <v>15520</v>
          </cell>
          <cell r="C990" t="str">
            <v>ML</v>
          </cell>
          <cell r="D990">
            <v>18624</v>
          </cell>
          <cell r="E990">
            <v>2979.84</v>
          </cell>
          <cell r="F990">
            <v>21604</v>
          </cell>
        </row>
        <row r="991">
          <cell r="A991" t="str">
            <v>CABLE COBRE No. 10X12 CONTROL S/PANTALLA</v>
          </cell>
          <cell r="B991">
            <v>11085</v>
          </cell>
          <cell r="C991" t="str">
            <v>ML</v>
          </cell>
          <cell r="D991">
            <v>13302</v>
          </cell>
          <cell r="E991">
            <v>2128.3200000000002</v>
          </cell>
          <cell r="F991">
            <v>15430</v>
          </cell>
        </row>
        <row r="992">
          <cell r="A992" t="str">
            <v>CABLE COBRE No. 10X14 CONTROL S/PANTALLA</v>
          </cell>
          <cell r="B992">
            <v>8795</v>
          </cell>
          <cell r="C992" t="str">
            <v>ML</v>
          </cell>
          <cell r="D992">
            <v>10554</v>
          </cell>
          <cell r="E992">
            <v>1688.64</v>
          </cell>
          <cell r="F992">
            <v>12243</v>
          </cell>
        </row>
        <row r="993">
          <cell r="A993" t="str">
            <v>CABLE COBRE No. 12 THW AZUL PROCABLES</v>
          </cell>
          <cell r="B993">
            <v>1300</v>
          </cell>
          <cell r="C993" t="str">
            <v>ML</v>
          </cell>
          <cell r="D993">
            <v>1560</v>
          </cell>
          <cell r="E993">
            <v>249.6</v>
          </cell>
          <cell r="F993">
            <v>1810</v>
          </cell>
        </row>
        <row r="994">
          <cell r="A994" t="str">
            <v>CABLE COBRE No. 12 THW BLANCO PROCABLES</v>
          </cell>
          <cell r="B994">
            <v>1300</v>
          </cell>
          <cell r="C994" t="str">
            <v>ML</v>
          </cell>
          <cell r="D994">
            <v>1560</v>
          </cell>
          <cell r="E994">
            <v>249.6</v>
          </cell>
          <cell r="F994">
            <v>1810</v>
          </cell>
        </row>
        <row r="995">
          <cell r="A995" t="str">
            <v>CABLE COBRE No. 12 THW ROJO ICONEL</v>
          </cell>
          <cell r="B995">
            <v>1300</v>
          </cell>
          <cell r="C995" t="str">
            <v>ML</v>
          </cell>
          <cell r="D995">
            <v>1560</v>
          </cell>
          <cell r="E995">
            <v>249.6</v>
          </cell>
          <cell r="F995">
            <v>1810</v>
          </cell>
        </row>
        <row r="996">
          <cell r="A996" t="str">
            <v>CABLE COBRE No. 12 THW ROJO PROCABLES</v>
          </cell>
          <cell r="B996">
            <v>1300</v>
          </cell>
          <cell r="C996" t="str">
            <v>ML</v>
          </cell>
          <cell r="D996">
            <v>1560</v>
          </cell>
          <cell r="E996">
            <v>249.6</v>
          </cell>
          <cell r="F996">
            <v>1810</v>
          </cell>
        </row>
        <row r="997">
          <cell r="A997" t="str">
            <v>CABLE COBRE No. 12 THW VERDE PROCABLES</v>
          </cell>
          <cell r="B997">
            <v>1300</v>
          </cell>
          <cell r="C997" t="str">
            <v>ML</v>
          </cell>
          <cell r="D997">
            <v>1560</v>
          </cell>
          <cell r="E997">
            <v>249.6</v>
          </cell>
          <cell r="F997">
            <v>1810</v>
          </cell>
        </row>
        <row r="998">
          <cell r="A998" t="str">
            <v>CABLE COBRE No. 12X12 CONTROL S/PANTALLA</v>
          </cell>
          <cell r="B998">
            <v>13212</v>
          </cell>
          <cell r="C998" t="str">
            <v>ML</v>
          </cell>
          <cell r="D998">
            <v>15854.4</v>
          </cell>
          <cell r="E998">
            <v>2536.7040000000002</v>
          </cell>
          <cell r="F998">
            <v>18391</v>
          </cell>
        </row>
        <row r="999">
          <cell r="A999" t="str">
            <v>CABLE COBRE No. 12X14 CONTROL S/PANTALLA</v>
          </cell>
          <cell r="B999">
            <v>10531</v>
          </cell>
          <cell r="C999" t="str">
            <v>ML</v>
          </cell>
          <cell r="D999">
            <v>12637.199999999999</v>
          </cell>
          <cell r="E999">
            <v>2021.9519999999998</v>
          </cell>
          <cell r="F999">
            <v>14659</v>
          </cell>
        </row>
        <row r="1000">
          <cell r="A1000" t="str">
            <v>CABLE COBRE No. 14 BLANCO SILICONADO</v>
          </cell>
          <cell r="B1000">
            <v>1270</v>
          </cell>
          <cell r="C1000" t="str">
            <v>ML</v>
          </cell>
          <cell r="D1000">
            <v>1524</v>
          </cell>
          <cell r="E1000">
            <v>243.84</v>
          </cell>
          <cell r="F1000">
            <v>1768</v>
          </cell>
        </row>
        <row r="1001">
          <cell r="A1001" t="str">
            <v>CABLE COBRE No. 14 THW NEGRO</v>
          </cell>
          <cell r="B1001">
            <v>632</v>
          </cell>
          <cell r="C1001" t="str">
            <v>ML</v>
          </cell>
          <cell r="D1001">
            <v>758.4</v>
          </cell>
          <cell r="E1001">
            <v>121.34399999999999</v>
          </cell>
          <cell r="F1001">
            <v>880</v>
          </cell>
        </row>
        <row r="1002">
          <cell r="A1002" t="str">
            <v>CABLE COBRE No. 14 THW NEGRO ICONEL</v>
          </cell>
          <cell r="B1002">
            <v>632</v>
          </cell>
          <cell r="C1002" t="str">
            <v>ML</v>
          </cell>
          <cell r="D1002">
            <v>758.4</v>
          </cell>
          <cell r="E1002">
            <v>121.34399999999999</v>
          </cell>
          <cell r="F1002">
            <v>880</v>
          </cell>
        </row>
        <row r="1003">
          <cell r="A1003" t="str">
            <v>CABLE COBRE No. 2X10 CONTROL S/PANTALLA</v>
          </cell>
          <cell r="B1003">
            <v>4026</v>
          </cell>
          <cell r="C1003" t="str">
            <v>ML</v>
          </cell>
          <cell r="D1003">
            <v>4831.2</v>
          </cell>
          <cell r="E1003">
            <v>772.99199999999996</v>
          </cell>
          <cell r="F1003">
            <v>5604</v>
          </cell>
        </row>
        <row r="1004">
          <cell r="A1004" t="str">
            <v>CABLE COBRE No. 2X12 CONTROL S/PANTALLA</v>
          </cell>
          <cell r="B1004">
            <v>3007</v>
          </cell>
          <cell r="C1004" t="str">
            <v>ML</v>
          </cell>
          <cell r="D1004">
            <v>3608.4</v>
          </cell>
          <cell r="E1004">
            <v>577.34400000000005</v>
          </cell>
          <cell r="F1004">
            <v>4186</v>
          </cell>
        </row>
        <row r="1005">
          <cell r="A1005" t="str">
            <v>CABLE COBRE No. 3X10 CONTROL S/PANTALLA</v>
          </cell>
          <cell r="B1005">
            <v>5636</v>
          </cell>
          <cell r="C1005" t="str">
            <v>ML</v>
          </cell>
          <cell r="D1005">
            <v>6763.2</v>
          </cell>
          <cell r="E1005">
            <v>1082.1120000000001</v>
          </cell>
          <cell r="F1005">
            <v>7845</v>
          </cell>
        </row>
        <row r="1006">
          <cell r="A1006" t="str">
            <v>CABLE COBRE No. 3X12 CONTROL S/PANTALLA</v>
          </cell>
          <cell r="B1006">
            <v>4158</v>
          </cell>
          <cell r="C1006" t="str">
            <v>ML</v>
          </cell>
          <cell r="D1006">
            <v>4989.5999999999995</v>
          </cell>
          <cell r="E1006">
            <v>798.3359999999999</v>
          </cell>
          <cell r="F1006">
            <v>5788</v>
          </cell>
        </row>
        <row r="1007">
          <cell r="A1007" t="str">
            <v>CABLE COBRE No. 3X16 CONTROL S/PANTALLA</v>
          </cell>
          <cell r="B1007">
            <v>2347</v>
          </cell>
          <cell r="C1007" t="str">
            <v>ML</v>
          </cell>
          <cell r="D1007">
            <v>2816.4</v>
          </cell>
          <cell r="E1007">
            <v>450.62400000000002</v>
          </cell>
          <cell r="F1007">
            <v>3267</v>
          </cell>
        </row>
        <row r="1008">
          <cell r="A1008" t="str">
            <v>CABLE COBRE No. 4X10 CONTROL S/PANTALLA</v>
          </cell>
          <cell r="B1008">
            <v>7113</v>
          </cell>
          <cell r="C1008" t="str">
            <v>ML</v>
          </cell>
          <cell r="D1008">
            <v>8535.6</v>
          </cell>
          <cell r="E1008">
            <v>1365.6960000000001</v>
          </cell>
          <cell r="F1008">
            <v>9901</v>
          </cell>
        </row>
        <row r="1009">
          <cell r="A1009" t="str">
            <v>CABLE COBRE No. 4X12 CONTROL S/PANTALLA</v>
          </cell>
          <cell r="B1009">
            <v>5174</v>
          </cell>
          <cell r="C1009" t="str">
            <v>ML</v>
          </cell>
          <cell r="D1009">
            <v>6208.8</v>
          </cell>
          <cell r="E1009">
            <v>993.40800000000002</v>
          </cell>
          <cell r="F1009">
            <v>7202</v>
          </cell>
        </row>
        <row r="1010">
          <cell r="A1010" t="str">
            <v>CABLE COBRE No. 4X14 CONTROL S/PANTALLA</v>
          </cell>
          <cell r="B1010">
            <v>3807</v>
          </cell>
          <cell r="C1010" t="str">
            <v>ML</v>
          </cell>
          <cell r="D1010">
            <v>4568.3999999999996</v>
          </cell>
          <cell r="E1010">
            <v>730.94399999999996</v>
          </cell>
          <cell r="F1010">
            <v>5299</v>
          </cell>
        </row>
        <row r="1011">
          <cell r="A1011" t="str">
            <v>CABLE COBRE No. 4X6 CONTROL S/PANTALLA</v>
          </cell>
          <cell r="B1011">
            <v>16634</v>
          </cell>
          <cell r="C1011" t="str">
            <v>ML</v>
          </cell>
          <cell r="D1011">
            <v>19960.8</v>
          </cell>
          <cell r="E1011">
            <v>3193.7280000000001</v>
          </cell>
          <cell r="F1011">
            <v>23155</v>
          </cell>
        </row>
        <row r="1012">
          <cell r="A1012" t="str">
            <v>CABLE COBRE No. 6X10 CONTROL S/PANTALLA</v>
          </cell>
          <cell r="B1012">
            <v>9977</v>
          </cell>
          <cell r="C1012" t="str">
            <v>ML</v>
          </cell>
          <cell r="D1012">
            <v>11972.4</v>
          </cell>
          <cell r="E1012">
            <v>1915.5840000000001</v>
          </cell>
          <cell r="F1012">
            <v>13888</v>
          </cell>
        </row>
        <row r="1013">
          <cell r="A1013" t="str">
            <v>CABLE COBRE No. 6X12 CONTROL S/PANTALLA</v>
          </cell>
          <cell r="B1013">
            <v>7113</v>
          </cell>
          <cell r="C1013" t="str">
            <v>ML</v>
          </cell>
          <cell r="D1013">
            <v>8535.6</v>
          </cell>
          <cell r="E1013">
            <v>1365.6960000000001</v>
          </cell>
          <cell r="F1013">
            <v>9901</v>
          </cell>
        </row>
        <row r="1014">
          <cell r="A1014" t="str">
            <v>CABLE COBRE No. 7X12 CONTROL S/PANTALLA</v>
          </cell>
          <cell r="B1014">
            <v>7945</v>
          </cell>
          <cell r="C1014" t="str">
            <v>ML</v>
          </cell>
          <cell r="D1014">
            <v>9534</v>
          </cell>
          <cell r="E1014">
            <v>1525.44</v>
          </cell>
          <cell r="F1014">
            <v>11059</v>
          </cell>
        </row>
        <row r="1015">
          <cell r="A1015" t="str">
            <v>CABLE COBRE No. 8 THW AMARILLO ICONEL</v>
          </cell>
          <cell r="B1015">
            <v>3200</v>
          </cell>
          <cell r="C1015" t="str">
            <v>ML</v>
          </cell>
          <cell r="D1015">
            <v>3840</v>
          </cell>
          <cell r="E1015">
            <v>614.4</v>
          </cell>
          <cell r="F1015">
            <v>4454</v>
          </cell>
        </row>
        <row r="1016">
          <cell r="A1016" t="str">
            <v>CABLE COBRE No. 8 THW AZUL</v>
          </cell>
          <cell r="B1016">
            <v>3200</v>
          </cell>
          <cell r="C1016" t="str">
            <v>ML</v>
          </cell>
          <cell r="D1016">
            <v>3840</v>
          </cell>
          <cell r="E1016">
            <v>614.4</v>
          </cell>
          <cell r="F1016">
            <v>4454</v>
          </cell>
        </row>
        <row r="1017">
          <cell r="A1017" t="str">
            <v>CABLE COBRE No. 8 THW ROJO</v>
          </cell>
          <cell r="B1017">
            <v>3200</v>
          </cell>
          <cell r="C1017" t="str">
            <v>ML</v>
          </cell>
          <cell r="D1017">
            <v>3840</v>
          </cell>
          <cell r="E1017">
            <v>614.4</v>
          </cell>
          <cell r="F1017">
            <v>4454</v>
          </cell>
        </row>
        <row r="1018">
          <cell r="A1018" t="str">
            <v>CABLE COBRE No. 8 THW VERDE ICONEL</v>
          </cell>
          <cell r="B1018">
            <v>3200</v>
          </cell>
          <cell r="C1018" t="str">
            <v>ML</v>
          </cell>
          <cell r="D1018">
            <v>3840</v>
          </cell>
          <cell r="E1018">
            <v>614.4</v>
          </cell>
          <cell r="F1018">
            <v>4454</v>
          </cell>
        </row>
        <row r="1019">
          <cell r="A1019" t="str">
            <v>CABLE COBRE No. 8X12 CONTROL S/PANTALLA</v>
          </cell>
          <cell r="B1019">
            <v>9054</v>
          </cell>
          <cell r="C1019" t="str">
            <v>ML</v>
          </cell>
          <cell r="D1019">
            <v>10864.8</v>
          </cell>
          <cell r="E1019">
            <v>1738.3679999999999</v>
          </cell>
          <cell r="F1019">
            <v>12603</v>
          </cell>
        </row>
        <row r="1020">
          <cell r="A1020" t="str">
            <v>CABLE COBRE No.10 THW AMARILLO</v>
          </cell>
          <cell r="B1020">
            <v>2049</v>
          </cell>
          <cell r="C1020" t="str">
            <v>ML</v>
          </cell>
          <cell r="D1020">
            <v>2458.7999999999997</v>
          </cell>
          <cell r="E1020">
            <v>393.40799999999996</v>
          </cell>
          <cell r="F1020">
            <v>2852</v>
          </cell>
        </row>
        <row r="1021">
          <cell r="A1021" t="str">
            <v>CABLE COBRE No.10 THW BLANCO</v>
          </cell>
          <cell r="B1021">
            <v>2049</v>
          </cell>
          <cell r="C1021" t="str">
            <v>ML</v>
          </cell>
          <cell r="D1021">
            <v>2458.7999999999997</v>
          </cell>
          <cell r="E1021">
            <v>393.40799999999996</v>
          </cell>
          <cell r="F1021">
            <v>2852</v>
          </cell>
        </row>
        <row r="1022">
          <cell r="A1022" t="str">
            <v>CABLE COBRE No.10 THW NEGRO</v>
          </cell>
          <cell r="B1022">
            <v>2000</v>
          </cell>
          <cell r="C1022" t="str">
            <v>ML</v>
          </cell>
          <cell r="D1022">
            <v>2400</v>
          </cell>
          <cell r="E1022">
            <v>384</v>
          </cell>
          <cell r="F1022">
            <v>2784</v>
          </cell>
        </row>
        <row r="1023">
          <cell r="A1023" t="str">
            <v>CABLE COBRE No.10 THW NEGRO ICONEL</v>
          </cell>
          <cell r="B1023">
            <v>2049</v>
          </cell>
          <cell r="C1023" t="str">
            <v>ML</v>
          </cell>
          <cell r="D1023">
            <v>2458.7999999999997</v>
          </cell>
          <cell r="E1023">
            <v>393.40799999999996</v>
          </cell>
          <cell r="F1023">
            <v>2852</v>
          </cell>
        </row>
        <row r="1024">
          <cell r="A1024" t="str">
            <v>CABLE COBRE No.10 THW ROJO</v>
          </cell>
          <cell r="B1024">
            <v>2049</v>
          </cell>
          <cell r="C1024" t="str">
            <v>ML</v>
          </cell>
          <cell r="D1024">
            <v>2458.7999999999997</v>
          </cell>
          <cell r="E1024">
            <v>393.40799999999996</v>
          </cell>
          <cell r="F1024">
            <v>2852</v>
          </cell>
        </row>
        <row r="1025">
          <cell r="A1025" t="str">
            <v>CABLE COBRE No.10 THW VERDE</v>
          </cell>
          <cell r="B1025">
            <v>2049</v>
          </cell>
          <cell r="C1025" t="str">
            <v>ML</v>
          </cell>
          <cell r="D1025">
            <v>2458.7999999999997</v>
          </cell>
          <cell r="E1025">
            <v>393.40799999999996</v>
          </cell>
          <cell r="F1025">
            <v>2852</v>
          </cell>
        </row>
        <row r="1026">
          <cell r="A1026" t="str">
            <v>CABLE COBRE No.12 THW AMARILLO</v>
          </cell>
          <cell r="B1026">
            <v>1425</v>
          </cell>
          <cell r="C1026" t="str">
            <v>ML</v>
          </cell>
          <cell r="D1026">
            <v>1710</v>
          </cell>
          <cell r="E1026">
            <v>273.60000000000002</v>
          </cell>
          <cell r="F1026">
            <v>1984</v>
          </cell>
        </row>
        <row r="1027">
          <cell r="A1027" t="str">
            <v>CABLE COBRE No.12 THW AZUL</v>
          </cell>
          <cell r="B1027">
            <v>1425</v>
          </cell>
          <cell r="C1027" t="str">
            <v>ML</v>
          </cell>
          <cell r="D1027">
            <v>1710</v>
          </cell>
          <cell r="E1027">
            <v>273.60000000000002</v>
          </cell>
          <cell r="F1027">
            <v>1984</v>
          </cell>
        </row>
        <row r="1028">
          <cell r="A1028" t="str">
            <v>CABLE COBRE No.12 THW BLANCO</v>
          </cell>
          <cell r="B1028">
            <v>1425</v>
          </cell>
          <cell r="C1028" t="str">
            <v>ML</v>
          </cell>
          <cell r="D1028">
            <v>1710</v>
          </cell>
          <cell r="E1028">
            <v>273.60000000000002</v>
          </cell>
          <cell r="F1028">
            <v>1984</v>
          </cell>
        </row>
        <row r="1029">
          <cell r="A1029" t="str">
            <v>CABLE COBRE No.12 THW NEGRO</v>
          </cell>
          <cell r="B1029">
            <v>1425</v>
          </cell>
          <cell r="C1029" t="str">
            <v>ML</v>
          </cell>
          <cell r="D1029">
            <v>1710</v>
          </cell>
          <cell r="E1029">
            <v>273.60000000000002</v>
          </cell>
          <cell r="F1029">
            <v>1984</v>
          </cell>
        </row>
        <row r="1030">
          <cell r="A1030" t="str">
            <v>CABLE COBRE No.12 THW ROJO</v>
          </cell>
          <cell r="B1030">
            <v>1425</v>
          </cell>
          <cell r="C1030" t="str">
            <v>ML</v>
          </cell>
          <cell r="D1030">
            <v>1710</v>
          </cell>
          <cell r="E1030">
            <v>273.60000000000002</v>
          </cell>
          <cell r="F1030">
            <v>1984</v>
          </cell>
        </row>
        <row r="1031">
          <cell r="A1031" t="str">
            <v>CABLE COBRE No.14 NARANJA</v>
          </cell>
          <cell r="B1031">
            <v>1200</v>
          </cell>
          <cell r="C1031" t="str">
            <v>ML</v>
          </cell>
          <cell r="D1031">
            <v>1440</v>
          </cell>
          <cell r="E1031">
            <v>230.4</v>
          </cell>
          <cell r="F1031">
            <v>1670</v>
          </cell>
        </row>
        <row r="1032">
          <cell r="A1032" t="str">
            <v>CABLE COBRE No.14 THW AMARILLO</v>
          </cell>
          <cell r="B1032">
            <v>1200</v>
          </cell>
          <cell r="C1032" t="str">
            <v>ML</v>
          </cell>
          <cell r="D1032">
            <v>1440</v>
          </cell>
          <cell r="E1032">
            <v>230.4</v>
          </cell>
          <cell r="F1032">
            <v>1670</v>
          </cell>
        </row>
        <row r="1033">
          <cell r="A1033" t="str">
            <v>CABLE COBRE No.14 THW AZUL</v>
          </cell>
          <cell r="B1033">
            <v>1200</v>
          </cell>
          <cell r="C1033" t="str">
            <v>ML</v>
          </cell>
          <cell r="D1033">
            <v>1440</v>
          </cell>
          <cell r="E1033">
            <v>230.4</v>
          </cell>
          <cell r="F1033">
            <v>1670</v>
          </cell>
        </row>
        <row r="1034">
          <cell r="A1034" t="str">
            <v>CABLE COBRE No.14 THW BLANCO</v>
          </cell>
          <cell r="B1034">
            <v>1200</v>
          </cell>
          <cell r="C1034" t="str">
            <v>ML</v>
          </cell>
          <cell r="D1034">
            <v>1440</v>
          </cell>
          <cell r="E1034">
            <v>230.4</v>
          </cell>
          <cell r="F1034">
            <v>1670</v>
          </cell>
        </row>
        <row r="1035">
          <cell r="A1035" t="str">
            <v>CABLE COBRE No.14 THW ROJO</v>
          </cell>
          <cell r="B1035">
            <v>1200</v>
          </cell>
          <cell r="C1035" t="str">
            <v>ML</v>
          </cell>
          <cell r="D1035">
            <v>1440</v>
          </cell>
          <cell r="E1035">
            <v>230.4</v>
          </cell>
          <cell r="F1035">
            <v>1670</v>
          </cell>
        </row>
        <row r="1036">
          <cell r="A1036" t="str">
            <v>CABLE COBRE No.14THW VERDE</v>
          </cell>
          <cell r="B1036">
            <v>1200</v>
          </cell>
          <cell r="C1036" t="str">
            <v>ML</v>
          </cell>
          <cell r="D1036">
            <v>1440</v>
          </cell>
          <cell r="E1036">
            <v>230.4</v>
          </cell>
          <cell r="F1036">
            <v>1670</v>
          </cell>
        </row>
        <row r="1037">
          <cell r="A1037" t="str">
            <v>CABLE COBRE No.16 BLANCO SILICONADO</v>
          </cell>
          <cell r="B1037">
            <v>909</v>
          </cell>
          <cell r="C1037" t="str">
            <v>ML</v>
          </cell>
          <cell r="D1037">
            <v>1090.8</v>
          </cell>
          <cell r="E1037">
            <v>174.52799999999999</v>
          </cell>
          <cell r="F1037">
            <v>1265</v>
          </cell>
        </row>
        <row r="1038">
          <cell r="A1038" t="str">
            <v>CABLE COBRE No.18 BLANCO SILICONADO</v>
          </cell>
          <cell r="B1038">
            <v>814</v>
          </cell>
          <cell r="C1038" t="str">
            <v>ML</v>
          </cell>
          <cell r="D1038">
            <v>976.8</v>
          </cell>
          <cell r="E1038">
            <v>156.28799999999998</v>
          </cell>
          <cell r="F1038">
            <v>1133</v>
          </cell>
        </row>
        <row r="1039">
          <cell r="A1039" t="str">
            <v>CABLE COBRE No.2 THW VERDE</v>
          </cell>
          <cell r="B1039">
            <v>10938</v>
          </cell>
          <cell r="C1039" t="str">
            <v>ML</v>
          </cell>
          <cell r="D1039">
            <v>13125.6</v>
          </cell>
          <cell r="E1039">
            <v>2100.096</v>
          </cell>
          <cell r="F1039">
            <v>15226</v>
          </cell>
        </row>
        <row r="1040">
          <cell r="A1040" t="str">
            <v>CABLE COBRE No.4 THW AMARILLO</v>
          </cell>
          <cell r="B1040">
            <v>7045</v>
          </cell>
          <cell r="C1040" t="str">
            <v>ML</v>
          </cell>
          <cell r="D1040">
            <v>8454</v>
          </cell>
          <cell r="E1040">
            <v>1352.64</v>
          </cell>
          <cell r="F1040">
            <v>9807</v>
          </cell>
        </row>
        <row r="1041">
          <cell r="A1041" t="str">
            <v>CABLE COBRE No.4 THW AZUL</v>
          </cell>
          <cell r="B1041">
            <v>7045</v>
          </cell>
          <cell r="C1041" t="str">
            <v>ML</v>
          </cell>
          <cell r="D1041">
            <v>8454</v>
          </cell>
          <cell r="E1041">
            <v>1352.64</v>
          </cell>
          <cell r="F1041">
            <v>9807</v>
          </cell>
        </row>
        <row r="1042">
          <cell r="A1042" t="str">
            <v>CABLE COBRE No.4 THW NEGRO</v>
          </cell>
          <cell r="B1042">
            <v>7045</v>
          </cell>
          <cell r="C1042" t="str">
            <v>ML</v>
          </cell>
          <cell r="D1042">
            <v>8454</v>
          </cell>
          <cell r="E1042">
            <v>1352.64</v>
          </cell>
          <cell r="F1042">
            <v>9807</v>
          </cell>
        </row>
        <row r="1043">
          <cell r="A1043" t="str">
            <v>CABLE COBRE No.6 THW AMARILLO</v>
          </cell>
          <cell r="B1043">
            <v>4569</v>
          </cell>
          <cell r="C1043" t="str">
            <v>ML</v>
          </cell>
          <cell r="D1043">
            <v>5482.8</v>
          </cell>
          <cell r="E1043">
            <v>877.24800000000005</v>
          </cell>
          <cell r="F1043">
            <v>6360</v>
          </cell>
        </row>
        <row r="1044">
          <cell r="A1044" t="str">
            <v>CABLE COBRE No.6 THW NEGRO</v>
          </cell>
          <cell r="B1044">
            <v>4569</v>
          </cell>
          <cell r="C1044" t="str">
            <v>ML</v>
          </cell>
          <cell r="D1044">
            <v>5482.8</v>
          </cell>
          <cell r="E1044">
            <v>877.24800000000005</v>
          </cell>
          <cell r="F1044">
            <v>6360</v>
          </cell>
        </row>
        <row r="1045">
          <cell r="A1045" t="str">
            <v>CABLE COBRE No.6 THW NEGRO ICONEL</v>
          </cell>
          <cell r="B1045">
            <v>4569</v>
          </cell>
          <cell r="C1045" t="str">
            <v>ML</v>
          </cell>
          <cell r="D1045">
            <v>5482.8</v>
          </cell>
          <cell r="E1045">
            <v>877.24800000000005</v>
          </cell>
          <cell r="F1045">
            <v>6360</v>
          </cell>
        </row>
        <row r="1046">
          <cell r="A1046" t="str">
            <v>CABLE COBRE No.6 THW ROJO</v>
          </cell>
          <cell r="B1046">
            <v>4569</v>
          </cell>
          <cell r="C1046" t="str">
            <v>ML</v>
          </cell>
          <cell r="D1046">
            <v>5482.8</v>
          </cell>
          <cell r="E1046">
            <v>877.24800000000005</v>
          </cell>
          <cell r="F1046">
            <v>6360</v>
          </cell>
        </row>
        <row r="1047">
          <cell r="A1047" t="str">
            <v>CABLE COBRE No.6 THW ROJO ICONEL</v>
          </cell>
          <cell r="B1047">
            <v>4569</v>
          </cell>
          <cell r="C1047" t="str">
            <v>ML</v>
          </cell>
          <cell r="D1047">
            <v>5482.8</v>
          </cell>
          <cell r="E1047">
            <v>877.24800000000005</v>
          </cell>
          <cell r="F1047">
            <v>6360</v>
          </cell>
        </row>
        <row r="1048">
          <cell r="A1048" t="str">
            <v>CABLE COBRE No.6 THW VERDE</v>
          </cell>
          <cell r="B1048">
            <v>4569</v>
          </cell>
          <cell r="C1048" t="str">
            <v>ML</v>
          </cell>
          <cell r="D1048">
            <v>5482.8</v>
          </cell>
          <cell r="E1048">
            <v>877.24800000000005</v>
          </cell>
          <cell r="F1048">
            <v>6360</v>
          </cell>
        </row>
        <row r="1049">
          <cell r="A1049" t="str">
            <v>CABLE COBRE No.6THW BLANCO</v>
          </cell>
          <cell r="B1049">
            <v>4569</v>
          </cell>
          <cell r="C1049" t="str">
            <v>ML</v>
          </cell>
          <cell r="D1049">
            <v>5482.8</v>
          </cell>
          <cell r="E1049">
            <v>877.24800000000005</v>
          </cell>
          <cell r="F1049">
            <v>6360</v>
          </cell>
        </row>
        <row r="1050">
          <cell r="A1050" t="str">
            <v>CABLE COBRE No.8 THW   NEGRO ICONEL</v>
          </cell>
          <cell r="B1050">
            <v>3200</v>
          </cell>
          <cell r="C1050" t="str">
            <v>ML</v>
          </cell>
          <cell r="D1050">
            <v>3840</v>
          </cell>
          <cell r="E1050">
            <v>614.4</v>
          </cell>
          <cell r="F1050">
            <v>4454</v>
          </cell>
        </row>
        <row r="1051">
          <cell r="A1051" t="str">
            <v>CABLE COBRE No.8 THW AZUL</v>
          </cell>
          <cell r="B1051">
            <v>3200</v>
          </cell>
          <cell r="C1051" t="str">
            <v>ML</v>
          </cell>
          <cell r="D1051">
            <v>3840</v>
          </cell>
          <cell r="E1051">
            <v>614.4</v>
          </cell>
          <cell r="F1051">
            <v>4454</v>
          </cell>
        </row>
        <row r="1052">
          <cell r="A1052" t="str">
            <v>CABLE COBRE No.8 THW BLANCO</v>
          </cell>
          <cell r="B1052">
            <v>3200</v>
          </cell>
          <cell r="C1052" t="str">
            <v>ML</v>
          </cell>
          <cell r="D1052">
            <v>3840</v>
          </cell>
          <cell r="E1052">
            <v>614.4</v>
          </cell>
          <cell r="F1052">
            <v>4454</v>
          </cell>
        </row>
        <row r="1053">
          <cell r="A1053" t="str">
            <v>CABLE COBRE No.8 THW NEGRO</v>
          </cell>
          <cell r="B1053">
            <v>3200</v>
          </cell>
          <cell r="C1053" t="str">
            <v>ML</v>
          </cell>
          <cell r="D1053">
            <v>3840</v>
          </cell>
          <cell r="E1053">
            <v>614.4</v>
          </cell>
          <cell r="F1053">
            <v>4454</v>
          </cell>
        </row>
        <row r="1054">
          <cell r="A1054" t="str">
            <v>CABLE COBRE No.8 THW ROJO</v>
          </cell>
          <cell r="B1054">
            <v>3200</v>
          </cell>
          <cell r="C1054" t="str">
            <v>ML</v>
          </cell>
          <cell r="D1054">
            <v>3840</v>
          </cell>
          <cell r="E1054">
            <v>614.4</v>
          </cell>
          <cell r="F1054">
            <v>4454</v>
          </cell>
        </row>
        <row r="1055">
          <cell r="A1055" t="str">
            <v>CABLE COBRE No.8 THW VERDE</v>
          </cell>
          <cell r="B1055">
            <v>3200</v>
          </cell>
          <cell r="C1055" t="str">
            <v>ML</v>
          </cell>
          <cell r="D1055">
            <v>3840</v>
          </cell>
          <cell r="E1055">
            <v>614.4</v>
          </cell>
          <cell r="F1055">
            <v>4454</v>
          </cell>
        </row>
        <row r="1056">
          <cell r="A1056" t="str">
            <v>CABLE COBRE No.8THW AMARILLO</v>
          </cell>
          <cell r="B1056">
            <v>3200</v>
          </cell>
          <cell r="C1056" t="str">
            <v>ML</v>
          </cell>
          <cell r="D1056">
            <v>3840</v>
          </cell>
          <cell r="E1056">
            <v>614.4</v>
          </cell>
          <cell r="F1056">
            <v>4454</v>
          </cell>
        </row>
        <row r="1057">
          <cell r="A1057" t="str">
            <v>CABLE COBRE SOLDADOR No 4/0</v>
          </cell>
          <cell r="B1057">
            <v>35897</v>
          </cell>
          <cell r="C1057" t="str">
            <v>ML</v>
          </cell>
          <cell r="D1057">
            <v>43076.4</v>
          </cell>
          <cell r="E1057">
            <v>6892.2240000000002</v>
          </cell>
          <cell r="F1057">
            <v>49969</v>
          </cell>
        </row>
        <row r="1058">
          <cell r="A1058" t="str">
            <v>CABLE COBRE SOLDADOR No.1/0</v>
          </cell>
          <cell r="B1058">
            <v>18134</v>
          </cell>
          <cell r="C1058" t="str">
            <v>ML</v>
          </cell>
          <cell r="D1058">
            <v>21760.799999999999</v>
          </cell>
          <cell r="E1058">
            <v>3481.7280000000001</v>
          </cell>
          <cell r="F1058">
            <v>25243</v>
          </cell>
        </row>
        <row r="1059">
          <cell r="A1059" t="str">
            <v>CABLE COBRE SOLDADOR No.2</v>
          </cell>
          <cell r="B1059">
            <v>12003</v>
          </cell>
          <cell r="C1059" t="str">
            <v>ML</v>
          </cell>
          <cell r="D1059">
            <v>14403.6</v>
          </cell>
          <cell r="E1059">
            <v>2304.576</v>
          </cell>
          <cell r="F1059">
            <v>16708</v>
          </cell>
        </row>
        <row r="1060">
          <cell r="A1060" t="str">
            <v>CABLE COBRE SOLDADOR No.2/0</v>
          </cell>
          <cell r="B1060">
            <v>22409</v>
          </cell>
          <cell r="C1060" t="str">
            <v>ML</v>
          </cell>
          <cell r="D1060">
            <v>26890.799999999999</v>
          </cell>
          <cell r="E1060">
            <v>4302.5280000000002</v>
          </cell>
          <cell r="F1060">
            <v>31193</v>
          </cell>
        </row>
        <row r="1061">
          <cell r="A1061" t="str">
            <v>CABLE COBRE SOLDADOR No.6</v>
          </cell>
          <cell r="B1061">
            <v>6054</v>
          </cell>
          <cell r="C1061" t="str">
            <v>ML</v>
          </cell>
          <cell r="D1061">
            <v>7264.8</v>
          </cell>
          <cell r="E1061">
            <v>1162.3680000000002</v>
          </cell>
          <cell r="F1061">
            <v>8427</v>
          </cell>
        </row>
        <row r="1062">
          <cell r="A1062" t="str">
            <v>CABLE COBRE THW 1X8+1X8 ACOMETIDA TREBOL</v>
          </cell>
          <cell r="B1062">
            <v>3102</v>
          </cell>
          <cell r="C1062" t="str">
            <v>ML</v>
          </cell>
          <cell r="D1062">
            <v>3722.3999999999996</v>
          </cell>
          <cell r="E1062">
            <v>595.58399999999995</v>
          </cell>
          <cell r="F1062">
            <v>4318</v>
          </cell>
        </row>
        <row r="1063">
          <cell r="A1063" t="str">
            <v>CABLE COBRE THW 2X10 CONCENTRICO/CODENSA</v>
          </cell>
          <cell r="B1063">
            <v>2000</v>
          </cell>
          <cell r="C1063" t="str">
            <v>ML</v>
          </cell>
          <cell r="D1063">
            <v>2400</v>
          </cell>
          <cell r="E1063">
            <v>384</v>
          </cell>
          <cell r="F1063">
            <v>2784</v>
          </cell>
        </row>
        <row r="1064">
          <cell r="A1064" t="str">
            <v>CABLE COBRE THW 2X6+1X6 ACOMETIDA TREBOL</v>
          </cell>
          <cell r="B1064">
            <v>5696</v>
          </cell>
          <cell r="C1064" t="str">
            <v>ML</v>
          </cell>
          <cell r="D1064">
            <v>6835.2</v>
          </cell>
          <cell r="E1064">
            <v>1093.6320000000001</v>
          </cell>
          <cell r="F1064">
            <v>7929</v>
          </cell>
        </row>
        <row r="1065">
          <cell r="A1065" t="str">
            <v>CABLE COBRE THW 2X8 CONCENTRICO</v>
          </cell>
          <cell r="B1065">
            <v>2000</v>
          </cell>
          <cell r="C1065" t="str">
            <v>ML</v>
          </cell>
          <cell r="D1065">
            <v>2400</v>
          </cell>
          <cell r="E1065">
            <v>384</v>
          </cell>
          <cell r="F1065">
            <v>2784</v>
          </cell>
        </row>
        <row r="1066">
          <cell r="A1066" t="str">
            <v>CABLE COBRE THW 2X8+1X10 CONCENTRICO</v>
          </cell>
          <cell r="B1066">
            <v>3320</v>
          </cell>
          <cell r="C1066" t="str">
            <v>ML</v>
          </cell>
          <cell r="D1066">
            <v>3984</v>
          </cell>
          <cell r="E1066">
            <v>637.44000000000005</v>
          </cell>
          <cell r="F1066">
            <v>4621</v>
          </cell>
        </row>
        <row r="1067">
          <cell r="A1067" t="str">
            <v>CABLE COBRE THW 2X8+1X8 ACOMETIDA TREBOL</v>
          </cell>
          <cell r="B1067">
            <v>5000</v>
          </cell>
          <cell r="C1067" t="str">
            <v>ML</v>
          </cell>
          <cell r="D1067">
            <v>6000</v>
          </cell>
          <cell r="E1067">
            <v>960</v>
          </cell>
          <cell r="F1067">
            <v>6960</v>
          </cell>
        </row>
        <row r="1068">
          <cell r="A1068" t="str">
            <v>CABLE COBRE THW 3X4+1X6 ACOMETIDA TREBOL</v>
          </cell>
          <cell r="B1068">
            <v>13542</v>
          </cell>
          <cell r="C1068" t="str">
            <v>ML</v>
          </cell>
          <cell r="D1068">
            <v>16250.4</v>
          </cell>
          <cell r="E1068">
            <v>2600.0639999999999</v>
          </cell>
          <cell r="F1068">
            <v>18850</v>
          </cell>
        </row>
        <row r="1069">
          <cell r="A1069" t="str">
            <v>CABLE COBRE THW 3X6+1X8 ACOMETIDA TREBOL</v>
          </cell>
          <cell r="B1069">
            <v>8880</v>
          </cell>
          <cell r="C1069" t="str">
            <v>ML</v>
          </cell>
          <cell r="D1069">
            <v>10656</v>
          </cell>
          <cell r="E1069">
            <v>1704.96</v>
          </cell>
          <cell r="F1069">
            <v>12361</v>
          </cell>
        </row>
        <row r="1070">
          <cell r="A1070" t="str">
            <v>CABLE COBRE THW 3X6+1X8 CONCENTRICO</v>
          </cell>
          <cell r="B1070">
            <v>6160</v>
          </cell>
          <cell r="C1070" t="str">
            <v>ML</v>
          </cell>
          <cell r="D1070">
            <v>7392</v>
          </cell>
          <cell r="E1070">
            <v>1182.72</v>
          </cell>
          <cell r="F1070">
            <v>8575</v>
          </cell>
        </row>
        <row r="1071">
          <cell r="A1071" t="str">
            <v>CABLE COBRE THW 3X8+1X10 ACOMETIDATREBOL</v>
          </cell>
          <cell r="B1071">
            <v>5110</v>
          </cell>
          <cell r="C1071" t="str">
            <v>ML</v>
          </cell>
          <cell r="D1071">
            <v>6132</v>
          </cell>
          <cell r="E1071">
            <v>981.12</v>
          </cell>
          <cell r="F1071">
            <v>7113</v>
          </cell>
        </row>
        <row r="1072">
          <cell r="A1072" t="str">
            <v>CABLE COBRE THW 3X8+1X10 CONCENTRICO</v>
          </cell>
          <cell r="B1072">
            <v>5110</v>
          </cell>
          <cell r="C1072" t="str">
            <v>ML</v>
          </cell>
          <cell r="D1072">
            <v>6132</v>
          </cell>
          <cell r="E1072">
            <v>981.12</v>
          </cell>
          <cell r="F1072">
            <v>7113</v>
          </cell>
        </row>
        <row r="1073">
          <cell r="A1073" t="str">
            <v>CABLE COBRE UTP No.25X2X24 NIVEL 3</v>
          </cell>
          <cell r="B1073">
            <v>7932</v>
          </cell>
          <cell r="C1073" t="str">
            <v>ML</v>
          </cell>
          <cell r="D1073">
            <v>9518.4</v>
          </cell>
          <cell r="E1073">
            <v>1522.944</v>
          </cell>
          <cell r="F1073">
            <v>11041</v>
          </cell>
        </row>
        <row r="1074">
          <cell r="A1074" t="str">
            <v>CABLE COBRE UTP No.2X.05 NIVEL 3</v>
          </cell>
          <cell r="B1074">
            <v>614</v>
          </cell>
          <cell r="C1074" t="str">
            <v>ML</v>
          </cell>
          <cell r="D1074">
            <v>736.8</v>
          </cell>
          <cell r="E1074">
            <v>117.88799999999999</v>
          </cell>
          <cell r="F1074">
            <v>855</v>
          </cell>
        </row>
        <row r="1075">
          <cell r="A1075" t="str">
            <v>CABLE COBRE UTP No.4X2X24 NIVEL 5</v>
          </cell>
          <cell r="B1075">
            <v>675</v>
          </cell>
          <cell r="C1075" t="str">
            <v>ML</v>
          </cell>
          <cell r="D1075">
            <v>810</v>
          </cell>
          <cell r="E1075">
            <v>129.6</v>
          </cell>
          <cell r="F1075">
            <v>940</v>
          </cell>
        </row>
        <row r="1076">
          <cell r="A1076" t="str">
            <v>CABLE COMUNICACION TTY/6ES5-734-1BD20</v>
          </cell>
          <cell r="B1076">
            <v>560000</v>
          </cell>
          <cell r="C1076" t="str">
            <v>ML</v>
          </cell>
          <cell r="D1076">
            <v>672000</v>
          </cell>
          <cell r="E1076">
            <v>107520</v>
          </cell>
          <cell r="F1076">
            <v>779520</v>
          </cell>
        </row>
        <row r="1077">
          <cell r="A1077" t="str">
            <v>CABLE CU DESN # 12 TEMPLE SUAVE</v>
          </cell>
          <cell r="B1077">
            <v>827</v>
          </cell>
          <cell r="C1077" t="str">
            <v>ML</v>
          </cell>
          <cell r="D1077">
            <v>992.4</v>
          </cell>
          <cell r="E1077">
            <v>158.78399999999999</v>
          </cell>
          <cell r="F1077">
            <v>1151</v>
          </cell>
        </row>
        <row r="1078">
          <cell r="A1078" t="str">
            <v>CABLE CU DESN.#1/0 TEMPLE SUAVE</v>
          </cell>
          <cell r="B1078">
            <v>16257</v>
          </cell>
          <cell r="C1078" t="str">
            <v>ML</v>
          </cell>
          <cell r="D1078">
            <v>19508.399999999998</v>
          </cell>
          <cell r="E1078">
            <v>3121.3439999999996</v>
          </cell>
          <cell r="F1078">
            <v>22630</v>
          </cell>
        </row>
        <row r="1079">
          <cell r="A1079" t="str">
            <v>CABLE CU DESN.#10 TEMPLE SUAVE</v>
          </cell>
          <cell r="B1079">
            <v>1984</v>
          </cell>
          <cell r="C1079" t="str">
            <v>ML</v>
          </cell>
          <cell r="D1079">
            <v>2380.7999999999997</v>
          </cell>
          <cell r="E1079">
            <v>380.92799999999994</v>
          </cell>
          <cell r="F1079">
            <v>2762</v>
          </cell>
        </row>
        <row r="1080">
          <cell r="A1080" t="str">
            <v>CABLE CU DESN.#2 TEMPLE SUAVE</v>
          </cell>
          <cell r="B1080">
            <v>10268</v>
          </cell>
          <cell r="C1080" t="str">
            <v>ML</v>
          </cell>
          <cell r="D1080">
            <v>12321.6</v>
          </cell>
          <cell r="E1080">
            <v>1971.4560000000001</v>
          </cell>
          <cell r="F1080">
            <v>14293</v>
          </cell>
        </row>
        <row r="1081">
          <cell r="A1081" t="str">
            <v>CABLE CU DESN.#2/0 TEMPLE SUAVE</v>
          </cell>
          <cell r="B1081">
            <v>18000</v>
          </cell>
          <cell r="C1081" t="str">
            <v>ML</v>
          </cell>
          <cell r="D1081">
            <v>21600</v>
          </cell>
          <cell r="E1081">
            <v>3456</v>
          </cell>
          <cell r="F1081">
            <v>25056</v>
          </cell>
        </row>
        <row r="1082">
          <cell r="A1082" t="str">
            <v>CABLE CU DESN.#4 TEMPLE SUAVE</v>
          </cell>
          <cell r="B1082">
            <v>6836</v>
          </cell>
          <cell r="C1082" t="str">
            <v>ML</v>
          </cell>
          <cell r="D1082">
            <v>8203.1999999999989</v>
          </cell>
          <cell r="E1082">
            <v>1312.5119999999999</v>
          </cell>
          <cell r="F1082">
            <v>9516</v>
          </cell>
        </row>
        <row r="1083">
          <cell r="A1083" t="str">
            <v>CABLE CU DESN.#6 TEMPLE SUAVE</v>
          </cell>
          <cell r="B1083">
            <v>4499</v>
          </cell>
          <cell r="C1083" t="str">
            <v>ML</v>
          </cell>
          <cell r="D1083">
            <v>5398.8</v>
          </cell>
          <cell r="E1083">
            <v>863.80799999999999</v>
          </cell>
          <cell r="F1083">
            <v>6263</v>
          </cell>
        </row>
        <row r="1084">
          <cell r="A1084" t="str">
            <v>CABLE CU DESN.#4/0 TEMPLE SUAVE</v>
          </cell>
          <cell r="B1084">
            <v>26000</v>
          </cell>
          <cell r="C1084" t="str">
            <v>ML</v>
          </cell>
          <cell r="D1084">
            <v>31200</v>
          </cell>
          <cell r="E1084">
            <v>4992</v>
          </cell>
          <cell r="F1084">
            <v>36192</v>
          </cell>
        </row>
        <row r="1085">
          <cell r="A1085" t="str">
            <v>CABLE CU DESN.No.2/0 TEMPLE DURO 7 HILOS</v>
          </cell>
          <cell r="B1085">
            <v>18000</v>
          </cell>
          <cell r="C1085" t="str">
            <v>ML</v>
          </cell>
          <cell r="D1085">
            <v>21600</v>
          </cell>
          <cell r="E1085">
            <v>3456</v>
          </cell>
          <cell r="F1085">
            <v>25056</v>
          </cell>
        </row>
        <row r="1086">
          <cell r="A1086" t="str">
            <v>CABLE CU DESN.No.4/0 MCM TEMPLE DURO 7 HILOS</v>
          </cell>
          <cell r="B1086">
            <v>22000</v>
          </cell>
          <cell r="C1086" t="str">
            <v>ML</v>
          </cell>
          <cell r="D1086">
            <v>26400</v>
          </cell>
          <cell r="E1086">
            <v>4224</v>
          </cell>
          <cell r="F1086">
            <v>30624</v>
          </cell>
        </row>
        <row r="1087">
          <cell r="A1087" t="str">
            <v>CABLE CU DESNUDO # 400 MCM TEMPLE SUAVE</v>
          </cell>
          <cell r="B1087">
            <v>40533</v>
          </cell>
          <cell r="C1087" t="str">
            <v>ML</v>
          </cell>
          <cell r="D1087">
            <v>48639.6</v>
          </cell>
          <cell r="E1087">
            <v>7782.3360000000002</v>
          </cell>
          <cell r="F1087">
            <v>56422</v>
          </cell>
        </row>
        <row r="1088">
          <cell r="A1088" t="str">
            <v>CABLE CU DESNUDO # 500 MCM TEMPLE SUAVE</v>
          </cell>
          <cell r="B1088">
            <v>51247</v>
          </cell>
          <cell r="C1088" t="str">
            <v>ML</v>
          </cell>
          <cell r="D1088">
            <v>61496.399999999994</v>
          </cell>
          <cell r="E1088">
            <v>9839.4239999999991</v>
          </cell>
          <cell r="F1088">
            <v>71336</v>
          </cell>
        </row>
        <row r="1089">
          <cell r="A1089" t="str">
            <v>CABLE CU DESNUDO # 750 MCM TEMPLE SUAVE</v>
          </cell>
          <cell r="B1089">
            <v>79905</v>
          </cell>
          <cell r="C1089" t="str">
            <v>ML</v>
          </cell>
          <cell r="D1089">
            <v>95886</v>
          </cell>
          <cell r="E1089">
            <v>15341.76</v>
          </cell>
          <cell r="F1089">
            <v>111228</v>
          </cell>
        </row>
        <row r="1090">
          <cell r="A1090" t="str">
            <v>CABLE CU DESNUDO #8</v>
          </cell>
          <cell r="B1090">
            <v>2866</v>
          </cell>
          <cell r="C1090" t="str">
            <v>ML</v>
          </cell>
          <cell r="D1090">
            <v>3439.2</v>
          </cell>
          <cell r="E1090">
            <v>550.27199999999993</v>
          </cell>
          <cell r="F1090">
            <v>3989</v>
          </cell>
        </row>
        <row r="1091">
          <cell r="A1091" t="str">
            <v>CABLE Cu No. 6 THW NEGRO PROCABLES</v>
          </cell>
          <cell r="B1091">
            <v>5000</v>
          </cell>
          <cell r="C1091" t="str">
            <v>ML</v>
          </cell>
          <cell r="D1091">
            <v>6000</v>
          </cell>
          <cell r="E1091">
            <v>960</v>
          </cell>
          <cell r="F1091">
            <v>6960</v>
          </cell>
        </row>
        <row r="1092">
          <cell r="A1092" t="str">
            <v>CABLE Cu No.8 THW AMARILLO</v>
          </cell>
          <cell r="B1092">
            <v>3200</v>
          </cell>
          <cell r="C1092" t="str">
            <v>ML</v>
          </cell>
          <cell r="D1092">
            <v>3840</v>
          </cell>
          <cell r="E1092">
            <v>614.4</v>
          </cell>
          <cell r="F1092">
            <v>4454</v>
          </cell>
        </row>
        <row r="1093">
          <cell r="A1093" t="str">
            <v>CABLE Cu No.8 THW BLANCO</v>
          </cell>
          <cell r="B1093">
            <v>3200</v>
          </cell>
          <cell r="C1093" t="str">
            <v>ML</v>
          </cell>
          <cell r="D1093">
            <v>3840</v>
          </cell>
          <cell r="E1093">
            <v>614.4</v>
          </cell>
          <cell r="F1093">
            <v>4454</v>
          </cell>
        </row>
        <row r="1094">
          <cell r="A1094" t="str">
            <v>CABLE Cu No.8 THW NEGRO</v>
          </cell>
          <cell r="B1094">
            <v>3200</v>
          </cell>
          <cell r="C1094" t="str">
            <v>ML</v>
          </cell>
          <cell r="D1094">
            <v>3840</v>
          </cell>
          <cell r="E1094">
            <v>614.4</v>
          </cell>
          <cell r="F1094">
            <v>4454</v>
          </cell>
        </row>
        <row r="1095">
          <cell r="A1095" t="str">
            <v>CABLE CU THW 1/0 600V (CTHWC)</v>
          </cell>
          <cell r="B1095">
            <v>16257</v>
          </cell>
          <cell r="C1095" t="str">
            <v>ML</v>
          </cell>
          <cell r="D1095">
            <v>19508.399999999998</v>
          </cell>
          <cell r="E1095">
            <v>3121.3439999999996</v>
          </cell>
          <cell r="F1095">
            <v>22630</v>
          </cell>
        </row>
        <row r="1096">
          <cell r="A1096" t="str">
            <v>CABLE CU THW 1/0 600V ICONEL</v>
          </cell>
          <cell r="B1096">
            <v>16257</v>
          </cell>
          <cell r="C1096" t="str">
            <v>ML</v>
          </cell>
          <cell r="D1096">
            <v>19508.399999999998</v>
          </cell>
          <cell r="E1096">
            <v>3121.3439999999996</v>
          </cell>
          <cell r="F1096">
            <v>22630</v>
          </cell>
        </row>
        <row r="1097">
          <cell r="A1097" t="str">
            <v>CABLE CU THW 2 600V (CTHWC)</v>
          </cell>
          <cell r="B1097">
            <v>10500</v>
          </cell>
          <cell r="C1097" t="str">
            <v>ML</v>
          </cell>
          <cell r="D1097">
            <v>12600</v>
          </cell>
          <cell r="E1097">
            <v>2016</v>
          </cell>
          <cell r="F1097">
            <v>14616</v>
          </cell>
        </row>
        <row r="1098">
          <cell r="A1098" t="str">
            <v>CABLE CU THW 2 600V ICONEL</v>
          </cell>
          <cell r="B1098">
            <v>10500</v>
          </cell>
          <cell r="C1098" t="str">
            <v>ML</v>
          </cell>
          <cell r="D1098">
            <v>12600</v>
          </cell>
          <cell r="E1098">
            <v>2016</v>
          </cell>
          <cell r="F1098">
            <v>14616</v>
          </cell>
        </row>
        <row r="1099">
          <cell r="A1099" t="str">
            <v>CABLE CU THW 2/0 600V (CTHWC)</v>
          </cell>
          <cell r="B1099">
            <v>22329</v>
          </cell>
          <cell r="C1099" t="str">
            <v>ML</v>
          </cell>
          <cell r="D1099">
            <v>26794.799999999999</v>
          </cell>
          <cell r="E1099">
            <v>4287.1679999999997</v>
          </cell>
          <cell r="F1099">
            <v>31082</v>
          </cell>
        </row>
        <row r="1100">
          <cell r="A1100" t="str">
            <v>CABLE CU THW 2/0 600V (CTHWC) ICONEL</v>
          </cell>
          <cell r="B1100">
            <v>22329</v>
          </cell>
          <cell r="C1100" t="str">
            <v>ML</v>
          </cell>
          <cell r="D1100">
            <v>26794.799999999999</v>
          </cell>
          <cell r="E1100">
            <v>4287.1679999999997</v>
          </cell>
          <cell r="F1100">
            <v>31082</v>
          </cell>
        </row>
        <row r="1101">
          <cell r="A1101" t="str">
            <v>CABLE CU THW 2/0 600V PROCABLES</v>
          </cell>
          <cell r="B1101">
            <v>22329</v>
          </cell>
          <cell r="C1101" t="str">
            <v>ML</v>
          </cell>
          <cell r="D1101">
            <v>26794.799999999999</v>
          </cell>
          <cell r="E1101">
            <v>4287.1679999999997</v>
          </cell>
          <cell r="F1101">
            <v>31082</v>
          </cell>
        </row>
        <row r="1102">
          <cell r="A1102" t="str">
            <v>CABLE CU THW 250 MCM 600V ICONEL</v>
          </cell>
          <cell r="B1102">
            <v>46000</v>
          </cell>
          <cell r="C1102" t="str">
            <v>ML</v>
          </cell>
          <cell r="D1102">
            <v>55200</v>
          </cell>
          <cell r="E1102">
            <v>8832</v>
          </cell>
          <cell r="F1102">
            <v>64032</v>
          </cell>
        </row>
        <row r="1103">
          <cell r="A1103" t="str">
            <v>CABLE CU THW 250MCM 600V (CTHWC)</v>
          </cell>
          <cell r="B1103">
            <v>28000</v>
          </cell>
          <cell r="C1103" t="str">
            <v>ML</v>
          </cell>
          <cell r="D1103">
            <v>33600</v>
          </cell>
          <cell r="E1103">
            <v>5376</v>
          </cell>
          <cell r="F1103">
            <v>38976</v>
          </cell>
        </row>
        <row r="1104">
          <cell r="A1104" t="str">
            <v>CABLE Cu THW 250MCM 600V. PROCABLES</v>
          </cell>
          <cell r="B1104">
            <v>46000</v>
          </cell>
          <cell r="C1104" t="str">
            <v>ML</v>
          </cell>
          <cell r="D1104">
            <v>55200</v>
          </cell>
          <cell r="E1104">
            <v>8832</v>
          </cell>
          <cell r="F1104">
            <v>64032</v>
          </cell>
        </row>
        <row r="1105">
          <cell r="A1105" t="str">
            <v>CABLE CU THW 3/0 600V (CTHWC)</v>
          </cell>
          <cell r="B1105">
            <v>17090</v>
          </cell>
          <cell r="C1105" t="str">
            <v>ML</v>
          </cell>
          <cell r="D1105">
            <v>20508</v>
          </cell>
          <cell r="E1105">
            <v>3281.28</v>
          </cell>
          <cell r="F1105">
            <v>23789</v>
          </cell>
        </row>
        <row r="1106">
          <cell r="A1106" t="str">
            <v>CABLE CU THW 3/0 600V ICONEL</v>
          </cell>
          <cell r="B1106">
            <v>17090</v>
          </cell>
          <cell r="C1106" t="str">
            <v>ML</v>
          </cell>
          <cell r="D1106">
            <v>20508</v>
          </cell>
          <cell r="E1106">
            <v>3281.28</v>
          </cell>
          <cell r="F1106">
            <v>23789</v>
          </cell>
        </row>
        <row r="1107">
          <cell r="A1107" t="str">
            <v>CABLE CU THW 300MCM 600V (CTHWC)</v>
          </cell>
          <cell r="B1107">
            <v>40000</v>
          </cell>
          <cell r="C1107" t="str">
            <v>ML</v>
          </cell>
          <cell r="D1107">
            <v>48000</v>
          </cell>
          <cell r="E1107">
            <v>7680</v>
          </cell>
          <cell r="F1107">
            <v>55680</v>
          </cell>
        </row>
        <row r="1108">
          <cell r="A1108" t="str">
            <v>CABLE CU THW 350MCM 600V (CTHWC)</v>
          </cell>
          <cell r="B1108">
            <v>37730</v>
          </cell>
          <cell r="C1108" t="str">
            <v>ML</v>
          </cell>
          <cell r="D1108">
            <v>45276</v>
          </cell>
          <cell r="E1108">
            <v>7244.16</v>
          </cell>
          <cell r="F1108">
            <v>52520</v>
          </cell>
        </row>
        <row r="1109">
          <cell r="A1109" t="str">
            <v>CABLE CU THW 350MCM 600V ICONEL</v>
          </cell>
          <cell r="B1109">
            <v>37730</v>
          </cell>
          <cell r="C1109" t="str">
            <v>ML</v>
          </cell>
          <cell r="D1109">
            <v>45276</v>
          </cell>
          <cell r="E1109">
            <v>7244.16</v>
          </cell>
          <cell r="F1109">
            <v>52520</v>
          </cell>
        </row>
        <row r="1110">
          <cell r="A1110" t="str">
            <v>CABLE CU THW 4/0   600 V   PROCABLES</v>
          </cell>
          <cell r="B1110">
            <v>34000</v>
          </cell>
          <cell r="C1110" t="str">
            <v>ML</v>
          </cell>
          <cell r="D1110">
            <v>40800</v>
          </cell>
          <cell r="E1110">
            <v>6528</v>
          </cell>
          <cell r="F1110">
            <v>47328</v>
          </cell>
        </row>
        <row r="1111">
          <cell r="A1111" t="str">
            <v>CABLE CU THW 4/0 600V (CTHWC)</v>
          </cell>
          <cell r="B1111">
            <v>34000</v>
          </cell>
          <cell r="C1111" t="str">
            <v>ML</v>
          </cell>
          <cell r="D1111">
            <v>40800</v>
          </cell>
          <cell r="E1111">
            <v>6528</v>
          </cell>
          <cell r="F1111">
            <v>47328</v>
          </cell>
        </row>
        <row r="1112">
          <cell r="A1112" t="str">
            <v>CABLE Cu THW 4/0 600V. ICONEL</v>
          </cell>
          <cell r="B1112">
            <v>34000</v>
          </cell>
          <cell r="C1112" t="str">
            <v>ML</v>
          </cell>
          <cell r="D1112">
            <v>40800</v>
          </cell>
          <cell r="E1112">
            <v>6528</v>
          </cell>
          <cell r="F1112">
            <v>47328</v>
          </cell>
        </row>
        <row r="1113">
          <cell r="A1113" t="str">
            <v>CABLE CU THW 400MCM 600V (CTHWC)</v>
          </cell>
          <cell r="B1113">
            <v>42998</v>
          </cell>
          <cell r="C1113" t="str">
            <v>ML</v>
          </cell>
          <cell r="D1113">
            <v>51597.599999999999</v>
          </cell>
          <cell r="E1113">
            <v>8255.616</v>
          </cell>
          <cell r="F1113">
            <v>59853</v>
          </cell>
        </row>
        <row r="1114">
          <cell r="A1114" t="str">
            <v>CABLE CU THW 500MCM 600V (CTHWC)</v>
          </cell>
          <cell r="B1114">
            <v>56192</v>
          </cell>
          <cell r="C1114" t="str">
            <v>ML</v>
          </cell>
          <cell r="D1114">
            <v>67430.399999999994</v>
          </cell>
          <cell r="E1114">
            <v>10788.864</v>
          </cell>
          <cell r="F1114">
            <v>78219</v>
          </cell>
        </row>
        <row r="1115">
          <cell r="A1115" t="str">
            <v>CABLE CU THW 500MCM 600V ICONEL</v>
          </cell>
          <cell r="B1115">
            <v>56192</v>
          </cell>
          <cell r="C1115" t="str">
            <v>ML</v>
          </cell>
          <cell r="D1115">
            <v>67430.399999999994</v>
          </cell>
          <cell r="E1115">
            <v>10788.864</v>
          </cell>
          <cell r="F1115">
            <v>78219</v>
          </cell>
        </row>
        <row r="1116">
          <cell r="A1116" t="str">
            <v>CABLE CUADRUPLEX AL 3X2/0+1X1/0</v>
          </cell>
          <cell r="B1116">
            <v>12100</v>
          </cell>
          <cell r="C1116" t="str">
            <v>ML</v>
          </cell>
          <cell r="D1116">
            <v>14520</v>
          </cell>
          <cell r="E1116">
            <v>2323.2000000000003</v>
          </cell>
          <cell r="F1116">
            <v>16843</v>
          </cell>
        </row>
        <row r="1117">
          <cell r="A1117" t="str">
            <v>CABLE CUADRUPLEX AL 3X2+1X4</v>
          </cell>
          <cell r="B1117">
            <v>5000</v>
          </cell>
          <cell r="C1117" t="str">
            <v>ML</v>
          </cell>
          <cell r="D1117">
            <v>6000</v>
          </cell>
          <cell r="E1117">
            <v>960</v>
          </cell>
          <cell r="F1117">
            <v>6960</v>
          </cell>
        </row>
        <row r="1118">
          <cell r="A1118" t="str">
            <v>CABLE CUADRUPLEX AL 3X4/0+1X2/0</v>
          </cell>
          <cell r="B1118">
            <v>19638</v>
          </cell>
          <cell r="C1118" t="str">
            <v>ML</v>
          </cell>
          <cell r="D1118">
            <v>23565.599999999999</v>
          </cell>
          <cell r="E1118">
            <v>3770.4959999999996</v>
          </cell>
          <cell r="F1118">
            <v>27336</v>
          </cell>
        </row>
        <row r="1119">
          <cell r="A1119" t="str">
            <v>CABLE CUADRUPLEX AL 3X4/0+1X2/0 RAYADO</v>
          </cell>
          <cell r="B1119">
            <v>19638</v>
          </cell>
          <cell r="C1119" t="str">
            <v>ML</v>
          </cell>
          <cell r="D1119">
            <v>23565.599999999999</v>
          </cell>
          <cell r="E1119">
            <v>3770.4959999999996</v>
          </cell>
          <cell r="F1119">
            <v>27336</v>
          </cell>
        </row>
        <row r="1120">
          <cell r="A1120" t="str">
            <v>CABLE DUPLEX 2X12 AWG SPT 300V CHIPAS</v>
          </cell>
          <cell r="B1120">
            <v>1339</v>
          </cell>
          <cell r="C1120" t="str">
            <v>ML</v>
          </cell>
          <cell r="D1120">
            <v>1606.8</v>
          </cell>
          <cell r="E1120">
            <v>257.08800000000002</v>
          </cell>
          <cell r="F1120">
            <v>1864</v>
          </cell>
        </row>
        <row r="1121">
          <cell r="A1121" t="str">
            <v>CABLE DUPLEX 2X12 AWG SPT BLANCO 300V</v>
          </cell>
          <cell r="B1121">
            <v>1339</v>
          </cell>
          <cell r="C1121" t="str">
            <v>ML</v>
          </cell>
          <cell r="D1121">
            <v>1606.8</v>
          </cell>
          <cell r="E1121">
            <v>257.08800000000002</v>
          </cell>
          <cell r="F1121">
            <v>1864</v>
          </cell>
        </row>
        <row r="1122">
          <cell r="A1122" t="str">
            <v>CABLE DUPLEX 2X12 AWG SPT BLANCO INDASA</v>
          </cell>
          <cell r="B1122">
            <v>1339</v>
          </cell>
          <cell r="C1122" t="str">
            <v>ML</v>
          </cell>
          <cell r="D1122">
            <v>1606.8</v>
          </cell>
          <cell r="E1122">
            <v>257.08800000000002</v>
          </cell>
          <cell r="F1122">
            <v>1864</v>
          </cell>
        </row>
        <row r="1123">
          <cell r="A1123" t="str">
            <v>CABLE DUPLEX 2X12 AWG SPT CAFE 300V</v>
          </cell>
          <cell r="B1123">
            <v>1339</v>
          </cell>
          <cell r="C1123" t="str">
            <v>ML</v>
          </cell>
          <cell r="D1123">
            <v>1606.8</v>
          </cell>
          <cell r="E1123">
            <v>257.08800000000002</v>
          </cell>
          <cell r="F1123">
            <v>1864</v>
          </cell>
        </row>
        <row r="1124">
          <cell r="A1124" t="str">
            <v>CABLE DUPLEX 2X12 AWG SPT GRIS 300V</v>
          </cell>
          <cell r="B1124">
            <v>1339</v>
          </cell>
          <cell r="C1124" t="str">
            <v>ML</v>
          </cell>
          <cell r="D1124">
            <v>1606.8</v>
          </cell>
          <cell r="E1124">
            <v>257.08800000000002</v>
          </cell>
          <cell r="F1124">
            <v>1864</v>
          </cell>
        </row>
        <row r="1125">
          <cell r="A1125" t="str">
            <v>CABLE DUPLEX 2X12 AWG SPT NEGRO 300V</v>
          </cell>
          <cell r="B1125">
            <v>1339</v>
          </cell>
          <cell r="C1125" t="str">
            <v>ML</v>
          </cell>
          <cell r="D1125">
            <v>1606.8</v>
          </cell>
          <cell r="E1125">
            <v>257.08800000000002</v>
          </cell>
          <cell r="F1125">
            <v>1864</v>
          </cell>
        </row>
        <row r="1126">
          <cell r="A1126" t="str">
            <v>CABLE DUPLEX 2X12 AWG TCP BLANCO 150V</v>
          </cell>
          <cell r="B1126">
            <v>1339</v>
          </cell>
          <cell r="C1126" t="str">
            <v>ML</v>
          </cell>
          <cell r="D1126">
            <v>1606.8</v>
          </cell>
          <cell r="E1126">
            <v>257.08800000000002</v>
          </cell>
          <cell r="F1126">
            <v>1864</v>
          </cell>
        </row>
        <row r="1127">
          <cell r="A1127" t="str">
            <v>CABLE DUPLEX 2X12 AWG TCP CAFE 150V</v>
          </cell>
          <cell r="B1127">
            <v>1339</v>
          </cell>
          <cell r="C1127" t="str">
            <v>ML</v>
          </cell>
          <cell r="D1127">
            <v>1606.8</v>
          </cell>
          <cell r="E1127">
            <v>257.08800000000002</v>
          </cell>
          <cell r="F1127">
            <v>1864</v>
          </cell>
        </row>
        <row r="1128">
          <cell r="A1128" t="str">
            <v>CABLE DUPLEX 2X12 AWG TCP GRIS 150V</v>
          </cell>
          <cell r="B1128">
            <v>1339</v>
          </cell>
          <cell r="C1128" t="str">
            <v>ML</v>
          </cell>
          <cell r="D1128">
            <v>1606.8</v>
          </cell>
          <cell r="E1128">
            <v>257.08800000000002</v>
          </cell>
          <cell r="F1128">
            <v>1864</v>
          </cell>
        </row>
        <row r="1129">
          <cell r="A1129" t="str">
            <v>CABLE DUPLEX 2X14 AWG SPT 300V CHIPAS</v>
          </cell>
          <cell r="B1129">
            <v>844</v>
          </cell>
          <cell r="C1129" t="str">
            <v>ML</v>
          </cell>
          <cell r="D1129">
            <v>1012.8</v>
          </cell>
          <cell r="E1129">
            <v>162.048</v>
          </cell>
          <cell r="F1129">
            <v>1175</v>
          </cell>
        </row>
        <row r="1130">
          <cell r="A1130" t="str">
            <v>CABLE DUPLEX 2X14 AWG SPT BLANCO 300V</v>
          </cell>
          <cell r="B1130">
            <v>844</v>
          </cell>
          <cell r="C1130" t="str">
            <v>ML</v>
          </cell>
          <cell r="D1130">
            <v>1012.8</v>
          </cell>
          <cell r="E1130">
            <v>162.048</v>
          </cell>
          <cell r="F1130">
            <v>1175</v>
          </cell>
        </row>
        <row r="1131">
          <cell r="A1131" t="str">
            <v>CABLE DUPLEX 2X14 AWG SPT BLANCO INDASA</v>
          </cell>
          <cell r="B1131">
            <v>844</v>
          </cell>
          <cell r="C1131" t="str">
            <v>ML</v>
          </cell>
          <cell r="D1131">
            <v>1012.8</v>
          </cell>
          <cell r="E1131">
            <v>162.048</v>
          </cell>
          <cell r="F1131">
            <v>1175</v>
          </cell>
        </row>
        <row r="1132">
          <cell r="A1132" t="str">
            <v>CABLE DUPLEX 2X14 AWG SPT CAFE 300V</v>
          </cell>
          <cell r="B1132">
            <v>844</v>
          </cell>
          <cell r="C1132" t="str">
            <v>ML</v>
          </cell>
          <cell r="D1132">
            <v>1012.8</v>
          </cell>
          <cell r="E1132">
            <v>162.048</v>
          </cell>
          <cell r="F1132">
            <v>1175</v>
          </cell>
        </row>
        <row r="1133">
          <cell r="A1133" t="str">
            <v>CABLE DUPLEX 2X14 AWG SPT GRIS 300V</v>
          </cell>
          <cell r="B1133">
            <v>844</v>
          </cell>
          <cell r="C1133" t="str">
            <v>ML</v>
          </cell>
          <cell r="D1133">
            <v>1012.8</v>
          </cell>
          <cell r="E1133">
            <v>162.048</v>
          </cell>
          <cell r="F1133">
            <v>1175</v>
          </cell>
        </row>
        <row r="1134">
          <cell r="A1134" t="str">
            <v>CABLE DUPLEX 2X14 AWG SPT NEGRO 300V</v>
          </cell>
          <cell r="B1134">
            <v>844</v>
          </cell>
          <cell r="C1134" t="str">
            <v>ML</v>
          </cell>
          <cell r="D1134">
            <v>1012.8</v>
          </cell>
          <cell r="E1134">
            <v>162.048</v>
          </cell>
          <cell r="F1134">
            <v>1175</v>
          </cell>
        </row>
        <row r="1135">
          <cell r="A1135" t="str">
            <v>CABLE DUPLEX 2X14 AWG TCP 150V CHIPAS</v>
          </cell>
          <cell r="B1135">
            <v>844</v>
          </cell>
          <cell r="C1135" t="str">
            <v>ML</v>
          </cell>
          <cell r="D1135">
            <v>1012.8</v>
          </cell>
          <cell r="E1135">
            <v>162.048</v>
          </cell>
          <cell r="F1135">
            <v>1175</v>
          </cell>
        </row>
        <row r="1136">
          <cell r="A1136" t="str">
            <v>CABLE DUPLEX 2X14 AWG TCP BLANCO 150V</v>
          </cell>
          <cell r="B1136">
            <v>844</v>
          </cell>
          <cell r="C1136" t="str">
            <v>ML</v>
          </cell>
          <cell r="D1136">
            <v>1012.8</v>
          </cell>
          <cell r="E1136">
            <v>162.048</v>
          </cell>
          <cell r="F1136">
            <v>1175</v>
          </cell>
        </row>
        <row r="1137">
          <cell r="A1137" t="str">
            <v>CABLE DUPLEX 2X14 AWG TCP CAFE 150V</v>
          </cell>
          <cell r="B1137">
            <v>844</v>
          </cell>
          <cell r="C1137" t="str">
            <v>ML</v>
          </cell>
          <cell r="D1137">
            <v>1012.8</v>
          </cell>
          <cell r="E1137">
            <v>162.048</v>
          </cell>
          <cell r="F1137">
            <v>1175</v>
          </cell>
        </row>
        <row r="1138">
          <cell r="A1138" t="str">
            <v>CABLE DUPLEX 2X14 AWG TCP GRIS 150V</v>
          </cell>
          <cell r="B1138">
            <v>844</v>
          </cell>
          <cell r="C1138" t="str">
            <v>ML</v>
          </cell>
          <cell r="D1138">
            <v>1012.8</v>
          </cell>
          <cell r="E1138">
            <v>162.048</v>
          </cell>
          <cell r="F1138">
            <v>1175</v>
          </cell>
        </row>
        <row r="1139">
          <cell r="A1139" t="str">
            <v>CABLE DUPLEX 2X14 AWG TCP NEGRO 150V</v>
          </cell>
          <cell r="B1139">
            <v>844</v>
          </cell>
          <cell r="C1139" t="str">
            <v>ML</v>
          </cell>
          <cell r="D1139">
            <v>1012.8</v>
          </cell>
          <cell r="E1139">
            <v>162.048</v>
          </cell>
          <cell r="F1139">
            <v>1175</v>
          </cell>
        </row>
        <row r="1140">
          <cell r="A1140" t="str">
            <v>CABLE DUPLEX 2X16 AWG SPT BLANCO 300V</v>
          </cell>
          <cell r="B1140">
            <v>750</v>
          </cell>
          <cell r="C1140" t="str">
            <v>ML</v>
          </cell>
          <cell r="D1140">
            <v>900</v>
          </cell>
          <cell r="E1140">
            <v>144</v>
          </cell>
          <cell r="F1140">
            <v>1044</v>
          </cell>
        </row>
        <row r="1141">
          <cell r="A1141" t="str">
            <v>CABLE DUPLEX 2X16 AWG SPT BLANCO INDELSA</v>
          </cell>
          <cell r="B1141">
            <v>536</v>
          </cell>
          <cell r="C1141" t="str">
            <v>ML</v>
          </cell>
          <cell r="D1141">
            <v>643.19999999999993</v>
          </cell>
          <cell r="E1141">
            <v>102.91199999999999</v>
          </cell>
          <cell r="F1141">
            <v>746</v>
          </cell>
        </row>
        <row r="1142">
          <cell r="A1142" t="str">
            <v>CABLE DUPLEX 2X16 AWG SPT CAFE 300V</v>
          </cell>
          <cell r="B1142">
            <v>536</v>
          </cell>
          <cell r="C1142" t="str">
            <v>ML</v>
          </cell>
          <cell r="D1142">
            <v>643.19999999999993</v>
          </cell>
          <cell r="E1142">
            <v>102.91199999999999</v>
          </cell>
          <cell r="F1142">
            <v>746</v>
          </cell>
        </row>
        <row r="1143">
          <cell r="A1143" t="str">
            <v>CABLE DUPLEX 2X16 AWG SPT GRIS 300V</v>
          </cell>
          <cell r="B1143">
            <v>536</v>
          </cell>
          <cell r="C1143" t="str">
            <v>ML</v>
          </cell>
          <cell r="D1143">
            <v>643.19999999999993</v>
          </cell>
          <cell r="E1143">
            <v>102.91199999999999</v>
          </cell>
          <cell r="F1143">
            <v>746</v>
          </cell>
        </row>
        <row r="1144">
          <cell r="A1144" t="str">
            <v>CABLE DUPLEX 2X16 AWG TCP 150V CHIPAS</v>
          </cell>
          <cell r="B1144">
            <v>536</v>
          </cell>
          <cell r="C1144" t="str">
            <v>ML</v>
          </cell>
          <cell r="D1144">
            <v>643.19999999999993</v>
          </cell>
          <cell r="E1144">
            <v>102.91199999999999</v>
          </cell>
          <cell r="F1144">
            <v>746</v>
          </cell>
        </row>
        <row r="1145">
          <cell r="A1145" t="str">
            <v>CABLE DUPLEX 2X16 AWG TCP BLANCO 150V</v>
          </cell>
          <cell r="B1145">
            <v>536</v>
          </cell>
          <cell r="C1145" t="str">
            <v>ML</v>
          </cell>
          <cell r="D1145">
            <v>643.19999999999993</v>
          </cell>
          <cell r="E1145">
            <v>102.91199999999999</v>
          </cell>
          <cell r="F1145">
            <v>746</v>
          </cell>
        </row>
        <row r="1146">
          <cell r="A1146" t="str">
            <v>CABLE DUPLEX 2X16 AWG TCP CAFE 150V</v>
          </cell>
          <cell r="B1146">
            <v>536</v>
          </cell>
          <cell r="C1146" t="str">
            <v>ML</v>
          </cell>
          <cell r="D1146">
            <v>643.19999999999993</v>
          </cell>
          <cell r="E1146">
            <v>102.91199999999999</v>
          </cell>
          <cell r="F1146">
            <v>746</v>
          </cell>
        </row>
        <row r="1147">
          <cell r="A1147" t="str">
            <v>CABLE DUPLEX 2X16 AWG TCP GRIS 150V</v>
          </cell>
          <cell r="B1147">
            <v>536</v>
          </cell>
          <cell r="C1147" t="str">
            <v>ML</v>
          </cell>
          <cell r="D1147">
            <v>643.19999999999993</v>
          </cell>
          <cell r="E1147">
            <v>102.91199999999999</v>
          </cell>
          <cell r="F1147">
            <v>746</v>
          </cell>
        </row>
        <row r="1148">
          <cell r="A1148" t="str">
            <v>CABLE DUPLEX 2X18 AWG SPT 300V CHIPAS</v>
          </cell>
          <cell r="B1148">
            <v>364</v>
          </cell>
          <cell r="C1148" t="str">
            <v>ML</v>
          </cell>
          <cell r="D1148">
            <v>436.8</v>
          </cell>
          <cell r="E1148">
            <v>69.888000000000005</v>
          </cell>
          <cell r="F1148">
            <v>507</v>
          </cell>
        </row>
        <row r="1149">
          <cell r="A1149" t="str">
            <v>CABLE DUPLEX 2X18 AWG SPT BLANCO  PROCAB</v>
          </cell>
          <cell r="B1149">
            <v>364</v>
          </cell>
          <cell r="C1149" t="str">
            <v>ML</v>
          </cell>
          <cell r="D1149">
            <v>436.8</v>
          </cell>
          <cell r="E1149">
            <v>69.888000000000005</v>
          </cell>
          <cell r="F1149">
            <v>507</v>
          </cell>
        </row>
        <row r="1150">
          <cell r="A1150" t="str">
            <v>CABLE DUPLEX 2X18 AWG SPT BLANCO 300V</v>
          </cell>
          <cell r="B1150">
            <v>364</v>
          </cell>
          <cell r="C1150" t="str">
            <v>ML</v>
          </cell>
          <cell r="D1150">
            <v>436.8</v>
          </cell>
          <cell r="E1150">
            <v>69.888000000000005</v>
          </cell>
          <cell r="F1150">
            <v>507</v>
          </cell>
        </row>
        <row r="1151">
          <cell r="A1151" t="str">
            <v>CABLE DUPLEX 2X18 AWG SPT BLANCO INDACE</v>
          </cell>
          <cell r="B1151">
            <v>364</v>
          </cell>
          <cell r="C1151" t="str">
            <v>ML</v>
          </cell>
          <cell r="D1151">
            <v>436.8</v>
          </cell>
          <cell r="E1151">
            <v>69.888000000000005</v>
          </cell>
          <cell r="F1151">
            <v>507</v>
          </cell>
        </row>
        <row r="1152">
          <cell r="A1152" t="str">
            <v>CABLE DUPLEX 2X18 AWG SPT BLANCO INDELSA</v>
          </cell>
          <cell r="B1152">
            <v>364</v>
          </cell>
          <cell r="C1152" t="str">
            <v>ML</v>
          </cell>
          <cell r="D1152">
            <v>436.8</v>
          </cell>
          <cell r="E1152">
            <v>69.888000000000005</v>
          </cell>
          <cell r="F1152">
            <v>507</v>
          </cell>
        </row>
        <row r="1153">
          <cell r="A1153" t="str">
            <v>CABLE DUPLEX 2X18 AWG TCP 150V CHIPAS</v>
          </cell>
          <cell r="B1153">
            <v>364</v>
          </cell>
          <cell r="C1153" t="str">
            <v>ML</v>
          </cell>
          <cell r="D1153">
            <v>436.8</v>
          </cell>
          <cell r="E1153">
            <v>69.888000000000005</v>
          </cell>
          <cell r="F1153">
            <v>507</v>
          </cell>
        </row>
        <row r="1154">
          <cell r="A1154" t="str">
            <v>CABLE DUPLEX 2X18 AWG TCP BLANCO 150V</v>
          </cell>
          <cell r="B1154">
            <v>364</v>
          </cell>
          <cell r="C1154" t="str">
            <v>ML</v>
          </cell>
          <cell r="D1154">
            <v>436.8</v>
          </cell>
          <cell r="E1154">
            <v>69.888000000000005</v>
          </cell>
          <cell r="F1154">
            <v>507</v>
          </cell>
        </row>
        <row r="1155">
          <cell r="A1155" t="str">
            <v>CABLE DUPLEX 2X18 AWG TCP CAFE 150V</v>
          </cell>
          <cell r="B1155">
            <v>364</v>
          </cell>
          <cell r="C1155" t="str">
            <v>ML</v>
          </cell>
          <cell r="D1155">
            <v>436.8</v>
          </cell>
          <cell r="E1155">
            <v>69.888000000000005</v>
          </cell>
          <cell r="F1155">
            <v>507</v>
          </cell>
        </row>
        <row r="1156">
          <cell r="A1156" t="str">
            <v>CABLE DUPLEX 2X18 AWG TCP GRIS 150V</v>
          </cell>
          <cell r="B1156">
            <v>364</v>
          </cell>
          <cell r="C1156" t="str">
            <v>ML</v>
          </cell>
          <cell r="D1156">
            <v>436.8</v>
          </cell>
          <cell r="E1156">
            <v>69.888000000000005</v>
          </cell>
          <cell r="F1156">
            <v>507</v>
          </cell>
        </row>
        <row r="1157">
          <cell r="A1157" t="str">
            <v>CABLE DUPLEX 2X18 AWG TCP NEGRO 150V</v>
          </cell>
          <cell r="B1157">
            <v>364</v>
          </cell>
          <cell r="C1157" t="str">
            <v>ML</v>
          </cell>
          <cell r="D1157">
            <v>436.8</v>
          </cell>
          <cell r="E1157">
            <v>69.888000000000005</v>
          </cell>
          <cell r="F1157">
            <v>507</v>
          </cell>
        </row>
        <row r="1158">
          <cell r="A1158" t="str">
            <v>CABLE DUPLEX 2X20 AWG SPT 300V CHIPAS</v>
          </cell>
          <cell r="B1158">
            <v>295</v>
          </cell>
          <cell r="C1158" t="str">
            <v>ML</v>
          </cell>
          <cell r="D1158">
            <v>354</v>
          </cell>
          <cell r="E1158">
            <v>56.64</v>
          </cell>
          <cell r="F1158">
            <v>411</v>
          </cell>
        </row>
        <row r="1159">
          <cell r="A1159" t="str">
            <v>CABLE DUPLEX 2X20 AWG SPT BLANCO INDACE</v>
          </cell>
          <cell r="B1159">
            <v>295</v>
          </cell>
          <cell r="C1159" t="str">
            <v>ML</v>
          </cell>
          <cell r="D1159">
            <v>354</v>
          </cell>
          <cell r="E1159">
            <v>56.64</v>
          </cell>
          <cell r="F1159">
            <v>411</v>
          </cell>
        </row>
        <row r="1160">
          <cell r="A1160" t="str">
            <v>CABLE DUPLEX 2X20 AWG SPT GRIS 300V</v>
          </cell>
          <cell r="B1160">
            <v>295</v>
          </cell>
          <cell r="C1160" t="str">
            <v>ML</v>
          </cell>
          <cell r="D1160">
            <v>354</v>
          </cell>
          <cell r="E1160">
            <v>56.64</v>
          </cell>
          <cell r="F1160">
            <v>411</v>
          </cell>
        </row>
        <row r="1161">
          <cell r="A1161" t="str">
            <v>CABLE DUPLEX 2X20 AWG SPT NEGRO 300V</v>
          </cell>
          <cell r="B1161">
            <v>295</v>
          </cell>
          <cell r="C1161" t="str">
            <v>ML</v>
          </cell>
          <cell r="D1161">
            <v>354</v>
          </cell>
          <cell r="E1161">
            <v>56.64</v>
          </cell>
          <cell r="F1161">
            <v>411</v>
          </cell>
        </row>
        <row r="1162">
          <cell r="A1162" t="str">
            <v>CABLE DUPLEX 2X20 AWG TCP AMARILLO 150V</v>
          </cell>
          <cell r="B1162">
            <v>243</v>
          </cell>
          <cell r="C1162" t="str">
            <v>ML</v>
          </cell>
          <cell r="D1162">
            <v>291.59999999999997</v>
          </cell>
          <cell r="E1162">
            <v>46.655999999999999</v>
          </cell>
          <cell r="F1162">
            <v>338</v>
          </cell>
        </row>
        <row r="1163">
          <cell r="A1163" t="str">
            <v>CABLE DUPLEX 2X20 AWG TCP BLANCO 150V</v>
          </cell>
          <cell r="B1163">
            <v>295</v>
          </cell>
          <cell r="C1163" t="str">
            <v>ML</v>
          </cell>
          <cell r="D1163">
            <v>354</v>
          </cell>
          <cell r="E1163">
            <v>56.64</v>
          </cell>
          <cell r="F1163">
            <v>411</v>
          </cell>
        </row>
        <row r="1164">
          <cell r="A1164" t="str">
            <v>CABLE DUPLEX 2X20 AWG TCP CAFE 150V</v>
          </cell>
          <cell r="B1164">
            <v>295</v>
          </cell>
          <cell r="C1164" t="str">
            <v>ML</v>
          </cell>
          <cell r="D1164">
            <v>354</v>
          </cell>
          <cell r="E1164">
            <v>56.64</v>
          </cell>
          <cell r="F1164">
            <v>411</v>
          </cell>
        </row>
        <row r="1165">
          <cell r="A1165" t="str">
            <v>CABLE DUPLEX 2X20 AWG TCP GRIS 150V</v>
          </cell>
          <cell r="B1165">
            <v>295</v>
          </cell>
          <cell r="C1165" t="str">
            <v>ML</v>
          </cell>
          <cell r="D1165">
            <v>354</v>
          </cell>
          <cell r="E1165">
            <v>56.64</v>
          </cell>
          <cell r="F1165">
            <v>411</v>
          </cell>
        </row>
        <row r="1166">
          <cell r="A1166" t="str">
            <v>CABLE DUPLEX 2X20 AWG TCP NEGRO 150V</v>
          </cell>
          <cell r="B1166">
            <v>295</v>
          </cell>
          <cell r="C1166" t="str">
            <v>ML</v>
          </cell>
          <cell r="D1166">
            <v>354</v>
          </cell>
          <cell r="E1166">
            <v>56.64</v>
          </cell>
          <cell r="F1166">
            <v>411</v>
          </cell>
        </row>
        <row r="1167">
          <cell r="A1167" t="str">
            <v>CABLE DUPLEX 2X20 POLARIZADO NEGRO-ROJO</v>
          </cell>
          <cell r="B1167">
            <v>295</v>
          </cell>
          <cell r="C1167" t="str">
            <v>ML</v>
          </cell>
          <cell r="D1167">
            <v>354</v>
          </cell>
          <cell r="E1167">
            <v>56.64</v>
          </cell>
          <cell r="F1167">
            <v>411</v>
          </cell>
        </row>
        <row r="1168">
          <cell r="A1168" t="str">
            <v>CABLE DUPLEX 2X22 AWG POLARIZADO NEGRO</v>
          </cell>
          <cell r="B1168">
            <v>243</v>
          </cell>
          <cell r="C1168" t="str">
            <v>ML</v>
          </cell>
          <cell r="D1168">
            <v>291.59999999999997</v>
          </cell>
          <cell r="E1168">
            <v>46.655999999999999</v>
          </cell>
          <cell r="F1168">
            <v>338</v>
          </cell>
        </row>
        <row r="1169">
          <cell r="A1169" t="str">
            <v>CABLE DUPLEX 2X22 AWG SPT 300V CHIPAS</v>
          </cell>
          <cell r="B1169">
            <v>243</v>
          </cell>
          <cell r="C1169" t="str">
            <v>ML</v>
          </cell>
          <cell r="D1169">
            <v>291.59999999999997</v>
          </cell>
          <cell r="E1169">
            <v>46.655999999999999</v>
          </cell>
          <cell r="F1169">
            <v>338</v>
          </cell>
        </row>
        <row r="1170">
          <cell r="A1170" t="str">
            <v>CABLE DUPLEX 2X22 AWG SPT BLANCO CABLE S</v>
          </cell>
          <cell r="B1170">
            <v>243</v>
          </cell>
          <cell r="C1170" t="str">
            <v>ML</v>
          </cell>
          <cell r="D1170">
            <v>291.59999999999997</v>
          </cell>
          <cell r="E1170">
            <v>46.655999999999999</v>
          </cell>
          <cell r="F1170">
            <v>338</v>
          </cell>
        </row>
        <row r="1171">
          <cell r="A1171" t="str">
            <v>CABLE DUPLEX 2X22 AWG SPT BLANCO CYC MV</v>
          </cell>
          <cell r="B1171">
            <v>243</v>
          </cell>
          <cell r="C1171" t="str">
            <v>ML</v>
          </cell>
          <cell r="D1171">
            <v>291.59999999999997</v>
          </cell>
          <cell r="E1171">
            <v>46.655999999999999</v>
          </cell>
          <cell r="F1171">
            <v>338</v>
          </cell>
        </row>
        <row r="1172">
          <cell r="A1172" t="str">
            <v>CABLE DUPLEX 2X22 AWG TCP BLANCO 150V</v>
          </cell>
          <cell r="B1172">
            <v>243</v>
          </cell>
          <cell r="C1172" t="str">
            <v>ML</v>
          </cell>
          <cell r="D1172">
            <v>291.59999999999997</v>
          </cell>
          <cell r="E1172">
            <v>46.655999999999999</v>
          </cell>
          <cell r="F1172">
            <v>338</v>
          </cell>
        </row>
        <row r="1173">
          <cell r="A1173" t="str">
            <v>CABLE DUPLEX 2X22 AWG TCP CAFE 150V</v>
          </cell>
          <cell r="B1173">
            <v>243</v>
          </cell>
          <cell r="C1173" t="str">
            <v>ML</v>
          </cell>
          <cell r="D1173">
            <v>291.59999999999997</v>
          </cell>
          <cell r="E1173">
            <v>46.655999999999999</v>
          </cell>
          <cell r="F1173">
            <v>338</v>
          </cell>
        </row>
        <row r="1174">
          <cell r="A1174" t="str">
            <v>CABLE DUPLEX 2X22 AWG TCP GRIS 150V</v>
          </cell>
          <cell r="B1174">
            <v>243</v>
          </cell>
          <cell r="C1174" t="str">
            <v>ML</v>
          </cell>
          <cell r="D1174">
            <v>291.59999999999997</v>
          </cell>
          <cell r="E1174">
            <v>46.655999999999999</v>
          </cell>
          <cell r="F1174">
            <v>338</v>
          </cell>
        </row>
        <row r="1175">
          <cell r="A1175" t="str">
            <v>CABLE DUPLEX 2X22 AWG TCP NEGRO 150V</v>
          </cell>
          <cell r="B1175">
            <v>243</v>
          </cell>
          <cell r="C1175" t="str">
            <v>ML</v>
          </cell>
          <cell r="D1175">
            <v>291.59999999999997</v>
          </cell>
          <cell r="E1175">
            <v>46.655999999999999</v>
          </cell>
          <cell r="F1175">
            <v>338</v>
          </cell>
        </row>
        <row r="1176">
          <cell r="A1176" t="str">
            <v>CABLE ENCAU. No. 2X6 600V. ST</v>
          </cell>
          <cell r="B1176">
            <v>8710</v>
          </cell>
          <cell r="C1176" t="str">
            <v>ML</v>
          </cell>
          <cell r="D1176">
            <v>10452</v>
          </cell>
          <cell r="E1176">
            <v>1672.32</v>
          </cell>
          <cell r="F1176">
            <v>12124</v>
          </cell>
        </row>
        <row r="1177">
          <cell r="A1177" t="str">
            <v>CABLE ENCAU. No.3X6 600V ST</v>
          </cell>
          <cell r="B1177">
            <v>11283</v>
          </cell>
          <cell r="C1177" t="str">
            <v>ML</v>
          </cell>
          <cell r="D1177">
            <v>13539.6</v>
          </cell>
          <cell r="E1177">
            <v>2166.3360000000002</v>
          </cell>
          <cell r="F1177">
            <v>15706</v>
          </cell>
        </row>
        <row r="1178">
          <cell r="A1178" t="str">
            <v>CABLE ENCAU.#2X10 600V ST</v>
          </cell>
          <cell r="B1178">
            <v>3849</v>
          </cell>
          <cell r="C1178" t="str">
            <v>ML</v>
          </cell>
          <cell r="D1178">
            <v>4618.8</v>
          </cell>
          <cell r="E1178">
            <v>739.00800000000004</v>
          </cell>
          <cell r="F1178">
            <v>5358</v>
          </cell>
        </row>
        <row r="1179">
          <cell r="A1179" t="str">
            <v>CABLE ENCAU.#2X10 600V ST  ICONEL</v>
          </cell>
          <cell r="B1179">
            <v>3545</v>
          </cell>
          <cell r="C1179" t="str">
            <v>ML</v>
          </cell>
          <cell r="D1179">
            <v>4254</v>
          </cell>
          <cell r="E1179">
            <v>680.64</v>
          </cell>
          <cell r="F1179">
            <v>4935</v>
          </cell>
        </row>
        <row r="1180">
          <cell r="A1180" t="str">
            <v>CABLE ENCAU.#2X12 600V ST</v>
          </cell>
          <cell r="B1180">
            <v>2878</v>
          </cell>
          <cell r="C1180" t="str">
            <v>ML</v>
          </cell>
          <cell r="D1180">
            <v>3453.6</v>
          </cell>
          <cell r="E1180">
            <v>552.57600000000002</v>
          </cell>
          <cell r="F1180">
            <v>4006</v>
          </cell>
        </row>
        <row r="1181">
          <cell r="A1181" t="str">
            <v>CABLE ENCAU.#2X12 600V ST  ICONEL</v>
          </cell>
          <cell r="B1181">
            <v>2650</v>
          </cell>
          <cell r="C1181" t="str">
            <v>ML</v>
          </cell>
          <cell r="D1181">
            <v>3180</v>
          </cell>
          <cell r="E1181">
            <v>508.8</v>
          </cell>
          <cell r="F1181">
            <v>3689</v>
          </cell>
        </row>
        <row r="1182">
          <cell r="A1182" t="str">
            <v>CABLE ENCAU.#2X14 600V ST</v>
          </cell>
          <cell r="B1182">
            <v>2126</v>
          </cell>
          <cell r="C1182" t="str">
            <v>ML</v>
          </cell>
          <cell r="D1182">
            <v>2551.1999999999998</v>
          </cell>
          <cell r="E1182">
            <v>408.19200000000001</v>
          </cell>
          <cell r="F1182">
            <v>2959</v>
          </cell>
        </row>
        <row r="1183">
          <cell r="A1183" t="str">
            <v>CABLE ENCAU.#2X16 600V ST</v>
          </cell>
          <cell r="B1183">
            <v>1272</v>
          </cell>
          <cell r="C1183" t="str">
            <v>ML</v>
          </cell>
          <cell r="D1183">
            <v>1526.3999999999999</v>
          </cell>
          <cell r="E1183">
            <v>244.22399999999999</v>
          </cell>
          <cell r="F1183">
            <v>1771</v>
          </cell>
        </row>
        <row r="1184">
          <cell r="A1184" t="str">
            <v>CABLE ENCAU.#2X18 600V ST</v>
          </cell>
          <cell r="B1184">
            <v>939</v>
          </cell>
          <cell r="C1184" t="str">
            <v>ML</v>
          </cell>
          <cell r="D1184">
            <v>1126.8</v>
          </cell>
          <cell r="E1184">
            <v>180.28799999999998</v>
          </cell>
          <cell r="F1184">
            <v>1307</v>
          </cell>
        </row>
        <row r="1185">
          <cell r="A1185" t="str">
            <v>CABLE ENCAU.#2X8 600V ST</v>
          </cell>
          <cell r="B1185">
            <v>5852</v>
          </cell>
          <cell r="C1185" t="str">
            <v>ML</v>
          </cell>
          <cell r="D1185">
            <v>7022.4</v>
          </cell>
          <cell r="E1185">
            <v>1123.5840000000001</v>
          </cell>
          <cell r="F1185">
            <v>8146</v>
          </cell>
        </row>
        <row r="1186">
          <cell r="A1186" t="str">
            <v>CABLE ENCAU.#3X10 600V ST</v>
          </cell>
          <cell r="B1186">
            <v>4822</v>
          </cell>
          <cell r="C1186" t="str">
            <v>ML</v>
          </cell>
          <cell r="D1186">
            <v>5786.4</v>
          </cell>
          <cell r="E1186">
            <v>925.82399999999996</v>
          </cell>
          <cell r="F1186">
            <v>6712</v>
          </cell>
        </row>
        <row r="1187">
          <cell r="A1187" t="str">
            <v>CABLE ENCAU.#3X12 600V ST</v>
          </cell>
          <cell r="B1187">
            <v>3566</v>
          </cell>
          <cell r="C1187" t="str">
            <v>ML</v>
          </cell>
          <cell r="D1187">
            <v>4279.2</v>
          </cell>
          <cell r="E1187">
            <v>684.67200000000003</v>
          </cell>
          <cell r="F1187">
            <v>4964</v>
          </cell>
        </row>
        <row r="1188">
          <cell r="A1188" t="str">
            <v>CABLE ENCAU.#3X14 600V ST</v>
          </cell>
          <cell r="B1188">
            <v>2540</v>
          </cell>
          <cell r="C1188" t="str">
            <v>ML</v>
          </cell>
          <cell r="D1188">
            <v>3048</v>
          </cell>
          <cell r="E1188">
            <v>487.68</v>
          </cell>
          <cell r="F1188">
            <v>3536</v>
          </cell>
        </row>
        <row r="1189">
          <cell r="A1189" t="str">
            <v>CABLE ENCAU.#3X16 600V ST</v>
          </cell>
          <cell r="B1189">
            <v>1654</v>
          </cell>
          <cell r="C1189" t="str">
            <v>ML</v>
          </cell>
          <cell r="D1189">
            <v>1984.8</v>
          </cell>
          <cell r="E1189">
            <v>317.56799999999998</v>
          </cell>
          <cell r="F1189">
            <v>2302</v>
          </cell>
        </row>
        <row r="1190">
          <cell r="A1190" t="str">
            <v>CABLE ENCAU.#3X18 600V ST</v>
          </cell>
          <cell r="B1190">
            <v>1274</v>
          </cell>
          <cell r="C1190" t="str">
            <v>ML</v>
          </cell>
          <cell r="D1190">
            <v>1528.8</v>
          </cell>
          <cell r="E1190">
            <v>244.608</v>
          </cell>
          <cell r="F1190">
            <v>1773</v>
          </cell>
        </row>
        <row r="1191">
          <cell r="A1191" t="str">
            <v>CABLE ENCAU.#3X8 600V ST</v>
          </cell>
          <cell r="B1191">
            <v>7294</v>
          </cell>
          <cell r="C1191" t="str">
            <v>ML</v>
          </cell>
          <cell r="D1191">
            <v>8752.7999999999993</v>
          </cell>
          <cell r="E1191">
            <v>1400.4479999999999</v>
          </cell>
          <cell r="F1191">
            <v>10153</v>
          </cell>
        </row>
        <row r="1192">
          <cell r="A1192" t="str">
            <v>CABLE ENCAU.#4X10 600V ST</v>
          </cell>
          <cell r="B1192">
            <v>5803</v>
          </cell>
          <cell r="C1192" t="str">
            <v>ML</v>
          </cell>
          <cell r="D1192">
            <v>6963.5999999999995</v>
          </cell>
          <cell r="E1192">
            <v>1114.1759999999999</v>
          </cell>
          <cell r="F1192">
            <v>8078</v>
          </cell>
        </row>
        <row r="1193">
          <cell r="A1193" t="str">
            <v>CABLE ENCAU.#4X10 600V ST ICONEL</v>
          </cell>
          <cell r="B1193">
            <v>5340</v>
          </cell>
          <cell r="C1193" t="str">
            <v>ML</v>
          </cell>
          <cell r="D1193">
            <v>6408</v>
          </cell>
          <cell r="E1193">
            <v>1025.28</v>
          </cell>
          <cell r="F1193">
            <v>7433</v>
          </cell>
        </row>
        <row r="1194">
          <cell r="A1194" t="str">
            <v>CABLE ENCAU.#4X12 600V ST</v>
          </cell>
          <cell r="B1194">
            <v>4231</v>
          </cell>
          <cell r="C1194" t="str">
            <v>ML</v>
          </cell>
          <cell r="D1194">
            <v>5077.2</v>
          </cell>
          <cell r="E1194">
            <v>812.35199999999998</v>
          </cell>
          <cell r="F1194">
            <v>5890</v>
          </cell>
        </row>
        <row r="1195">
          <cell r="A1195" t="str">
            <v>CABLE ENCAU.#4X12 600V ST  ICONEL</v>
          </cell>
          <cell r="B1195">
            <v>3895</v>
          </cell>
          <cell r="C1195" t="str">
            <v>ML</v>
          </cell>
          <cell r="D1195">
            <v>4674</v>
          </cell>
          <cell r="E1195">
            <v>747.84</v>
          </cell>
          <cell r="F1195">
            <v>5422</v>
          </cell>
        </row>
        <row r="1196">
          <cell r="A1196" t="str">
            <v>CABLE ENCAU.#4X14 600V ST</v>
          </cell>
          <cell r="B1196">
            <v>3036</v>
          </cell>
          <cell r="C1196" t="str">
            <v>ML</v>
          </cell>
          <cell r="D1196">
            <v>3643.2</v>
          </cell>
          <cell r="E1196">
            <v>582.91200000000003</v>
          </cell>
          <cell r="F1196">
            <v>4226</v>
          </cell>
        </row>
        <row r="1197">
          <cell r="A1197" t="str">
            <v>CABLE ENCAU.#4X16 600V ST</v>
          </cell>
          <cell r="B1197">
            <v>1942</v>
          </cell>
          <cell r="C1197" t="str">
            <v>ML</v>
          </cell>
          <cell r="D1197">
            <v>2330.4</v>
          </cell>
          <cell r="E1197">
            <v>372.86400000000003</v>
          </cell>
          <cell r="F1197">
            <v>2703</v>
          </cell>
        </row>
        <row r="1198">
          <cell r="A1198" t="str">
            <v>CABLE ENCAU.#4X18 600V ST</v>
          </cell>
          <cell r="B1198">
            <v>1623</v>
          </cell>
          <cell r="C1198" t="str">
            <v>ML</v>
          </cell>
          <cell r="D1198">
            <v>1947.6</v>
          </cell>
          <cell r="E1198">
            <v>311.61599999999999</v>
          </cell>
          <cell r="F1198">
            <v>2259</v>
          </cell>
        </row>
        <row r="1199">
          <cell r="A1199" t="str">
            <v>CABLE ENCAU.#4X6 600V ST</v>
          </cell>
          <cell r="B1199">
            <v>14918</v>
          </cell>
          <cell r="C1199" t="str">
            <v>ML</v>
          </cell>
          <cell r="D1199">
            <v>17901.599999999999</v>
          </cell>
          <cell r="E1199">
            <v>2864.2559999999999</v>
          </cell>
          <cell r="F1199">
            <v>20766</v>
          </cell>
        </row>
        <row r="1200">
          <cell r="A1200" t="str">
            <v>CABLE ENCAU.#4X8 600V ST</v>
          </cell>
          <cell r="B1200">
            <v>9469</v>
          </cell>
          <cell r="C1200" t="str">
            <v>ML</v>
          </cell>
          <cell r="D1200">
            <v>11362.8</v>
          </cell>
          <cell r="E1200">
            <v>1818.048</v>
          </cell>
          <cell r="F1200">
            <v>13181</v>
          </cell>
        </row>
        <row r="1201">
          <cell r="A1201" t="str">
            <v>CABLE ENCAU.3X18 600V ST  ICONEL</v>
          </cell>
          <cell r="B1201">
            <v>1175</v>
          </cell>
          <cell r="C1201" t="str">
            <v>ML</v>
          </cell>
          <cell r="D1201">
            <v>1410</v>
          </cell>
          <cell r="E1201">
            <v>225.6</v>
          </cell>
          <cell r="F1201">
            <v>1636</v>
          </cell>
        </row>
        <row r="1202">
          <cell r="A1202" t="str">
            <v>CABLE FIBRA OPTICA 12 FIBRAS</v>
          </cell>
          <cell r="B1202">
            <v>5100</v>
          </cell>
          <cell r="C1202" t="str">
            <v>ML</v>
          </cell>
          <cell r="D1202">
            <v>6120</v>
          </cell>
          <cell r="E1202">
            <v>979.2</v>
          </cell>
          <cell r="F1202">
            <v>7099</v>
          </cell>
        </row>
        <row r="1203">
          <cell r="A1203" t="str">
            <v>CABLE FLEXIBLE  TFF 16 VERDE 600V</v>
          </cell>
          <cell r="B1203">
            <v>372</v>
          </cell>
          <cell r="C1203" t="str">
            <v>ML</v>
          </cell>
          <cell r="D1203">
            <v>446.4</v>
          </cell>
          <cell r="E1203">
            <v>71.423999999999992</v>
          </cell>
          <cell r="F1203">
            <v>518</v>
          </cell>
        </row>
        <row r="1204">
          <cell r="A1204" t="str">
            <v>CABLE FLEXIBLE TFF 14 CHIPA</v>
          </cell>
          <cell r="B1204">
            <v>639</v>
          </cell>
          <cell r="C1204" t="str">
            <v>ML</v>
          </cell>
          <cell r="D1204">
            <v>766.8</v>
          </cell>
          <cell r="E1204">
            <v>122.68799999999999</v>
          </cell>
          <cell r="F1204">
            <v>889</v>
          </cell>
        </row>
        <row r="1205">
          <cell r="A1205" t="str">
            <v>CABLE FLEXIBLE TFF 16 AMARILLO 600V</v>
          </cell>
          <cell r="B1205">
            <v>372</v>
          </cell>
          <cell r="C1205" t="str">
            <v>ML</v>
          </cell>
          <cell r="D1205">
            <v>446.4</v>
          </cell>
          <cell r="E1205">
            <v>71.423999999999992</v>
          </cell>
          <cell r="F1205">
            <v>518</v>
          </cell>
        </row>
        <row r="1206">
          <cell r="A1206" t="str">
            <v>CABLE FLEXIBLE TFF 16 AZUL 600V</v>
          </cell>
          <cell r="B1206">
            <v>372</v>
          </cell>
          <cell r="C1206" t="str">
            <v>ML</v>
          </cell>
          <cell r="D1206">
            <v>446.4</v>
          </cell>
          <cell r="E1206">
            <v>71.423999999999992</v>
          </cell>
          <cell r="F1206">
            <v>518</v>
          </cell>
        </row>
        <row r="1207">
          <cell r="A1207" t="str">
            <v>CABLE FLEXIBLE TFF 16 BLANCO 600V</v>
          </cell>
          <cell r="B1207">
            <v>372</v>
          </cell>
          <cell r="C1207" t="str">
            <v>ML</v>
          </cell>
          <cell r="D1207">
            <v>446.4</v>
          </cell>
          <cell r="E1207">
            <v>71.423999999999992</v>
          </cell>
          <cell r="F1207">
            <v>518</v>
          </cell>
        </row>
        <row r="1208">
          <cell r="A1208" t="str">
            <v>CABLE FLEXIBLE TFF 16 CAFE 600V</v>
          </cell>
          <cell r="B1208">
            <v>372</v>
          </cell>
          <cell r="C1208" t="str">
            <v>ML</v>
          </cell>
          <cell r="D1208">
            <v>446.4</v>
          </cell>
          <cell r="E1208">
            <v>71.423999999999992</v>
          </cell>
          <cell r="F1208">
            <v>518</v>
          </cell>
        </row>
        <row r="1209">
          <cell r="A1209" t="str">
            <v>CABLE FLEXIBLE TFF 16 GRIS 600V</v>
          </cell>
          <cell r="B1209">
            <v>372</v>
          </cell>
          <cell r="C1209" t="str">
            <v>ML</v>
          </cell>
          <cell r="D1209">
            <v>446.4</v>
          </cell>
          <cell r="E1209">
            <v>71.423999999999992</v>
          </cell>
          <cell r="F1209">
            <v>518</v>
          </cell>
        </row>
        <row r="1210">
          <cell r="A1210" t="str">
            <v>CABLE FLEXIBLE TFF 16 NEGRO 600V</v>
          </cell>
          <cell r="B1210">
            <v>372</v>
          </cell>
          <cell r="C1210" t="str">
            <v>ML</v>
          </cell>
          <cell r="D1210">
            <v>446.4</v>
          </cell>
          <cell r="E1210">
            <v>71.423999999999992</v>
          </cell>
          <cell r="F1210">
            <v>518</v>
          </cell>
        </row>
        <row r="1211">
          <cell r="A1211" t="str">
            <v>CABLE FLEXIBLE TFF 16 ROJO 600V</v>
          </cell>
          <cell r="B1211">
            <v>372</v>
          </cell>
          <cell r="C1211" t="str">
            <v>ML</v>
          </cell>
          <cell r="D1211">
            <v>446.4</v>
          </cell>
          <cell r="E1211">
            <v>71.423999999999992</v>
          </cell>
          <cell r="F1211">
            <v>518</v>
          </cell>
        </row>
        <row r="1212">
          <cell r="A1212" t="str">
            <v>CABLE FLEXIBLE TFF 18 AMARILLO 60V</v>
          </cell>
          <cell r="B1212">
            <v>271</v>
          </cell>
          <cell r="C1212" t="str">
            <v>ML</v>
          </cell>
          <cell r="D1212">
            <v>325.2</v>
          </cell>
          <cell r="E1212">
            <v>52.031999999999996</v>
          </cell>
          <cell r="F1212">
            <v>377</v>
          </cell>
        </row>
        <row r="1213">
          <cell r="A1213" t="str">
            <v>CABLE FLEXIBLE TFF 18 AZUL 600V</v>
          </cell>
          <cell r="B1213">
            <v>271</v>
          </cell>
          <cell r="C1213" t="str">
            <v>ML</v>
          </cell>
          <cell r="D1213">
            <v>325.2</v>
          </cell>
          <cell r="E1213">
            <v>52.031999999999996</v>
          </cell>
          <cell r="F1213">
            <v>377</v>
          </cell>
        </row>
        <row r="1214">
          <cell r="A1214" t="str">
            <v>CABLE FLEXIBLE TFF 18 BLANCO 600V</v>
          </cell>
          <cell r="B1214">
            <v>271</v>
          </cell>
          <cell r="C1214" t="str">
            <v>ML</v>
          </cell>
          <cell r="D1214">
            <v>325.2</v>
          </cell>
          <cell r="E1214">
            <v>52.031999999999996</v>
          </cell>
          <cell r="F1214">
            <v>377</v>
          </cell>
        </row>
        <row r="1215">
          <cell r="A1215" t="str">
            <v>CABLE FLEXIBLE TFF 18 CAFE 600V</v>
          </cell>
          <cell r="B1215">
            <v>271</v>
          </cell>
          <cell r="C1215" t="str">
            <v>ML</v>
          </cell>
          <cell r="D1215">
            <v>325.2</v>
          </cell>
          <cell r="E1215">
            <v>52.031999999999996</v>
          </cell>
          <cell r="F1215">
            <v>377</v>
          </cell>
        </row>
        <row r="1216">
          <cell r="A1216" t="str">
            <v>CABLE FLEXIBLE TFF 18 CHIPA</v>
          </cell>
          <cell r="B1216">
            <v>271</v>
          </cell>
          <cell r="C1216" t="str">
            <v>ML</v>
          </cell>
          <cell r="D1216">
            <v>325.2</v>
          </cell>
          <cell r="E1216">
            <v>52.031999999999996</v>
          </cell>
          <cell r="F1216">
            <v>377</v>
          </cell>
        </row>
        <row r="1217">
          <cell r="A1217" t="str">
            <v>CABLE FLEXIBLE TFF 18 GRIS 600V</v>
          </cell>
          <cell r="B1217">
            <v>271</v>
          </cell>
          <cell r="C1217" t="str">
            <v>ML</v>
          </cell>
          <cell r="D1217">
            <v>325.2</v>
          </cell>
          <cell r="E1217">
            <v>52.031999999999996</v>
          </cell>
          <cell r="F1217">
            <v>377</v>
          </cell>
        </row>
        <row r="1218">
          <cell r="A1218" t="str">
            <v>CABLE FLEXIBLE TFF 18 NEGRO 600V</v>
          </cell>
          <cell r="B1218">
            <v>271</v>
          </cell>
          <cell r="C1218" t="str">
            <v>ML</v>
          </cell>
          <cell r="D1218">
            <v>325.2</v>
          </cell>
          <cell r="E1218">
            <v>52.031999999999996</v>
          </cell>
          <cell r="F1218">
            <v>377</v>
          </cell>
        </row>
        <row r="1219">
          <cell r="A1219" t="str">
            <v>CABLE FLEXIBLE TFF 18 ROJO 600V</v>
          </cell>
          <cell r="B1219">
            <v>271</v>
          </cell>
          <cell r="C1219" t="str">
            <v>ML</v>
          </cell>
          <cell r="D1219">
            <v>325.2</v>
          </cell>
          <cell r="E1219">
            <v>52.031999999999996</v>
          </cell>
          <cell r="F1219">
            <v>377</v>
          </cell>
        </row>
        <row r="1220">
          <cell r="A1220" t="str">
            <v>CABLE FLEXIBLE TFF 18 VERDE 600V</v>
          </cell>
          <cell r="B1220">
            <v>271</v>
          </cell>
          <cell r="C1220" t="str">
            <v>ML</v>
          </cell>
          <cell r="D1220">
            <v>325.2</v>
          </cell>
          <cell r="E1220">
            <v>52.031999999999996</v>
          </cell>
          <cell r="F1220">
            <v>377</v>
          </cell>
        </row>
        <row r="1221">
          <cell r="A1221" t="str">
            <v>CABLE FLEXIBLE TWK 10 AZUL 600V</v>
          </cell>
          <cell r="B1221">
            <v>1408</v>
          </cell>
          <cell r="C1221" t="str">
            <v>ML</v>
          </cell>
          <cell r="D1221">
            <v>1689.6</v>
          </cell>
          <cell r="E1221">
            <v>270.33600000000001</v>
          </cell>
          <cell r="F1221">
            <v>1960</v>
          </cell>
        </row>
        <row r="1222">
          <cell r="A1222" t="str">
            <v>CABLE FLEXIBLE TWK 10 BLANCO 600 V</v>
          </cell>
          <cell r="B1222">
            <v>1408</v>
          </cell>
          <cell r="C1222" t="str">
            <v>ML</v>
          </cell>
          <cell r="D1222">
            <v>1689.6</v>
          </cell>
          <cell r="E1222">
            <v>270.33600000000001</v>
          </cell>
          <cell r="F1222">
            <v>1960</v>
          </cell>
        </row>
        <row r="1223">
          <cell r="A1223" t="str">
            <v>CABLE FLEXIBLE TWK 10 NEGRO 600V</v>
          </cell>
          <cell r="B1223">
            <v>1408</v>
          </cell>
          <cell r="C1223" t="str">
            <v>ML</v>
          </cell>
          <cell r="D1223">
            <v>1689.6</v>
          </cell>
          <cell r="E1223">
            <v>270.33600000000001</v>
          </cell>
          <cell r="F1223">
            <v>1960</v>
          </cell>
        </row>
        <row r="1224">
          <cell r="A1224" t="str">
            <v>CABLE FLEXIBLE TWK 10 ROJO 600V</v>
          </cell>
          <cell r="B1224">
            <v>1408</v>
          </cell>
          <cell r="C1224" t="str">
            <v>ML</v>
          </cell>
          <cell r="D1224">
            <v>1689.6</v>
          </cell>
          <cell r="E1224">
            <v>270.33600000000001</v>
          </cell>
          <cell r="F1224">
            <v>1960</v>
          </cell>
        </row>
        <row r="1225">
          <cell r="A1225" t="str">
            <v>CABLE FLEXIBLE TWK 10 VERDE 600V</v>
          </cell>
          <cell r="B1225">
            <v>1408</v>
          </cell>
          <cell r="C1225" t="str">
            <v>ML</v>
          </cell>
          <cell r="D1225">
            <v>1689.6</v>
          </cell>
          <cell r="E1225">
            <v>270.33600000000001</v>
          </cell>
          <cell r="F1225">
            <v>1960</v>
          </cell>
        </row>
        <row r="1226">
          <cell r="A1226" t="str">
            <v>CABLE FLEXIBLE TWK 12 AMARILLO 600V</v>
          </cell>
          <cell r="B1226">
            <v>968</v>
          </cell>
          <cell r="C1226" t="str">
            <v>ML</v>
          </cell>
          <cell r="D1226">
            <v>1161.5999999999999</v>
          </cell>
          <cell r="E1226">
            <v>185.85599999999999</v>
          </cell>
          <cell r="F1226">
            <v>1347</v>
          </cell>
        </row>
        <row r="1227">
          <cell r="A1227" t="str">
            <v>CABLE FLEXIBLE TWK 12 AZUL 600V</v>
          </cell>
          <cell r="B1227">
            <v>968</v>
          </cell>
          <cell r="C1227" t="str">
            <v>ML</v>
          </cell>
          <cell r="D1227">
            <v>1161.5999999999999</v>
          </cell>
          <cell r="E1227">
            <v>185.85599999999999</v>
          </cell>
          <cell r="F1227">
            <v>1347</v>
          </cell>
        </row>
        <row r="1228">
          <cell r="A1228" t="str">
            <v>CABLE FLEXIBLE TWK 12 BLANCO 600V</v>
          </cell>
          <cell r="B1228">
            <v>968</v>
          </cell>
          <cell r="C1228" t="str">
            <v>ML</v>
          </cell>
          <cell r="D1228">
            <v>1161.5999999999999</v>
          </cell>
          <cell r="E1228">
            <v>185.85599999999999</v>
          </cell>
          <cell r="F1228">
            <v>1347</v>
          </cell>
        </row>
        <row r="1229">
          <cell r="A1229" t="str">
            <v>CABLE FLEXIBLE TWK 12 NEGRO 600V</v>
          </cell>
          <cell r="B1229">
            <v>968</v>
          </cell>
          <cell r="C1229" t="str">
            <v>ML</v>
          </cell>
          <cell r="D1229">
            <v>1161.5999999999999</v>
          </cell>
          <cell r="E1229">
            <v>185.85599999999999</v>
          </cell>
          <cell r="F1229">
            <v>1347</v>
          </cell>
        </row>
        <row r="1230">
          <cell r="A1230" t="str">
            <v>CABLE FLEXIBLE TWK 12 ROJO 600V</v>
          </cell>
          <cell r="B1230">
            <v>968</v>
          </cell>
          <cell r="C1230" t="str">
            <v>ML</v>
          </cell>
          <cell r="D1230">
            <v>1161.5999999999999</v>
          </cell>
          <cell r="E1230">
            <v>185.85599999999999</v>
          </cell>
          <cell r="F1230">
            <v>1347</v>
          </cell>
        </row>
        <row r="1231">
          <cell r="A1231" t="str">
            <v>CABLE FLEXIBLE TWK 12 VERDE 600V</v>
          </cell>
          <cell r="B1231">
            <v>968</v>
          </cell>
          <cell r="C1231" t="str">
            <v>ML</v>
          </cell>
          <cell r="D1231">
            <v>1161.5999999999999</v>
          </cell>
          <cell r="E1231">
            <v>185.85599999999999</v>
          </cell>
          <cell r="F1231">
            <v>1347</v>
          </cell>
        </row>
        <row r="1232">
          <cell r="A1232" t="str">
            <v>CABLE FLEXIBLE TWK 14 BLANCO 600V</v>
          </cell>
          <cell r="B1232">
            <v>639</v>
          </cell>
          <cell r="C1232" t="str">
            <v>ML</v>
          </cell>
          <cell r="D1232">
            <v>766.8</v>
          </cell>
          <cell r="E1232">
            <v>122.68799999999999</v>
          </cell>
          <cell r="F1232">
            <v>889</v>
          </cell>
        </row>
        <row r="1233">
          <cell r="A1233" t="str">
            <v>CABLE FLEXIBLE TWK 14 NEGRO 600V</v>
          </cell>
          <cell r="B1233">
            <v>639</v>
          </cell>
          <cell r="C1233" t="str">
            <v>ML</v>
          </cell>
          <cell r="D1233">
            <v>766.8</v>
          </cell>
          <cell r="E1233">
            <v>122.68799999999999</v>
          </cell>
          <cell r="F1233">
            <v>889</v>
          </cell>
        </row>
        <row r="1234">
          <cell r="A1234" t="str">
            <v>CABLE FLEXIBLE TWK 14 ROJO 600V</v>
          </cell>
          <cell r="B1234">
            <v>639</v>
          </cell>
          <cell r="C1234" t="str">
            <v>ML</v>
          </cell>
          <cell r="D1234">
            <v>766.8</v>
          </cell>
          <cell r="E1234">
            <v>122.68799999999999</v>
          </cell>
          <cell r="F1234">
            <v>889</v>
          </cell>
        </row>
        <row r="1235">
          <cell r="A1235" t="str">
            <v>CABLE FLEXIBLE TWK 14 VERDE 600V</v>
          </cell>
          <cell r="B1235">
            <v>639</v>
          </cell>
          <cell r="C1235" t="str">
            <v>ML</v>
          </cell>
          <cell r="D1235">
            <v>766.8</v>
          </cell>
          <cell r="E1235">
            <v>122.68799999999999</v>
          </cell>
          <cell r="F1235">
            <v>889</v>
          </cell>
        </row>
        <row r="1236">
          <cell r="A1236" t="str">
            <v>CABLE GPT 20 VIOLETA 50V</v>
          </cell>
          <cell r="B1236">
            <v>210</v>
          </cell>
          <cell r="C1236" t="str">
            <v>ML</v>
          </cell>
          <cell r="D1236">
            <v>252</v>
          </cell>
          <cell r="E1236">
            <v>40.32</v>
          </cell>
          <cell r="F1236">
            <v>292</v>
          </cell>
        </row>
        <row r="1237">
          <cell r="A1237" t="str">
            <v>CABLE GPT N. 14NEGRO INGE. ANDINO</v>
          </cell>
          <cell r="B1237">
            <v>639</v>
          </cell>
          <cell r="C1237" t="str">
            <v>ML</v>
          </cell>
          <cell r="D1237">
            <v>766.8</v>
          </cell>
          <cell r="E1237">
            <v>122.68799999999999</v>
          </cell>
          <cell r="F1237">
            <v>889</v>
          </cell>
        </row>
        <row r="1238">
          <cell r="A1238" t="str">
            <v>CABLE GPT NO. 14 AZUL</v>
          </cell>
          <cell r="B1238">
            <v>639</v>
          </cell>
          <cell r="C1238" t="str">
            <v>ML</v>
          </cell>
          <cell r="D1238">
            <v>766.8</v>
          </cell>
          <cell r="E1238">
            <v>122.68799999999999</v>
          </cell>
          <cell r="F1238">
            <v>889</v>
          </cell>
        </row>
        <row r="1239">
          <cell r="A1239" t="str">
            <v>CABLE GPT NO. 14 BLANCO</v>
          </cell>
          <cell r="B1239">
            <v>639</v>
          </cell>
          <cell r="C1239" t="str">
            <v>ML</v>
          </cell>
          <cell r="D1239">
            <v>766.8</v>
          </cell>
          <cell r="E1239">
            <v>122.68799999999999</v>
          </cell>
          <cell r="F1239">
            <v>889</v>
          </cell>
        </row>
        <row r="1240">
          <cell r="A1240" t="str">
            <v>CABLE GPT NO.10 NEGRO PROCABLES</v>
          </cell>
          <cell r="B1240">
            <v>1408</v>
          </cell>
          <cell r="C1240" t="str">
            <v>ML</v>
          </cell>
          <cell r="D1240">
            <v>1689.6</v>
          </cell>
          <cell r="E1240">
            <v>270.33600000000001</v>
          </cell>
          <cell r="F1240">
            <v>1960</v>
          </cell>
        </row>
        <row r="1241">
          <cell r="A1241" t="str">
            <v>CABLE GPT NO.10 ROJO PROCABLES</v>
          </cell>
          <cell r="B1241">
            <v>1408</v>
          </cell>
          <cell r="C1241" t="str">
            <v>ML</v>
          </cell>
          <cell r="D1241">
            <v>1689.6</v>
          </cell>
          <cell r="E1241">
            <v>270.33600000000001</v>
          </cell>
          <cell r="F1241">
            <v>1960</v>
          </cell>
        </row>
        <row r="1242">
          <cell r="A1242" t="str">
            <v>CABLE GPT NO.10ROJO PROCABLES</v>
          </cell>
          <cell r="B1242">
            <v>1408</v>
          </cell>
          <cell r="C1242" t="str">
            <v>ML</v>
          </cell>
          <cell r="D1242">
            <v>1689.6</v>
          </cell>
          <cell r="E1242">
            <v>270.33600000000001</v>
          </cell>
          <cell r="F1242">
            <v>1960</v>
          </cell>
        </row>
        <row r="1243">
          <cell r="A1243" t="str">
            <v>CABLE GPT NO.12NEGRO PROCABLES</v>
          </cell>
          <cell r="B1243">
            <v>968</v>
          </cell>
          <cell r="C1243" t="str">
            <v>ML</v>
          </cell>
          <cell r="D1243">
            <v>1161.5999999999999</v>
          </cell>
          <cell r="E1243">
            <v>185.85599999999999</v>
          </cell>
          <cell r="F1243">
            <v>1347</v>
          </cell>
        </row>
        <row r="1244">
          <cell r="A1244" t="str">
            <v>CABLE GPT NO.14 AZUL</v>
          </cell>
          <cell r="B1244">
            <v>639</v>
          </cell>
          <cell r="C1244" t="str">
            <v>ML</v>
          </cell>
          <cell r="D1244">
            <v>766.8</v>
          </cell>
          <cell r="E1244">
            <v>122.68799999999999</v>
          </cell>
          <cell r="F1244">
            <v>889</v>
          </cell>
        </row>
        <row r="1245">
          <cell r="A1245" t="str">
            <v>CABLE GPT No.20 AZUL 50V</v>
          </cell>
          <cell r="B1245">
            <v>210</v>
          </cell>
          <cell r="C1245" t="str">
            <v>ML</v>
          </cell>
          <cell r="D1245">
            <v>252</v>
          </cell>
          <cell r="E1245">
            <v>40.32</v>
          </cell>
          <cell r="F1245">
            <v>292</v>
          </cell>
        </row>
        <row r="1246">
          <cell r="A1246" t="str">
            <v>CABLE GPT No.20 BLANCO 50V</v>
          </cell>
          <cell r="B1246">
            <v>210</v>
          </cell>
          <cell r="C1246" t="str">
            <v>ML</v>
          </cell>
          <cell r="D1246">
            <v>252</v>
          </cell>
          <cell r="E1246">
            <v>40.32</v>
          </cell>
          <cell r="F1246">
            <v>292</v>
          </cell>
        </row>
        <row r="1247">
          <cell r="A1247" t="str">
            <v>CABLE GPT No.20 CAFE 50V</v>
          </cell>
          <cell r="B1247">
            <v>210</v>
          </cell>
          <cell r="C1247" t="str">
            <v>ML</v>
          </cell>
          <cell r="D1247">
            <v>252</v>
          </cell>
          <cell r="E1247">
            <v>40.32</v>
          </cell>
          <cell r="F1247">
            <v>292</v>
          </cell>
        </row>
        <row r="1248">
          <cell r="A1248" t="str">
            <v>CABLE GPT No.20 GRIS</v>
          </cell>
          <cell r="B1248">
            <v>210</v>
          </cell>
          <cell r="C1248" t="str">
            <v>ML</v>
          </cell>
          <cell r="D1248">
            <v>252</v>
          </cell>
          <cell r="E1248">
            <v>40.32</v>
          </cell>
          <cell r="F1248">
            <v>292</v>
          </cell>
        </row>
        <row r="1249">
          <cell r="A1249" t="str">
            <v>CABLE GPT No.22 AMARILLO 50V</v>
          </cell>
          <cell r="B1249">
            <v>163</v>
          </cell>
          <cell r="C1249" t="str">
            <v>ML</v>
          </cell>
          <cell r="D1249">
            <v>195.6</v>
          </cell>
          <cell r="E1249">
            <v>31.295999999999999</v>
          </cell>
          <cell r="F1249">
            <v>227</v>
          </cell>
        </row>
        <row r="1250">
          <cell r="A1250" t="str">
            <v>CABLE GPT No.22 AZUL 50V</v>
          </cell>
          <cell r="B1250">
            <v>163</v>
          </cell>
          <cell r="C1250" t="str">
            <v>ML</v>
          </cell>
          <cell r="D1250">
            <v>195.6</v>
          </cell>
          <cell r="E1250">
            <v>31.295999999999999</v>
          </cell>
          <cell r="F1250">
            <v>227</v>
          </cell>
        </row>
        <row r="1251">
          <cell r="A1251" t="str">
            <v>CABLE GPT No.22 BLANCO  50V</v>
          </cell>
          <cell r="B1251">
            <v>163</v>
          </cell>
          <cell r="C1251" t="str">
            <v>ML</v>
          </cell>
          <cell r="D1251">
            <v>195.6</v>
          </cell>
          <cell r="E1251">
            <v>31.295999999999999</v>
          </cell>
          <cell r="F1251">
            <v>227</v>
          </cell>
        </row>
        <row r="1252">
          <cell r="A1252" t="str">
            <v>CABLE GPT No.22 CAFE</v>
          </cell>
          <cell r="B1252">
            <v>163</v>
          </cell>
          <cell r="C1252" t="str">
            <v>ML</v>
          </cell>
          <cell r="D1252">
            <v>195.6</v>
          </cell>
          <cell r="E1252">
            <v>31.295999999999999</v>
          </cell>
          <cell r="F1252">
            <v>227</v>
          </cell>
        </row>
        <row r="1253">
          <cell r="A1253" t="str">
            <v>CABLE GPT No.22 NEGRO 50V</v>
          </cell>
          <cell r="B1253">
            <v>163</v>
          </cell>
          <cell r="C1253" t="str">
            <v>ML</v>
          </cell>
          <cell r="D1253">
            <v>195.6</v>
          </cell>
          <cell r="E1253">
            <v>31.295999999999999</v>
          </cell>
          <cell r="F1253">
            <v>227</v>
          </cell>
        </row>
        <row r="1254">
          <cell r="A1254" t="str">
            <v>CABLE GPT No.22 VERDE 50V.</v>
          </cell>
          <cell r="B1254">
            <v>163</v>
          </cell>
          <cell r="C1254" t="str">
            <v>ML</v>
          </cell>
          <cell r="D1254">
            <v>195.6</v>
          </cell>
          <cell r="E1254">
            <v>31.295999999999999</v>
          </cell>
          <cell r="F1254">
            <v>227</v>
          </cell>
        </row>
        <row r="1255">
          <cell r="A1255" t="str">
            <v>CABLE GPT No.6 BLANCO 50V</v>
          </cell>
          <cell r="B1255">
            <v>3532</v>
          </cell>
          <cell r="C1255" t="str">
            <v>ML</v>
          </cell>
          <cell r="D1255">
            <v>4238.3999999999996</v>
          </cell>
          <cell r="E1255">
            <v>678.14400000000001</v>
          </cell>
          <cell r="F1255">
            <v>4917</v>
          </cell>
        </row>
        <row r="1256">
          <cell r="A1256" t="str">
            <v>CABLE GPT No16CHIPA</v>
          </cell>
          <cell r="B1256">
            <v>372</v>
          </cell>
          <cell r="C1256" t="str">
            <v>ML</v>
          </cell>
          <cell r="D1256">
            <v>446.4</v>
          </cell>
          <cell r="E1256">
            <v>71.423999999999992</v>
          </cell>
          <cell r="F1256">
            <v>518</v>
          </cell>
        </row>
        <row r="1257">
          <cell r="A1257" t="str">
            <v>CABLE GPT No18CHIPA</v>
          </cell>
          <cell r="B1257">
            <v>372</v>
          </cell>
          <cell r="C1257" t="str">
            <v>ML</v>
          </cell>
          <cell r="D1257">
            <v>446.4</v>
          </cell>
          <cell r="E1257">
            <v>71.423999999999992</v>
          </cell>
          <cell r="F1257">
            <v>518</v>
          </cell>
        </row>
        <row r="1258">
          <cell r="A1258" t="str">
            <v>CABLE MONOPOLAR 15KV #2 XLPE</v>
          </cell>
          <cell r="B1258">
            <v>48015</v>
          </cell>
          <cell r="C1258" t="str">
            <v>ML</v>
          </cell>
          <cell r="D1258">
            <v>57618</v>
          </cell>
          <cell r="E1258">
            <v>9218.880000000001</v>
          </cell>
          <cell r="F1258">
            <v>66837</v>
          </cell>
        </row>
        <row r="1259">
          <cell r="A1259" t="str">
            <v>CABLE MONOPOLAR 15KV #2/0</v>
          </cell>
          <cell r="B1259">
            <v>27998</v>
          </cell>
          <cell r="C1259" t="str">
            <v>ML</v>
          </cell>
          <cell r="D1259">
            <v>33597.599999999999</v>
          </cell>
          <cell r="E1259">
            <v>5375.616</v>
          </cell>
          <cell r="F1259">
            <v>38973</v>
          </cell>
        </row>
        <row r="1260">
          <cell r="A1260" t="str">
            <v>CABLE MONOPOLAR 15KV #4/0</v>
          </cell>
          <cell r="B1260">
            <v>40570</v>
          </cell>
          <cell r="C1260" t="str">
            <v>ML</v>
          </cell>
          <cell r="D1260">
            <v>48684</v>
          </cell>
          <cell r="E1260">
            <v>7789.4400000000005</v>
          </cell>
          <cell r="F1260">
            <v>56473</v>
          </cell>
        </row>
        <row r="1261">
          <cell r="A1261" t="str">
            <v>CABLE MONOPOLAR 35 KV #1/0</v>
          </cell>
          <cell r="B1261">
            <v>34318</v>
          </cell>
          <cell r="C1261" t="str">
            <v>ML</v>
          </cell>
          <cell r="D1261">
            <v>41181.599999999999</v>
          </cell>
          <cell r="E1261">
            <v>6589.0559999999996</v>
          </cell>
          <cell r="F1261">
            <v>47771</v>
          </cell>
        </row>
        <row r="1262">
          <cell r="A1262" t="str">
            <v>CABLE MONOPOLAR 35KV #4/0</v>
          </cell>
          <cell r="B1262">
            <v>51634</v>
          </cell>
          <cell r="C1262" t="str">
            <v>ML</v>
          </cell>
          <cell r="D1262">
            <v>61960.799999999996</v>
          </cell>
          <cell r="E1262">
            <v>9913.7279999999992</v>
          </cell>
          <cell r="F1262">
            <v>71875</v>
          </cell>
        </row>
        <row r="1263">
          <cell r="A1263" t="str">
            <v>CABLE MONOPOLAR No.1/0 15KV</v>
          </cell>
          <cell r="B1263">
            <v>41000</v>
          </cell>
          <cell r="C1263" t="str">
            <v>ML</v>
          </cell>
          <cell r="D1263">
            <v>49200</v>
          </cell>
          <cell r="E1263">
            <v>7872</v>
          </cell>
          <cell r="F1263">
            <v>57072</v>
          </cell>
        </row>
        <row r="1264">
          <cell r="A1264" t="str">
            <v>CABLE MONOPOLAR No.2/0 35KV</v>
          </cell>
          <cell r="B1264">
            <v>48015</v>
          </cell>
          <cell r="C1264" t="str">
            <v>ML</v>
          </cell>
          <cell r="D1264">
            <v>57618</v>
          </cell>
          <cell r="E1264">
            <v>9218.880000000001</v>
          </cell>
          <cell r="F1264">
            <v>66837</v>
          </cell>
        </row>
        <row r="1265">
          <cell r="A1265" t="str">
            <v>CABLE MULTIPAR EXTERIOR 5 PARES</v>
          </cell>
          <cell r="B1265">
            <v>1100</v>
          </cell>
          <cell r="C1265" t="str">
            <v>ML</v>
          </cell>
          <cell r="D1265">
            <v>1320</v>
          </cell>
          <cell r="E1265">
            <v>211.20000000000002</v>
          </cell>
          <cell r="F1265">
            <v>1531</v>
          </cell>
        </row>
        <row r="1266">
          <cell r="A1266" t="str">
            <v>CABLE MULTIPAR EXTERIOR 6 PARES</v>
          </cell>
          <cell r="B1266">
            <v>910</v>
          </cell>
          <cell r="C1266" t="str">
            <v>ML</v>
          </cell>
          <cell r="D1266">
            <v>1092</v>
          </cell>
          <cell r="E1266">
            <v>174.72</v>
          </cell>
          <cell r="F1266">
            <v>1267</v>
          </cell>
        </row>
        <row r="1267">
          <cell r="A1267" t="str">
            <v>CABLE TEL 2X2X0.5 INTERIOR</v>
          </cell>
          <cell r="B1267">
            <v>399</v>
          </cell>
          <cell r="C1267" t="str">
            <v>ML</v>
          </cell>
          <cell r="D1267">
            <v>478.79999999999995</v>
          </cell>
          <cell r="E1267">
            <v>76.60799999999999</v>
          </cell>
          <cell r="F1267">
            <v>555</v>
          </cell>
        </row>
        <row r="1268">
          <cell r="A1268" t="str">
            <v>CABLE TEL 3X2X0.5 INTERIOR CHIPA</v>
          </cell>
          <cell r="B1268">
            <v>450</v>
          </cell>
          <cell r="C1268" t="str">
            <v>ML</v>
          </cell>
          <cell r="D1268">
            <v>540</v>
          </cell>
          <cell r="E1268">
            <v>86.4</v>
          </cell>
          <cell r="F1268">
            <v>626</v>
          </cell>
        </row>
        <row r="1269">
          <cell r="A1269" t="str">
            <v>CABLE TEL 4X2X0.5 INTERIOR CHIPA</v>
          </cell>
          <cell r="B1269">
            <v>582</v>
          </cell>
          <cell r="C1269" t="str">
            <v>ML</v>
          </cell>
          <cell r="D1269">
            <v>698.4</v>
          </cell>
          <cell r="E1269">
            <v>111.744</v>
          </cell>
          <cell r="F1269">
            <v>810</v>
          </cell>
        </row>
        <row r="1270">
          <cell r="A1270" t="str">
            <v>CABLE TEL, 70X2X0.4 EXTERIOR AUTOSOPORTA</v>
          </cell>
          <cell r="B1270">
            <v>6392</v>
          </cell>
          <cell r="C1270" t="str">
            <v>ML</v>
          </cell>
          <cell r="D1270">
            <v>7670.4</v>
          </cell>
          <cell r="E1270">
            <v>1227.2639999999999</v>
          </cell>
          <cell r="F1270">
            <v>8898</v>
          </cell>
        </row>
        <row r="1271">
          <cell r="A1271" t="str">
            <v>CABLE TEL. 100X2X0.4 RELLENO</v>
          </cell>
          <cell r="B1271">
            <v>8553</v>
          </cell>
          <cell r="C1271" t="str">
            <v>ML</v>
          </cell>
          <cell r="D1271">
            <v>10263.6</v>
          </cell>
          <cell r="E1271">
            <v>1642.1760000000002</v>
          </cell>
          <cell r="F1271">
            <v>11906</v>
          </cell>
        </row>
        <row r="1272">
          <cell r="A1272" t="str">
            <v>CABLE TEL. 10X2X0.4 EXTERIOR AUTOSOPORTA</v>
          </cell>
          <cell r="B1272">
            <v>3181</v>
          </cell>
          <cell r="C1272" t="str">
            <v>ML</v>
          </cell>
          <cell r="D1272">
            <v>3817.2</v>
          </cell>
          <cell r="E1272">
            <v>610.75199999999995</v>
          </cell>
          <cell r="F1272">
            <v>4428</v>
          </cell>
        </row>
        <row r="1273">
          <cell r="A1273" t="str">
            <v>CABLE TEL. 10X2X0.5 RELLENO</v>
          </cell>
          <cell r="B1273">
            <v>2501</v>
          </cell>
          <cell r="C1273" t="str">
            <v>ML</v>
          </cell>
          <cell r="D1273">
            <v>3001.2</v>
          </cell>
          <cell r="E1273">
            <v>480.19200000000001</v>
          </cell>
          <cell r="F1273">
            <v>3481</v>
          </cell>
        </row>
        <row r="1274">
          <cell r="A1274" t="str">
            <v>CABLE TEL. 10X2X0.5MM INTERIOR</v>
          </cell>
          <cell r="B1274">
            <v>1416</v>
          </cell>
          <cell r="C1274" t="str">
            <v>ML</v>
          </cell>
          <cell r="D1274">
            <v>1699.2</v>
          </cell>
          <cell r="E1274">
            <v>271.87200000000001</v>
          </cell>
          <cell r="F1274">
            <v>1971</v>
          </cell>
        </row>
        <row r="1275">
          <cell r="A1275" t="str">
            <v>CABLE TEL. 150X2X0.4 EXTERIOR AUTOSOPORT</v>
          </cell>
          <cell r="B1275">
            <v>14359</v>
          </cell>
          <cell r="C1275" t="str">
            <v>ML</v>
          </cell>
          <cell r="D1275">
            <v>17230.8</v>
          </cell>
          <cell r="E1275">
            <v>2756.9279999999999</v>
          </cell>
          <cell r="F1275">
            <v>19988</v>
          </cell>
        </row>
        <row r="1276">
          <cell r="A1276" t="str">
            <v>CABLE TEL. 150X2X0.4 RELLENO</v>
          </cell>
          <cell r="B1276">
            <v>14124</v>
          </cell>
          <cell r="C1276" t="str">
            <v>ML</v>
          </cell>
          <cell r="D1276">
            <v>16948.8</v>
          </cell>
          <cell r="E1276">
            <v>2711.808</v>
          </cell>
          <cell r="F1276">
            <v>19661</v>
          </cell>
        </row>
        <row r="1277">
          <cell r="A1277" t="str">
            <v>CABLE TEL. 200X2X0.4  AUTOSOPORTADO</v>
          </cell>
          <cell r="B1277">
            <v>17268</v>
          </cell>
          <cell r="C1277" t="str">
            <v>ML</v>
          </cell>
          <cell r="D1277">
            <v>20721.599999999999</v>
          </cell>
          <cell r="E1277">
            <v>3315.4559999999997</v>
          </cell>
          <cell r="F1277">
            <v>24037</v>
          </cell>
        </row>
        <row r="1278">
          <cell r="A1278" t="str">
            <v>CABLE TEL. 200X2X0.5 AUTOSOPORTADO</v>
          </cell>
          <cell r="B1278">
            <v>26265</v>
          </cell>
          <cell r="C1278" t="str">
            <v>ML</v>
          </cell>
          <cell r="D1278">
            <v>31518</v>
          </cell>
          <cell r="E1278">
            <v>5042.88</v>
          </cell>
          <cell r="F1278">
            <v>36561</v>
          </cell>
        </row>
        <row r="1279">
          <cell r="A1279" t="str">
            <v>CABLE TEL. 20X2X0.5 INTERIOR</v>
          </cell>
          <cell r="B1279">
            <v>2456</v>
          </cell>
          <cell r="C1279" t="str">
            <v>ML</v>
          </cell>
          <cell r="D1279">
            <v>2947.2</v>
          </cell>
          <cell r="E1279">
            <v>471.55199999999996</v>
          </cell>
          <cell r="F1279">
            <v>3419</v>
          </cell>
        </row>
        <row r="1280">
          <cell r="A1280" t="str">
            <v>CABLE TEL. 30X2X0.4 EXTERIOR</v>
          </cell>
          <cell r="B1280">
            <v>3332</v>
          </cell>
          <cell r="C1280" t="str">
            <v>ML</v>
          </cell>
          <cell r="D1280">
            <v>3998.3999999999996</v>
          </cell>
          <cell r="E1280">
            <v>639.74399999999991</v>
          </cell>
          <cell r="F1280">
            <v>4638</v>
          </cell>
        </row>
        <row r="1281">
          <cell r="A1281" t="str">
            <v>CABLE TEL. 30X2X0.4 EXTERIOR AUTOSOPORTA</v>
          </cell>
          <cell r="B1281">
            <v>4545</v>
          </cell>
          <cell r="C1281" t="str">
            <v>ML</v>
          </cell>
          <cell r="D1281">
            <v>5454</v>
          </cell>
          <cell r="E1281">
            <v>872.64</v>
          </cell>
          <cell r="F1281">
            <v>6327</v>
          </cell>
        </row>
        <row r="1282">
          <cell r="A1282" t="str">
            <v>CABLE TEL. 30X2X0.4 RELLENO</v>
          </cell>
          <cell r="B1282">
            <v>4321</v>
          </cell>
          <cell r="C1282" t="str">
            <v>ML</v>
          </cell>
          <cell r="D1282">
            <v>5185.2</v>
          </cell>
          <cell r="E1282">
            <v>829.63199999999995</v>
          </cell>
          <cell r="F1282">
            <v>6015</v>
          </cell>
        </row>
        <row r="1283">
          <cell r="A1283" t="str">
            <v>CABLE TEL. 30X2X0.5 AUTOSOPORTADO</v>
          </cell>
          <cell r="B1283">
            <v>6655</v>
          </cell>
          <cell r="C1283" t="str">
            <v>ML</v>
          </cell>
          <cell r="D1283">
            <v>7986</v>
          </cell>
          <cell r="E1283">
            <v>1277.76</v>
          </cell>
          <cell r="F1283">
            <v>9264</v>
          </cell>
        </row>
        <row r="1284">
          <cell r="A1284" t="str">
            <v>CABLE TEL. 30X2X0.5 INTERIOR</v>
          </cell>
          <cell r="B1284">
            <v>3439</v>
          </cell>
          <cell r="C1284" t="str">
            <v>ML</v>
          </cell>
          <cell r="D1284">
            <v>4126.8</v>
          </cell>
          <cell r="E1284">
            <v>660.28800000000001</v>
          </cell>
          <cell r="F1284">
            <v>4787</v>
          </cell>
        </row>
        <row r="1285">
          <cell r="A1285" t="str">
            <v>CABLE TEL. 400X2X0.4 RELLENO</v>
          </cell>
          <cell r="B1285">
            <v>29756</v>
          </cell>
          <cell r="C1285" t="str">
            <v>ML</v>
          </cell>
          <cell r="D1285">
            <v>35707.199999999997</v>
          </cell>
          <cell r="E1285">
            <v>5713.152</v>
          </cell>
          <cell r="F1285">
            <v>41420</v>
          </cell>
        </row>
        <row r="1286">
          <cell r="A1286" t="str">
            <v>CABLE TEL. 40X2X0.4 AUTOSOPORTADO</v>
          </cell>
          <cell r="B1286">
            <v>5180</v>
          </cell>
          <cell r="C1286" t="str">
            <v>ML</v>
          </cell>
          <cell r="D1286">
            <v>6216</v>
          </cell>
          <cell r="E1286">
            <v>994.56000000000006</v>
          </cell>
          <cell r="F1286">
            <v>7211</v>
          </cell>
        </row>
        <row r="1287">
          <cell r="A1287" t="str">
            <v>CABLE TEL. 40X2X0.4 EXTERIOR</v>
          </cell>
          <cell r="B1287">
            <v>3980</v>
          </cell>
          <cell r="C1287" t="str">
            <v>ML</v>
          </cell>
          <cell r="D1287">
            <v>4776</v>
          </cell>
          <cell r="E1287">
            <v>764.16</v>
          </cell>
          <cell r="F1287">
            <v>5540</v>
          </cell>
        </row>
        <row r="1288">
          <cell r="A1288" t="str">
            <v>CABLE TEL. 40X2X0.4 RELLENO</v>
          </cell>
          <cell r="B1288">
            <v>4951</v>
          </cell>
          <cell r="C1288" t="str">
            <v>ML</v>
          </cell>
          <cell r="D1288">
            <v>5941.2</v>
          </cell>
          <cell r="E1288">
            <v>950.59199999999998</v>
          </cell>
          <cell r="F1288">
            <v>6892</v>
          </cell>
        </row>
        <row r="1289">
          <cell r="A1289" t="str">
            <v>CABLE TEL. 40X2X0.5 INTERIOR</v>
          </cell>
          <cell r="B1289">
            <v>4410</v>
          </cell>
          <cell r="C1289" t="str">
            <v>ML</v>
          </cell>
          <cell r="D1289">
            <v>5292</v>
          </cell>
          <cell r="E1289">
            <v>846.72</v>
          </cell>
          <cell r="F1289">
            <v>6139</v>
          </cell>
        </row>
        <row r="1290">
          <cell r="A1290" t="str">
            <v>CABLE TEL. 4X2X0.5 INTERIOR</v>
          </cell>
          <cell r="B1290">
            <v>582</v>
          </cell>
          <cell r="C1290" t="str">
            <v>ML</v>
          </cell>
          <cell r="D1290">
            <v>698.4</v>
          </cell>
          <cell r="E1290">
            <v>111.744</v>
          </cell>
          <cell r="F1290">
            <v>810</v>
          </cell>
        </row>
        <row r="1291">
          <cell r="A1291" t="str">
            <v>CABLE TEL. 500X2X0.4 RELLENO</v>
          </cell>
          <cell r="B1291">
            <v>38041</v>
          </cell>
          <cell r="C1291" t="str">
            <v>ML</v>
          </cell>
          <cell r="D1291">
            <v>45649.2</v>
          </cell>
          <cell r="E1291">
            <v>7303.8719999999994</v>
          </cell>
          <cell r="F1291">
            <v>52953</v>
          </cell>
        </row>
        <row r="1292">
          <cell r="A1292" t="str">
            <v>CABLE TEL. 50X2X0.4 EXTERIOR AUTOSOPORTA</v>
          </cell>
          <cell r="B1292">
            <v>5491</v>
          </cell>
          <cell r="C1292" t="str">
            <v>ML</v>
          </cell>
          <cell r="D1292">
            <v>6589.2</v>
          </cell>
          <cell r="E1292">
            <v>1054.2719999999999</v>
          </cell>
          <cell r="F1292">
            <v>7643</v>
          </cell>
        </row>
        <row r="1293">
          <cell r="A1293" t="str">
            <v>CABLE TEL. 50X2X0.4 RELLENO</v>
          </cell>
          <cell r="B1293">
            <v>5491</v>
          </cell>
          <cell r="C1293" t="str">
            <v>ML</v>
          </cell>
          <cell r="D1293">
            <v>6589.2</v>
          </cell>
          <cell r="E1293">
            <v>1054.2719999999999</v>
          </cell>
          <cell r="F1293">
            <v>7643</v>
          </cell>
        </row>
        <row r="1294">
          <cell r="A1294" t="str">
            <v>CABLE TEL. 50X2X0.5 EXTERIOR AUTOSOPORTA</v>
          </cell>
          <cell r="B1294">
            <v>9105</v>
          </cell>
          <cell r="C1294" t="str">
            <v>ML</v>
          </cell>
          <cell r="D1294">
            <v>10926</v>
          </cell>
          <cell r="E1294">
            <v>1748.16</v>
          </cell>
          <cell r="F1294">
            <v>12674</v>
          </cell>
        </row>
        <row r="1295">
          <cell r="A1295" t="str">
            <v>CABLE TEL. 50X2X0.5 INTERIOR</v>
          </cell>
          <cell r="B1295">
            <v>5446</v>
          </cell>
          <cell r="C1295" t="str">
            <v>ML</v>
          </cell>
          <cell r="D1295">
            <v>6535.2</v>
          </cell>
          <cell r="E1295">
            <v>1045.6320000000001</v>
          </cell>
          <cell r="F1295">
            <v>7581</v>
          </cell>
        </row>
        <row r="1296">
          <cell r="A1296" t="str">
            <v>CABLE TEL. 6X2X0.5 INTERIOR</v>
          </cell>
          <cell r="B1296">
            <v>782</v>
          </cell>
          <cell r="C1296" t="str">
            <v>ML</v>
          </cell>
          <cell r="D1296">
            <v>938.4</v>
          </cell>
          <cell r="E1296">
            <v>150.14400000000001</v>
          </cell>
          <cell r="F1296">
            <v>1089</v>
          </cell>
        </row>
        <row r="1297">
          <cell r="A1297" t="str">
            <v>CABLE TEL. 900X2X0.4 RELLENO</v>
          </cell>
          <cell r="B1297">
            <v>56498</v>
          </cell>
          <cell r="C1297" t="str">
            <v>ML</v>
          </cell>
          <cell r="D1297">
            <v>67797.599999999991</v>
          </cell>
          <cell r="E1297">
            <v>10847.615999999998</v>
          </cell>
          <cell r="F1297">
            <v>78645</v>
          </cell>
        </row>
        <row r="1298">
          <cell r="A1298" t="str">
            <v>CABLE TEL. MULTIPAR 2 PARES EXTERIOR</v>
          </cell>
          <cell r="B1298">
            <v>815</v>
          </cell>
          <cell r="C1298" t="str">
            <v>ML</v>
          </cell>
          <cell r="D1298">
            <v>978</v>
          </cell>
          <cell r="E1298">
            <v>156.47999999999999</v>
          </cell>
          <cell r="F1298">
            <v>1134</v>
          </cell>
        </row>
        <row r="1299">
          <cell r="A1299" t="str">
            <v>CABLE TEL. MULTIPAR 3 PARES EXTERIOR</v>
          </cell>
          <cell r="B1299">
            <v>855</v>
          </cell>
          <cell r="C1299" t="str">
            <v>ML</v>
          </cell>
          <cell r="D1299">
            <v>1026</v>
          </cell>
          <cell r="E1299">
            <v>164.16</v>
          </cell>
          <cell r="F1299">
            <v>1190</v>
          </cell>
        </row>
        <row r="1300">
          <cell r="A1300" t="str">
            <v>CABLE TEL.100X2X0.4 EXTERIOR</v>
          </cell>
          <cell r="B1300">
            <v>7961</v>
          </cell>
          <cell r="C1300" t="str">
            <v>ML</v>
          </cell>
          <cell r="D1300">
            <v>9553.1999999999989</v>
          </cell>
          <cell r="E1300">
            <v>1528.5119999999999</v>
          </cell>
          <cell r="F1300">
            <v>11082</v>
          </cell>
        </row>
        <row r="1301">
          <cell r="A1301" t="str">
            <v>CABLE TEL.100X2X0.5 INTERIOR SECO</v>
          </cell>
          <cell r="B1301">
            <v>13391</v>
          </cell>
          <cell r="C1301" t="str">
            <v>ML</v>
          </cell>
          <cell r="D1301">
            <v>16069.199999999999</v>
          </cell>
          <cell r="E1301">
            <v>2571.0719999999997</v>
          </cell>
          <cell r="F1301">
            <v>18640</v>
          </cell>
        </row>
        <row r="1302">
          <cell r="A1302" t="str">
            <v>CABLE TEL.10X2X0.4 EXTERIOR</v>
          </cell>
          <cell r="B1302">
            <v>1668</v>
          </cell>
          <cell r="C1302" t="str">
            <v>ML</v>
          </cell>
          <cell r="D1302">
            <v>2001.6</v>
          </cell>
          <cell r="E1302">
            <v>320.25599999999997</v>
          </cell>
          <cell r="F1302">
            <v>2322</v>
          </cell>
        </row>
        <row r="1303">
          <cell r="A1303" t="str">
            <v>CABLE TEL.10X2X0.5 EXTERIOR AUTOSOPORTAD</v>
          </cell>
          <cell r="B1303">
            <v>4115</v>
          </cell>
          <cell r="C1303" t="str">
            <v>ML</v>
          </cell>
          <cell r="D1303">
            <v>4938</v>
          </cell>
          <cell r="E1303">
            <v>790.08</v>
          </cell>
          <cell r="F1303">
            <v>5728</v>
          </cell>
        </row>
        <row r="1304">
          <cell r="A1304" t="str">
            <v>CABLE TEL.150X2X0.5 AUTOSOPORTADO</v>
          </cell>
          <cell r="B1304">
            <v>20836</v>
          </cell>
          <cell r="C1304" t="str">
            <v>ML</v>
          </cell>
          <cell r="D1304">
            <v>25003.200000000001</v>
          </cell>
          <cell r="E1304">
            <v>4000.5120000000002</v>
          </cell>
          <cell r="F1304">
            <v>29004</v>
          </cell>
        </row>
        <row r="1305">
          <cell r="A1305" t="str">
            <v>CABLE TEL.15X2X0.5 INTERIOR</v>
          </cell>
          <cell r="B1305">
            <v>1999</v>
          </cell>
          <cell r="C1305" t="str">
            <v>ML</v>
          </cell>
          <cell r="D1305">
            <v>2398.7999999999997</v>
          </cell>
          <cell r="E1305">
            <v>383.80799999999999</v>
          </cell>
          <cell r="F1305">
            <v>2783</v>
          </cell>
        </row>
        <row r="1306">
          <cell r="A1306" t="str">
            <v>CABLE TEL.200X2X0.4 RELLENO</v>
          </cell>
          <cell r="B1306">
            <v>17514</v>
          </cell>
          <cell r="C1306" t="str">
            <v>ML</v>
          </cell>
          <cell r="D1306">
            <v>21016.799999999999</v>
          </cell>
          <cell r="E1306">
            <v>3362.6880000000001</v>
          </cell>
          <cell r="F1306">
            <v>24379</v>
          </cell>
        </row>
        <row r="1307">
          <cell r="A1307" t="str">
            <v>CABLE TEL.20X2X0.4 EXTERIOR AUTOSOPORTAD</v>
          </cell>
          <cell r="B1307">
            <v>3907</v>
          </cell>
          <cell r="C1307" t="str">
            <v>ML</v>
          </cell>
          <cell r="D1307">
            <v>4688.3999999999996</v>
          </cell>
          <cell r="E1307">
            <v>750.14400000000001</v>
          </cell>
          <cell r="F1307">
            <v>5439</v>
          </cell>
        </row>
        <row r="1308">
          <cell r="A1308" t="str">
            <v>CABLE TEL.20X2X0.4 EXTERIOR SECO</v>
          </cell>
          <cell r="B1308">
            <v>2498</v>
          </cell>
          <cell r="C1308" t="str">
            <v>ML</v>
          </cell>
          <cell r="D1308">
            <v>2997.6</v>
          </cell>
          <cell r="E1308">
            <v>479.61599999999999</v>
          </cell>
          <cell r="F1308">
            <v>3477</v>
          </cell>
        </row>
        <row r="1309">
          <cell r="A1309" t="str">
            <v>CABLE TEL.20X2X0.4 RELLENO</v>
          </cell>
          <cell r="B1309">
            <v>3510</v>
          </cell>
          <cell r="C1309" t="str">
            <v>ML</v>
          </cell>
          <cell r="D1309">
            <v>4212</v>
          </cell>
          <cell r="E1309">
            <v>673.92</v>
          </cell>
          <cell r="F1309">
            <v>4886</v>
          </cell>
        </row>
        <row r="1310">
          <cell r="A1310" t="str">
            <v>CABLE TEL.20X2X0.5 EXTERIOR AUTOSOPORTAD</v>
          </cell>
          <cell r="B1310">
            <v>5517</v>
          </cell>
          <cell r="C1310" t="str">
            <v>ML</v>
          </cell>
          <cell r="D1310">
            <v>6620.4</v>
          </cell>
          <cell r="E1310">
            <v>1059.2639999999999</v>
          </cell>
          <cell r="F1310">
            <v>7680</v>
          </cell>
        </row>
        <row r="1311">
          <cell r="A1311" t="str">
            <v>CABLE TEL.26X2X0.5 INTERIOR</v>
          </cell>
          <cell r="B1311">
            <v>3000</v>
          </cell>
          <cell r="C1311" t="str">
            <v>ML</v>
          </cell>
          <cell r="D1311">
            <v>3600</v>
          </cell>
          <cell r="E1311">
            <v>576</v>
          </cell>
          <cell r="F1311">
            <v>4176</v>
          </cell>
        </row>
        <row r="1312">
          <cell r="A1312" t="str">
            <v>CABLE TEL.300X2X0.4 RELLENO</v>
          </cell>
          <cell r="B1312">
            <v>23165</v>
          </cell>
          <cell r="C1312" t="str">
            <v>ML</v>
          </cell>
          <cell r="D1312">
            <v>27798</v>
          </cell>
          <cell r="E1312">
            <v>4447.68</v>
          </cell>
          <cell r="F1312">
            <v>32246</v>
          </cell>
        </row>
        <row r="1313">
          <cell r="A1313" t="str">
            <v>CABLE TEL.300X2X0.4 RELLENO MARCADO ETB</v>
          </cell>
          <cell r="B1313">
            <v>23165</v>
          </cell>
          <cell r="C1313" t="str">
            <v>ML</v>
          </cell>
          <cell r="D1313">
            <v>27798</v>
          </cell>
          <cell r="E1313">
            <v>4447.68</v>
          </cell>
          <cell r="F1313">
            <v>32246</v>
          </cell>
        </row>
        <row r="1314">
          <cell r="A1314" t="str">
            <v>CABLE TEL.3X2X0.5 INTERIOR</v>
          </cell>
          <cell r="B1314">
            <v>450</v>
          </cell>
          <cell r="C1314" t="str">
            <v>ML</v>
          </cell>
          <cell r="D1314">
            <v>540</v>
          </cell>
          <cell r="E1314">
            <v>86.4</v>
          </cell>
          <cell r="F1314">
            <v>626</v>
          </cell>
        </row>
        <row r="1315">
          <cell r="A1315" t="str">
            <v>CABLE TEL.40X2X0.5 AUTOSOPORTADO</v>
          </cell>
          <cell r="B1315">
            <v>7879</v>
          </cell>
          <cell r="C1315" t="str">
            <v>ML</v>
          </cell>
          <cell r="D1315">
            <v>9454.7999999999993</v>
          </cell>
          <cell r="E1315">
            <v>1512.7679999999998</v>
          </cell>
          <cell r="F1315">
            <v>10968</v>
          </cell>
        </row>
        <row r="1316">
          <cell r="A1316" t="str">
            <v>CABLE TEL.600X2X0.4 RELLENO</v>
          </cell>
          <cell r="B1316">
            <v>44446</v>
          </cell>
          <cell r="C1316" t="str">
            <v>ML</v>
          </cell>
          <cell r="D1316">
            <v>53335.199999999997</v>
          </cell>
          <cell r="E1316">
            <v>8533.6319999999996</v>
          </cell>
          <cell r="F1316">
            <v>61869</v>
          </cell>
        </row>
        <row r="1317">
          <cell r="A1317" t="str">
            <v>CABLE TEL.700X2X0.4 RELLENO</v>
          </cell>
          <cell r="B1317">
            <v>48777</v>
          </cell>
          <cell r="C1317" t="str">
            <v>ML</v>
          </cell>
          <cell r="D1317">
            <v>58532.4</v>
          </cell>
          <cell r="E1317">
            <v>9365.1840000000011</v>
          </cell>
          <cell r="F1317">
            <v>67898</v>
          </cell>
        </row>
        <row r="1318">
          <cell r="A1318" t="str">
            <v>CABLE TEL.70X2X0.4 EXTERIOR</v>
          </cell>
          <cell r="B1318">
            <v>6201</v>
          </cell>
          <cell r="C1318" t="str">
            <v>ML</v>
          </cell>
          <cell r="D1318">
            <v>7441.2</v>
          </cell>
          <cell r="E1318">
            <v>1190.5920000000001</v>
          </cell>
          <cell r="F1318">
            <v>8632</v>
          </cell>
        </row>
        <row r="1319">
          <cell r="A1319" t="str">
            <v>CABLE TEL.70X2X0.4 RELLENO MARCADO ETB</v>
          </cell>
          <cell r="B1319">
            <v>6392</v>
          </cell>
          <cell r="C1319" t="str">
            <v>ML</v>
          </cell>
          <cell r="D1319">
            <v>7670.4</v>
          </cell>
          <cell r="E1319">
            <v>1227.2639999999999</v>
          </cell>
          <cell r="F1319">
            <v>8898</v>
          </cell>
        </row>
        <row r="1320">
          <cell r="A1320" t="str">
            <v>CABLE TEL.70X2X0.5 AUTOSOPORTADO</v>
          </cell>
          <cell r="B1320">
            <v>11256</v>
          </cell>
          <cell r="C1320" t="str">
            <v>ML</v>
          </cell>
          <cell r="D1320">
            <v>13507.199999999999</v>
          </cell>
          <cell r="E1320">
            <v>2161.152</v>
          </cell>
          <cell r="F1320">
            <v>15668</v>
          </cell>
        </row>
        <row r="1321">
          <cell r="A1321" t="str">
            <v>CABLE TELEFONICO 100X2X0.4 EXTERIOR AUTO</v>
          </cell>
          <cell r="B1321">
            <v>9361</v>
          </cell>
          <cell r="C1321" t="str">
            <v>ML</v>
          </cell>
          <cell r="D1321">
            <v>11233.199999999999</v>
          </cell>
          <cell r="E1321">
            <v>1797.3119999999999</v>
          </cell>
          <cell r="F1321">
            <v>13031</v>
          </cell>
        </row>
        <row r="1322">
          <cell r="A1322" t="str">
            <v>CABLE TELEFONICO 100X2X0.5 AUTO RAYADO</v>
          </cell>
          <cell r="B1322">
            <v>15089</v>
          </cell>
          <cell r="C1322" t="str">
            <v>ML</v>
          </cell>
          <cell r="D1322">
            <v>18106.8</v>
          </cell>
          <cell r="E1322">
            <v>2897.0879999999997</v>
          </cell>
          <cell r="F1322">
            <v>21004</v>
          </cell>
        </row>
        <row r="1323">
          <cell r="A1323" t="str">
            <v>CABLE TELEFONICO 200X2X0.4 EXTERIOR SECO</v>
          </cell>
          <cell r="B1323">
            <v>24582</v>
          </cell>
          <cell r="C1323" t="str">
            <v>ML</v>
          </cell>
          <cell r="D1323">
            <v>29498.399999999998</v>
          </cell>
          <cell r="E1323">
            <v>4719.7439999999997</v>
          </cell>
          <cell r="F1323">
            <v>34218</v>
          </cell>
        </row>
        <row r="1324">
          <cell r="A1324" t="str">
            <v>CABLE TRIPLEX  15KV No. 2</v>
          </cell>
          <cell r="B1324">
            <v>28851</v>
          </cell>
          <cell r="C1324" t="str">
            <v>ML</v>
          </cell>
          <cell r="D1324">
            <v>34621.199999999997</v>
          </cell>
          <cell r="E1324">
            <v>5539.3919999999998</v>
          </cell>
          <cell r="F1324">
            <v>40161</v>
          </cell>
        </row>
        <row r="1325">
          <cell r="A1325" t="str">
            <v>CABLE TRIPLEX  15KV No. 300</v>
          </cell>
          <cell r="B1325">
            <v>59000</v>
          </cell>
          <cell r="C1325" t="str">
            <v>ML</v>
          </cell>
          <cell r="D1325">
            <v>70800</v>
          </cell>
          <cell r="E1325">
            <v>11328</v>
          </cell>
          <cell r="F1325">
            <v>82128</v>
          </cell>
        </row>
        <row r="1326">
          <cell r="A1326" t="str">
            <v>CABLE TRIPLEX  35KV No. 350</v>
          </cell>
          <cell r="B1326">
            <v>57241.80078125</v>
          </cell>
          <cell r="C1326" t="str">
            <v>ML</v>
          </cell>
          <cell r="D1326">
            <v>68690.160937499997</v>
          </cell>
          <cell r="E1326">
            <v>10990.42575</v>
          </cell>
          <cell r="F1326">
            <v>79681</v>
          </cell>
        </row>
        <row r="1327">
          <cell r="A1327" t="str">
            <v>CABLE TRIPLEX 15KV #2/0</v>
          </cell>
          <cell r="B1327">
            <v>102230</v>
          </cell>
          <cell r="C1327" t="str">
            <v>ML</v>
          </cell>
          <cell r="D1327">
            <v>122676</v>
          </cell>
          <cell r="E1327">
            <v>19628.16</v>
          </cell>
          <cell r="F1327">
            <v>142304</v>
          </cell>
        </row>
        <row r="1328">
          <cell r="A1328" t="str">
            <v>CABLE TRIPLEX 15KV #4/0</v>
          </cell>
          <cell r="B1328">
            <v>137523</v>
          </cell>
          <cell r="C1328" t="str">
            <v>ML</v>
          </cell>
          <cell r="D1328">
            <v>165027.6</v>
          </cell>
          <cell r="E1328">
            <v>26404.416000000001</v>
          </cell>
          <cell r="F1328">
            <v>191432</v>
          </cell>
        </row>
        <row r="1329">
          <cell r="A1329" t="str">
            <v>CABLE UTP 5E AZUL</v>
          </cell>
          <cell r="B1329">
            <v>550</v>
          </cell>
          <cell r="C1329" t="str">
            <v>ML</v>
          </cell>
          <cell r="D1329">
            <v>660</v>
          </cell>
          <cell r="E1329">
            <v>105.60000000000001</v>
          </cell>
          <cell r="F1329">
            <v>766</v>
          </cell>
        </row>
        <row r="1330">
          <cell r="A1330" t="str">
            <v>CABLE UTP 5E GRIS  AMP</v>
          </cell>
          <cell r="B1330">
            <v>550</v>
          </cell>
          <cell r="C1330" t="str">
            <v>ML</v>
          </cell>
          <cell r="D1330">
            <v>660</v>
          </cell>
          <cell r="E1330">
            <v>105.60000000000001</v>
          </cell>
          <cell r="F1330">
            <v>766</v>
          </cell>
        </row>
        <row r="1331">
          <cell r="A1331" t="str">
            <v>CABLE UTP CAT 5 FLEXIBLE GRIS AMP</v>
          </cell>
          <cell r="B1331">
            <v>1407</v>
          </cell>
          <cell r="C1331" t="str">
            <v>ML</v>
          </cell>
          <cell r="D1331">
            <v>1688.3999999999999</v>
          </cell>
          <cell r="E1331">
            <v>270.14400000000001</v>
          </cell>
          <cell r="F1331">
            <v>1959</v>
          </cell>
        </row>
        <row r="1332">
          <cell r="A1332" t="str">
            <v>CABLE VEHICULO GPT 22  CHIPA</v>
          </cell>
          <cell r="B1332">
            <v>163</v>
          </cell>
          <cell r="C1332" t="str">
            <v>ML</v>
          </cell>
          <cell r="D1332">
            <v>195.6</v>
          </cell>
          <cell r="E1332">
            <v>31.295999999999999</v>
          </cell>
          <cell r="F1332">
            <v>227</v>
          </cell>
        </row>
        <row r="1333">
          <cell r="A1333" t="str">
            <v>CABLE VEHICULO GPT 22 GRIS 50V</v>
          </cell>
          <cell r="B1333">
            <v>163</v>
          </cell>
          <cell r="C1333" t="str">
            <v>ML</v>
          </cell>
          <cell r="D1333">
            <v>195.6</v>
          </cell>
          <cell r="E1333">
            <v>31.295999999999999</v>
          </cell>
          <cell r="F1333">
            <v>227</v>
          </cell>
        </row>
        <row r="1334">
          <cell r="A1334" t="str">
            <v>CABLE VEHICULO No. 10 AWG BLANCO PROCABL</v>
          </cell>
          <cell r="B1334">
            <v>1408</v>
          </cell>
          <cell r="C1334" t="str">
            <v>ML</v>
          </cell>
          <cell r="D1334">
            <v>1689.6</v>
          </cell>
          <cell r="E1334">
            <v>270.33600000000001</v>
          </cell>
          <cell r="F1334">
            <v>1960</v>
          </cell>
        </row>
        <row r="1335">
          <cell r="A1335" t="str">
            <v>CAJA 10X10 DOBLE FONDO</v>
          </cell>
          <cell r="B1335">
            <v>1200</v>
          </cell>
          <cell r="C1335" t="str">
            <v>UND</v>
          </cell>
          <cell r="D1335">
            <v>1440</v>
          </cell>
          <cell r="E1335">
            <v>230.4</v>
          </cell>
          <cell r="F1335">
            <v>1670</v>
          </cell>
        </row>
        <row r="1336">
          <cell r="A1336" t="str">
            <v>CAJA 10X10 GALVANIZADA DOBLE FONDO</v>
          </cell>
          <cell r="B1336">
            <v>936</v>
          </cell>
          <cell r="C1336" t="str">
            <v>UND</v>
          </cell>
          <cell r="D1336">
            <v>1123.2</v>
          </cell>
          <cell r="E1336">
            <v>179.71200000000002</v>
          </cell>
          <cell r="F1336">
            <v>1303</v>
          </cell>
        </row>
        <row r="1337">
          <cell r="A1337" t="str">
            <v>CAJA 12 CIRCUITOS PARA QPX TIPO CT-12</v>
          </cell>
          <cell r="B1337">
            <v>29000</v>
          </cell>
          <cell r="C1337" t="str">
            <v>UND</v>
          </cell>
          <cell r="D1337">
            <v>34800</v>
          </cell>
          <cell r="E1337">
            <v>5568</v>
          </cell>
          <cell r="F1337">
            <v>40368</v>
          </cell>
        </row>
        <row r="1338">
          <cell r="A1338" t="str">
            <v>CAJA 2 CIRCUITOS PARA QPX TIPO CT-2</v>
          </cell>
          <cell r="B1338">
            <v>6330</v>
          </cell>
          <cell r="C1338" t="str">
            <v>UND</v>
          </cell>
          <cell r="D1338">
            <v>7596</v>
          </cell>
          <cell r="E1338">
            <v>1215.3600000000001</v>
          </cell>
          <cell r="F1338">
            <v>8811</v>
          </cell>
        </row>
        <row r="1339">
          <cell r="A1339" t="str">
            <v>CAJA 3 CIRCUITOS PARA QPX TIPO CT-3</v>
          </cell>
          <cell r="B1339">
            <v>9430</v>
          </cell>
          <cell r="C1339" t="str">
            <v>UND</v>
          </cell>
          <cell r="D1339">
            <v>11316</v>
          </cell>
          <cell r="E1339">
            <v>1810.56</v>
          </cell>
          <cell r="F1339">
            <v>13127</v>
          </cell>
        </row>
        <row r="1340">
          <cell r="A1340" t="str">
            <v>CAJA 3 CIRCUITOS TIPO VTQ-3-SQ</v>
          </cell>
          <cell r="B1340">
            <v>10800</v>
          </cell>
          <cell r="C1340" t="str">
            <v>UND</v>
          </cell>
          <cell r="D1340">
            <v>12960</v>
          </cell>
          <cell r="E1340">
            <v>2073.6</v>
          </cell>
          <cell r="F1340">
            <v>15034</v>
          </cell>
        </row>
        <row r="1341">
          <cell r="A1341" t="str">
            <v>CAJA 3 CTOS IMET</v>
          </cell>
          <cell r="B1341">
            <v>4000</v>
          </cell>
          <cell r="C1341" t="str">
            <v>UND</v>
          </cell>
          <cell r="D1341">
            <v>4800</v>
          </cell>
          <cell r="E1341">
            <v>768</v>
          </cell>
          <cell r="F1341">
            <v>5568</v>
          </cell>
        </row>
        <row r="1342">
          <cell r="A1342" t="str">
            <v>CAJA 4 CIRCUITOS PARA QPX TIPO CT-4</v>
          </cell>
          <cell r="B1342">
            <v>10350</v>
          </cell>
          <cell r="C1342" t="str">
            <v>UND</v>
          </cell>
          <cell r="D1342">
            <v>12420</v>
          </cell>
          <cell r="E1342">
            <v>1987.2</v>
          </cell>
          <cell r="F1342">
            <v>14407</v>
          </cell>
        </row>
        <row r="1343">
          <cell r="A1343" t="str">
            <v>CAJA 6 CIRCUITOS PARA QPX TIPO CT-6</v>
          </cell>
          <cell r="B1343">
            <v>14000</v>
          </cell>
          <cell r="C1343" t="str">
            <v>UND</v>
          </cell>
          <cell r="D1343">
            <v>16800</v>
          </cell>
          <cell r="E1343">
            <v>2688</v>
          </cell>
          <cell r="F1343">
            <v>19488</v>
          </cell>
        </row>
        <row r="1344">
          <cell r="A1344" t="str">
            <v>CAJA 6 CIRCUITOS TIPO VTQ - 6 SQ</v>
          </cell>
          <cell r="B1344">
            <v>19980</v>
          </cell>
          <cell r="C1344" t="str">
            <v>UND</v>
          </cell>
          <cell r="D1344">
            <v>23976</v>
          </cell>
          <cell r="E1344">
            <v>3836.16</v>
          </cell>
          <cell r="F1344">
            <v>27812</v>
          </cell>
        </row>
        <row r="1345">
          <cell r="A1345" t="str">
            <v>CAJA 6 CIRCUITOS TIPO VTQ-6-SQ</v>
          </cell>
          <cell r="B1345">
            <v>19980</v>
          </cell>
          <cell r="C1345" t="str">
            <v>UND</v>
          </cell>
          <cell r="D1345">
            <v>23976</v>
          </cell>
          <cell r="E1345">
            <v>3836.16</v>
          </cell>
          <cell r="F1345">
            <v>27812</v>
          </cell>
        </row>
        <row r="1346">
          <cell r="A1346" t="str">
            <v>CAJA 8 CIRCUITOS TIPO VTQ - 8 SQ</v>
          </cell>
          <cell r="B1346">
            <v>26140</v>
          </cell>
          <cell r="C1346" t="str">
            <v>UND</v>
          </cell>
          <cell r="D1346">
            <v>31368</v>
          </cell>
          <cell r="E1346">
            <v>5018.88</v>
          </cell>
          <cell r="F1346">
            <v>36387</v>
          </cell>
        </row>
        <row r="1347">
          <cell r="A1347" t="str">
            <v>CAJA 8 CIRCUITOS TIPO VTQ-8-SQ</v>
          </cell>
          <cell r="B1347">
            <v>26140</v>
          </cell>
          <cell r="C1347" t="str">
            <v>UND</v>
          </cell>
          <cell r="D1347">
            <v>31368</v>
          </cell>
          <cell r="E1347">
            <v>5018.88</v>
          </cell>
          <cell r="F1347">
            <v>36387</v>
          </cell>
        </row>
        <row r="1348">
          <cell r="A1348" t="str">
            <v>CAJA 9 CIRCUITOS PARA QPX TIPO CT-9</v>
          </cell>
          <cell r="B1348">
            <v>25300</v>
          </cell>
          <cell r="C1348" t="str">
            <v>UND</v>
          </cell>
          <cell r="D1348">
            <v>30360</v>
          </cell>
          <cell r="E1348">
            <v>4857.6000000000004</v>
          </cell>
          <cell r="F1348">
            <v>35218</v>
          </cell>
        </row>
        <row r="1349">
          <cell r="A1349" t="str">
            <v>CAJA 9 CIRCUITOS TIPO VTQ - 9 SQ</v>
          </cell>
          <cell r="B1349">
            <v>31100</v>
          </cell>
          <cell r="C1349" t="str">
            <v>UND</v>
          </cell>
          <cell r="D1349">
            <v>37320</v>
          </cell>
          <cell r="E1349">
            <v>5971.2</v>
          </cell>
          <cell r="F1349">
            <v>43291</v>
          </cell>
        </row>
        <row r="1350">
          <cell r="A1350" t="str">
            <v>CAJA CARTON EQUIPO TELEMEDIDA</v>
          </cell>
          <cell r="B1350">
            <v>900</v>
          </cell>
          <cell r="C1350" t="str">
            <v>UND</v>
          </cell>
          <cell r="D1350">
            <v>1080</v>
          </cell>
          <cell r="E1350">
            <v>172.8</v>
          </cell>
          <cell r="F1350">
            <v>1253</v>
          </cell>
        </row>
        <row r="1351">
          <cell r="A1351" t="str">
            <v>CAJA CON PULS.Y TOMA P/REDONDA AGUR</v>
          </cell>
          <cell r="B1351">
            <v>4000</v>
          </cell>
          <cell r="C1351" t="str">
            <v>UND</v>
          </cell>
          <cell r="D1351">
            <v>4800</v>
          </cell>
          <cell r="E1351">
            <v>768</v>
          </cell>
          <cell r="F1351">
            <v>5568</v>
          </cell>
        </row>
        <row r="1352">
          <cell r="A1352" t="str">
            <v>CAJA CONEXION TIPO INTEMPERIE CON CHAPA</v>
          </cell>
          <cell r="B1352">
            <v>195500</v>
          </cell>
          <cell r="C1352" t="str">
            <v>UND</v>
          </cell>
          <cell r="D1352">
            <v>234600</v>
          </cell>
          <cell r="E1352">
            <v>37536</v>
          </cell>
          <cell r="F1352">
            <v>272136</v>
          </cell>
        </row>
        <row r="1353">
          <cell r="A1353" t="str">
            <v>CAJA CONTADOR 100X60X30</v>
          </cell>
          <cell r="B1353">
            <v>148000</v>
          </cell>
          <cell r="C1353" t="str">
            <v>UND</v>
          </cell>
          <cell r="D1353">
            <v>177600</v>
          </cell>
          <cell r="E1353">
            <v>28416</v>
          </cell>
          <cell r="F1353">
            <v>206016</v>
          </cell>
        </row>
        <row r="1354">
          <cell r="A1354" t="str">
            <v>CAJA CONTADOR 50X50</v>
          </cell>
          <cell r="B1354">
            <v>59343</v>
          </cell>
          <cell r="C1354" t="str">
            <v>UND</v>
          </cell>
          <cell r="D1354">
            <v>71211.599999999991</v>
          </cell>
          <cell r="E1354">
            <v>11393.855999999998</v>
          </cell>
          <cell r="F1354">
            <v>82605</v>
          </cell>
        </row>
        <row r="1355">
          <cell r="A1355" t="str">
            <v>CAJA CONTADOR 60X60X20</v>
          </cell>
          <cell r="B1355">
            <v>84000</v>
          </cell>
          <cell r="C1355" t="str">
            <v>UND</v>
          </cell>
          <cell r="D1355">
            <v>100800</v>
          </cell>
          <cell r="E1355">
            <v>16128</v>
          </cell>
          <cell r="F1355">
            <v>116928</v>
          </cell>
        </row>
        <row r="1356">
          <cell r="A1356" t="str">
            <v>CAJA CONTADOR 60X60X30</v>
          </cell>
          <cell r="B1356">
            <v>100000</v>
          </cell>
          <cell r="C1356" t="str">
            <v>UND</v>
          </cell>
          <cell r="D1356">
            <v>120000</v>
          </cell>
          <cell r="E1356">
            <v>19200</v>
          </cell>
          <cell r="F1356">
            <v>139200</v>
          </cell>
        </row>
        <row r="1357">
          <cell r="A1357" t="str">
            <v>CAJA CONTADOR 80X80X30</v>
          </cell>
          <cell r="B1357">
            <v>155000</v>
          </cell>
          <cell r="C1357" t="str">
            <v>UND</v>
          </cell>
          <cell r="D1357">
            <v>186000</v>
          </cell>
          <cell r="E1357">
            <v>29760</v>
          </cell>
          <cell r="F1357">
            <v>215760</v>
          </cell>
        </row>
        <row r="1358">
          <cell r="A1358" t="str">
            <v>CAJA CUADRADA 2400-CG-125</v>
          </cell>
          <cell r="B1358">
            <v>950</v>
          </cell>
          <cell r="C1358" t="str">
            <v>UND</v>
          </cell>
          <cell r="D1358">
            <v>1140</v>
          </cell>
          <cell r="E1358">
            <v>182.4</v>
          </cell>
          <cell r="F1358">
            <v>1322</v>
          </cell>
        </row>
        <row r="1359">
          <cell r="A1359" t="str">
            <v>CAJA DE PASO 15X15</v>
          </cell>
          <cell r="B1359">
            <v>5762.39990234375</v>
          </cell>
          <cell r="C1359" t="str">
            <v>UND</v>
          </cell>
          <cell r="D1359">
            <v>6914.8798828125</v>
          </cell>
          <cell r="E1359">
            <v>1106.3807812499999</v>
          </cell>
          <cell r="F1359">
            <v>8021</v>
          </cell>
        </row>
        <row r="1360">
          <cell r="A1360" t="str">
            <v>CAJA DE PASO 15X15X10 FONDO DE MADERA</v>
          </cell>
          <cell r="B1360">
            <v>9900</v>
          </cell>
          <cell r="C1360" t="str">
            <v>UND</v>
          </cell>
          <cell r="D1360">
            <v>11880</v>
          </cell>
          <cell r="E1360">
            <v>1900.8</v>
          </cell>
          <cell r="F1360">
            <v>13781</v>
          </cell>
        </row>
        <row r="1361">
          <cell r="A1361" t="str">
            <v>CAJA DE PASO 20X20</v>
          </cell>
          <cell r="B1361">
            <v>6766.2001953124991</v>
          </cell>
          <cell r="C1361" t="str">
            <v>UND</v>
          </cell>
          <cell r="D1361">
            <v>8119.4402343749989</v>
          </cell>
          <cell r="E1361">
            <v>1299.1104374999998</v>
          </cell>
          <cell r="F1361">
            <v>9419</v>
          </cell>
        </row>
        <row r="1362">
          <cell r="A1362" t="str">
            <v>CAJA DE PASO 20X25</v>
          </cell>
          <cell r="B1362">
            <v>10004.400390624998</v>
          </cell>
          <cell r="C1362" t="str">
            <v>UND</v>
          </cell>
          <cell r="D1362">
            <v>12005.280468749997</v>
          </cell>
          <cell r="E1362">
            <v>1920.8448749999995</v>
          </cell>
          <cell r="F1362">
            <v>13926</v>
          </cell>
        </row>
        <row r="1363">
          <cell r="A1363" t="str">
            <v>CAJA DE PASO 30X30X15 CMS</v>
          </cell>
          <cell r="B1363">
            <v>12100</v>
          </cell>
          <cell r="C1363" t="str">
            <v>UND</v>
          </cell>
          <cell r="D1363">
            <v>14520</v>
          </cell>
          <cell r="E1363">
            <v>2323.2000000000003</v>
          </cell>
          <cell r="F1363">
            <v>16843</v>
          </cell>
        </row>
        <row r="1364">
          <cell r="A1364" t="str">
            <v>CAJA DEKO 2 VENTANAS</v>
          </cell>
          <cell r="B1364">
            <v>3670</v>
          </cell>
          <cell r="C1364" t="str">
            <v>UND</v>
          </cell>
          <cell r="D1364">
            <v>4404</v>
          </cell>
          <cell r="E1364">
            <v>704.64</v>
          </cell>
          <cell r="F1364">
            <v>5109</v>
          </cell>
        </row>
        <row r="1365">
          <cell r="A1365" t="str">
            <v>CAJA DEKO 3 VENTANAS</v>
          </cell>
          <cell r="B1365">
            <v>4500</v>
          </cell>
          <cell r="C1365" t="str">
            <v>UND</v>
          </cell>
          <cell r="D1365">
            <v>5400</v>
          </cell>
          <cell r="E1365">
            <v>864</v>
          </cell>
          <cell r="F1365">
            <v>6264</v>
          </cell>
        </row>
        <row r="1366">
          <cell r="A1366" t="str">
            <v>CAJA DERIVACION DE ACOMETIDA TRIFASICA</v>
          </cell>
          <cell r="B1366">
            <v>53000</v>
          </cell>
          <cell r="C1366" t="str">
            <v>UND</v>
          </cell>
          <cell r="D1366">
            <v>63600</v>
          </cell>
          <cell r="E1366">
            <v>10176</v>
          </cell>
          <cell r="F1366">
            <v>73776</v>
          </cell>
        </row>
        <row r="1367">
          <cell r="A1367" t="str">
            <v>CAJA DISPERSION 10PARES MARCADA ETB /SIM</v>
          </cell>
          <cell r="B1367">
            <v>17122</v>
          </cell>
          <cell r="C1367" t="str">
            <v>UND</v>
          </cell>
          <cell r="D1367">
            <v>20546.399999999998</v>
          </cell>
          <cell r="E1367">
            <v>3287.4239999999995</v>
          </cell>
          <cell r="F1367">
            <v>23834</v>
          </cell>
        </row>
        <row r="1368">
          <cell r="A1368" t="str">
            <v>CAJA DISPERSION 20 PARES MARCADA ETB/SIM</v>
          </cell>
          <cell r="B1368">
            <v>24907</v>
          </cell>
          <cell r="C1368" t="str">
            <v>UND</v>
          </cell>
          <cell r="D1368">
            <v>29888.399999999998</v>
          </cell>
          <cell r="E1368">
            <v>4782.1439999999993</v>
          </cell>
          <cell r="F1368">
            <v>34671</v>
          </cell>
        </row>
        <row r="1369">
          <cell r="A1369" t="str">
            <v>CAJA DISPERSION SIN PROTECCION 10 PARES</v>
          </cell>
          <cell r="B1369">
            <v>58118.5</v>
          </cell>
          <cell r="C1369" t="str">
            <v>UND</v>
          </cell>
          <cell r="D1369">
            <v>69742.2</v>
          </cell>
          <cell r="E1369">
            <v>11158.752</v>
          </cell>
          <cell r="F1369">
            <v>80901</v>
          </cell>
        </row>
        <row r="1370">
          <cell r="A1370" t="str">
            <v>CAJA GALVANIZADA TOTALIZADOR 3X80 AMP</v>
          </cell>
          <cell r="B1370">
            <v>26450</v>
          </cell>
          <cell r="C1370" t="str">
            <v>UND</v>
          </cell>
          <cell r="D1370">
            <v>31740</v>
          </cell>
          <cell r="E1370">
            <v>5078.4000000000005</v>
          </cell>
          <cell r="F1370">
            <v>36818</v>
          </cell>
        </row>
        <row r="1371">
          <cell r="A1371" t="str">
            <v>CAJA INSERCION 10 PARES MARCADA ETB/SIME</v>
          </cell>
          <cell r="B1371">
            <v>35200</v>
          </cell>
          <cell r="C1371" t="str">
            <v>UND</v>
          </cell>
          <cell r="D1371">
            <v>42240</v>
          </cell>
          <cell r="E1371">
            <v>6758.4000000000005</v>
          </cell>
          <cell r="F1371">
            <v>48998</v>
          </cell>
        </row>
        <row r="1372">
          <cell r="A1372" t="str">
            <v>CAJA MEDIDOR MONOFASICA TIPO CODENSA</v>
          </cell>
          <cell r="B1372">
            <v>18000</v>
          </cell>
          <cell r="C1372" t="str">
            <v>UND</v>
          </cell>
          <cell r="D1372">
            <v>21600</v>
          </cell>
          <cell r="E1372">
            <v>3456</v>
          </cell>
          <cell r="F1372">
            <v>25056</v>
          </cell>
        </row>
        <row r="1373">
          <cell r="A1373" t="str">
            <v>CAJA MEDIDOR TRIFASICO 57X27X18 T. CODEN</v>
          </cell>
          <cell r="B1373">
            <v>57000</v>
          </cell>
          <cell r="C1373" t="str">
            <v>UND</v>
          </cell>
          <cell r="D1373">
            <v>68400</v>
          </cell>
          <cell r="E1373">
            <v>10944</v>
          </cell>
          <cell r="F1373">
            <v>79344</v>
          </cell>
        </row>
        <row r="1374">
          <cell r="A1374" t="str">
            <v>CAJA METALICA P/INT. CQD 260X155X73MM</v>
          </cell>
          <cell r="B1374">
            <v>31300</v>
          </cell>
          <cell r="C1374" t="str">
            <v>UND</v>
          </cell>
          <cell r="D1374">
            <v>37560</v>
          </cell>
          <cell r="E1374">
            <v>6009.6</v>
          </cell>
          <cell r="F1374">
            <v>43570</v>
          </cell>
        </row>
        <row r="1375">
          <cell r="A1375" t="str">
            <v>CAJA MONOF. 3 CIRCUITOS MARCA IMET</v>
          </cell>
          <cell r="B1375">
            <v>4000</v>
          </cell>
          <cell r="C1375" t="str">
            <v>UND</v>
          </cell>
          <cell r="D1375">
            <v>4800</v>
          </cell>
          <cell r="E1375">
            <v>768</v>
          </cell>
          <cell r="F1375">
            <v>5568</v>
          </cell>
        </row>
        <row r="1376">
          <cell r="A1376" t="str">
            <v>CAJA OCTAGONAL 0G-125</v>
          </cell>
          <cell r="B1376">
            <v>470</v>
          </cell>
          <cell r="C1376" t="str">
            <v>UND</v>
          </cell>
          <cell r="D1376">
            <v>564</v>
          </cell>
          <cell r="E1376">
            <v>90.24</v>
          </cell>
          <cell r="F1376">
            <v>654</v>
          </cell>
        </row>
        <row r="1377">
          <cell r="A1377" t="str">
            <v>CAJA P/ARRANCADOR TM. METALICA</v>
          </cell>
          <cell r="B1377">
            <v>4000</v>
          </cell>
          <cell r="C1377" t="str">
            <v>UND</v>
          </cell>
          <cell r="D1377">
            <v>4800</v>
          </cell>
          <cell r="E1377">
            <v>768</v>
          </cell>
          <cell r="F1377">
            <v>5568</v>
          </cell>
        </row>
        <row r="1378">
          <cell r="A1378" t="str">
            <v>CAJA P/CONTADOR  80X80X30</v>
          </cell>
          <cell r="B1378">
            <v>55000</v>
          </cell>
          <cell r="C1378" t="str">
            <v>UND</v>
          </cell>
          <cell r="D1378">
            <v>66000</v>
          </cell>
          <cell r="E1378">
            <v>10560</v>
          </cell>
          <cell r="F1378">
            <v>76560</v>
          </cell>
        </row>
        <row r="1379">
          <cell r="A1379" t="str">
            <v>CAJA PARA ARRANCADOR DIRECTO KM</v>
          </cell>
          <cell r="B1379">
            <v>4000</v>
          </cell>
          <cell r="C1379" t="str">
            <v>UND</v>
          </cell>
          <cell r="D1379">
            <v>4800</v>
          </cell>
          <cell r="E1379">
            <v>768</v>
          </cell>
          <cell r="F1379">
            <v>5568</v>
          </cell>
        </row>
        <row r="1380">
          <cell r="A1380" t="str">
            <v>CAJA PARA ARRANCADOR DIRECTO TM  PLASTIC</v>
          </cell>
          <cell r="B1380">
            <v>4000</v>
          </cell>
          <cell r="C1380" t="str">
            <v>UND</v>
          </cell>
          <cell r="D1380">
            <v>4800</v>
          </cell>
          <cell r="E1380">
            <v>768</v>
          </cell>
          <cell r="F1380">
            <v>5568</v>
          </cell>
        </row>
        <row r="1381">
          <cell r="A1381" t="str">
            <v>CAJA PARA CORTACIRCUITO TIPO CA</v>
          </cell>
          <cell r="B1381">
            <v>13591.200195312502</v>
          </cell>
          <cell r="C1381" t="str">
            <v>UND</v>
          </cell>
          <cell r="D1381">
            <v>16309.440234375001</v>
          </cell>
          <cell r="E1381">
            <v>2609.5104375000001</v>
          </cell>
          <cell r="F1381">
            <v>18919</v>
          </cell>
        </row>
        <row r="1382">
          <cell r="A1382" t="str">
            <v>CAJA PARA CORTACIRCUITO TIPO DA-KD</v>
          </cell>
          <cell r="B1382">
            <v>34153</v>
          </cell>
          <cell r="C1382" t="str">
            <v>UND</v>
          </cell>
          <cell r="D1382">
            <v>40983.599999999999</v>
          </cell>
          <cell r="E1382">
            <v>6557.3760000000002</v>
          </cell>
          <cell r="F1382">
            <v>47541</v>
          </cell>
        </row>
        <row r="1383">
          <cell r="A1383" t="str">
            <v>CAJA PARA DISYUNTOR O GUARDAMOTOR TM</v>
          </cell>
          <cell r="B1383">
            <v>4000</v>
          </cell>
          <cell r="C1383" t="str">
            <v>UND</v>
          </cell>
          <cell r="D1383">
            <v>4800</v>
          </cell>
          <cell r="E1383">
            <v>768</v>
          </cell>
          <cell r="F1383">
            <v>5568</v>
          </cell>
        </row>
        <row r="1384">
          <cell r="A1384" t="str">
            <v>CAJA PARA GUARDAMOTOR KM</v>
          </cell>
          <cell r="B1384">
            <v>4000</v>
          </cell>
          <cell r="C1384" t="str">
            <v>UND</v>
          </cell>
          <cell r="D1384">
            <v>4800</v>
          </cell>
          <cell r="E1384">
            <v>768</v>
          </cell>
          <cell r="F1384">
            <v>5568</v>
          </cell>
        </row>
        <row r="1385">
          <cell r="A1385" t="str">
            <v>CAJA PARA INTERRUPTOR TIPO DPX-125</v>
          </cell>
          <cell r="B1385">
            <v>26450</v>
          </cell>
          <cell r="C1385" t="str">
            <v>UND</v>
          </cell>
          <cell r="D1385">
            <v>31740</v>
          </cell>
          <cell r="E1385">
            <v>5078.4000000000005</v>
          </cell>
          <cell r="F1385">
            <v>36818</v>
          </cell>
        </row>
        <row r="1386">
          <cell r="A1386" t="str">
            <v>CAJA PARA INTERRUPTOR TIPO DPX-160</v>
          </cell>
          <cell r="B1386">
            <v>26450</v>
          </cell>
          <cell r="C1386" t="str">
            <v>UND</v>
          </cell>
          <cell r="D1386">
            <v>31740</v>
          </cell>
          <cell r="E1386">
            <v>5078.4000000000005</v>
          </cell>
          <cell r="F1386">
            <v>36818</v>
          </cell>
        </row>
        <row r="1387">
          <cell r="A1387" t="str">
            <v>CAJA PARA INTERRUPTOR TIPO DPX-250</v>
          </cell>
          <cell r="B1387">
            <v>32200</v>
          </cell>
          <cell r="C1387" t="str">
            <v>UND</v>
          </cell>
          <cell r="D1387">
            <v>38640</v>
          </cell>
          <cell r="E1387">
            <v>6182.4000000000005</v>
          </cell>
          <cell r="F1387">
            <v>44822</v>
          </cell>
        </row>
        <row r="1388">
          <cell r="A1388" t="str">
            <v>CAJA PARA RED TRENSADA MODULO 3530</v>
          </cell>
          <cell r="B1388">
            <v>76000</v>
          </cell>
          <cell r="C1388" t="str">
            <v>UND</v>
          </cell>
          <cell r="D1388">
            <v>91200</v>
          </cell>
          <cell r="E1388">
            <v>14592</v>
          </cell>
          <cell r="F1388">
            <v>105792</v>
          </cell>
        </row>
        <row r="1389">
          <cell r="A1389" t="str">
            <v>CAJA PARA RED TRENSADA TIPO CODENSA</v>
          </cell>
          <cell r="B1389">
            <v>44000</v>
          </cell>
          <cell r="C1389" t="str">
            <v>UND</v>
          </cell>
          <cell r="D1389">
            <v>52800</v>
          </cell>
          <cell r="E1389">
            <v>8448</v>
          </cell>
          <cell r="F1389">
            <v>61248</v>
          </cell>
        </row>
        <row r="1390">
          <cell r="A1390" t="str">
            <v>CAJA PARA STRIP TELEFONICO 20 PARES</v>
          </cell>
          <cell r="B1390">
            <v>15263</v>
          </cell>
          <cell r="C1390" t="str">
            <v>UND</v>
          </cell>
          <cell r="D1390">
            <v>18315.599999999999</v>
          </cell>
          <cell r="E1390">
            <v>2930.4959999999996</v>
          </cell>
          <cell r="F1390">
            <v>21246</v>
          </cell>
        </row>
        <row r="1391">
          <cell r="A1391" t="str">
            <v>CAJA PARA TABLERO O DISPOSITIVO 341200 I</v>
          </cell>
          <cell r="B1391">
            <v>390709.1875</v>
          </cell>
          <cell r="C1391" t="str">
            <v>UND</v>
          </cell>
          <cell r="D1391">
            <v>468851.02499999997</v>
          </cell>
          <cell r="E1391">
            <v>75016.16399999999</v>
          </cell>
          <cell r="F1391">
            <v>543867</v>
          </cell>
        </row>
        <row r="1392">
          <cell r="A1392" t="str">
            <v>CAJA PASO 15X20 PROELECTRICOS</v>
          </cell>
          <cell r="B1392">
            <v>5885.60009765625</v>
          </cell>
          <cell r="C1392" t="str">
            <v>UND</v>
          </cell>
          <cell r="D1392">
            <v>7062.7201171874995</v>
          </cell>
          <cell r="E1392">
            <v>1130.03521875</v>
          </cell>
          <cell r="F1392">
            <v>8193</v>
          </cell>
        </row>
        <row r="1393">
          <cell r="A1393" t="str">
            <v>CAJA PASO PARA CABLEADO 15X15X10CMS</v>
          </cell>
          <cell r="B1393">
            <v>11500</v>
          </cell>
          <cell r="C1393" t="str">
            <v>UND</v>
          </cell>
          <cell r="D1393">
            <v>13800</v>
          </cell>
          <cell r="E1393">
            <v>2208</v>
          </cell>
          <cell r="F1393">
            <v>16008</v>
          </cell>
        </row>
        <row r="1394">
          <cell r="A1394" t="str">
            <v>CAJA PASO PARA CABLEADO 15X20X10CMS</v>
          </cell>
          <cell r="B1394">
            <v>13230</v>
          </cell>
          <cell r="C1394" t="str">
            <v>UND</v>
          </cell>
          <cell r="D1394">
            <v>15876</v>
          </cell>
          <cell r="E1394">
            <v>2540.16</v>
          </cell>
          <cell r="F1394">
            <v>18416</v>
          </cell>
        </row>
        <row r="1395">
          <cell r="A1395" t="str">
            <v>CAJA PASO PARA CABLEADO 20X25X10CMS</v>
          </cell>
          <cell r="B1395">
            <v>19550</v>
          </cell>
          <cell r="C1395" t="str">
            <v>UND</v>
          </cell>
          <cell r="D1395">
            <v>23460</v>
          </cell>
          <cell r="E1395">
            <v>3753.6</v>
          </cell>
          <cell r="F1395">
            <v>27214</v>
          </cell>
        </row>
        <row r="1396">
          <cell r="A1396" t="str">
            <v>CAJA PASO PARA CABLEADO 30X30X15CMS</v>
          </cell>
          <cell r="B1396">
            <v>39100</v>
          </cell>
          <cell r="C1396" t="str">
            <v>UND</v>
          </cell>
          <cell r="D1396">
            <v>46920</v>
          </cell>
          <cell r="E1396">
            <v>7507.2</v>
          </cell>
          <cell r="F1396">
            <v>54427</v>
          </cell>
        </row>
        <row r="1397">
          <cell r="A1397" t="str">
            <v>CAJA PASO TIPO INTERMPERIE / ILURAM 1/2"</v>
          </cell>
          <cell r="B1397">
            <v>15870</v>
          </cell>
          <cell r="C1397" t="str">
            <v>UND</v>
          </cell>
          <cell r="D1397">
            <v>19044</v>
          </cell>
          <cell r="E1397">
            <v>3047.04</v>
          </cell>
          <cell r="F1397">
            <v>22091</v>
          </cell>
        </row>
        <row r="1398">
          <cell r="A1398" t="str">
            <v>CAJA PASO TIPO INTERPERIE / ILURAM 3/4"</v>
          </cell>
          <cell r="B1398">
            <v>15870</v>
          </cell>
          <cell r="C1398" t="str">
            <v>UND</v>
          </cell>
          <cell r="D1398">
            <v>19044</v>
          </cell>
          <cell r="E1398">
            <v>3047.04</v>
          </cell>
          <cell r="F1398">
            <v>22091</v>
          </cell>
        </row>
        <row r="1399">
          <cell r="A1399" t="str">
            <v>CAJA PLASTICA / GUARDAMOTOR</v>
          </cell>
          <cell r="B1399">
            <v>20000</v>
          </cell>
          <cell r="C1399" t="str">
            <v>UND</v>
          </cell>
          <cell r="D1399">
            <v>24000</v>
          </cell>
          <cell r="E1399">
            <v>3840</v>
          </cell>
          <cell r="F1399">
            <v>27840</v>
          </cell>
        </row>
        <row r="1400">
          <cell r="A1400" t="str">
            <v>CAJA PLASTICA 1P40(PARA 3VU13)</v>
          </cell>
          <cell r="B1400">
            <v>29800</v>
          </cell>
          <cell r="C1400" t="str">
            <v>UND</v>
          </cell>
          <cell r="D1400">
            <v>35760</v>
          </cell>
          <cell r="E1400">
            <v>5721.6</v>
          </cell>
          <cell r="F1400">
            <v>41482</v>
          </cell>
        </row>
        <row r="1401">
          <cell r="A1401" t="str">
            <v>CAJA PLASTICA ACCIONAMIENTO GIRATORIO</v>
          </cell>
          <cell r="B1401">
            <v>39894</v>
          </cell>
          <cell r="C1401" t="str">
            <v>UND</v>
          </cell>
          <cell r="D1401">
            <v>47872.799999999996</v>
          </cell>
          <cell r="E1401">
            <v>7659.6479999999992</v>
          </cell>
          <cell r="F1401">
            <v>55532</v>
          </cell>
        </row>
        <row r="1402">
          <cell r="A1402" t="str">
            <v>CAJA PLASTICA ARRANCADOR TRIANGULO</v>
          </cell>
          <cell r="B1402">
            <v>16800</v>
          </cell>
          <cell r="C1402" t="str">
            <v>UND</v>
          </cell>
          <cell r="D1402">
            <v>20160</v>
          </cell>
          <cell r="E1402">
            <v>3225.6</v>
          </cell>
          <cell r="F1402">
            <v>23386</v>
          </cell>
        </row>
        <row r="1403">
          <cell r="A1403" t="str">
            <v>CAJA PLASTICA TAM. S0 3RV1923-1C</v>
          </cell>
          <cell r="B1403">
            <v>31600</v>
          </cell>
          <cell r="C1403" t="str">
            <v>UND</v>
          </cell>
          <cell r="D1403">
            <v>37920</v>
          </cell>
          <cell r="E1403">
            <v>6067.2</v>
          </cell>
          <cell r="F1403">
            <v>43987</v>
          </cell>
        </row>
        <row r="1404">
          <cell r="A1404" t="str">
            <v>CAJA PLASTICA TAM. S00 3RV1913-1C</v>
          </cell>
          <cell r="B1404">
            <v>31600</v>
          </cell>
          <cell r="C1404" t="str">
            <v>UND</v>
          </cell>
          <cell r="D1404">
            <v>37920</v>
          </cell>
          <cell r="E1404">
            <v>6067.2</v>
          </cell>
          <cell r="F1404">
            <v>43987</v>
          </cell>
        </row>
        <row r="1405">
          <cell r="A1405" t="str">
            <v>CAJA PVA 2400</v>
          </cell>
          <cell r="B1405">
            <v>4000</v>
          </cell>
          <cell r="C1405" t="str">
            <v>UND</v>
          </cell>
          <cell r="D1405">
            <v>4800</v>
          </cell>
          <cell r="E1405">
            <v>768</v>
          </cell>
          <cell r="F1405">
            <v>5568</v>
          </cell>
        </row>
        <row r="1406">
          <cell r="A1406" t="str">
            <v>CAJA PVC 5800</v>
          </cell>
          <cell r="B1406">
            <v>580</v>
          </cell>
          <cell r="C1406" t="str">
            <v>UND</v>
          </cell>
          <cell r="D1406">
            <v>696</v>
          </cell>
          <cell r="E1406">
            <v>111.36</v>
          </cell>
          <cell r="F1406">
            <v>807</v>
          </cell>
        </row>
        <row r="1407">
          <cell r="A1407" t="str">
            <v>CAJA PVC OCTAGONAL PAVCO</v>
          </cell>
          <cell r="B1407">
            <v>952</v>
          </cell>
          <cell r="C1407" t="str">
            <v>UND</v>
          </cell>
          <cell r="D1407">
            <v>1142.3999999999999</v>
          </cell>
          <cell r="E1407">
            <v>182.78399999999999</v>
          </cell>
          <cell r="F1407">
            <v>1325</v>
          </cell>
        </row>
        <row r="1408">
          <cell r="A1408" t="str">
            <v>CAJA RECTANGULAR RG-125-5800</v>
          </cell>
          <cell r="B1408">
            <v>335</v>
          </cell>
          <cell r="C1408" t="str">
            <v>UND</v>
          </cell>
          <cell r="D1408">
            <v>402</v>
          </cell>
          <cell r="E1408">
            <v>64.320000000000007</v>
          </cell>
          <cell r="F1408">
            <v>466</v>
          </cell>
        </row>
        <row r="1409">
          <cell r="A1409" t="str">
            <v>CAJA REDONDA TAPA ROSCADA 27966-10 ILURA</v>
          </cell>
          <cell r="B1409">
            <v>31031</v>
          </cell>
          <cell r="C1409" t="str">
            <v>UND</v>
          </cell>
          <cell r="D1409">
            <v>37237.199999999997</v>
          </cell>
          <cell r="E1409">
            <v>5957.9519999999993</v>
          </cell>
          <cell r="F1409">
            <v>43195</v>
          </cell>
        </row>
        <row r="1410">
          <cell r="A1410" t="str">
            <v>CAJA REDONDA TAPA ROSCADA 3 SALIDAS 1/2</v>
          </cell>
          <cell r="B1410">
            <v>25177.599609374993</v>
          </cell>
          <cell r="C1410" t="str">
            <v>UND</v>
          </cell>
          <cell r="D1410">
            <v>30213.119531249991</v>
          </cell>
          <cell r="E1410">
            <v>4834.0991249999988</v>
          </cell>
          <cell r="F1410">
            <v>35047</v>
          </cell>
        </row>
        <row r="1411">
          <cell r="A1411" t="str">
            <v>CAJA REDONDA TAPA ROSCADA 38259 ILURAM</v>
          </cell>
          <cell r="B1411">
            <v>42315</v>
          </cell>
          <cell r="C1411" t="str">
            <v>UND</v>
          </cell>
          <cell r="D1411">
            <v>50778</v>
          </cell>
          <cell r="E1411">
            <v>8124.4800000000005</v>
          </cell>
          <cell r="F1411">
            <v>58902</v>
          </cell>
        </row>
        <row r="1412">
          <cell r="A1412" t="str">
            <v>CAJA SEÑALIZACION 96X96/ 24 VENTANAS</v>
          </cell>
          <cell r="B1412">
            <v>1013862</v>
          </cell>
          <cell r="C1412" t="str">
            <v>UND</v>
          </cell>
          <cell r="D1412">
            <v>1216634.3999999999</v>
          </cell>
          <cell r="E1412">
            <v>194661.50399999999</v>
          </cell>
          <cell r="F1412">
            <v>1411296</v>
          </cell>
        </row>
        <row r="1413">
          <cell r="A1413" t="str">
            <v>CAJA STRIP TELEFONIA 15X20X10</v>
          </cell>
          <cell r="B1413">
            <v>15500</v>
          </cell>
          <cell r="C1413" t="str">
            <v>UND</v>
          </cell>
          <cell r="D1413">
            <v>18600</v>
          </cell>
          <cell r="E1413">
            <v>2976</v>
          </cell>
          <cell r="F1413">
            <v>21576</v>
          </cell>
        </row>
        <row r="1414">
          <cell r="A1414" t="str">
            <v>CAJA STRIP TELEFONIA 30X30X10</v>
          </cell>
          <cell r="B1414">
            <v>13200</v>
          </cell>
          <cell r="C1414" t="str">
            <v>UND</v>
          </cell>
          <cell r="D1414">
            <v>15840</v>
          </cell>
          <cell r="E1414">
            <v>2534.4</v>
          </cell>
          <cell r="F1414">
            <v>18374</v>
          </cell>
        </row>
        <row r="1415">
          <cell r="A1415" t="str">
            <v>CAJA TACO 12 CIRCUITOS MONOFASICA 100AMP</v>
          </cell>
          <cell r="B1415">
            <v>29000</v>
          </cell>
          <cell r="C1415" t="str">
            <v>UND</v>
          </cell>
          <cell r="D1415">
            <v>34800</v>
          </cell>
          <cell r="E1415">
            <v>5568</v>
          </cell>
          <cell r="F1415">
            <v>40368</v>
          </cell>
        </row>
        <row r="1416">
          <cell r="A1416" t="str">
            <v>CAJA TACO 3 CIRCUITOS MONOFASICA / FAMEL</v>
          </cell>
          <cell r="B1416">
            <v>5040</v>
          </cell>
          <cell r="C1416" t="str">
            <v>UND</v>
          </cell>
          <cell r="D1416">
            <v>6048</v>
          </cell>
          <cell r="E1416">
            <v>967.68000000000006</v>
          </cell>
          <cell r="F1416">
            <v>7016</v>
          </cell>
        </row>
        <row r="1417">
          <cell r="A1417" t="str">
            <v>CAJA TACO 4 CIRCUITOS MONOFASICA / FAMEL</v>
          </cell>
          <cell r="B1417">
            <v>6996</v>
          </cell>
          <cell r="C1417" t="str">
            <v>UND</v>
          </cell>
          <cell r="D1417">
            <v>8395.1999999999989</v>
          </cell>
          <cell r="E1417">
            <v>1343.2319999999997</v>
          </cell>
          <cell r="F1417">
            <v>9738</v>
          </cell>
        </row>
        <row r="1418">
          <cell r="A1418" t="str">
            <v>CAJA TACO 8 CIRCUITOS MONOFASICA 100AMP.</v>
          </cell>
          <cell r="B1418">
            <v>20130</v>
          </cell>
          <cell r="C1418" t="str">
            <v>UND</v>
          </cell>
          <cell r="D1418">
            <v>24156</v>
          </cell>
          <cell r="E1418">
            <v>3864.96</v>
          </cell>
          <cell r="F1418">
            <v>28021</v>
          </cell>
        </row>
        <row r="1419">
          <cell r="A1419" t="str">
            <v>CAJA TAPA PLANA MONOFASICA C/ACCESORIOS</v>
          </cell>
          <cell r="B1419">
            <v>28700</v>
          </cell>
          <cell r="C1419" t="str">
            <v>UND</v>
          </cell>
          <cell r="D1419">
            <v>34440</v>
          </cell>
          <cell r="E1419">
            <v>5510.4000000000005</v>
          </cell>
          <cell r="F1419">
            <v>39950</v>
          </cell>
        </row>
        <row r="1420">
          <cell r="A1420" t="str">
            <v>CAJA TAPA PLANA TRIFASICA C/ACCESORIOS</v>
          </cell>
          <cell r="B1420">
            <v>39100</v>
          </cell>
          <cell r="C1420" t="str">
            <v>UND</v>
          </cell>
          <cell r="D1420">
            <v>46920</v>
          </cell>
          <cell r="E1420">
            <v>7507.2</v>
          </cell>
          <cell r="F1420">
            <v>54427</v>
          </cell>
        </row>
        <row r="1421">
          <cell r="A1421" t="str">
            <v>CAJA TIPO T.E.B.  G.E. PARA INT. 100AMP.</v>
          </cell>
          <cell r="B1421">
            <v>20144</v>
          </cell>
          <cell r="C1421" t="str">
            <v>UND</v>
          </cell>
          <cell r="D1421">
            <v>24172.799999999999</v>
          </cell>
          <cell r="E1421">
            <v>3867.6480000000001</v>
          </cell>
          <cell r="F1421">
            <v>28040</v>
          </cell>
        </row>
        <row r="1422">
          <cell r="A1422" t="str">
            <v>CAJAS PARA ARMAR ARRANCADOR  DIRECTO</v>
          </cell>
          <cell r="B1422">
            <v>5250</v>
          </cell>
          <cell r="C1422" t="str">
            <v>UND</v>
          </cell>
          <cell r="D1422">
            <v>6300</v>
          </cell>
          <cell r="E1422">
            <v>1008</v>
          </cell>
          <cell r="F1422">
            <v>7308</v>
          </cell>
        </row>
        <row r="1423">
          <cell r="A1423" t="str">
            <v>CALVIJA 2X20 P/TIERRA LEVINTON</v>
          </cell>
          <cell r="B1423">
            <v>4000</v>
          </cell>
          <cell r="C1423" t="str">
            <v>UND</v>
          </cell>
          <cell r="D1423">
            <v>4800</v>
          </cell>
          <cell r="E1423">
            <v>768</v>
          </cell>
          <cell r="F1423">
            <v>5568</v>
          </cell>
        </row>
        <row r="1424">
          <cell r="A1424" t="str">
            <v>CAMISA PROTECCION P/VIENTOS 2100MM.</v>
          </cell>
          <cell r="B1424">
            <v>16675</v>
          </cell>
          <cell r="C1424" t="str">
            <v>UND</v>
          </cell>
          <cell r="D1424">
            <v>20010</v>
          </cell>
          <cell r="E1424">
            <v>3201.6</v>
          </cell>
          <cell r="F1424">
            <v>23212</v>
          </cell>
        </row>
        <row r="1425">
          <cell r="A1425" t="str">
            <v>CAMPANA TERMINAL RAYCHEM</v>
          </cell>
          <cell r="B1425">
            <v>18000</v>
          </cell>
          <cell r="C1425" t="str">
            <v>UND</v>
          </cell>
          <cell r="D1425">
            <v>21600</v>
          </cell>
          <cell r="E1425">
            <v>3456</v>
          </cell>
          <cell r="F1425">
            <v>25056</v>
          </cell>
        </row>
        <row r="1426">
          <cell r="A1426" t="str">
            <v>CANAL LISA ESTRUCTURAL DE 1,5/8"X1,3/8"X4"</v>
          </cell>
          <cell r="B1426">
            <v>17100</v>
          </cell>
          <cell r="C1426" t="str">
            <v>ML</v>
          </cell>
          <cell r="D1426">
            <v>20520</v>
          </cell>
          <cell r="E1426">
            <v>3283.2000000000003</v>
          </cell>
          <cell r="F1426">
            <v>23803</v>
          </cell>
        </row>
        <row r="1427">
          <cell r="A1427" t="str">
            <v>CANAL LISA ESTRUCTURAL DE 1,5/8"X1,3/8X8"</v>
          </cell>
          <cell r="B1427">
            <v>31900</v>
          </cell>
          <cell r="C1427" t="str">
            <v>ML</v>
          </cell>
          <cell r="D1427">
            <v>38280</v>
          </cell>
          <cell r="E1427">
            <v>6124.8</v>
          </cell>
          <cell r="F1427">
            <v>44405</v>
          </cell>
        </row>
        <row r="1428">
          <cell r="A1428" t="str">
            <v>CANALETA 30MMX54MM 60CABLES #16</v>
          </cell>
          <cell r="B1428">
            <v>28000</v>
          </cell>
          <cell r="C1428" t="str">
            <v>ML</v>
          </cell>
          <cell r="D1428">
            <v>33600</v>
          </cell>
          <cell r="E1428">
            <v>5376</v>
          </cell>
          <cell r="F1428">
            <v>38976</v>
          </cell>
        </row>
        <row r="1429">
          <cell r="A1429" t="str">
            <v>CANALETA 30MMX90MM 100CABLES</v>
          </cell>
          <cell r="B1429">
            <v>34000</v>
          </cell>
          <cell r="C1429" t="str">
            <v>ML</v>
          </cell>
          <cell r="D1429">
            <v>40800</v>
          </cell>
          <cell r="E1429">
            <v>6528</v>
          </cell>
          <cell r="F1429">
            <v>47328</v>
          </cell>
        </row>
        <row r="1430">
          <cell r="A1430" t="str">
            <v>CANALETA 60MMX54MM 120CABLES</v>
          </cell>
          <cell r="B1430">
            <v>37000</v>
          </cell>
          <cell r="C1430" t="str">
            <v>ML</v>
          </cell>
          <cell r="D1430">
            <v>44400</v>
          </cell>
          <cell r="E1430">
            <v>7104</v>
          </cell>
          <cell r="F1430">
            <v>51504</v>
          </cell>
        </row>
        <row r="1431">
          <cell r="A1431" t="str">
            <v>CANALETA DEXON BLANCA</v>
          </cell>
          <cell r="B1431">
            <v>26000</v>
          </cell>
          <cell r="C1431" t="str">
            <v>ML</v>
          </cell>
          <cell r="D1431">
            <v>31200</v>
          </cell>
          <cell r="E1431">
            <v>4992</v>
          </cell>
          <cell r="F1431">
            <v>36192</v>
          </cell>
        </row>
        <row r="1432">
          <cell r="A1432" t="str">
            <v>CANALETA DLP LEGRAN REF. 32304</v>
          </cell>
          <cell r="B1432">
            <v>95250</v>
          </cell>
          <cell r="C1432" t="str">
            <v>ML</v>
          </cell>
          <cell r="D1432">
            <v>114300</v>
          </cell>
          <cell r="E1432">
            <v>18288</v>
          </cell>
          <cell r="F1432">
            <v>132588</v>
          </cell>
        </row>
        <row r="1433">
          <cell r="A1433" t="str">
            <v>CANALETA DLP LEGRAN REF.30021</v>
          </cell>
          <cell r="B1433">
            <v>12000</v>
          </cell>
          <cell r="C1433" t="str">
            <v>ML</v>
          </cell>
          <cell r="D1433">
            <v>14400</v>
          </cell>
          <cell r="E1433">
            <v>2304</v>
          </cell>
          <cell r="F1433">
            <v>16704</v>
          </cell>
        </row>
        <row r="1434">
          <cell r="A1434" t="str">
            <v>CANALETA LEGRAND REF.36607</v>
          </cell>
          <cell r="B1434">
            <v>26800</v>
          </cell>
          <cell r="C1434" t="str">
            <v>ML</v>
          </cell>
          <cell r="D1434">
            <v>32160</v>
          </cell>
          <cell r="E1434">
            <v>5145.6000000000004</v>
          </cell>
          <cell r="F1434">
            <v>37306</v>
          </cell>
        </row>
        <row r="1435">
          <cell r="A1435" t="str">
            <v>CANALETA METALICA 10X4 DIVISION /TAPA</v>
          </cell>
          <cell r="B1435">
            <v>12500</v>
          </cell>
          <cell r="C1435" t="str">
            <v>ML</v>
          </cell>
          <cell r="D1435">
            <v>15000</v>
          </cell>
          <cell r="E1435">
            <v>2400</v>
          </cell>
          <cell r="F1435">
            <v>17400</v>
          </cell>
        </row>
        <row r="1436">
          <cell r="A1436" t="str">
            <v>CANALETA REF. 36608 LEGRAND</v>
          </cell>
          <cell r="B1436">
            <v>34300</v>
          </cell>
          <cell r="C1436" t="str">
            <v>ML</v>
          </cell>
          <cell r="D1436">
            <v>41160</v>
          </cell>
          <cell r="E1436">
            <v>6585.6</v>
          </cell>
          <cell r="F1436">
            <v>47746</v>
          </cell>
        </row>
        <row r="1437">
          <cell r="A1437" t="str">
            <v>CANALETA REF.,36603 LEGRAND</v>
          </cell>
          <cell r="B1437">
            <v>15600</v>
          </cell>
          <cell r="C1437" t="str">
            <v>ML</v>
          </cell>
          <cell r="D1437">
            <v>18720</v>
          </cell>
          <cell r="E1437">
            <v>2995.2000000000003</v>
          </cell>
          <cell r="F1437">
            <v>21715</v>
          </cell>
        </row>
        <row r="1438">
          <cell r="A1438" t="str">
            <v>CANALETA SIN TAPA 30MMX34MM 35CABLES</v>
          </cell>
          <cell r="B1438">
            <v>23000</v>
          </cell>
          <cell r="C1438" t="str">
            <v>ML</v>
          </cell>
          <cell r="D1438">
            <v>27600</v>
          </cell>
          <cell r="E1438">
            <v>4416</v>
          </cell>
          <cell r="F1438">
            <v>32016</v>
          </cell>
        </row>
        <row r="1439">
          <cell r="A1439" t="str">
            <v>CANALETA SIN TAPA 30X25</v>
          </cell>
          <cell r="B1439">
            <v>2100</v>
          </cell>
          <cell r="C1439" t="str">
            <v>ML</v>
          </cell>
          <cell r="D1439">
            <v>2520</v>
          </cell>
          <cell r="E1439">
            <v>403.2</v>
          </cell>
          <cell r="F1439">
            <v>2923</v>
          </cell>
        </row>
        <row r="1440">
          <cell r="A1440" t="str">
            <v>CANALETA SIN TAPA 35X35</v>
          </cell>
          <cell r="B1440">
            <v>3500</v>
          </cell>
          <cell r="C1440" t="str">
            <v>ML</v>
          </cell>
          <cell r="D1440">
            <v>4200</v>
          </cell>
          <cell r="E1440">
            <v>672</v>
          </cell>
          <cell r="F1440">
            <v>4872</v>
          </cell>
        </row>
        <row r="1441">
          <cell r="A1441" t="str">
            <v>CANALETA SIN TAPA 60MMX90MM 200CABLES</v>
          </cell>
          <cell r="B1441">
            <v>43000</v>
          </cell>
          <cell r="C1441" t="str">
            <v>ML</v>
          </cell>
          <cell r="D1441">
            <v>51600</v>
          </cell>
          <cell r="E1441">
            <v>8256</v>
          </cell>
          <cell r="F1441">
            <v>59856</v>
          </cell>
        </row>
        <row r="1442">
          <cell r="A1442" t="str">
            <v>CANALETA SIN TAPA 65X60</v>
          </cell>
          <cell r="B1442">
            <v>5600</v>
          </cell>
          <cell r="C1442" t="str">
            <v>ML</v>
          </cell>
          <cell r="D1442">
            <v>6720</v>
          </cell>
          <cell r="E1442">
            <v>1075.2</v>
          </cell>
          <cell r="F1442">
            <v>7795</v>
          </cell>
        </row>
        <row r="1443">
          <cell r="A1443" t="str">
            <v>CANALETA SIN TAPA ANCHO 45MM ALTO 55MM R</v>
          </cell>
          <cell r="B1443">
            <v>4936.39990234375</v>
          </cell>
          <cell r="C1443" t="str">
            <v>ML</v>
          </cell>
          <cell r="D1443">
            <v>5923.6798828125002</v>
          </cell>
          <cell r="E1443">
            <v>947.78878125000006</v>
          </cell>
          <cell r="F1443">
            <v>6871</v>
          </cell>
        </row>
        <row r="1444">
          <cell r="A1444" t="str">
            <v>CANALETA SIN TAPA PRC092 25X25</v>
          </cell>
          <cell r="B1444">
            <v>4000</v>
          </cell>
          <cell r="C1444" t="str">
            <v>ML</v>
          </cell>
          <cell r="D1444">
            <v>4800</v>
          </cell>
          <cell r="E1444">
            <v>768</v>
          </cell>
          <cell r="F1444">
            <v>5568</v>
          </cell>
        </row>
        <row r="1445">
          <cell r="A1445" t="str">
            <v>CAÑUELA P/CORTACIRCUITO 15KV-100A. MELEC</v>
          </cell>
          <cell r="B1445">
            <v>50000</v>
          </cell>
          <cell r="C1445" t="str">
            <v>UND</v>
          </cell>
          <cell r="D1445">
            <v>60000</v>
          </cell>
          <cell r="E1445">
            <v>9600</v>
          </cell>
          <cell r="F1445">
            <v>69600</v>
          </cell>
        </row>
        <row r="1446">
          <cell r="A1446" t="str">
            <v>CAÑUELA P/CORTACIRCUITO 34.5KV - DISICO</v>
          </cell>
          <cell r="B1446">
            <v>45000</v>
          </cell>
          <cell r="C1446" t="str">
            <v>UND</v>
          </cell>
          <cell r="D1446">
            <v>54000</v>
          </cell>
          <cell r="E1446">
            <v>8640</v>
          </cell>
          <cell r="F1446">
            <v>62640</v>
          </cell>
        </row>
        <row r="1447">
          <cell r="A1447" t="str">
            <v>CAÑUELA PORTA FUSIBLE13.8KV 100AMP DISIC</v>
          </cell>
          <cell r="B1447">
            <v>27500</v>
          </cell>
          <cell r="C1447" t="str">
            <v>UND</v>
          </cell>
          <cell r="D1447">
            <v>33000</v>
          </cell>
          <cell r="E1447">
            <v>5280</v>
          </cell>
          <cell r="F1447">
            <v>38280</v>
          </cell>
        </row>
        <row r="1448">
          <cell r="A1448" t="str">
            <v>CANASTA METALICA PARA REFLECTOR</v>
          </cell>
          <cell r="B1448">
            <v>80000</v>
          </cell>
          <cell r="C1448" t="str">
            <v>UND</v>
          </cell>
          <cell r="D1448">
            <v>96000</v>
          </cell>
          <cell r="E1448">
            <v>15360</v>
          </cell>
          <cell r="F1448">
            <v>111360</v>
          </cell>
        </row>
        <row r="1449">
          <cell r="A1449" t="str">
            <v>CANASTA METALICA PARA A.A. VENTANA</v>
          </cell>
          <cell r="B1449">
            <v>60000</v>
          </cell>
          <cell r="C1449" t="str">
            <v>UND</v>
          </cell>
          <cell r="D1449">
            <v>72000</v>
          </cell>
          <cell r="E1449">
            <v>11520</v>
          </cell>
          <cell r="F1449">
            <v>83520</v>
          </cell>
        </row>
        <row r="1450">
          <cell r="A1450" t="str">
            <v>CANASTA METALICA PARA A.A. MINISPLIT</v>
          </cell>
          <cell r="B1450">
            <v>75000</v>
          </cell>
          <cell r="C1450" t="str">
            <v>UND</v>
          </cell>
          <cell r="D1450">
            <v>90000</v>
          </cell>
          <cell r="E1450">
            <v>14400</v>
          </cell>
          <cell r="F1450">
            <v>104400</v>
          </cell>
        </row>
        <row r="1451">
          <cell r="A1451" t="str">
            <v>CAPACETE 1"</v>
          </cell>
          <cell r="B1451">
            <v>1324</v>
          </cell>
          <cell r="C1451" t="str">
            <v>UND</v>
          </cell>
          <cell r="D1451">
            <v>1588.8</v>
          </cell>
          <cell r="E1451">
            <v>254.208</v>
          </cell>
          <cell r="F1451">
            <v>1843</v>
          </cell>
        </row>
        <row r="1452">
          <cell r="A1452" t="str">
            <v>CAPACETE 1" EMT</v>
          </cell>
          <cell r="B1452">
            <v>1150</v>
          </cell>
          <cell r="C1452" t="str">
            <v>UND</v>
          </cell>
          <cell r="D1452">
            <v>1380</v>
          </cell>
          <cell r="E1452">
            <v>220.8</v>
          </cell>
          <cell r="F1452">
            <v>1601</v>
          </cell>
        </row>
        <row r="1453">
          <cell r="A1453" t="str">
            <v>CAPACETE 11/2"</v>
          </cell>
          <cell r="B1453">
            <v>3228</v>
          </cell>
          <cell r="C1453" t="str">
            <v>UND</v>
          </cell>
          <cell r="D1453">
            <v>3873.6</v>
          </cell>
          <cell r="E1453">
            <v>619.77599999999995</v>
          </cell>
          <cell r="F1453">
            <v>4493</v>
          </cell>
        </row>
        <row r="1454">
          <cell r="A1454" t="str">
            <v>CAPACETE 11/4"</v>
          </cell>
          <cell r="B1454">
            <v>2255</v>
          </cell>
          <cell r="C1454" t="str">
            <v>UND</v>
          </cell>
          <cell r="D1454">
            <v>2706</v>
          </cell>
          <cell r="E1454">
            <v>432.96000000000004</v>
          </cell>
          <cell r="F1454">
            <v>3139</v>
          </cell>
        </row>
        <row r="1455">
          <cell r="A1455" t="str">
            <v>CAPACETE 2"</v>
          </cell>
          <cell r="B1455">
            <v>5053</v>
          </cell>
          <cell r="C1455" t="str">
            <v>UND</v>
          </cell>
          <cell r="D1455">
            <v>6063.5999999999995</v>
          </cell>
          <cell r="E1455">
            <v>970.17599999999993</v>
          </cell>
          <cell r="F1455">
            <v>7034</v>
          </cell>
        </row>
        <row r="1456">
          <cell r="A1456" t="str">
            <v>CAPACETE 21/2"</v>
          </cell>
          <cell r="B1456">
            <v>10460</v>
          </cell>
          <cell r="C1456" t="str">
            <v>UND</v>
          </cell>
          <cell r="D1456">
            <v>12552</v>
          </cell>
          <cell r="E1456">
            <v>2008.32</v>
          </cell>
          <cell r="F1456">
            <v>14560</v>
          </cell>
        </row>
        <row r="1457">
          <cell r="A1457" t="str">
            <v>CAPACETE 3"</v>
          </cell>
          <cell r="B1457">
            <v>16573</v>
          </cell>
          <cell r="C1457" t="str">
            <v>UND</v>
          </cell>
          <cell r="D1457">
            <v>19887.599999999999</v>
          </cell>
          <cell r="E1457">
            <v>3182.0159999999996</v>
          </cell>
          <cell r="F1457">
            <v>23070</v>
          </cell>
        </row>
        <row r="1458">
          <cell r="A1458" t="str">
            <v>CAPACETE 3/4"</v>
          </cell>
          <cell r="B1458">
            <v>1159</v>
          </cell>
          <cell r="C1458" t="str">
            <v>UND</v>
          </cell>
          <cell r="D1458">
            <v>1390.8</v>
          </cell>
          <cell r="E1458">
            <v>222.52799999999999</v>
          </cell>
          <cell r="F1458">
            <v>1613</v>
          </cell>
        </row>
        <row r="1459">
          <cell r="A1459" t="str">
            <v>CAPACETE 4"</v>
          </cell>
          <cell r="B1459">
            <v>20376</v>
          </cell>
          <cell r="C1459" t="str">
            <v>UND</v>
          </cell>
          <cell r="D1459">
            <v>24451.200000000001</v>
          </cell>
          <cell r="E1459">
            <v>3912.192</v>
          </cell>
          <cell r="F1459">
            <v>28363</v>
          </cell>
        </row>
        <row r="1460">
          <cell r="A1460" t="str">
            <v>CAPACETE PLASTICO 1"</v>
          </cell>
          <cell r="B1460">
            <v>1200</v>
          </cell>
          <cell r="C1460" t="str">
            <v>UND</v>
          </cell>
          <cell r="D1460">
            <v>1440</v>
          </cell>
          <cell r="E1460">
            <v>230.4</v>
          </cell>
          <cell r="F1460">
            <v>1670</v>
          </cell>
        </row>
        <row r="1461">
          <cell r="A1461" t="str">
            <v>CAPACETE PLASTICO 1/2"</v>
          </cell>
          <cell r="B1461">
            <v>700</v>
          </cell>
          <cell r="C1461" t="str">
            <v>UND</v>
          </cell>
          <cell r="D1461">
            <v>840</v>
          </cell>
          <cell r="E1461">
            <v>134.4</v>
          </cell>
          <cell r="F1461">
            <v>974</v>
          </cell>
        </row>
        <row r="1462">
          <cell r="A1462" t="str">
            <v>CAPACETE PLASTICO 11/2"</v>
          </cell>
          <cell r="B1462">
            <v>2500</v>
          </cell>
          <cell r="C1462" t="str">
            <v>UND</v>
          </cell>
          <cell r="D1462">
            <v>3000</v>
          </cell>
          <cell r="E1462">
            <v>480</v>
          </cell>
          <cell r="F1462">
            <v>3480</v>
          </cell>
        </row>
        <row r="1463">
          <cell r="A1463" t="str">
            <v>CAPACETE PLASTICO 3/4"</v>
          </cell>
          <cell r="B1463">
            <v>1000</v>
          </cell>
          <cell r="C1463" t="str">
            <v>UND</v>
          </cell>
          <cell r="D1463">
            <v>1200</v>
          </cell>
          <cell r="E1463">
            <v>192</v>
          </cell>
          <cell r="F1463">
            <v>1392</v>
          </cell>
        </row>
        <row r="1464">
          <cell r="A1464" t="str">
            <v>CAPACETE1/2"</v>
          </cell>
          <cell r="B1464">
            <v>850</v>
          </cell>
          <cell r="C1464" t="str">
            <v>UND</v>
          </cell>
          <cell r="D1464">
            <v>1020</v>
          </cell>
          <cell r="E1464">
            <v>163.20000000000002</v>
          </cell>
          <cell r="F1464">
            <v>1183</v>
          </cell>
        </row>
        <row r="1465">
          <cell r="A1465" t="str">
            <v>CAPACITOR DE 13/12 AMPS 5 KVAR</v>
          </cell>
          <cell r="B1465">
            <v>40000</v>
          </cell>
          <cell r="C1465" t="str">
            <v>UND</v>
          </cell>
          <cell r="D1465">
            <v>48000</v>
          </cell>
          <cell r="E1465">
            <v>7680</v>
          </cell>
          <cell r="F1465">
            <v>55680</v>
          </cell>
        </row>
        <row r="1466">
          <cell r="A1466" t="str">
            <v>CAPERUZA P/MOTOR 071</v>
          </cell>
          <cell r="B1466">
            <v>41600</v>
          </cell>
          <cell r="C1466" t="str">
            <v>UND</v>
          </cell>
          <cell r="D1466">
            <v>49920</v>
          </cell>
          <cell r="E1466">
            <v>7987.2</v>
          </cell>
          <cell r="F1466">
            <v>57907</v>
          </cell>
        </row>
        <row r="1467">
          <cell r="A1467" t="str">
            <v>CAPERUZA P/MOTOR 080</v>
          </cell>
          <cell r="B1467">
            <v>42900</v>
          </cell>
          <cell r="C1467" t="str">
            <v>UND</v>
          </cell>
          <cell r="D1467">
            <v>51480</v>
          </cell>
          <cell r="E1467">
            <v>8236.7999999999993</v>
          </cell>
          <cell r="F1467">
            <v>59717</v>
          </cell>
        </row>
        <row r="1468">
          <cell r="A1468" t="str">
            <v>CAPERUZA P/MOTOR 090S/L</v>
          </cell>
          <cell r="B1468">
            <v>54900</v>
          </cell>
          <cell r="C1468" t="str">
            <v>UND</v>
          </cell>
          <cell r="D1468">
            <v>65880</v>
          </cell>
          <cell r="E1468">
            <v>10540.800000000001</v>
          </cell>
          <cell r="F1468">
            <v>76421</v>
          </cell>
        </row>
        <row r="1469">
          <cell r="A1469" t="str">
            <v>CAPERUZA P/MOTOR 100L.</v>
          </cell>
          <cell r="B1469">
            <v>59300</v>
          </cell>
          <cell r="C1469" t="str">
            <v>UND</v>
          </cell>
          <cell r="D1469">
            <v>71160</v>
          </cell>
          <cell r="E1469">
            <v>11385.6</v>
          </cell>
          <cell r="F1469">
            <v>82546</v>
          </cell>
        </row>
        <row r="1470">
          <cell r="A1470" t="str">
            <v>CAPERUZA P/MOTOR 112M</v>
          </cell>
          <cell r="B1470">
            <v>71200</v>
          </cell>
          <cell r="C1470" t="str">
            <v>UND</v>
          </cell>
          <cell r="D1470">
            <v>85440</v>
          </cell>
          <cell r="E1470">
            <v>13670.4</v>
          </cell>
          <cell r="F1470">
            <v>99110</v>
          </cell>
        </row>
        <row r="1471">
          <cell r="A1471" t="str">
            <v>CAPERUZA P/MOTOR 132S/M(1LA3,1LA5)</v>
          </cell>
          <cell r="B1471">
            <v>81000</v>
          </cell>
          <cell r="C1471" t="str">
            <v>UND</v>
          </cell>
          <cell r="D1471">
            <v>97200</v>
          </cell>
          <cell r="E1471">
            <v>15552</v>
          </cell>
          <cell r="F1471">
            <v>112752</v>
          </cell>
        </row>
        <row r="1472">
          <cell r="A1472" t="str">
            <v>CAPERUZA P/MOTOR 180M/L</v>
          </cell>
          <cell r="B1472">
            <v>105400</v>
          </cell>
          <cell r="C1472" t="str">
            <v>UND</v>
          </cell>
          <cell r="D1472">
            <v>126480</v>
          </cell>
          <cell r="E1472">
            <v>20236.8</v>
          </cell>
          <cell r="F1472">
            <v>146717</v>
          </cell>
        </row>
        <row r="1473">
          <cell r="A1473" t="str">
            <v>CAPERUZA P/MOTOR 200L</v>
          </cell>
          <cell r="B1473">
            <v>112900</v>
          </cell>
          <cell r="C1473" t="str">
            <v>UND</v>
          </cell>
          <cell r="D1473">
            <v>135480</v>
          </cell>
          <cell r="E1473">
            <v>21676.799999999999</v>
          </cell>
          <cell r="F1473">
            <v>157157</v>
          </cell>
        </row>
        <row r="1474">
          <cell r="A1474" t="str">
            <v>CAPERUZA P/MOTOR 225S/M</v>
          </cell>
          <cell r="B1474">
            <v>130300</v>
          </cell>
          <cell r="C1474" t="str">
            <v>UND</v>
          </cell>
          <cell r="D1474">
            <v>156360</v>
          </cell>
          <cell r="E1474">
            <v>25017.600000000002</v>
          </cell>
          <cell r="F1474">
            <v>181378</v>
          </cell>
        </row>
        <row r="1475">
          <cell r="A1475" t="str">
            <v>CAPERUZAS TRANSPARENTES 2 POLOS WAGO</v>
          </cell>
          <cell r="B1475">
            <v>414</v>
          </cell>
          <cell r="C1475" t="str">
            <v>UND</v>
          </cell>
          <cell r="D1475">
            <v>496.79999999999995</v>
          </cell>
          <cell r="E1475">
            <v>79.488</v>
          </cell>
          <cell r="F1475">
            <v>576</v>
          </cell>
        </row>
        <row r="1476">
          <cell r="A1476" t="str">
            <v>CARGA DISCO VERDE 1/2"</v>
          </cell>
          <cell r="B1476">
            <v>500</v>
          </cell>
          <cell r="C1476" t="str">
            <v>UND</v>
          </cell>
          <cell r="D1476">
            <v>600</v>
          </cell>
          <cell r="E1476">
            <v>96</v>
          </cell>
          <cell r="F1476">
            <v>696</v>
          </cell>
        </row>
        <row r="1477">
          <cell r="A1477" t="str">
            <v>CARGADOR BATERIA MARCA UYG MOD.CBT-2410A</v>
          </cell>
          <cell r="B1477">
            <v>3400000</v>
          </cell>
          <cell r="C1477" t="str">
            <v>UND</v>
          </cell>
          <cell r="D1477">
            <v>4080000</v>
          </cell>
          <cell r="E1477">
            <v>652800</v>
          </cell>
          <cell r="F1477">
            <v>4732800</v>
          </cell>
        </row>
        <row r="1478">
          <cell r="A1478" t="str">
            <v>CASQUILLO PARA PLAFON TROPICALIZADO</v>
          </cell>
          <cell r="B1478">
            <v>23</v>
          </cell>
          <cell r="C1478" t="str">
            <v>UND</v>
          </cell>
          <cell r="D1478">
            <v>27.599999999999998</v>
          </cell>
          <cell r="E1478">
            <v>4.4159999999999995</v>
          </cell>
          <cell r="F1478">
            <v>32</v>
          </cell>
        </row>
        <row r="1479">
          <cell r="A1479" t="str">
            <v>CAUCHO PARA CAPACETE 3/4" Y 1"</v>
          </cell>
          <cell r="B1479">
            <v>220</v>
          </cell>
          <cell r="C1479" t="str">
            <v>UND</v>
          </cell>
          <cell r="D1479">
            <v>264</v>
          </cell>
          <cell r="E1479">
            <v>42.24</v>
          </cell>
          <cell r="F1479">
            <v>306</v>
          </cell>
        </row>
        <row r="1480">
          <cell r="A1480" t="str">
            <v xml:space="preserve">CELDA AUTOSOPORTADA CONFORMADA POR DOS MODULOS INDEPENDIENTES ACOPLADOS ENTRE SI DE 2,30X1,40X,90 CMS, CONSTRUIDA EN LAMINA GALVANIZADA CALIBRE 14 Y 16 Y ACABADO FINAL EN PINTURA HORNEABLE RAL-7032 </v>
          </cell>
          <cell r="B1480">
            <v>1582500</v>
          </cell>
          <cell r="C1480" t="str">
            <v>UND</v>
          </cell>
          <cell r="D1480">
            <v>1899000</v>
          </cell>
          <cell r="E1480">
            <v>303840</v>
          </cell>
          <cell r="F1480">
            <v>2202840</v>
          </cell>
        </row>
        <row r="1481">
          <cell r="A1481" t="str">
            <v xml:space="preserve">CELDA AUTOSOPORTADA CONSTRUIDA EN LAMINA GALVANIZADA 14 Y 16 DE 2,30X1,0X0,70 ACABADO EN PINTURA HORNEABLE RAL-7032 </v>
          </cell>
          <cell r="B1481">
            <v>1582500</v>
          </cell>
          <cell r="C1481" t="str">
            <v>UND</v>
          </cell>
          <cell r="D1481">
            <v>1899000</v>
          </cell>
          <cell r="E1481">
            <v>303840</v>
          </cell>
          <cell r="F1481">
            <v>2202840</v>
          </cell>
        </row>
        <row r="1482">
          <cell r="A1482" t="str">
            <v xml:space="preserve">CELDA AUTOSOPORTADA CONSTRUIDA EN LAMINA GALVANIZADA 14 Y 16 DE 2,30X1,40X0,70 ACABADO EN PINTURA HORNEABLE RAL-7032 PARA TRANSFORMADOR DE 800 KVA 460/220V TIPO SECO </v>
          </cell>
          <cell r="B1482">
            <v>1582500</v>
          </cell>
          <cell r="C1482" t="str">
            <v>UND</v>
          </cell>
          <cell r="D1482">
            <v>1899000</v>
          </cell>
          <cell r="E1482">
            <v>303840</v>
          </cell>
          <cell r="F1482">
            <v>2202840</v>
          </cell>
        </row>
        <row r="1483">
          <cell r="A1483" t="str">
            <v xml:space="preserve">CELDA AUTOSOPORTADA CONSTRUIDA EN LAMINA GALVANIZADA 14 Y 16 DE 2,30x1,40x0,90 ACABADO EN PINTURA HORNEABLE RAL-7032 </v>
          </cell>
          <cell r="B1483">
            <v>1582500</v>
          </cell>
          <cell r="C1483" t="str">
            <v>UND</v>
          </cell>
          <cell r="D1483">
            <v>1899000</v>
          </cell>
          <cell r="E1483">
            <v>303840</v>
          </cell>
          <cell r="F1483">
            <v>2202840</v>
          </cell>
        </row>
        <row r="1484">
          <cell r="A1484" t="str">
            <v>CELDA AUTOSOPORTADA CONSTRUIDA EN LAMINA GALVANIZADA 14 Y 16 DE 2,40X2,20X3,0MTS ACABADO EN PINTURA HORNEABLE RAL-7032 PARA TRANSFORMADOR DE 300 KVA 13200/220V</v>
          </cell>
          <cell r="B1484">
            <v>2347550</v>
          </cell>
          <cell r="C1484" t="str">
            <v>UND</v>
          </cell>
          <cell r="D1484">
            <v>2817060</v>
          </cell>
          <cell r="E1484">
            <v>450729.60000000003</v>
          </cell>
          <cell r="F1484">
            <v>3267790</v>
          </cell>
        </row>
        <row r="1485">
          <cell r="A1485" t="str">
            <v>CELDA PARA SECCIONADOR EN LAMINA GALVANIZADA CALIBRE 14 Y 16 DE 2,40X1,70X1,70, APLICACIÓN EN BASE WATCH PRIMER Y ACABADO FINAL EN PINTURA HORNEABLE RAL-7032</v>
          </cell>
          <cell r="B1485">
            <v>30183000</v>
          </cell>
          <cell r="C1485" t="str">
            <v>UND</v>
          </cell>
          <cell r="D1485">
            <v>36219600</v>
          </cell>
          <cell r="E1485">
            <v>5795136</v>
          </cell>
          <cell r="F1485">
            <v>42014736</v>
          </cell>
        </row>
        <row r="1486">
          <cell r="A1486" t="str">
            <v>CEMENTO GRIS X BULTO</v>
          </cell>
          <cell r="B1486">
            <v>18000</v>
          </cell>
          <cell r="C1486" t="str">
            <v>UND</v>
          </cell>
          <cell r="D1486">
            <v>21600</v>
          </cell>
          <cell r="E1486">
            <v>3456</v>
          </cell>
          <cell r="F1486">
            <v>25056</v>
          </cell>
        </row>
        <row r="1487">
          <cell r="A1487" t="str">
            <v>CERCO DE MADERA 2.20MTS E.E.B.</v>
          </cell>
          <cell r="B1487">
            <v>24000</v>
          </cell>
          <cell r="C1487" t="str">
            <v>UND</v>
          </cell>
          <cell r="D1487">
            <v>28800</v>
          </cell>
          <cell r="E1487">
            <v>4608</v>
          </cell>
          <cell r="F1487">
            <v>33408</v>
          </cell>
        </row>
        <row r="1488">
          <cell r="A1488" t="str">
            <v>CERCO DE MADERA 2.50MTS</v>
          </cell>
          <cell r="B1488">
            <v>25800</v>
          </cell>
          <cell r="C1488" t="str">
            <v>UND</v>
          </cell>
          <cell r="D1488">
            <v>30960</v>
          </cell>
          <cell r="E1488">
            <v>4953.6000000000004</v>
          </cell>
          <cell r="F1488">
            <v>35914</v>
          </cell>
        </row>
        <row r="1489">
          <cell r="A1489" t="str">
            <v>CERCO DE MADERA 4.00MTS</v>
          </cell>
          <cell r="B1489">
            <v>48500</v>
          </cell>
          <cell r="C1489" t="str">
            <v>UND</v>
          </cell>
          <cell r="D1489">
            <v>58200</v>
          </cell>
          <cell r="E1489">
            <v>9312</v>
          </cell>
          <cell r="F1489">
            <v>67512</v>
          </cell>
        </row>
        <row r="1490">
          <cell r="A1490" t="str">
            <v>CHAPETA EN ALUMINIO PARA CABLE MENSAJERO</v>
          </cell>
          <cell r="B1490">
            <v>220</v>
          </cell>
          <cell r="C1490" t="str">
            <v>UND</v>
          </cell>
          <cell r="D1490">
            <v>264</v>
          </cell>
          <cell r="E1490">
            <v>42.24</v>
          </cell>
          <cell r="F1490">
            <v>306</v>
          </cell>
        </row>
        <row r="1491">
          <cell r="A1491" t="str">
            <v>CHASIS 2X40 COMERCIAL 3200 E.MEC</v>
          </cell>
          <cell r="B1491">
            <v>3808</v>
          </cell>
          <cell r="C1491" t="str">
            <v>UND</v>
          </cell>
          <cell r="D1491">
            <v>4569.5999999999995</v>
          </cell>
          <cell r="E1491">
            <v>731.13599999999997</v>
          </cell>
          <cell r="F1491">
            <v>5301</v>
          </cell>
        </row>
        <row r="1492">
          <cell r="A1492" t="str">
            <v>CHASIS 2X48 COMERCIAL 3200 E.MEC</v>
          </cell>
          <cell r="B1492">
            <v>3808</v>
          </cell>
          <cell r="C1492" t="str">
            <v>UND</v>
          </cell>
          <cell r="D1492">
            <v>4569.5999999999995</v>
          </cell>
          <cell r="E1492">
            <v>731.13599999999997</v>
          </cell>
          <cell r="F1492">
            <v>5301</v>
          </cell>
        </row>
        <row r="1493">
          <cell r="A1493" t="str">
            <v>CHASIS 2X48 INCRUSTAR 4400 E.MEC</v>
          </cell>
          <cell r="B1493">
            <v>5219.2001953124991</v>
          </cell>
          <cell r="C1493" t="str">
            <v>UND</v>
          </cell>
          <cell r="D1493">
            <v>6263.0402343749984</v>
          </cell>
          <cell r="E1493">
            <v>1002.0864374999998</v>
          </cell>
          <cell r="F1493">
            <v>7265</v>
          </cell>
        </row>
        <row r="1494">
          <cell r="A1494" t="str">
            <v>CHASIS 2X96 TIPO INDUSTRIAL</v>
          </cell>
          <cell r="B1494">
            <v>8565</v>
          </cell>
          <cell r="C1494" t="str">
            <v>UND</v>
          </cell>
          <cell r="D1494">
            <v>10278</v>
          </cell>
          <cell r="E1494">
            <v>1644.48</v>
          </cell>
          <cell r="F1494">
            <v>11922</v>
          </cell>
        </row>
        <row r="1495">
          <cell r="A1495" t="str">
            <v>CHAZO EXPANSION 1/4 X 21/2"</v>
          </cell>
          <cell r="B1495">
            <v>200</v>
          </cell>
          <cell r="C1495" t="str">
            <v>UND</v>
          </cell>
          <cell r="D1495">
            <v>240</v>
          </cell>
          <cell r="E1495">
            <v>38.4</v>
          </cell>
          <cell r="F1495">
            <v>278</v>
          </cell>
        </row>
        <row r="1496">
          <cell r="A1496" t="str">
            <v>CHAZO EXPANSION 1/4X11/2</v>
          </cell>
          <cell r="B1496">
            <v>400</v>
          </cell>
          <cell r="C1496" t="str">
            <v>UND</v>
          </cell>
          <cell r="D1496">
            <v>480</v>
          </cell>
          <cell r="E1496">
            <v>76.8</v>
          </cell>
          <cell r="F1496">
            <v>557</v>
          </cell>
        </row>
        <row r="1497">
          <cell r="A1497" t="str">
            <v>CHAZO EXPANSION 3/8 X 3"</v>
          </cell>
          <cell r="B1497">
            <v>2000</v>
          </cell>
          <cell r="C1497" t="str">
            <v>UND</v>
          </cell>
          <cell r="D1497">
            <v>2400</v>
          </cell>
          <cell r="E1497">
            <v>384</v>
          </cell>
          <cell r="F1497">
            <v>2784</v>
          </cell>
        </row>
        <row r="1498">
          <cell r="A1498" t="str">
            <v>CHAZO PLASTICO 1/2X6CMS</v>
          </cell>
          <cell r="B1498">
            <v>40</v>
          </cell>
          <cell r="C1498" t="str">
            <v>UND</v>
          </cell>
          <cell r="D1498">
            <v>48</v>
          </cell>
          <cell r="E1498">
            <v>7.68</v>
          </cell>
          <cell r="F1498">
            <v>56</v>
          </cell>
        </row>
        <row r="1499">
          <cell r="A1499" t="str">
            <v>CHAZO PLASTICO 1/4X2.5CMS</v>
          </cell>
          <cell r="B1499">
            <v>42</v>
          </cell>
          <cell r="C1499" t="str">
            <v>UND</v>
          </cell>
          <cell r="D1499">
            <v>50.4</v>
          </cell>
          <cell r="E1499">
            <v>8.0640000000000001</v>
          </cell>
          <cell r="F1499">
            <v>58</v>
          </cell>
        </row>
        <row r="1500">
          <cell r="A1500" t="str">
            <v>CHAZO PLASTICO 1/4X3CMS</v>
          </cell>
          <cell r="B1500">
            <v>42</v>
          </cell>
          <cell r="C1500" t="str">
            <v>UND</v>
          </cell>
          <cell r="D1500">
            <v>50.4</v>
          </cell>
          <cell r="E1500">
            <v>8.0640000000000001</v>
          </cell>
          <cell r="F1500">
            <v>58</v>
          </cell>
        </row>
        <row r="1501">
          <cell r="A1501" t="str">
            <v>CHAZO PLASTICO 1/4X4CMS</v>
          </cell>
          <cell r="B1501">
            <v>20</v>
          </cell>
          <cell r="C1501" t="str">
            <v>UND</v>
          </cell>
          <cell r="D1501">
            <v>24</v>
          </cell>
          <cell r="E1501">
            <v>3.84</v>
          </cell>
          <cell r="F1501">
            <v>28</v>
          </cell>
        </row>
        <row r="1502">
          <cell r="A1502" t="str">
            <v>CHAZO PLASTICO 3/16A4CMS</v>
          </cell>
          <cell r="B1502">
            <v>42</v>
          </cell>
          <cell r="C1502" t="str">
            <v>UND</v>
          </cell>
          <cell r="D1502">
            <v>50.4</v>
          </cell>
          <cell r="E1502">
            <v>8.0640000000000001</v>
          </cell>
          <cell r="F1502">
            <v>58</v>
          </cell>
        </row>
        <row r="1503">
          <cell r="A1503" t="str">
            <v>CHAZO PLASTICO 3/8 X 11/2</v>
          </cell>
          <cell r="B1503">
            <v>19</v>
          </cell>
          <cell r="C1503" t="str">
            <v>UND</v>
          </cell>
          <cell r="D1503">
            <v>22.8</v>
          </cell>
          <cell r="E1503">
            <v>3.6480000000000001</v>
          </cell>
          <cell r="F1503">
            <v>26</v>
          </cell>
        </row>
        <row r="1504">
          <cell r="A1504" t="str">
            <v>CHAZO PLASTICO 3/8X5CMS</v>
          </cell>
          <cell r="B1504">
            <v>42</v>
          </cell>
          <cell r="C1504" t="str">
            <v>UND</v>
          </cell>
          <cell r="D1504">
            <v>50.4</v>
          </cell>
          <cell r="E1504">
            <v>8.0640000000000001</v>
          </cell>
          <cell r="F1504">
            <v>58</v>
          </cell>
        </row>
        <row r="1505">
          <cell r="A1505" t="str">
            <v>CHAZO PLASTICO 5/16X3CMS</v>
          </cell>
          <cell r="B1505">
            <v>42</v>
          </cell>
          <cell r="C1505" t="str">
            <v>UND</v>
          </cell>
          <cell r="D1505">
            <v>50.4</v>
          </cell>
          <cell r="E1505">
            <v>8.0640000000000001</v>
          </cell>
          <cell r="F1505">
            <v>58</v>
          </cell>
        </row>
        <row r="1506">
          <cell r="A1506" t="str">
            <v>CHAZO PLASTICO LISO 5/16 X 3"</v>
          </cell>
          <cell r="B1506">
            <v>50</v>
          </cell>
          <cell r="C1506" t="str">
            <v>UND</v>
          </cell>
          <cell r="D1506">
            <v>60</v>
          </cell>
          <cell r="E1506">
            <v>9.6</v>
          </cell>
          <cell r="F1506">
            <v>70</v>
          </cell>
        </row>
        <row r="1507">
          <cell r="A1507" t="str">
            <v>CHAZO PLASTICO MAS TORNILLO 5/16 X 11/2"</v>
          </cell>
          <cell r="B1507">
            <v>50</v>
          </cell>
          <cell r="C1507" t="str">
            <v>UND</v>
          </cell>
          <cell r="D1507">
            <v>60</v>
          </cell>
          <cell r="E1507">
            <v>9.6</v>
          </cell>
          <cell r="F1507">
            <v>70</v>
          </cell>
        </row>
        <row r="1508">
          <cell r="A1508" t="str">
            <v>CHICHARRA INCRUSTAR 110 AVE</v>
          </cell>
          <cell r="B1508">
            <v>2256.80004882813</v>
          </cell>
          <cell r="C1508" t="str">
            <v>UND</v>
          </cell>
          <cell r="D1508">
            <v>2708.1600585937558</v>
          </cell>
          <cell r="E1508">
            <v>433.30560937500093</v>
          </cell>
          <cell r="F1508">
            <v>3141</v>
          </cell>
        </row>
        <row r="1509">
          <cell r="A1509" t="str">
            <v>CINTA 2220 3/4"X15f</v>
          </cell>
          <cell r="B1509">
            <v>20000</v>
          </cell>
          <cell r="C1509" t="str">
            <v>ML</v>
          </cell>
          <cell r="D1509">
            <v>24000</v>
          </cell>
          <cell r="E1509">
            <v>3840</v>
          </cell>
          <cell r="F1509">
            <v>27840</v>
          </cell>
        </row>
        <row r="1510">
          <cell r="A1510" t="str">
            <v>CINTA AISLANTE No.33</v>
          </cell>
          <cell r="B1510">
            <v>17705</v>
          </cell>
          <cell r="C1510" t="str">
            <v>ML</v>
          </cell>
          <cell r="D1510">
            <v>21246</v>
          </cell>
          <cell r="E1510">
            <v>3399.36</v>
          </cell>
          <cell r="F1510">
            <v>24645</v>
          </cell>
        </row>
        <row r="1511">
          <cell r="A1511" t="str">
            <v>CINTA CAMBRIC C/ADHESIVO 2520 (19MMX18)</v>
          </cell>
          <cell r="B1511">
            <v>86630</v>
          </cell>
          <cell r="C1511" t="str">
            <v>ML</v>
          </cell>
          <cell r="D1511">
            <v>103956</v>
          </cell>
          <cell r="E1511">
            <v>16632.96</v>
          </cell>
          <cell r="F1511">
            <v>120589</v>
          </cell>
        </row>
        <row r="1512">
          <cell r="A1512" t="str">
            <v>CINTA CAMBRIC S/ADHESIVO 2510 (19MMX18)</v>
          </cell>
          <cell r="B1512">
            <v>70131</v>
          </cell>
          <cell r="C1512" t="str">
            <v>ML</v>
          </cell>
          <cell r="D1512">
            <v>84157.2</v>
          </cell>
          <cell r="E1512">
            <v>13465.152</v>
          </cell>
          <cell r="F1512">
            <v>97622</v>
          </cell>
        </row>
        <row r="1513">
          <cell r="A1513" t="str">
            <v>CINTA CAUCHO AUTOFUNDE 13OC (19MMX9.1M)</v>
          </cell>
          <cell r="B1513">
            <v>17945</v>
          </cell>
          <cell r="C1513" t="str">
            <v>ML</v>
          </cell>
          <cell r="D1513">
            <v>21534</v>
          </cell>
          <cell r="E1513">
            <v>3445.44</v>
          </cell>
          <cell r="F1513">
            <v>24979</v>
          </cell>
        </row>
        <row r="1514">
          <cell r="A1514" t="str">
            <v>CINTA CAUCHO AUTOFUNDE 23 (18MMX9.1M)</v>
          </cell>
          <cell r="B1514">
            <v>15667</v>
          </cell>
          <cell r="C1514" t="str">
            <v>ML</v>
          </cell>
          <cell r="D1514">
            <v>18800.399999999998</v>
          </cell>
          <cell r="E1514">
            <v>3008.0639999999999</v>
          </cell>
          <cell r="F1514">
            <v>21808</v>
          </cell>
        </row>
        <row r="1515">
          <cell r="A1515" t="str">
            <v>CINTA CAUCHO SILICONADO 70 (25.4MMX9.1M)</v>
          </cell>
          <cell r="B1515">
            <v>73152</v>
          </cell>
          <cell r="C1515" t="str">
            <v>ML</v>
          </cell>
          <cell r="D1515">
            <v>87782.399999999994</v>
          </cell>
          <cell r="E1515">
            <v>14045.183999999999</v>
          </cell>
          <cell r="F1515">
            <v>101828</v>
          </cell>
        </row>
        <row r="1516">
          <cell r="A1516" t="str">
            <v>CINTA CELOFAN</v>
          </cell>
          <cell r="B1516">
            <v>1613</v>
          </cell>
          <cell r="C1516" t="str">
            <v>ML</v>
          </cell>
          <cell r="D1516">
            <v>1935.6</v>
          </cell>
          <cell r="E1516">
            <v>309.69599999999997</v>
          </cell>
          <cell r="F1516">
            <v>2245</v>
          </cell>
        </row>
        <row r="1517">
          <cell r="A1517" t="str">
            <v>CINTA Cu/ESTAÑADO  24 (25.4MMX4.5M)</v>
          </cell>
          <cell r="B1517">
            <v>56094</v>
          </cell>
          <cell r="C1517" t="str">
            <v>ML</v>
          </cell>
          <cell r="D1517">
            <v>67312.800000000003</v>
          </cell>
          <cell r="E1517">
            <v>10770.048000000001</v>
          </cell>
          <cell r="F1517">
            <v>78083</v>
          </cell>
        </row>
        <row r="1518">
          <cell r="A1518" t="str">
            <v>CINTA DE ACERO INOXIDABLE DE 1/2 BANDIT</v>
          </cell>
          <cell r="B1518">
            <v>1501</v>
          </cell>
          <cell r="C1518" t="str">
            <v>ML</v>
          </cell>
          <cell r="D1518">
            <v>1801.2</v>
          </cell>
          <cell r="E1518">
            <v>288.19200000000001</v>
          </cell>
          <cell r="F1518">
            <v>2089</v>
          </cell>
        </row>
        <row r="1519">
          <cell r="A1519" t="str">
            <v>CINTA DE ACERO INOXIDABLE DE 3/4 BANDIT</v>
          </cell>
          <cell r="B1519">
            <v>2313</v>
          </cell>
          <cell r="C1519" t="str">
            <v>ML</v>
          </cell>
          <cell r="D1519">
            <v>2775.6</v>
          </cell>
          <cell r="E1519">
            <v>444.096</v>
          </cell>
          <cell r="F1519">
            <v>3220</v>
          </cell>
        </row>
        <row r="1520">
          <cell r="A1520" t="str">
            <v>CINTA DE ACERO INOXIDABLE DE 3/4 CAHORS</v>
          </cell>
          <cell r="B1520">
            <v>1092</v>
          </cell>
          <cell r="C1520" t="str">
            <v>ML</v>
          </cell>
          <cell r="D1520">
            <v>1310.3999999999999</v>
          </cell>
          <cell r="E1520">
            <v>209.66399999999999</v>
          </cell>
          <cell r="F1520">
            <v>1520</v>
          </cell>
        </row>
        <row r="1521">
          <cell r="A1521" t="str">
            <v>CINTA DE ACERO INOXIDABLE DE 3/8 BANDIT</v>
          </cell>
          <cell r="B1521">
            <v>1055</v>
          </cell>
          <cell r="C1521" t="str">
            <v>ML</v>
          </cell>
          <cell r="D1521">
            <v>1266</v>
          </cell>
          <cell r="E1521">
            <v>202.56</v>
          </cell>
          <cell r="F1521">
            <v>1469</v>
          </cell>
        </row>
        <row r="1522">
          <cell r="A1522" t="str">
            <v>CINTA DE ACERO INOXIDABLE DE 3/8 SIMELCA</v>
          </cell>
          <cell r="B1522">
            <v>1055</v>
          </cell>
          <cell r="C1522" t="str">
            <v>ML</v>
          </cell>
          <cell r="D1522">
            <v>1266</v>
          </cell>
          <cell r="E1522">
            <v>202.56</v>
          </cell>
          <cell r="F1522">
            <v>1469</v>
          </cell>
        </row>
        <row r="1523">
          <cell r="A1523" t="str">
            <v>CINTA DE ACERO INOXIDABLE DE 5/8 BANDIT</v>
          </cell>
          <cell r="B1523">
            <v>1924</v>
          </cell>
          <cell r="C1523" t="str">
            <v>ML</v>
          </cell>
          <cell r="D1523">
            <v>2308.7999999999997</v>
          </cell>
          <cell r="E1523">
            <v>369.40799999999996</v>
          </cell>
          <cell r="F1523">
            <v>2678</v>
          </cell>
        </row>
        <row r="1524">
          <cell r="A1524" t="str">
            <v>CINTA DE ALUMINIO</v>
          </cell>
          <cell r="B1524">
            <v>4000</v>
          </cell>
          <cell r="C1524" t="str">
            <v>ROLLO</v>
          </cell>
          <cell r="D1524">
            <v>4800</v>
          </cell>
          <cell r="E1524">
            <v>768</v>
          </cell>
          <cell r="F1524">
            <v>5568</v>
          </cell>
        </row>
        <row r="1525">
          <cell r="A1525" t="str">
            <v>CINTA DE SEGURIDAD</v>
          </cell>
          <cell r="B1525">
            <v>1540</v>
          </cell>
          <cell r="C1525" t="str">
            <v>ROLLO</v>
          </cell>
          <cell r="D1525">
            <v>1848</v>
          </cell>
          <cell r="E1525">
            <v>295.68</v>
          </cell>
          <cell r="F1525">
            <v>2144</v>
          </cell>
        </row>
        <row r="1526">
          <cell r="A1526" t="str">
            <v>CINTA DEMARCACION 48MMX30MTS 3M</v>
          </cell>
          <cell r="B1526">
            <v>29057</v>
          </cell>
          <cell r="C1526" t="str">
            <v>ROLLO</v>
          </cell>
          <cell r="D1526">
            <v>34868.400000000001</v>
          </cell>
          <cell r="E1526">
            <v>5578.9440000000004</v>
          </cell>
          <cell r="F1526">
            <v>40447</v>
          </cell>
        </row>
        <row r="1527">
          <cell r="A1527" t="str">
            <v>CINTA ENMASCARAR CPC (12MMX40M)</v>
          </cell>
          <cell r="B1527">
            <v>2894</v>
          </cell>
          <cell r="C1527" t="str">
            <v>ROLLO</v>
          </cell>
          <cell r="D1527">
            <v>3472.7999999999997</v>
          </cell>
          <cell r="E1527">
            <v>555.64800000000002</v>
          </cell>
          <cell r="F1527">
            <v>4028</v>
          </cell>
        </row>
        <row r="1528">
          <cell r="A1528" t="str">
            <v>CINTA ENMASCARAR CPC (18MMX40M)</v>
          </cell>
          <cell r="B1528">
            <v>4242</v>
          </cell>
          <cell r="C1528" t="str">
            <v>ROLLO</v>
          </cell>
          <cell r="D1528">
            <v>5090.3999999999996</v>
          </cell>
          <cell r="E1528">
            <v>814.46399999999994</v>
          </cell>
          <cell r="F1528">
            <v>5905</v>
          </cell>
        </row>
        <row r="1529">
          <cell r="A1529" t="str">
            <v>CINTA ENMASCARAR CPC (6MMX40M)</v>
          </cell>
          <cell r="B1529">
            <v>220</v>
          </cell>
          <cell r="C1529" t="str">
            <v>ROLLO</v>
          </cell>
          <cell r="D1529">
            <v>264</v>
          </cell>
          <cell r="E1529">
            <v>42.24</v>
          </cell>
          <cell r="F1529">
            <v>306</v>
          </cell>
        </row>
        <row r="1530">
          <cell r="A1530" t="str">
            <v>CINTA EPOXICA P/IDENTIFICACION "-"</v>
          </cell>
          <cell r="B1530">
            <v>3256</v>
          </cell>
          <cell r="C1530" t="str">
            <v>ROLLO</v>
          </cell>
          <cell r="D1530">
            <v>3907.2</v>
          </cell>
          <cell r="E1530">
            <v>625.15199999999993</v>
          </cell>
          <cell r="F1530">
            <v>4532</v>
          </cell>
        </row>
        <row r="1531">
          <cell r="A1531" t="str">
            <v>CINTA EPOXICA P/IDENTIFICACION "A"</v>
          </cell>
          <cell r="B1531">
            <v>2960</v>
          </cell>
          <cell r="C1531" t="str">
            <v>ROLLO</v>
          </cell>
          <cell r="D1531">
            <v>3552</v>
          </cell>
          <cell r="E1531">
            <v>568.32000000000005</v>
          </cell>
          <cell r="F1531">
            <v>4120</v>
          </cell>
        </row>
        <row r="1532">
          <cell r="A1532" t="str">
            <v>CINTA EPOXICA P/IDENTIFICACION "B"</v>
          </cell>
          <cell r="B1532">
            <v>2960</v>
          </cell>
          <cell r="C1532" t="str">
            <v>ROLLO</v>
          </cell>
          <cell r="D1532">
            <v>3552</v>
          </cell>
          <cell r="E1532">
            <v>568.32000000000005</v>
          </cell>
          <cell r="F1532">
            <v>4120</v>
          </cell>
        </row>
        <row r="1533">
          <cell r="A1533" t="str">
            <v>CINTA EPOXICA P/IDENTIFICACION "C"</v>
          </cell>
          <cell r="B1533">
            <v>2960</v>
          </cell>
          <cell r="C1533" t="str">
            <v>ROLLO</v>
          </cell>
          <cell r="D1533">
            <v>3552</v>
          </cell>
          <cell r="E1533">
            <v>568.32000000000005</v>
          </cell>
          <cell r="F1533">
            <v>4120</v>
          </cell>
        </row>
        <row r="1534">
          <cell r="A1534" t="str">
            <v>CINTA EPOXICA P/IDENTIFICACION "L2"</v>
          </cell>
          <cell r="B1534">
            <v>2960</v>
          </cell>
          <cell r="C1534" t="str">
            <v>ROLLO</v>
          </cell>
          <cell r="D1534">
            <v>3552</v>
          </cell>
          <cell r="E1534">
            <v>568.32000000000005</v>
          </cell>
          <cell r="F1534">
            <v>4120</v>
          </cell>
        </row>
        <row r="1535">
          <cell r="A1535" t="str">
            <v>CINTA EPOXICA P/IDENTIFICACION "L3"</v>
          </cell>
          <cell r="B1535">
            <v>2960</v>
          </cell>
          <cell r="C1535" t="str">
            <v>ROLLO</v>
          </cell>
          <cell r="D1535">
            <v>3552</v>
          </cell>
          <cell r="E1535">
            <v>568.32000000000005</v>
          </cell>
          <cell r="F1535">
            <v>4120</v>
          </cell>
        </row>
        <row r="1536">
          <cell r="A1536" t="str">
            <v>CINTA EPOXICA P/IDENTIFICACION "R"</v>
          </cell>
          <cell r="B1536">
            <v>2960</v>
          </cell>
          <cell r="C1536" t="str">
            <v>ROLLO</v>
          </cell>
          <cell r="D1536">
            <v>3552</v>
          </cell>
          <cell r="E1536">
            <v>568.32000000000005</v>
          </cell>
          <cell r="F1536">
            <v>4120</v>
          </cell>
        </row>
        <row r="1537">
          <cell r="A1537" t="str">
            <v>CINTA EPOXICA P/IDENTIFICACION "T"</v>
          </cell>
          <cell r="B1537">
            <v>2960</v>
          </cell>
          <cell r="C1537" t="str">
            <v>ROLLO</v>
          </cell>
          <cell r="D1537">
            <v>3552</v>
          </cell>
          <cell r="E1537">
            <v>568.32000000000005</v>
          </cell>
          <cell r="F1537">
            <v>4120</v>
          </cell>
        </row>
        <row r="1538">
          <cell r="A1538" t="str">
            <v>CINTA EPOXICA P/IDENTIFICACION "U"</v>
          </cell>
          <cell r="B1538">
            <v>2960</v>
          </cell>
          <cell r="C1538" t="str">
            <v>ROLLO</v>
          </cell>
          <cell r="D1538">
            <v>3552</v>
          </cell>
          <cell r="E1538">
            <v>568.32000000000005</v>
          </cell>
          <cell r="F1538">
            <v>4120</v>
          </cell>
        </row>
        <row r="1539">
          <cell r="A1539" t="str">
            <v>CINTA EPOXICA P/IDENTIFICACION #0</v>
          </cell>
          <cell r="B1539">
            <v>3256</v>
          </cell>
          <cell r="C1539" t="str">
            <v>ROLLO</v>
          </cell>
          <cell r="D1539">
            <v>3907.2</v>
          </cell>
          <cell r="E1539">
            <v>625.15199999999993</v>
          </cell>
          <cell r="F1539">
            <v>4532</v>
          </cell>
        </row>
        <row r="1540">
          <cell r="A1540" t="str">
            <v>CINTA EPOXICA P/IDENTIFICACION #1</v>
          </cell>
          <cell r="B1540">
            <v>3256</v>
          </cell>
          <cell r="C1540" t="str">
            <v>ROLLO</v>
          </cell>
          <cell r="D1540">
            <v>3907.2</v>
          </cell>
          <cell r="E1540">
            <v>625.15199999999993</v>
          </cell>
          <cell r="F1540">
            <v>4532</v>
          </cell>
        </row>
        <row r="1541">
          <cell r="A1541" t="str">
            <v>CINTA EPOXICA P/IDENTIFICACION #2</v>
          </cell>
          <cell r="B1541">
            <v>2960</v>
          </cell>
          <cell r="C1541" t="str">
            <v>ROLLO</v>
          </cell>
          <cell r="D1541">
            <v>3552</v>
          </cell>
          <cell r="E1541">
            <v>568.32000000000005</v>
          </cell>
          <cell r="F1541">
            <v>4120</v>
          </cell>
        </row>
        <row r="1542">
          <cell r="A1542" t="str">
            <v>CINTA EPOXICA P/IDENTIFICACION #3</v>
          </cell>
          <cell r="B1542">
            <v>3256</v>
          </cell>
          <cell r="C1542" t="str">
            <v>ROLLO</v>
          </cell>
          <cell r="D1542">
            <v>3907.2</v>
          </cell>
          <cell r="E1542">
            <v>625.15199999999993</v>
          </cell>
          <cell r="F1542">
            <v>4532</v>
          </cell>
        </row>
        <row r="1543">
          <cell r="A1543" t="str">
            <v>CINTA EPOXICA P/IDENTIFICACION #4</v>
          </cell>
          <cell r="B1543">
            <v>3256</v>
          </cell>
          <cell r="C1543" t="str">
            <v>ROLLO</v>
          </cell>
          <cell r="D1543">
            <v>3907.2</v>
          </cell>
          <cell r="E1543">
            <v>625.15199999999993</v>
          </cell>
          <cell r="F1543">
            <v>4532</v>
          </cell>
        </row>
        <row r="1544">
          <cell r="A1544" t="str">
            <v>CINTA EPOXICA P/IDENTIFICACION #5</v>
          </cell>
          <cell r="B1544">
            <v>3256</v>
          </cell>
          <cell r="C1544" t="str">
            <v>ROLLO</v>
          </cell>
          <cell r="D1544">
            <v>3907.2</v>
          </cell>
          <cell r="E1544">
            <v>625.15199999999993</v>
          </cell>
          <cell r="F1544">
            <v>4532</v>
          </cell>
        </row>
        <row r="1545">
          <cell r="A1545" t="str">
            <v>CINTA EPOXICA P/IDENTIFICACION #6</v>
          </cell>
          <cell r="B1545">
            <v>3256</v>
          </cell>
          <cell r="C1545" t="str">
            <v>ROLLO</v>
          </cell>
          <cell r="D1545">
            <v>3907.2</v>
          </cell>
          <cell r="E1545">
            <v>625.15199999999993</v>
          </cell>
          <cell r="F1545">
            <v>4532</v>
          </cell>
        </row>
        <row r="1546">
          <cell r="A1546" t="str">
            <v>CINTA EPOXICA P/IDENTIFICACION #7</v>
          </cell>
          <cell r="B1546">
            <v>2960</v>
          </cell>
          <cell r="C1546" t="str">
            <v>ROLLO</v>
          </cell>
          <cell r="D1546">
            <v>3552</v>
          </cell>
          <cell r="E1546">
            <v>568.32000000000005</v>
          </cell>
          <cell r="F1546">
            <v>4120</v>
          </cell>
        </row>
        <row r="1547">
          <cell r="A1547" t="str">
            <v>CINTA EPOXICA P/IDENTIFICACION #8</v>
          </cell>
          <cell r="B1547">
            <v>2960</v>
          </cell>
          <cell r="C1547" t="str">
            <v>ROLLO</v>
          </cell>
          <cell r="D1547">
            <v>3552</v>
          </cell>
          <cell r="E1547">
            <v>568.32000000000005</v>
          </cell>
          <cell r="F1547">
            <v>4120</v>
          </cell>
        </row>
        <row r="1548">
          <cell r="A1548" t="str">
            <v>CINTA EPOXICA P/IDENTIFICACION #9</v>
          </cell>
          <cell r="B1548">
            <v>2960</v>
          </cell>
          <cell r="C1548" t="str">
            <v>ROLLO</v>
          </cell>
          <cell r="D1548">
            <v>3552</v>
          </cell>
          <cell r="E1548">
            <v>568.32000000000005</v>
          </cell>
          <cell r="F1548">
            <v>4120</v>
          </cell>
        </row>
        <row r="1549">
          <cell r="A1549" t="str">
            <v>CINTA MASTIC 24X4</v>
          </cell>
          <cell r="B1549">
            <v>12000</v>
          </cell>
          <cell r="C1549" t="str">
            <v>ROLLO</v>
          </cell>
          <cell r="D1549">
            <v>14400</v>
          </cell>
          <cell r="E1549">
            <v>2304</v>
          </cell>
          <cell r="F1549">
            <v>16704</v>
          </cell>
        </row>
        <row r="1550">
          <cell r="A1550" t="str">
            <v>CINTA MASTIC ACOTH 2210 (102MMX3.05M)</v>
          </cell>
          <cell r="B1550">
            <v>65936</v>
          </cell>
          <cell r="C1550" t="str">
            <v>ROLLO</v>
          </cell>
          <cell r="D1550">
            <v>79123.199999999997</v>
          </cell>
          <cell r="E1550">
            <v>12659.712</v>
          </cell>
          <cell r="F1550">
            <v>91783</v>
          </cell>
        </row>
        <row r="1551">
          <cell r="A1551" t="str">
            <v>CINTA MASTIC ACOTH 2229 (25MMX3.05M)</v>
          </cell>
          <cell r="B1551">
            <v>52943</v>
          </cell>
          <cell r="C1551" t="str">
            <v>ROLLO</v>
          </cell>
          <cell r="D1551">
            <v>63531.6</v>
          </cell>
          <cell r="E1551">
            <v>10165.056</v>
          </cell>
          <cell r="F1551">
            <v>73697</v>
          </cell>
        </row>
        <row r="1552">
          <cell r="A1552" t="str">
            <v>CINTA No,22</v>
          </cell>
          <cell r="B1552">
            <v>3136</v>
          </cell>
          <cell r="C1552" t="str">
            <v>ROLLO</v>
          </cell>
          <cell r="D1552">
            <v>3763.2</v>
          </cell>
          <cell r="E1552">
            <v>602.11199999999997</v>
          </cell>
          <cell r="F1552">
            <v>4365</v>
          </cell>
        </row>
        <row r="1553">
          <cell r="A1553" t="str">
            <v>CINTA P-3</v>
          </cell>
          <cell r="B1553">
            <v>10120</v>
          </cell>
          <cell r="C1553" t="str">
            <v>ROLLO</v>
          </cell>
          <cell r="D1553">
            <v>12144</v>
          </cell>
          <cell r="E1553">
            <v>1943.04</v>
          </cell>
          <cell r="F1553">
            <v>14087</v>
          </cell>
        </row>
        <row r="1554">
          <cell r="A1554" t="str">
            <v>CINTA P-4</v>
          </cell>
          <cell r="B1554">
            <v>10120</v>
          </cell>
          <cell r="C1554" t="str">
            <v>ROLLO</v>
          </cell>
          <cell r="D1554">
            <v>12144</v>
          </cell>
          <cell r="E1554">
            <v>1943.04</v>
          </cell>
          <cell r="F1554">
            <v>14087</v>
          </cell>
        </row>
        <row r="1555">
          <cell r="A1555" t="str">
            <v>CINTA POLYESTER 56 (15.8MMX65.8M)</v>
          </cell>
          <cell r="B1555">
            <v>29613</v>
          </cell>
          <cell r="C1555" t="str">
            <v>ROLLO</v>
          </cell>
          <cell r="D1555">
            <v>35535.599999999999</v>
          </cell>
          <cell r="E1555">
            <v>5685.6959999999999</v>
          </cell>
          <cell r="F1555">
            <v>41221</v>
          </cell>
        </row>
        <row r="1556">
          <cell r="A1556" t="str">
            <v>CINTA PREMIUM PROFESIONAL 33 (19MMX20M)</v>
          </cell>
          <cell r="B1556">
            <v>5083</v>
          </cell>
          <cell r="C1556" t="str">
            <v>ROLLO</v>
          </cell>
          <cell r="D1556">
            <v>6099.5999999999995</v>
          </cell>
          <cell r="E1556">
            <v>975.93599999999992</v>
          </cell>
          <cell r="F1556">
            <v>7076</v>
          </cell>
        </row>
        <row r="1557">
          <cell r="A1557" t="str">
            <v>CINTA RECUBRIMIENTO TUBERIA 50 (24MMX30M</v>
          </cell>
          <cell r="B1557">
            <v>20517</v>
          </cell>
          <cell r="C1557" t="str">
            <v>ROLLO</v>
          </cell>
          <cell r="D1557">
            <v>24620.399999999998</v>
          </cell>
          <cell r="E1557">
            <v>3939.2639999999997</v>
          </cell>
          <cell r="F1557">
            <v>28560</v>
          </cell>
        </row>
        <row r="1558">
          <cell r="A1558" t="str">
            <v>CINTA RECUBRIMIENTO TUBERIA 50 (36MMX30M</v>
          </cell>
          <cell r="B1558">
            <v>20517</v>
          </cell>
          <cell r="C1558" t="str">
            <v>ROLLO</v>
          </cell>
          <cell r="D1558">
            <v>24620.399999999998</v>
          </cell>
          <cell r="E1558">
            <v>3939.2639999999997</v>
          </cell>
          <cell r="F1558">
            <v>28560</v>
          </cell>
        </row>
        <row r="1559">
          <cell r="A1559" t="str">
            <v>CINTA RECUBRIMIENTO TUBERIA 50 (46MMX30M</v>
          </cell>
          <cell r="B1559">
            <v>30493</v>
          </cell>
          <cell r="C1559" t="str">
            <v>ROLLO</v>
          </cell>
          <cell r="D1559">
            <v>36591.599999999999</v>
          </cell>
          <cell r="E1559">
            <v>5854.6559999999999</v>
          </cell>
          <cell r="F1559">
            <v>42446</v>
          </cell>
        </row>
        <row r="1560">
          <cell r="A1560" t="str">
            <v>CINTA RECUBRIMIENTO TUBERIA 50 (48MMX30M</v>
          </cell>
          <cell r="B1560">
            <v>30493</v>
          </cell>
          <cell r="C1560" t="str">
            <v>ROLLO</v>
          </cell>
          <cell r="D1560">
            <v>36591.599999999999</v>
          </cell>
          <cell r="E1560">
            <v>5854.6559999999999</v>
          </cell>
          <cell r="F1560">
            <v>42446</v>
          </cell>
        </row>
        <row r="1561">
          <cell r="A1561" t="str">
            <v>CINTA RECUBRIMIENTO TUBERIA 50 (96MMX30M</v>
          </cell>
          <cell r="B1561">
            <v>70882</v>
          </cell>
          <cell r="C1561" t="str">
            <v>ROLLO</v>
          </cell>
          <cell r="D1561">
            <v>85058.4</v>
          </cell>
          <cell r="E1561">
            <v>13609.343999999999</v>
          </cell>
          <cell r="F1561">
            <v>98668</v>
          </cell>
        </row>
        <row r="1562">
          <cell r="A1562" t="str">
            <v>CINTA RECUBRIMIENTO TUBERIA 51 (150MMX30</v>
          </cell>
          <cell r="B1562">
            <v>176924</v>
          </cell>
          <cell r="C1562" t="str">
            <v>ROLLO</v>
          </cell>
          <cell r="D1562">
            <v>212308.8</v>
          </cell>
          <cell r="E1562">
            <v>33969.407999999996</v>
          </cell>
          <cell r="F1562">
            <v>246278</v>
          </cell>
        </row>
        <row r="1563">
          <cell r="A1563" t="str">
            <v>CINTA RECUBRIMIENTO TUBERIA 51 (96MMX30M</v>
          </cell>
          <cell r="B1563">
            <v>117405</v>
          </cell>
          <cell r="C1563" t="str">
            <v>ROLLO</v>
          </cell>
          <cell r="D1563">
            <v>140886</v>
          </cell>
          <cell r="E1563">
            <v>22541.760000000002</v>
          </cell>
          <cell r="F1563">
            <v>163428</v>
          </cell>
        </row>
        <row r="1564">
          <cell r="A1564" t="str">
            <v>CINTA ROTULAR SCOTCH 760-9.5</v>
          </cell>
          <cell r="B1564">
            <v>5150</v>
          </cell>
          <cell r="C1564" t="str">
            <v>ROLLO</v>
          </cell>
          <cell r="D1564">
            <v>6180</v>
          </cell>
          <cell r="E1564">
            <v>988.80000000000007</v>
          </cell>
          <cell r="F1564">
            <v>7169</v>
          </cell>
        </row>
        <row r="1565">
          <cell r="A1565" t="str">
            <v>CINTA SEGURIDAD 4X20 OLYMPIA</v>
          </cell>
          <cell r="B1565">
            <v>4000</v>
          </cell>
          <cell r="C1565" t="str">
            <v>ROLLO</v>
          </cell>
          <cell r="D1565">
            <v>4800</v>
          </cell>
          <cell r="E1565">
            <v>768</v>
          </cell>
          <cell r="F1565">
            <v>5568</v>
          </cell>
        </row>
        <row r="1566">
          <cell r="A1566" t="str">
            <v>CINTA SEMICONDUCTORA No 13 (19MMX4.5M)</v>
          </cell>
          <cell r="B1566">
            <v>42007</v>
          </cell>
          <cell r="C1566" t="str">
            <v>ROLLO</v>
          </cell>
          <cell r="D1566">
            <v>50408.4</v>
          </cell>
          <cell r="E1566">
            <v>8065.3440000000001</v>
          </cell>
          <cell r="F1566">
            <v>58474</v>
          </cell>
        </row>
        <row r="1567">
          <cell r="A1567" t="str">
            <v>CINTA TEFLON</v>
          </cell>
          <cell r="B1567">
            <v>980</v>
          </cell>
          <cell r="C1567" t="str">
            <v>ROLLO</v>
          </cell>
          <cell r="D1567">
            <v>1176</v>
          </cell>
          <cell r="E1567">
            <v>188.16</v>
          </cell>
          <cell r="F1567">
            <v>1364</v>
          </cell>
        </row>
        <row r="1568">
          <cell r="A1568" t="str">
            <v>CINTA TELA VIDRIO CLASE B 27 (12MMX20M)</v>
          </cell>
          <cell r="B1568">
            <v>20710</v>
          </cell>
          <cell r="C1568" t="str">
            <v>ROLLO</v>
          </cell>
          <cell r="D1568">
            <v>24852</v>
          </cell>
          <cell r="E1568">
            <v>3976.32</v>
          </cell>
          <cell r="F1568">
            <v>28828</v>
          </cell>
        </row>
        <row r="1569">
          <cell r="A1569" t="str">
            <v>CINTA TELA VIDRIO CLASE B 27 (18MMX20M)</v>
          </cell>
          <cell r="B1569">
            <v>27887</v>
          </cell>
          <cell r="C1569" t="str">
            <v>ROLLO</v>
          </cell>
          <cell r="D1569">
            <v>33464.400000000001</v>
          </cell>
          <cell r="E1569">
            <v>5354.3040000000001</v>
          </cell>
          <cell r="F1569">
            <v>38819</v>
          </cell>
        </row>
        <row r="1570">
          <cell r="A1570" t="str">
            <v>CINTA TELA VIDRIO CLASE H 69 (19MMX32.4M</v>
          </cell>
          <cell r="B1570">
            <v>80007</v>
          </cell>
          <cell r="C1570" t="str">
            <v>ROLLO</v>
          </cell>
          <cell r="D1570">
            <v>96008.4</v>
          </cell>
          <cell r="E1570">
            <v>15361.343999999999</v>
          </cell>
          <cell r="F1570">
            <v>111370</v>
          </cell>
        </row>
        <row r="1571">
          <cell r="A1571" t="str">
            <v>CINTA TEMFLEX 1500 18MMX10M AMARILLA</v>
          </cell>
          <cell r="B1571">
            <v>598</v>
          </cell>
          <cell r="C1571" t="str">
            <v>ROLLO</v>
          </cell>
          <cell r="D1571">
            <v>717.6</v>
          </cell>
          <cell r="E1571">
            <v>114.816</v>
          </cell>
          <cell r="F1571">
            <v>832</v>
          </cell>
        </row>
        <row r="1572">
          <cell r="A1572" t="str">
            <v>CINTA TEMFLEX 1500 18MMX10M AZUL</v>
          </cell>
          <cell r="B1572">
            <v>598</v>
          </cell>
          <cell r="C1572" t="str">
            <v>ROLLO</v>
          </cell>
          <cell r="D1572">
            <v>717.6</v>
          </cell>
          <cell r="E1572">
            <v>114.816</v>
          </cell>
          <cell r="F1572">
            <v>832</v>
          </cell>
        </row>
        <row r="1573">
          <cell r="A1573" t="str">
            <v>CINTA TEMFLEX 1500 18MMX10M BLANCA</v>
          </cell>
          <cell r="B1573">
            <v>598</v>
          </cell>
          <cell r="C1573" t="str">
            <v>ROLLO</v>
          </cell>
          <cell r="D1573">
            <v>717.6</v>
          </cell>
          <cell r="E1573">
            <v>114.816</v>
          </cell>
          <cell r="F1573">
            <v>832</v>
          </cell>
        </row>
        <row r="1574">
          <cell r="A1574" t="str">
            <v>CINTA TEMFLEX 1500 18MMX10M NEGRA</v>
          </cell>
          <cell r="B1574">
            <v>596</v>
          </cell>
          <cell r="C1574" t="str">
            <v>ROLLO</v>
          </cell>
          <cell r="D1574">
            <v>715.19999999999993</v>
          </cell>
          <cell r="E1574">
            <v>114.43199999999999</v>
          </cell>
          <cell r="F1574">
            <v>830</v>
          </cell>
        </row>
        <row r="1575">
          <cell r="A1575" t="str">
            <v>CINTA TEMFLEX 1500 18MMX10M ROJO</v>
          </cell>
          <cell r="B1575">
            <v>598</v>
          </cell>
          <cell r="C1575" t="str">
            <v>ROLLO</v>
          </cell>
          <cell r="D1575">
            <v>717.6</v>
          </cell>
          <cell r="E1575">
            <v>114.816</v>
          </cell>
          <cell r="F1575">
            <v>832</v>
          </cell>
        </row>
        <row r="1576">
          <cell r="A1576" t="str">
            <v>CINTA TEMFLEX 1500 18MMX20M NEGRO</v>
          </cell>
          <cell r="B1576">
            <v>1496</v>
          </cell>
          <cell r="C1576" t="str">
            <v>ROLLO</v>
          </cell>
          <cell r="D1576">
            <v>1795.2</v>
          </cell>
          <cell r="E1576">
            <v>287.23200000000003</v>
          </cell>
          <cell r="F1576">
            <v>2082</v>
          </cell>
        </row>
        <row r="1577">
          <cell r="A1577" t="str">
            <v>CINTA TEMFLEX 1600 (18MMX18M)</v>
          </cell>
          <cell r="B1577">
            <v>1496</v>
          </cell>
          <cell r="C1577" t="str">
            <v>ROLLO</v>
          </cell>
          <cell r="D1577">
            <v>1795.2</v>
          </cell>
          <cell r="E1577">
            <v>287.23200000000003</v>
          </cell>
          <cell r="F1577">
            <v>2082</v>
          </cell>
        </row>
        <row r="1578">
          <cell r="A1578" t="str">
            <v>CINTA TEMFLEX 1600 (18MMX8M)</v>
          </cell>
          <cell r="B1578">
            <v>596</v>
          </cell>
          <cell r="C1578" t="str">
            <v>ROLLO</v>
          </cell>
          <cell r="D1578">
            <v>715.19999999999993</v>
          </cell>
          <cell r="E1578">
            <v>114.43199999999999</v>
          </cell>
          <cell r="F1578">
            <v>830</v>
          </cell>
        </row>
        <row r="1579">
          <cell r="A1579" t="str">
            <v>CINTA TEMFLEX 18X18 COLOR NEGRO GATO</v>
          </cell>
          <cell r="B1579">
            <v>685</v>
          </cell>
          <cell r="C1579" t="str">
            <v>ROLLO</v>
          </cell>
          <cell r="D1579">
            <v>822</v>
          </cell>
          <cell r="E1579">
            <v>131.52000000000001</v>
          </cell>
          <cell r="F1579">
            <v>954</v>
          </cell>
        </row>
        <row r="1580">
          <cell r="A1580" t="str">
            <v>CINTA TEMFLEX 18X8 COLOR NEGRO CELUX</v>
          </cell>
          <cell r="B1580">
            <v>303</v>
          </cell>
          <cell r="C1580" t="str">
            <v>ROLLO</v>
          </cell>
          <cell r="D1580">
            <v>363.59999999999997</v>
          </cell>
          <cell r="E1580">
            <v>58.175999999999995</v>
          </cell>
          <cell r="F1580">
            <v>422</v>
          </cell>
        </row>
        <row r="1581">
          <cell r="A1581" t="str">
            <v>CINTA TEMFLEX 18X8 COLOR VERDE CELUX</v>
          </cell>
          <cell r="B1581">
            <v>303</v>
          </cell>
          <cell r="C1581" t="str">
            <v>ROLLO</v>
          </cell>
          <cell r="D1581">
            <v>363.59999999999997</v>
          </cell>
          <cell r="E1581">
            <v>58.175999999999995</v>
          </cell>
          <cell r="F1581">
            <v>422</v>
          </cell>
        </row>
        <row r="1582">
          <cell r="A1582" t="str">
            <v>CINTA TRENZA COBRE SCOTCH 25 (12MMX7.6M)</v>
          </cell>
          <cell r="B1582">
            <v>173880</v>
          </cell>
          <cell r="C1582" t="str">
            <v>ROLLO</v>
          </cell>
          <cell r="D1582">
            <v>208656</v>
          </cell>
          <cell r="E1582">
            <v>33384.959999999999</v>
          </cell>
          <cell r="F1582">
            <v>242041</v>
          </cell>
        </row>
        <row r="1583">
          <cell r="A1583" t="str">
            <v>CINTA VINILO REF. 3000</v>
          </cell>
          <cell r="B1583">
            <v>10925</v>
          </cell>
          <cell r="C1583" t="str">
            <v>ROLLO</v>
          </cell>
          <cell r="D1583">
            <v>13110</v>
          </cell>
          <cell r="E1583">
            <v>2097.6</v>
          </cell>
          <cell r="F1583">
            <v>15208</v>
          </cell>
        </row>
        <row r="1584">
          <cell r="A1584" t="str">
            <v>CINTURON FAJA ANCHA</v>
          </cell>
          <cell r="B1584">
            <v>38560</v>
          </cell>
          <cell r="C1584" t="str">
            <v>UND</v>
          </cell>
          <cell r="D1584">
            <v>46272</v>
          </cell>
          <cell r="E1584">
            <v>7403.52</v>
          </cell>
          <cell r="F1584">
            <v>53676</v>
          </cell>
        </row>
        <row r="1585">
          <cell r="A1585" t="str">
            <v>CITOFONO 8 BOTONES BOGEN-PHONE</v>
          </cell>
          <cell r="B1585">
            <v>4000</v>
          </cell>
          <cell r="C1585" t="str">
            <v>UND</v>
          </cell>
          <cell r="D1585">
            <v>4800</v>
          </cell>
          <cell r="E1585">
            <v>768</v>
          </cell>
          <cell r="F1585">
            <v>5568</v>
          </cell>
        </row>
        <row r="1586">
          <cell r="A1586" t="str">
            <v>CITOFONO REF:2044 FERMAX</v>
          </cell>
          <cell r="B1586">
            <v>4000</v>
          </cell>
          <cell r="C1586" t="str">
            <v>UND</v>
          </cell>
          <cell r="D1586">
            <v>4800</v>
          </cell>
          <cell r="E1586">
            <v>768</v>
          </cell>
          <cell r="F1586">
            <v>5568</v>
          </cell>
        </row>
        <row r="1587">
          <cell r="A1587" t="str">
            <v>CLAVIJA 15AMP PORRO METALICO</v>
          </cell>
          <cell r="B1587">
            <v>648.20001220703114</v>
          </cell>
          <cell r="C1587" t="str">
            <v>UND</v>
          </cell>
          <cell r="D1587">
            <v>777.84001464843732</v>
          </cell>
          <cell r="E1587">
            <v>124.45440234374998</v>
          </cell>
          <cell r="F1587">
            <v>902</v>
          </cell>
        </row>
        <row r="1588">
          <cell r="A1588" t="str">
            <v>CLAVIJA 2X20 SEGURIDAD AMERICANDEKI</v>
          </cell>
          <cell r="B1588">
            <v>13259.400390624998</v>
          </cell>
          <cell r="C1588" t="str">
            <v>UND</v>
          </cell>
          <cell r="D1588">
            <v>15911.280468749997</v>
          </cell>
          <cell r="E1588">
            <v>2545.8048749999998</v>
          </cell>
          <cell r="F1588">
            <v>18457</v>
          </cell>
        </row>
        <row r="1589">
          <cell r="A1589" t="str">
            <v>CLAVIJA 2X20 SEGURIDAD G.E.</v>
          </cell>
          <cell r="B1589">
            <v>13259.400390624998</v>
          </cell>
          <cell r="C1589" t="str">
            <v>UND</v>
          </cell>
          <cell r="D1589">
            <v>15911.280468749997</v>
          </cell>
          <cell r="E1589">
            <v>2545.8048749999998</v>
          </cell>
          <cell r="F1589">
            <v>18457</v>
          </cell>
        </row>
        <row r="1590">
          <cell r="A1590" t="str">
            <v>CLAVIJA 4X16 BRETER</v>
          </cell>
          <cell r="B1590">
            <v>4000</v>
          </cell>
          <cell r="C1590" t="str">
            <v>UND</v>
          </cell>
          <cell r="D1590">
            <v>4800</v>
          </cell>
          <cell r="E1590">
            <v>768</v>
          </cell>
          <cell r="F1590">
            <v>5568</v>
          </cell>
        </row>
        <row r="1591">
          <cell r="A1591" t="str">
            <v>CLAVIJA 4X16A 415V LEGRAND</v>
          </cell>
          <cell r="B1591">
            <v>7053.2001953124991</v>
          </cell>
          <cell r="C1591" t="str">
            <v>UND</v>
          </cell>
          <cell r="D1591">
            <v>8463.8402343749985</v>
          </cell>
          <cell r="E1591">
            <v>1354.2144374999998</v>
          </cell>
          <cell r="F1591">
            <v>9818</v>
          </cell>
        </row>
        <row r="1592">
          <cell r="A1592" t="str">
            <v>CLAVIJA 4X25 RIMA</v>
          </cell>
          <cell r="B1592">
            <v>4000</v>
          </cell>
          <cell r="C1592" t="str">
            <v>UND</v>
          </cell>
          <cell r="D1592">
            <v>4800</v>
          </cell>
          <cell r="E1592">
            <v>768</v>
          </cell>
          <cell r="F1592">
            <v>5568</v>
          </cell>
        </row>
        <row r="1593">
          <cell r="A1593" t="str">
            <v>CLAVIJA AEREA DE 15AMPS CON POLO TIERRA</v>
          </cell>
          <cell r="B1593">
            <v>1120</v>
          </cell>
          <cell r="C1593" t="str">
            <v>UND</v>
          </cell>
          <cell r="D1593">
            <v>1344</v>
          </cell>
          <cell r="E1593">
            <v>215.04</v>
          </cell>
          <cell r="F1593">
            <v>1559</v>
          </cell>
        </row>
        <row r="1594">
          <cell r="A1594" t="str">
            <v>CLAVIJA DE 4X32A 4158V LEGRAND</v>
          </cell>
          <cell r="B1594">
            <v>8181.60009765625</v>
          </cell>
          <cell r="C1594" t="str">
            <v>UND</v>
          </cell>
          <cell r="D1594">
            <v>9817.9201171874993</v>
          </cell>
          <cell r="E1594">
            <v>1570.8672187499999</v>
          </cell>
          <cell r="F1594">
            <v>11389</v>
          </cell>
        </row>
        <row r="1595">
          <cell r="A1595" t="str">
            <v>CLAVIJA DE CAUCHO 15 AMP</v>
          </cell>
          <cell r="B1595">
            <v>506.79998779296898</v>
          </cell>
          <cell r="C1595" t="str">
            <v>UND</v>
          </cell>
          <cell r="D1595">
            <v>608.1599853515628</v>
          </cell>
          <cell r="E1595">
            <v>97.305597656250043</v>
          </cell>
          <cell r="F1595">
            <v>705</v>
          </cell>
        </row>
        <row r="1596">
          <cell r="A1596" t="str">
            <v>CLAVIJA EN PASTA 3X20</v>
          </cell>
          <cell r="B1596">
            <v>634.20001220703114</v>
          </cell>
          <cell r="C1596" t="str">
            <v>UND</v>
          </cell>
          <cell r="D1596">
            <v>761.04001464843736</v>
          </cell>
          <cell r="E1596">
            <v>121.76640234374997</v>
          </cell>
          <cell r="F1596">
            <v>883</v>
          </cell>
        </row>
        <row r="1597">
          <cell r="A1597" t="str">
            <v>CLAVIJA P/T PARA EXTENSION CODELCA 15AMP</v>
          </cell>
          <cell r="B1597">
            <v>1355</v>
          </cell>
          <cell r="C1597" t="str">
            <v>UND</v>
          </cell>
          <cell r="D1597">
            <v>1626</v>
          </cell>
          <cell r="E1597">
            <v>260.16000000000003</v>
          </cell>
          <cell r="F1597">
            <v>1886</v>
          </cell>
        </row>
        <row r="1598">
          <cell r="A1598" t="str">
            <v>CLAVIJA PARA TRABADA 2X20</v>
          </cell>
          <cell r="B1598">
            <v>4000</v>
          </cell>
          <cell r="C1598" t="str">
            <v>UND</v>
          </cell>
          <cell r="D1598">
            <v>4800</v>
          </cell>
          <cell r="E1598">
            <v>768</v>
          </cell>
          <cell r="F1598">
            <v>5568</v>
          </cell>
        </row>
        <row r="1599">
          <cell r="A1599" t="str">
            <v>CLAVIJA PARA TRABADA 2X20 PASTA</v>
          </cell>
          <cell r="B1599">
            <v>4000</v>
          </cell>
          <cell r="C1599" t="str">
            <v>UND</v>
          </cell>
          <cell r="D1599">
            <v>4800</v>
          </cell>
          <cell r="E1599">
            <v>768</v>
          </cell>
          <cell r="F1599">
            <v>5568</v>
          </cell>
        </row>
        <row r="1600">
          <cell r="A1600" t="str">
            <v>CLAVIJA PASTA 15A INSERCCION</v>
          </cell>
          <cell r="B1600">
            <v>211.39999389648401</v>
          </cell>
          <cell r="C1600" t="str">
            <v>UND</v>
          </cell>
          <cell r="D1600">
            <v>253.6799926757808</v>
          </cell>
          <cell r="E1600">
            <v>40.588798828124929</v>
          </cell>
          <cell r="F1600">
            <v>294</v>
          </cell>
        </row>
        <row r="1601">
          <cell r="A1601" t="str">
            <v>CLAVIJA PATA TRABADA</v>
          </cell>
          <cell r="B1601">
            <v>1178.8000488281298</v>
          </cell>
          <cell r="C1601" t="str">
            <v>UND</v>
          </cell>
          <cell r="D1601">
            <v>1414.5600585937557</v>
          </cell>
          <cell r="E1601">
            <v>226.32960937500093</v>
          </cell>
          <cell r="F1601">
            <v>1641</v>
          </cell>
        </row>
        <row r="1602">
          <cell r="A1602" t="str">
            <v>CLAVIJA S/GIRO 2FASES 20A 250V</v>
          </cell>
          <cell r="B1602">
            <v>38750</v>
          </cell>
          <cell r="C1602" t="str">
            <v>UND</v>
          </cell>
          <cell r="D1602">
            <v>46500</v>
          </cell>
          <cell r="E1602">
            <v>7440</v>
          </cell>
          <cell r="F1602">
            <v>53940</v>
          </cell>
        </row>
        <row r="1603">
          <cell r="A1603" t="str">
            <v>CLAVIJA S/GIRO 2FASES 30A 125/250V</v>
          </cell>
          <cell r="B1603">
            <v>18850</v>
          </cell>
          <cell r="C1603" t="str">
            <v>UND</v>
          </cell>
          <cell r="D1603">
            <v>22620</v>
          </cell>
          <cell r="E1603">
            <v>3619.2000000000003</v>
          </cell>
          <cell r="F1603">
            <v>26239</v>
          </cell>
        </row>
        <row r="1604">
          <cell r="A1604" t="str">
            <v>CLAVIJA S/GIRO 3FASES 30A 250V</v>
          </cell>
          <cell r="B1604">
            <v>18850</v>
          </cell>
          <cell r="C1604" t="str">
            <v>UND</v>
          </cell>
          <cell r="D1604">
            <v>22620</v>
          </cell>
          <cell r="E1604">
            <v>3619.2000000000003</v>
          </cell>
          <cell r="F1604">
            <v>26239</v>
          </cell>
        </row>
        <row r="1605">
          <cell r="A1605" t="str">
            <v>CLAVIJA SEGURIDAD 2X10 LEVINTON</v>
          </cell>
          <cell r="B1605">
            <v>4000</v>
          </cell>
          <cell r="C1605" t="str">
            <v>UND</v>
          </cell>
          <cell r="D1605">
            <v>4800</v>
          </cell>
          <cell r="E1605">
            <v>768</v>
          </cell>
          <cell r="F1605">
            <v>5568</v>
          </cell>
        </row>
        <row r="1606">
          <cell r="A1606" t="str">
            <v>CLAVIJA SEGURIDAD 2X20 PASTA</v>
          </cell>
          <cell r="B1606">
            <v>4000</v>
          </cell>
          <cell r="C1606" t="str">
            <v>UND</v>
          </cell>
          <cell r="D1606">
            <v>4800</v>
          </cell>
          <cell r="E1606">
            <v>768</v>
          </cell>
          <cell r="F1606">
            <v>5568</v>
          </cell>
        </row>
        <row r="1607">
          <cell r="A1607" t="str">
            <v>CLAVIJA SEGURIDAD 2X20 TOSHIBA</v>
          </cell>
          <cell r="B1607">
            <v>4000</v>
          </cell>
          <cell r="C1607" t="str">
            <v>UND</v>
          </cell>
          <cell r="D1607">
            <v>4800</v>
          </cell>
          <cell r="E1607">
            <v>768</v>
          </cell>
          <cell r="F1607">
            <v>5568</v>
          </cell>
        </row>
        <row r="1608">
          <cell r="A1608" t="str">
            <v>CLAVIJA SEGURIDAD 3X20 AMERICANA</v>
          </cell>
          <cell r="B1608">
            <v>4000</v>
          </cell>
          <cell r="C1608" t="str">
            <v>UND</v>
          </cell>
          <cell r="D1608">
            <v>4800</v>
          </cell>
          <cell r="E1608">
            <v>768</v>
          </cell>
          <cell r="F1608">
            <v>5568</v>
          </cell>
        </row>
        <row r="1609">
          <cell r="A1609" t="str">
            <v>CLAVIJA SEGURIDAD 3X20 GENERAL ELECTRIC</v>
          </cell>
          <cell r="B1609">
            <v>4000</v>
          </cell>
          <cell r="C1609" t="str">
            <v>UND</v>
          </cell>
          <cell r="D1609">
            <v>4800</v>
          </cell>
          <cell r="E1609">
            <v>768</v>
          </cell>
          <cell r="F1609">
            <v>5568</v>
          </cell>
        </row>
        <row r="1610">
          <cell r="A1610" t="str">
            <v>CLAVIJA SEGURIDAD 3X20 H.M.</v>
          </cell>
          <cell r="B1610">
            <v>4000</v>
          </cell>
          <cell r="C1610" t="str">
            <v>UND</v>
          </cell>
          <cell r="D1610">
            <v>4800</v>
          </cell>
          <cell r="E1610">
            <v>768</v>
          </cell>
          <cell r="F1610">
            <v>5568</v>
          </cell>
        </row>
        <row r="1611">
          <cell r="A1611" t="str">
            <v>CLAVIJA SEGURIDAD 3X20 LEVINTON</v>
          </cell>
          <cell r="B1611">
            <v>4000</v>
          </cell>
          <cell r="C1611" t="str">
            <v>UND</v>
          </cell>
          <cell r="D1611">
            <v>4800</v>
          </cell>
          <cell r="E1611">
            <v>768</v>
          </cell>
          <cell r="F1611">
            <v>5568</v>
          </cell>
        </row>
        <row r="1612">
          <cell r="A1612" t="str">
            <v>CLAVIJA SEGURIDAD 3X20NAL</v>
          </cell>
          <cell r="B1612">
            <v>4000</v>
          </cell>
          <cell r="C1612" t="str">
            <v>UND</v>
          </cell>
          <cell r="D1612">
            <v>4800</v>
          </cell>
          <cell r="E1612">
            <v>768</v>
          </cell>
          <cell r="F1612">
            <v>5568</v>
          </cell>
        </row>
        <row r="1613">
          <cell r="A1613" t="str">
            <v>CLAVIJA SEGURIDAD 3X30G.E.</v>
          </cell>
          <cell r="B1613">
            <v>4000</v>
          </cell>
          <cell r="C1613" t="str">
            <v>UND</v>
          </cell>
          <cell r="D1613">
            <v>4800</v>
          </cell>
          <cell r="E1613">
            <v>768</v>
          </cell>
          <cell r="F1613">
            <v>5568</v>
          </cell>
        </row>
        <row r="1614">
          <cell r="A1614" t="str">
            <v>CLAVIJA SEGURIDAD 4X20 LEVINTON</v>
          </cell>
          <cell r="B1614">
            <v>4000</v>
          </cell>
          <cell r="C1614" t="str">
            <v>UND</v>
          </cell>
          <cell r="D1614">
            <v>4800</v>
          </cell>
          <cell r="E1614">
            <v>768</v>
          </cell>
          <cell r="F1614">
            <v>5568</v>
          </cell>
        </row>
        <row r="1615">
          <cell r="A1615" t="str">
            <v>CLAVIJA SEGURIDAD 4X20 NAL</v>
          </cell>
          <cell r="B1615">
            <v>4000</v>
          </cell>
          <cell r="C1615" t="str">
            <v>UND</v>
          </cell>
          <cell r="D1615">
            <v>4800</v>
          </cell>
          <cell r="E1615">
            <v>768</v>
          </cell>
          <cell r="F1615">
            <v>5568</v>
          </cell>
        </row>
        <row r="1616">
          <cell r="A1616" t="str">
            <v>CLAVIJA SEGURIDAD 4X20 PASTA TAIWAN</v>
          </cell>
          <cell r="B1616">
            <v>4000</v>
          </cell>
          <cell r="C1616" t="str">
            <v>UND</v>
          </cell>
          <cell r="D1616">
            <v>4800</v>
          </cell>
          <cell r="E1616">
            <v>768</v>
          </cell>
          <cell r="F1616">
            <v>5568</v>
          </cell>
        </row>
        <row r="1617">
          <cell r="A1617" t="str">
            <v>CLAVIJA SEGURIDAD 4X30 AMERICAN DERI</v>
          </cell>
          <cell r="B1617">
            <v>4000</v>
          </cell>
          <cell r="C1617" t="str">
            <v>UND</v>
          </cell>
          <cell r="D1617">
            <v>4800</v>
          </cell>
          <cell r="E1617">
            <v>768</v>
          </cell>
          <cell r="F1617">
            <v>5568</v>
          </cell>
        </row>
        <row r="1618">
          <cell r="A1618" t="str">
            <v>CLAVIJA SEGURIDAD 4X30 G.E.</v>
          </cell>
          <cell r="B1618">
            <v>4000</v>
          </cell>
          <cell r="C1618" t="str">
            <v>UND</v>
          </cell>
          <cell r="D1618">
            <v>4800</v>
          </cell>
          <cell r="E1618">
            <v>768</v>
          </cell>
          <cell r="F1618">
            <v>5568</v>
          </cell>
        </row>
        <row r="1619">
          <cell r="A1619" t="str">
            <v>CLAVIJA SEGURIDAD 4X60 HUBELL</v>
          </cell>
          <cell r="B1619">
            <v>4000</v>
          </cell>
          <cell r="C1619" t="str">
            <v>UND</v>
          </cell>
          <cell r="D1619">
            <v>4800</v>
          </cell>
          <cell r="E1619">
            <v>768</v>
          </cell>
          <cell r="F1619">
            <v>5568</v>
          </cell>
        </row>
        <row r="1620">
          <cell r="A1620" t="str">
            <v>CLAVIJA TERTRAPOLAR 4X63A LEGRAND</v>
          </cell>
          <cell r="B1620">
            <v>42737.80078125</v>
          </cell>
          <cell r="C1620" t="str">
            <v>UND</v>
          </cell>
          <cell r="D1620">
            <v>51285.360937500001</v>
          </cell>
          <cell r="E1620">
            <v>8205.6577500000003</v>
          </cell>
          <cell r="F1620">
            <v>59491</v>
          </cell>
        </row>
        <row r="1621">
          <cell r="A1621" t="str">
            <v>CLAVIJA TRIFASICA 20 AMP</v>
          </cell>
          <cell r="B1621">
            <v>920</v>
          </cell>
          <cell r="C1621" t="str">
            <v>UND</v>
          </cell>
          <cell r="D1621">
            <v>1104</v>
          </cell>
          <cell r="E1621">
            <v>176.64000000000001</v>
          </cell>
          <cell r="F1621">
            <v>1281</v>
          </cell>
        </row>
        <row r="1622">
          <cell r="A1622" t="str">
            <v>CLAVIJA TRIFASICA 50AMP</v>
          </cell>
          <cell r="B1622">
            <v>3370</v>
          </cell>
          <cell r="C1622" t="str">
            <v>UND</v>
          </cell>
          <cell r="D1622">
            <v>4044</v>
          </cell>
          <cell r="E1622">
            <v>647.04</v>
          </cell>
          <cell r="F1622">
            <v>4691</v>
          </cell>
        </row>
        <row r="1623">
          <cell r="A1623" t="str">
            <v>CLAVO 1510 CON CHAZO NARANJA</v>
          </cell>
          <cell r="B1623">
            <v>200</v>
          </cell>
          <cell r="C1623" t="str">
            <v>UND</v>
          </cell>
          <cell r="D1623">
            <v>240</v>
          </cell>
          <cell r="E1623">
            <v>38.4</v>
          </cell>
          <cell r="F1623">
            <v>278</v>
          </cell>
        </row>
        <row r="1624">
          <cell r="A1624" t="str">
            <v>CLAVO 1510 SIN CHAZO</v>
          </cell>
          <cell r="B1624">
            <v>100</v>
          </cell>
          <cell r="C1624" t="str">
            <v>UND</v>
          </cell>
          <cell r="D1624">
            <v>120</v>
          </cell>
          <cell r="E1624">
            <v>19.2</v>
          </cell>
          <cell r="F1624">
            <v>139</v>
          </cell>
        </row>
        <row r="1625">
          <cell r="A1625" t="str">
            <v>CLIP UNIVERSAL LEGRAN REF.3030696</v>
          </cell>
          <cell r="B1625">
            <v>5900</v>
          </cell>
          <cell r="C1625" t="str">
            <v>UND</v>
          </cell>
          <cell r="D1625">
            <v>7080</v>
          </cell>
          <cell r="E1625">
            <v>1132.8</v>
          </cell>
          <cell r="F1625">
            <v>8213</v>
          </cell>
        </row>
        <row r="1626">
          <cell r="A1626" t="str">
            <v>ClLAVIJA PARA TOMA 3X30 AMPS DE 1/2 JIRO</v>
          </cell>
          <cell r="B1626">
            <v>18512</v>
          </cell>
          <cell r="C1626" t="str">
            <v>UND</v>
          </cell>
          <cell r="D1626">
            <v>22214.399999999998</v>
          </cell>
          <cell r="E1626">
            <v>3554.3039999999996</v>
          </cell>
          <cell r="F1626">
            <v>25769</v>
          </cell>
        </row>
        <row r="1627">
          <cell r="A1627" t="str">
            <v>CODILLO 2 POSICIONES 2 POLOS MARGIRIUS</v>
          </cell>
          <cell r="B1627">
            <v>2087.3999023437505</v>
          </cell>
          <cell r="C1627" t="str">
            <v>UND</v>
          </cell>
          <cell r="D1627">
            <v>2504.8798828125005</v>
          </cell>
          <cell r="E1627">
            <v>400.78078125000008</v>
          </cell>
          <cell r="F1627">
            <v>2906</v>
          </cell>
        </row>
        <row r="1628">
          <cell r="A1628" t="str">
            <v>CODO HORIZONTAL DE 20CM 10</v>
          </cell>
          <cell r="B1628">
            <v>11500</v>
          </cell>
          <cell r="C1628" t="str">
            <v>UND</v>
          </cell>
          <cell r="D1628">
            <v>13800</v>
          </cell>
          <cell r="E1628">
            <v>2208</v>
          </cell>
          <cell r="F1628">
            <v>16008</v>
          </cell>
        </row>
        <row r="1629">
          <cell r="A1629" t="str">
            <v>CODO HORIZONTAL DE 30CM 45</v>
          </cell>
          <cell r="B1629">
            <v>19250</v>
          </cell>
          <cell r="C1629" t="str">
            <v>UND</v>
          </cell>
          <cell r="D1629">
            <v>23100</v>
          </cell>
          <cell r="E1629">
            <v>3696</v>
          </cell>
          <cell r="F1629">
            <v>26796</v>
          </cell>
        </row>
        <row r="1630">
          <cell r="A1630" t="str">
            <v>CODO PVC SANITARIO 2"</v>
          </cell>
          <cell r="B1630">
            <v>2520</v>
          </cell>
          <cell r="C1630" t="str">
            <v>UND</v>
          </cell>
          <cell r="D1630">
            <v>3024</v>
          </cell>
          <cell r="E1630">
            <v>483.84000000000003</v>
          </cell>
          <cell r="F1630">
            <v>3508</v>
          </cell>
        </row>
        <row r="1631">
          <cell r="A1631" t="str">
            <v>CODO PVC SANITARIO 3"</v>
          </cell>
          <cell r="B1631">
            <v>3640</v>
          </cell>
          <cell r="C1631" t="str">
            <v>UND</v>
          </cell>
          <cell r="D1631">
            <v>4368</v>
          </cell>
          <cell r="E1631">
            <v>698.88</v>
          </cell>
          <cell r="F1631">
            <v>5067</v>
          </cell>
        </row>
        <row r="1632">
          <cell r="A1632" t="str">
            <v>CODO PVC SANITARIO 4"</v>
          </cell>
          <cell r="B1632">
            <v>5460</v>
          </cell>
          <cell r="C1632" t="str">
            <v>UND</v>
          </cell>
          <cell r="D1632">
            <v>6552</v>
          </cell>
          <cell r="E1632">
            <v>1048.32</v>
          </cell>
          <cell r="F1632">
            <v>7600</v>
          </cell>
        </row>
        <row r="1633">
          <cell r="A1633" t="str">
            <v>CODO PVC SANITARIO 6"</v>
          </cell>
          <cell r="B1633">
            <v>23800</v>
          </cell>
          <cell r="C1633" t="str">
            <v>UND</v>
          </cell>
          <cell r="D1633">
            <v>28560</v>
          </cell>
          <cell r="E1633">
            <v>4569.6000000000004</v>
          </cell>
          <cell r="F1633">
            <v>33130</v>
          </cell>
        </row>
        <row r="1634">
          <cell r="A1634" t="str">
            <v>CODO TIPO TRAFO PEDESTAL 200AMP/15KV</v>
          </cell>
          <cell r="B1634">
            <v>160000</v>
          </cell>
          <cell r="C1634" t="str">
            <v>UND</v>
          </cell>
          <cell r="D1634">
            <v>192000</v>
          </cell>
          <cell r="E1634">
            <v>30720</v>
          </cell>
          <cell r="F1634">
            <v>222720</v>
          </cell>
        </row>
        <row r="1635">
          <cell r="A1635" t="str">
            <v>CODO VERTICAL DESCENDENTE 20CM 10</v>
          </cell>
          <cell r="B1635">
            <v>11500</v>
          </cell>
          <cell r="C1635" t="str">
            <v>UND</v>
          </cell>
          <cell r="D1635">
            <v>13800</v>
          </cell>
          <cell r="E1635">
            <v>2208</v>
          </cell>
          <cell r="F1635">
            <v>16008</v>
          </cell>
        </row>
        <row r="1636">
          <cell r="A1636" t="str">
            <v>CODULETA 1/2" L</v>
          </cell>
          <cell r="B1636">
            <v>2758</v>
          </cell>
          <cell r="C1636" t="str">
            <v>UND</v>
          </cell>
          <cell r="D1636">
            <v>3309.6</v>
          </cell>
          <cell r="E1636">
            <v>529.53599999999994</v>
          </cell>
          <cell r="F1636">
            <v>3839</v>
          </cell>
        </row>
        <row r="1637">
          <cell r="A1637" t="str">
            <v>COFRE 70X50X25</v>
          </cell>
          <cell r="B1637">
            <v>360000</v>
          </cell>
          <cell r="C1637" t="str">
            <v>UND</v>
          </cell>
          <cell r="D1637">
            <v>432000</v>
          </cell>
          <cell r="E1637">
            <v>69120</v>
          </cell>
          <cell r="F1637">
            <v>501120</v>
          </cell>
        </row>
        <row r="1638">
          <cell r="A1638" t="str">
            <v>COFRE DOBLE FONDO 1100X600X300</v>
          </cell>
          <cell r="B1638">
            <v>337500</v>
          </cell>
          <cell r="C1638" t="str">
            <v>UND</v>
          </cell>
          <cell r="D1638">
            <v>405000</v>
          </cell>
          <cell r="E1638">
            <v>64800</v>
          </cell>
          <cell r="F1638">
            <v>469800</v>
          </cell>
        </row>
        <row r="1639">
          <cell r="A1639" t="str">
            <v>COFRE DOBLE FONDO 21X16X13</v>
          </cell>
          <cell r="B1639">
            <v>4000</v>
          </cell>
          <cell r="C1639" t="str">
            <v>UND</v>
          </cell>
          <cell r="D1639">
            <v>4800</v>
          </cell>
          <cell r="E1639">
            <v>768</v>
          </cell>
          <cell r="F1639">
            <v>5568</v>
          </cell>
        </row>
        <row r="1640">
          <cell r="A1640" t="str">
            <v>COFRE DOBLE FONDO 30X25X20</v>
          </cell>
          <cell r="B1640">
            <v>53125.80078125</v>
          </cell>
          <cell r="C1640" t="str">
            <v>UND</v>
          </cell>
          <cell r="D1640">
            <v>63750.9609375</v>
          </cell>
          <cell r="E1640">
            <v>10200.153749999999</v>
          </cell>
          <cell r="F1640">
            <v>73951</v>
          </cell>
        </row>
        <row r="1641">
          <cell r="A1641" t="str">
            <v>COFRE DOBLE FONDO 40X30X20</v>
          </cell>
          <cell r="B1641">
            <v>94165.3984375</v>
          </cell>
          <cell r="C1641" t="str">
            <v>UND</v>
          </cell>
          <cell r="D1641">
            <v>112998.47812499999</v>
          </cell>
          <cell r="E1641">
            <v>18079.7565</v>
          </cell>
          <cell r="F1641">
            <v>131078</v>
          </cell>
        </row>
        <row r="1642">
          <cell r="A1642" t="str">
            <v>COFRE DOBLE FONDO 450X320X160</v>
          </cell>
          <cell r="B1642">
            <v>48000</v>
          </cell>
          <cell r="C1642" t="str">
            <v>UND</v>
          </cell>
          <cell r="D1642">
            <v>57600</v>
          </cell>
          <cell r="E1642">
            <v>9216</v>
          </cell>
          <cell r="F1642">
            <v>66816</v>
          </cell>
        </row>
        <row r="1643">
          <cell r="A1643" t="str">
            <v>COFRE DOBLE FONDO 50X30X20</v>
          </cell>
          <cell r="B1643">
            <v>98396.203125</v>
          </cell>
          <cell r="C1643" t="str">
            <v>UND</v>
          </cell>
          <cell r="D1643">
            <v>118075.44374999999</v>
          </cell>
          <cell r="E1643">
            <v>18892.071</v>
          </cell>
          <cell r="F1643">
            <v>136968</v>
          </cell>
        </row>
        <row r="1644">
          <cell r="A1644" t="str">
            <v>COFRE DOBLE FONDO 50X40X25 CMS</v>
          </cell>
          <cell r="B1644">
            <v>118750</v>
          </cell>
          <cell r="C1644" t="str">
            <v>UND</v>
          </cell>
          <cell r="D1644">
            <v>142500</v>
          </cell>
          <cell r="E1644">
            <v>22800</v>
          </cell>
          <cell r="F1644">
            <v>165300</v>
          </cell>
        </row>
        <row r="1645">
          <cell r="A1645" t="str">
            <v>COFRE DOBLE FONDO 600X400X180</v>
          </cell>
          <cell r="B1645">
            <v>195700</v>
          </cell>
          <cell r="C1645" t="str">
            <v>UND</v>
          </cell>
          <cell r="D1645">
            <v>234840</v>
          </cell>
          <cell r="E1645">
            <v>37574.400000000001</v>
          </cell>
          <cell r="F1645">
            <v>272414</v>
          </cell>
        </row>
        <row r="1646">
          <cell r="A1646" t="str">
            <v>COFRE DOBLE FONDO 70X50X25 SIN CHAPA</v>
          </cell>
          <cell r="B1646">
            <v>119893.203125</v>
          </cell>
          <cell r="C1646" t="str">
            <v>UND</v>
          </cell>
          <cell r="D1646">
            <v>143871.84375</v>
          </cell>
          <cell r="E1646">
            <v>23019.494999999999</v>
          </cell>
          <cell r="F1646">
            <v>166891</v>
          </cell>
        </row>
        <row r="1647">
          <cell r="A1647" t="str">
            <v>COFRE GUARDAMOTOR GV2M</v>
          </cell>
          <cell r="B1647">
            <v>34000</v>
          </cell>
          <cell r="C1647" t="str">
            <v>UND</v>
          </cell>
          <cell r="D1647">
            <v>40800</v>
          </cell>
          <cell r="E1647">
            <v>6528</v>
          </cell>
          <cell r="F1647">
            <v>47328</v>
          </cell>
        </row>
        <row r="1648">
          <cell r="A1648" t="str">
            <v>COFRE INOX.300ANCHOX250ALTOX150MM IP56</v>
          </cell>
          <cell r="B1648">
            <v>294975</v>
          </cell>
          <cell r="C1648" t="str">
            <v>UND</v>
          </cell>
          <cell r="D1648">
            <v>353970</v>
          </cell>
          <cell r="E1648">
            <v>56635.200000000004</v>
          </cell>
          <cell r="F1648">
            <v>410605</v>
          </cell>
        </row>
        <row r="1649">
          <cell r="A1649" t="str">
            <v>COFRE P/GUARDAMOTOR DOVATO</v>
          </cell>
          <cell r="B1649">
            <v>4000</v>
          </cell>
          <cell r="C1649" t="str">
            <v>UND</v>
          </cell>
          <cell r="D1649">
            <v>4800</v>
          </cell>
          <cell r="E1649">
            <v>768</v>
          </cell>
          <cell r="F1649">
            <v>5568</v>
          </cell>
        </row>
        <row r="1650">
          <cell r="A1650" t="str">
            <v>COFRE PARA ARRANCADOR TELEMECANIQUE</v>
          </cell>
          <cell r="B1650">
            <v>3120</v>
          </cell>
          <cell r="C1650" t="str">
            <v>UND</v>
          </cell>
          <cell r="D1650">
            <v>3744</v>
          </cell>
          <cell r="E1650">
            <v>599.04</v>
          </cell>
          <cell r="F1650">
            <v>4343</v>
          </cell>
        </row>
        <row r="1651">
          <cell r="A1651" t="str">
            <v>COFRES METALICOS 500X300 17X200</v>
          </cell>
          <cell r="B1651">
            <v>260500</v>
          </cell>
          <cell r="C1651" t="str">
            <v>UND</v>
          </cell>
          <cell r="D1651">
            <v>312600</v>
          </cell>
          <cell r="E1651">
            <v>50016</v>
          </cell>
          <cell r="F1651">
            <v>362616</v>
          </cell>
        </row>
        <row r="1652">
          <cell r="A1652" t="str">
            <v>COFRES METALICOS 600X400 16X250</v>
          </cell>
          <cell r="B1652">
            <v>331000</v>
          </cell>
          <cell r="C1652" t="str">
            <v>UND</v>
          </cell>
          <cell r="D1652">
            <v>397200</v>
          </cell>
          <cell r="E1652">
            <v>63552</v>
          </cell>
          <cell r="F1652">
            <v>460752</v>
          </cell>
        </row>
        <row r="1653">
          <cell r="A1653" t="str">
            <v>CONCENTRADO DE 1/4 AMARILLO</v>
          </cell>
          <cell r="B1653">
            <v>9000</v>
          </cell>
          <cell r="C1653" t="str">
            <v>UND</v>
          </cell>
          <cell r="D1653">
            <v>10800</v>
          </cell>
          <cell r="E1653">
            <v>1728</v>
          </cell>
          <cell r="F1653">
            <v>12528</v>
          </cell>
        </row>
        <row r="1654">
          <cell r="A1654" t="str">
            <v>CONCENTRADO DE 1/4 AZUL</v>
          </cell>
          <cell r="B1654">
            <v>9000</v>
          </cell>
          <cell r="C1654" t="str">
            <v>UND</v>
          </cell>
          <cell r="D1654">
            <v>10800</v>
          </cell>
          <cell r="E1654">
            <v>1728</v>
          </cell>
          <cell r="F1654">
            <v>12528</v>
          </cell>
        </row>
        <row r="1655">
          <cell r="A1655" t="str">
            <v>CONCENTRADO DE 1/4 NEGRO</v>
          </cell>
          <cell r="B1655">
            <v>9000</v>
          </cell>
          <cell r="C1655" t="str">
            <v>UND</v>
          </cell>
          <cell r="D1655">
            <v>10800</v>
          </cell>
          <cell r="E1655">
            <v>1728</v>
          </cell>
          <cell r="F1655">
            <v>12528</v>
          </cell>
        </row>
        <row r="1656">
          <cell r="A1656" t="str">
            <v>CONCENTRADO DE 1/4 ROJO</v>
          </cell>
          <cell r="B1656">
            <v>9000</v>
          </cell>
          <cell r="C1656" t="str">
            <v>UND</v>
          </cell>
          <cell r="D1656">
            <v>10800</v>
          </cell>
          <cell r="E1656">
            <v>1728</v>
          </cell>
          <cell r="F1656">
            <v>12528</v>
          </cell>
        </row>
        <row r="1657">
          <cell r="A1657" t="str">
            <v>CONCENTRADO DE 1/4 VERDE</v>
          </cell>
          <cell r="B1657">
            <v>9000</v>
          </cell>
          <cell r="C1657" t="str">
            <v>UND</v>
          </cell>
          <cell r="D1657">
            <v>10800</v>
          </cell>
          <cell r="E1657">
            <v>1728</v>
          </cell>
          <cell r="F1657">
            <v>12528</v>
          </cell>
        </row>
        <row r="1658">
          <cell r="A1658" t="str">
            <v>CONCRETO 1:2:4</v>
          </cell>
          <cell r="B1658">
            <v>178000</v>
          </cell>
          <cell r="C1658" t="str">
            <v>UND</v>
          </cell>
          <cell r="D1658">
            <v>213600</v>
          </cell>
          <cell r="E1658">
            <v>34176</v>
          </cell>
          <cell r="F1658">
            <v>247776</v>
          </cell>
        </row>
        <row r="1659">
          <cell r="A1659" t="str">
            <v>CONDENSADOR  48UF 280VCA ASEA</v>
          </cell>
          <cell r="B1659">
            <v>35263.19921875</v>
          </cell>
          <cell r="C1659" t="str">
            <v>UND</v>
          </cell>
          <cell r="D1659">
            <v>42315.839062499996</v>
          </cell>
          <cell r="E1659">
            <v>6770.5342499999997</v>
          </cell>
          <cell r="F1659">
            <v>49086</v>
          </cell>
        </row>
        <row r="1660">
          <cell r="A1660" t="str">
            <v>CONDENSADOR 10 MF DE  330 VAC</v>
          </cell>
          <cell r="B1660">
            <v>3690</v>
          </cell>
          <cell r="C1660" t="str">
            <v>UND</v>
          </cell>
          <cell r="D1660">
            <v>4428</v>
          </cell>
          <cell r="E1660">
            <v>708.48</v>
          </cell>
          <cell r="F1660">
            <v>5136</v>
          </cell>
        </row>
        <row r="1661">
          <cell r="A1661" t="str">
            <v>CONDENSADOR 20 MF DE  330 VAC</v>
          </cell>
          <cell r="B1661">
            <v>6380</v>
          </cell>
          <cell r="C1661" t="str">
            <v>UND</v>
          </cell>
          <cell r="D1661">
            <v>7656</v>
          </cell>
          <cell r="E1661">
            <v>1224.96</v>
          </cell>
          <cell r="F1661">
            <v>8881</v>
          </cell>
        </row>
        <row r="1662">
          <cell r="A1662" t="str">
            <v>CONDENSADOR 243-292</v>
          </cell>
          <cell r="B1662">
            <v>45000</v>
          </cell>
          <cell r="C1662" t="str">
            <v>UND</v>
          </cell>
          <cell r="D1662">
            <v>54000</v>
          </cell>
          <cell r="E1662">
            <v>8640</v>
          </cell>
          <cell r="F1662">
            <v>62640</v>
          </cell>
        </row>
        <row r="1663">
          <cell r="A1663" t="str">
            <v>CONDENSADOR 25 MF DE  220 VAC</v>
          </cell>
          <cell r="B1663">
            <v>8313</v>
          </cell>
          <cell r="C1663" t="str">
            <v>UND</v>
          </cell>
          <cell r="D1663">
            <v>9975.6</v>
          </cell>
          <cell r="E1663">
            <v>1596.096</v>
          </cell>
          <cell r="F1663">
            <v>11572</v>
          </cell>
        </row>
        <row r="1664">
          <cell r="A1664" t="str">
            <v>CONDENSADOR 30 MF DE  330 VAC</v>
          </cell>
          <cell r="B1664">
            <v>9240</v>
          </cell>
          <cell r="C1664" t="str">
            <v>UND</v>
          </cell>
          <cell r="D1664">
            <v>11088</v>
          </cell>
          <cell r="E1664">
            <v>1774.08</v>
          </cell>
          <cell r="F1664">
            <v>12862</v>
          </cell>
        </row>
        <row r="1665">
          <cell r="A1665" t="str">
            <v>CONDENSADOR 33 MF DE  330 VAC</v>
          </cell>
          <cell r="B1665">
            <v>9500</v>
          </cell>
          <cell r="C1665" t="str">
            <v>UND</v>
          </cell>
          <cell r="D1665">
            <v>11400</v>
          </cell>
          <cell r="E1665">
            <v>1824</v>
          </cell>
          <cell r="F1665">
            <v>13224</v>
          </cell>
        </row>
        <row r="1666">
          <cell r="A1666" t="str">
            <v>CONDENSADOR 400-480</v>
          </cell>
          <cell r="B1666">
            <v>50000</v>
          </cell>
          <cell r="C1666" t="str">
            <v>UND</v>
          </cell>
          <cell r="D1666">
            <v>60000</v>
          </cell>
          <cell r="E1666">
            <v>9600</v>
          </cell>
          <cell r="F1666">
            <v>69600</v>
          </cell>
        </row>
        <row r="1667">
          <cell r="A1667" t="str">
            <v>CONDENSADOR ARRANQUE P/MOTOR 1RF3 540-64</v>
          </cell>
          <cell r="B1667">
            <v>60900</v>
          </cell>
          <cell r="C1667" t="str">
            <v>UND</v>
          </cell>
          <cell r="D1667">
            <v>73080</v>
          </cell>
          <cell r="E1667">
            <v>11692.800000000001</v>
          </cell>
          <cell r="F1667">
            <v>84773</v>
          </cell>
        </row>
        <row r="1668">
          <cell r="A1668" t="str">
            <v>CONDENSADOR ARRANQUE P/MOTOR IRF3 216-25</v>
          </cell>
          <cell r="B1668">
            <v>30400</v>
          </cell>
          <cell r="C1668" t="str">
            <v>UND</v>
          </cell>
          <cell r="D1668">
            <v>36480</v>
          </cell>
          <cell r="E1668">
            <v>5836.8</v>
          </cell>
          <cell r="F1668">
            <v>42317</v>
          </cell>
        </row>
        <row r="1669">
          <cell r="A1669" t="str">
            <v>CONDENSADOR MONOFASICO EXTERIOR 100 KVAR</v>
          </cell>
          <cell r="B1669">
            <v>931430</v>
          </cell>
          <cell r="C1669" t="str">
            <v>UND</v>
          </cell>
          <cell r="D1669">
            <v>1117716</v>
          </cell>
          <cell r="E1669">
            <v>178834.56</v>
          </cell>
          <cell r="F1669">
            <v>1296551</v>
          </cell>
        </row>
        <row r="1670">
          <cell r="A1670" t="str">
            <v>CONDENSADOR MONOFASICO EXTERIOR 150 KVAR</v>
          </cell>
          <cell r="B1670">
            <v>996803</v>
          </cell>
          <cell r="C1670" t="str">
            <v>UND</v>
          </cell>
          <cell r="D1670">
            <v>1196163.5999999999</v>
          </cell>
          <cell r="E1670">
            <v>191386.17599999998</v>
          </cell>
          <cell r="F1670">
            <v>1387550</v>
          </cell>
        </row>
        <row r="1671">
          <cell r="A1671" t="str">
            <v>CONDENSADOR MONOFASICO EXTERIOR 50 KVAR</v>
          </cell>
          <cell r="B1671">
            <v>1242872</v>
          </cell>
          <cell r="C1671" t="str">
            <v>UND</v>
          </cell>
          <cell r="D1671">
            <v>1491446.4</v>
          </cell>
          <cell r="E1671">
            <v>238631.424</v>
          </cell>
          <cell r="F1671">
            <v>1730078</v>
          </cell>
        </row>
        <row r="1672">
          <cell r="A1672" t="str">
            <v>CONDENSADOR POTENCIA 10/8.4KVAR 240/220V</v>
          </cell>
          <cell r="B1672">
            <v>528000</v>
          </cell>
          <cell r="C1672" t="str">
            <v>UND</v>
          </cell>
          <cell r="D1672">
            <v>633600</v>
          </cell>
          <cell r="E1672">
            <v>101376</v>
          </cell>
          <cell r="F1672">
            <v>734976</v>
          </cell>
        </row>
        <row r="1673">
          <cell r="A1673" t="str">
            <v>CONDENSADOR POTENCIA 10/8.4KVAR 480/440V</v>
          </cell>
          <cell r="B1673">
            <v>346000</v>
          </cell>
          <cell r="C1673" t="str">
            <v>UND</v>
          </cell>
          <cell r="D1673">
            <v>415200</v>
          </cell>
          <cell r="E1673">
            <v>66432</v>
          </cell>
          <cell r="F1673">
            <v>481632</v>
          </cell>
        </row>
        <row r="1674">
          <cell r="A1674" t="str">
            <v>CONDENSADOR POTENCIA 15/12.6KVAR 480/440</v>
          </cell>
          <cell r="B1674">
            <v>470000</v>
          </cell>
          <cell r="C1674" t="str">
            <v>UND</v>
          </cell>
          <cell r="D1674">
            <v>564000</v>
          </cell>
          <cell r="E1674">
            <v>90240</v>
          </cell>
          <cell r="F1674">
            <v>654240</v>
          </cell>
        </row>
        <row r="1675">
          <cell r="A1675" t="str">
            <v>CONDENSADOR POTENCIA 6.5/5.41KVAR 240/22</v>
          </cell>
          <cell r="B1675">
            <v>364000</v>
          </cell>
          <cell r="C1675" t="str">
            <v>UND</v>
          </cell>
          <cell r="D1675">
            <v>436800</v>
          </cell>
          <cell r="E1675">
            <v>69888</v>
          </cell>
          <cell r="F1675">
            <v>506688</v>
          </cell>
        </row>
        <row r="1676">
          <cell r="A1676" t="str">
            <v>CONDENSADOR TRIF. 220V 3kVAr</v>
          </cell>
          <cell r="B1676">
            <v>43050</v>
          </cell>
          <cell r="C1676" t="str">
            <v>UND</v>
          </cell>
          <cell r="D1676">
            <v>51660</v>
          </cell>
          <cell r="E1676">
            <v>8265.6</v>
          </cell>
          <cell r="F1676">
            <v>59926</v>
          </cell>
        </row>
        <row r="1677">
          <cell r="A1677" t="str">
            <v>CONDENSADOR TRIF. 220V 9.15kVAr</v>
          </cell>
          <cell r="B1677">
            <v>175000</v>
          </cell>
          <cell r="C1677" t="str">
            <v>UND</v>
          </cell>
          <cell r="D1677">
            <v>210000</v>
          </cell>
          <cell r="E1677">
            <v>33600</v>
          </cell>
          <cell r="F1677">
            <v>243600</v>
          </cell>
        </row>
        <row r="1678">
          <cell r="A1678" t="str">
            <v>CONDESADOR ARRANQUE P/MOTOR 1RF3 340-408</v>
          </cell>
          <cell r="B1678">
            <v>40000</v>
          </cell>
          <cell r="C1678" t="str">
            <v>UND</v>
          </cell>
          <cell r="D1678">
            <v>48000</v>
          </cell>
          <cell r="E1678">
            <v>7680</v>
          </cell>
          <cell r="F1678">
            <v>55680</v>
          </cell>
        </row>
        <row r="1679">
          <cell r="A1679" t="str">
            <v>CONDUFLEX 1/2 PVC</v>
          </cell>
          <cell r="B1679">
            <v>312</v>
          </cell>
          <cell r="C1679" t="str">
            <v>ML</v>
          </cell>
          <cell r="D1679">
            <v>374.4</v>
          </cell>
          <cell r="E1679">
            <v>59.903999999999996</v>
          </cell>
          <cell r="F1679">
            <v>434</v>
          </cell>
        </row>
        <row r="1680">
          <cell r="A1680" t="str">
            <v>CONDUFLEX 1/2PVC</v>
          </cell>
          <cell r="B1680">
            <v>250</v>
          </cell>
          <cell r="C1680" t="str">
            <v>ML</v>
          </cell>
          <cell r="D1680">
            <v>300</v>
          </cell>
          <cell r="E1680">
            <v>48</v>
          </cell>
          <cell r="F1680">
            <v>348</v>
          </cell>
        </row>
        <row r="1681">
          <cell r="A1681" t="str">
            <v>CONDUFLEX 3/4 PVC</v>
          </cell>
          <cell r="B1681">
            <v>542</v>
          </cell>
          <cell r="C1681" t="str">
            <v>ML</v>
          </cell>
          <cell r="D1681">
            <v>650.4</v>
          </cell>
          <cell r="E1681">
            <v>104.06399999999999</v>
          </cell>
          <cell r="F1681">
            <v>754</v>
          </cell>
        </row>
        <row r="1682">
          <cell r="A1682" t="str">
            <v>CONDUFLEX 3/4 PVC</v>
          </cell>
          <cell r="B1682">
            <v>677</v>
          </cell>
          <cell r="C1682" t="str">
            <v>ML</v>
          </cell>
          <cell r="D1682">
            <v>812.4</v>
          </cell>
          <cell r="E1682">
            <v>129.98400000000001</v>
          </cell>
          <cell r="F1682">
            <v>942</v>
          </cell>
        </row>
        <row r="1683">
          <cell r="A1683" t="str">
            <v>CONDULETA 1" EN L</v>
          </cell>
          <cell r="B1683">
            <v>5230</v>
          </cell>
          <cell r="C1683" t="str">
            <v>ML</v>
          </cell>
          <cell r="D1683">
            <v>6276</v>
          </cell>
          <cell r="E1683">
            <v>1004.16</v>
          </cell>
          <cell r="F1683">
            <v>7280</v>
          </cell>
        </row>
        <row r="1684">
          <cell r="A1684" t="str">
            <v>CONDULETA 1" EN LB</v>
          </cell>
          <cell r="B1684">
            <v>8000</v>
          </cell>
          <cell r="C1684" t="str">
            <v>ML</v>
          </cell>
          <cell r="D1684">
            <v>9600</v>
          </cell>
          <cell r="E1684">
            <v>1536</v>
          </cell>
          <cell r="F1684">
            <v>11136</v>
          </cell>
        </row>
        <row r="1685">
          <cell r="A1685" t="str">
            <v>CONDULETA 1" EN LR</v>
          </cell>
          <cell r="B1685">
            <v>6500</v>
          </cell>
          <cell r="C1685" t="str">
            <v>ML</v>
          </cell>
          <cell r="D1685">
            <v>7800</v>
          </cell>
          <cell r="E1685">
            <v>1248</v>
          </cell>
          <cell r="F1685">
            <v>9048</v>
          </cell>
        </row>
        <row r="1686">
          <cell r="A1686" t="str">
            <v>CONDULETA 1" EN T</v>
          </cell>
          <cell r="B1686">
            <v>3165.3999023437505</v>
          </cell>
          <cell r="C1686" t="str">
            <v>ML</v>
          </cell>
          <cell r="D1686">
            <v>3798.4798828125004</v>
          </cell>
          <cell r="E1686">
            <v>607.75678125000002</v>
          </cell>
          <cell r="F1686">
            <v>4406</v>
          </cell>
        </row>
        <row r="1687">
          <cell r="A1687" t="str">
            <v>CONDULETA 1/2" EN  T</v>
          </cell>
          <cell r="B1687">
            <v>2758</v>
          </cell>
          <cell r="C1687" t="str">
            <v>ML</v>
          </cell>
          <cell r="D1687">
            <v>3309.6</v>
          </cell>
          <cell r="E1687">
            <v>529.53599999999994</v>
          </cell>
          <cell r="F1687">
            <v>3839</v>
          </cell>
        </row>
        <row r="1688">
          <cell r="A1688" t="str">
            <v>CONDULETA 1/2" LB</v>
          </cell>
          <cell r="B1688">
            <v>6000</v>
          </cell>
          <cell r="C1688" t="str">
            <v>ML</v>
          </cell>
          <cell r="D1688">
            <v>7200</v>
          </cell>
          <cell r="E1688">
            <v>1152</v>
          </cell>
          <cell r="F1688">
            <v>8352</v>
          </cell>
        </row>
        <row r="1689">
          <cell r="A1689" t="str">
            <v>CONDULETA 1/2" LR</v>
          </cell>
          <cell r="B1689">
            <v>6000</v>
          </cell>
          <cell r="C1689" t="str">
            <v>ML</v>
          </cell>
          <cell r="D1689">
            <v>7200</v>
          </cell>
          <cell r="E1689">
            <v>1152</v>
          </cell>
          <cell r="F1689">
            <v>8352</v>
          </cell>
        </row>
        <row r="1690">
          <cell r="A1690" t="str">
            <v>CONDULETA 1/2" RECTA</v>
          </cell>
          <cell r="B1690">
            <v>2758</v>
          </cell>
          <cell r="C1690" t="str">
            <v>ML</v>
          </cell>
          <cell r="D1690">
            <v>3309.6</v>
          </cell>
          <cell r="E1690">
            <v>529.53599999999994</v>
          </cell>
          <cell r="F1690">
            <v>3839</v>
          </cell>
        </row>
        <row r="1691">
          <cell r="A1691" t="str">
            <v>CONDULETA 11/2" EN  L</v>
          </cell>
          <cell r="B1691">
            <v>15000</v>
          </cell>
          <cell r="C1691" t="str">
            <v>ML</v>
          </cell>
          <cell r="D1691">
            <v>18000</v>
          </cell>
          <cell r="E1691">
            <v>2880</v>
          </cell>
          <cell r="F1691">
            <v>20880</v>
          </cell>
        </row>
        <row r="1692">
          <cell r="A1692" t="str">
            <v>CONDULETA 11/2" EN LB</v>
          </cell>
          <cell r="B1692">
            <v>11148</v>
          </cell>
          <cell r="C1692" t="str">
            <v>ML</v>
          </cell>
          <cell r="D1692">
            <v>13377.6</v>
          </cell>
          <cell r="E1692">
            <v>2140.4160000000002</v>
          </cell>
          <cell r="F1692">
            <v>15518</v>
          </cell>
        </row>
        <row r="1693">
          <cell r="A1693" t="str">
            <v>CONDULETA 11/4" EN L</v>
          </cell>
          <cell r="B1693">
            <v>9700</v>
          </cell>
          <cell r="C1693" t="str">
            <v>ML</v>
          </cell>
          <cell r="D1693">
            <v>11640</v>
          </cell>
          <cell r="E1693">
            <v>1862.4</v>
          </cell>
          <cell r="F1693">
            <v>13502</v>
          </cell>
        </row>
        <row r="1694">
          <cell r="A1694" t="str">
            <v>CONDULETA 2" EN L</v>
          </cell>
          <cell r="B1694">
            <v>21600</v>
          </cell>
          <cell r="C1694" t="str">
            <v>ML</v>
          </cell>
          <cell r="D1694">
            <v>25920</v>
          </cell>
          <cell r="E1694">
            <v>4147.2</v>
          </cell>
          <cell r="F1694">
            <v>30067</v>
          </cell>
        </row>
        <row r="1695">
          <cell r="A1695" t="str">
            <v>CONDULETA 21/2" L INTERPERIE</v>
          </cell>
          <cell r="B1695">
            <v>39699.80078125</v>
          </cell>
          <cell r="C1695" t="str">
            <v>ML</v>
          </cell>
          <cell r="D1695">
            <v>47639.760937499996</v>
          </cell>
          <cell r="E1695">
            <v>7622.3617499999991</v>
          </cell>
          <cell r="F1695">
            <v>55262</v>
          </cell>
        </row>
        <row r="1696">
          <cell r="A1696" t="str">
            <v>CONDULETA 3/4 RECTA</v>
          </cell>
          <cell r="B1696">
            <v>3206</v>
          </cell>
          <cell r="C1696" t="str">
            <v>ML</v>
          </cell>
          <cell r="D1696">
            <v>3847.2</v>
          </cell>
          <cell r="E1696">
            <v>615.55200000000002</v>
          </cell>
          <cell r="F1696">
            <v>4463</v>
          </cell>
        </row>
        <row r="1697">
          <cell r="A1697" t="str">
            <v>CONDULETA 3/4" LB</v>
          </cell>
          <cell r="B1697">
            <v>6000</v>
          </cell>
          <cell r="C1697" t="str">
            <v>ML</v>
          </cell>
          <cell r="D1697">
            <v>7200</v>
          </cell>
          <cell r="E1697">
            <v>1152</v>
          </cell>
          <cell r="F1697">
            <v>8352</v>
          </cell>
        </row>
        <row r="1698">
          <cell r="A1698" t="str">
            <v>CONDULETA 3/4" LR</v>
          </cell>
          <cell r="B1698">
            <v>6000</v>
          </cell>
          <cell r="C1698" t="str">
            <v>ML</v>
          </cell>
          <cell r="D1698">
            <v>7200</v>
          </cell>
          <cell r="E1698">
            <v>1152</v>
          </cell>
          <cell r="F1698">
            <v>8352</v>
          </cell>
        </row>
        <row r="1699">
          <cell r="A1699" t="str">
            <v>CONDULETA 3/4" T</v>
          </cell>
          <cell r="B1699">
            <v>3206</v>
          </cell>
          <cell r="C1699" t="str">
            <v>ML</v>
          </cell>
          <cell r="D1699">
            <v>3847.2</v>
          </cell>
          <cell r="E1699">
            <v>615.55200000000002</v>
          </cell>
          <cell r="F1699">
            <v>4463</v>
          </cell>
        </row>
        <row r="1700">
          <cell r="A1700" t="str">
            <v>CONDULETA EN C 3/4 SIN TAPA</v>
          </cell>
          <cell r="B1700">
            <v>2539.60009765625</v>
          </cell>
          <cell r="C1700" t="str">
            <v>ML</v>
          </cell>
          <cell r="D1700">
            <v>3047.5201171875001</v>
          </cell>
          <cell r="E1700">
            <v>487.60321875</v>
          </cell>
          <cell r="F1700">
            <v>3535</v>
          </cell>
        </row>
        <row r="1701">
          <cell r="A1701" t="str">
            <v>CONDULETA EN L 11/2 U.S.A. SIN TAPA</v>
          </cell>
          <cell r="B1701">
            <v>705.59997558593795</v>
          </cell>
          <cell r="C1701" t="str">
            <v>ML</v>
          </cell>
          <cell r="D1701">
            <v>846.71997070312557</v>
          </cell>
          <cell r="E1701">
            <v>135.47519531250009</v>
          </cell>
          <cell r="F1701">
            <v>982</v>
          </cell>
        </row>
        <row r="1702">
          <cell r="A1702" t="str">
            <v>CONDULETA EN T 11/2 INTERPERIE USA</v>
          </cell>
          <cell r="B1702">
            <v>9874.2001953125018</v>
          </cell>
          <cell r="C1702" t="str">
            <v>ML</v>
          </cell>
          <cell r="D1702">
            <v>11849.040234375001</v>
          </cell>
          <cell r="E1702">
            <v>1895.8464375000003</v>
          </cell>
          <cell r="F1702">
            <v>13745</v>
          </cell>
        </row>
        <row r="1703">
          <cell r="A1703" t="str">
            <v>CONDULETA EN T 3/4 INTERPERIE ARLINGTON</v>
          </cell>
          <cell r="B1703">
            <v>3103.80004882813</v>
          </cell>
          <cell r="C1703" t="str">
            <v>ML</v>
          </cell>
          <cell r="D1703">
            <v>3724.5600585937559</v>
          </cell>
          <cell r="E1703">
            <v>595.92960937500095</v>
          </cell>
          <cell r="F1703">
            <v>4320</v>
          </cell>
        </row>
        <row r="1704">
          <cell r="A1704" t="str">
            <v>CONDULETA LB  2  TIPO LIVIANA AMERICANA</v>
          </cell>
          <cell r="B1704">
            <v>28700</v>
          </cell>
          <cell r="C1704" t="str">
            <v>ML</v>
          </cell>
          <cell r="D1704">
            <v>34440</v>
          </cell>
          <cell r="E1704">
            <v>5510.4000000000005</v>
          </cell>
          <cell r="F1704">
            <v>39950</v>
          </cell>
        </row>
        <row r="1705">
          <cell r="A1705" t="str">
            <v>CONDULETA EN T 11/2 U.S.A. SIN TAPA</v>
          </cell>
          <cell r="B1705">
            <v>7053.2001953124991</v>
          </cell>
          <cell r="C1705" t="str">
            <v>ML</v>
          </cell>
          <cell r="D1705">
            <v>8463.8402343749985</v>
          </cell>
          <cell r="E1705">
            <v>1354.2144374999998</v>
          </cell>
          <cell r="F1705">
            <v>9818</v>
          </cell>
        </row>
        <row r="1706">
          <cell r="A1706" t="str">
            <v>CONDULETA DE 4"</v>
          </cell>
          <cell r="B1706">
            <v>65000</v>
          </cell>
          <cell r="C1706" t="str">
            <v>UND</v>
          </cell>
          <cell r="D1706">
            <v>78000</v>
          </cell>
          <cell r="E1706">
            <v>12480</v>
          </cell>
          <cell r="F1706">
            <v>90480</v>
          </cell>
        </row>
        <row r="1707">
          <cell r="A1707" t="str">
            <v>CONECTOR AISLADO 1/0-300,1/0-300AWG</v>
          </cell>
          <cell r="B1707">
            <v>5000</v>
          </cell>
          <cell r="C1707" t="str">
            <v>UND</v>
          </cell>
          <cell r="D1707">
            <v>6000</v>
          </cell>
          <cell r="E1707">
            <v>960</v>
          </cell>
          <cell r="F1707">
            <v>6960</v>
          </cell>
        </row>
        <row r="1708">
          <cell r="A1708" t="str">
            <v>CONECTOR AISLADO 6-3/0,6-3/0AWG</v>
          </cell>
          <cell r="B1708">
            <v>5000</v>
          </cell>
          <cell r="C1708" t="str">
            <v>UND</v>
          </cell>
          <cell r="D1708">
            <v>6000</v>
          </cell>
          <cell r="E1708">
            <v>960</v>
          </cell>
          <cell r="F1708">
            <v>6960</v>
          </cell>
        </row>
        <row r="1709">
          <cell r="A1709" t="str">
            <v>CONECTOR ALUMINIO -ALUMINIO 1/2X21/2"(3P</v>
          </cell>
          <cell r="B1709">
            <v>13345</v>
          </cell>
          <cell r="C1709" t="str">
            <v>UND</v>
          </cell>
          <cell r="D1709">
            <v>16014</v>
          </cell>
          <cell r="E1709">
            <v>2562.2400000000002</v>
          </cell>
          <cell r="F1709">
            <v>18576</v>
          </cell>
        </row>
        <row r="1710">
          <cell r="A1710" t="str">
            <v>CONECTOR ALUMINIO ALUMINIO 2/0 -8PERNOS</v>
          </cell>
          <cell r="B1710">
            <v>29500</v>
          </cell>
          <cell r="C1710" t="str">
            <v>UND</v>
          </cell>
          <cell r="D1710">
            <v>35400</v>
          </cell>
          <cell r="E1710">
            <v>5664</v>
          </cell>
          <cell r="F1710">
            <v>41064</v>
          </cell>
        </row>
        <row r="1711">
          <cell r="A1711" t="str">
            <v>CONECTOR ALUMINIO-ALUMINIO (1PERNO)</v>
          </cell>
          <cell r="B1711">
            <v>1012</v>
          </cell>
          <cell r="C1711" t="str">
            <v>UND</v>
          </cell>
          <cell r="D1711">
            <v>1214.3999999999999</v>
          </cell>
          <cell r="E1711">
            <v>194.30399999999997</v>
          </cell>
          <cell r="F1711">
            <v>1409</v>
          </cell>
        </row>
        <row r="1712">
          <cell r="A1712" t="str">
            <v>CONECTOR ALUMINIO-ALUMINIO (2 PERNOS)</v>
          </cell>
          <cell r="B1712">
            <v>1575.19995117188</v>
          </cell>
          <cell r="C1712" t="str">
            <v>UND</v>
          </cell>
          <cell r="D1712">
            <v>1890.2399414062559</v>
          </cell>
          <cell r="E1712">
            <v>302.43839062500092</v>
          </cell>
          <cell r="F1712">
            <v>2193</v>
          </cell>
        </row>
        <row r="1713">
          <cell r="A1713" t="str">
            <v>CONECTOR ALUMINIO-ALUMINIO 266.8 4PERNOS</v>
          </cell>
          <cell r="B1713">
            <v>40975</v>
          </cell>
          <cell r="C1713" t="str">
            <v>UND</v>
          </cell>
          <cell r="D1713">
            <v>49170</v>
          </cell>
          <cell r="E1713">
            <v>7867.2</v>
          </cell>
          <cell r="F1713">
            <v>57037</v>
          </cell>
        </row>
        <row r="1714">
          <cell r="A1714" t="str">
            <v>CONECTOR AMPHENOL 5A 550V</v>
          </cell>
          <cell r="B1714">
            <v>2821</v>
          </cell>
          <cell r="C1714" t="str">
            <v>UND</v>
          </cell>
          <cell r="D1714">
            <v>3385.2</v>
          </cell>
          <cell r="E1714">
            <v>541.63199999999995</v>
          </cell>
          <cell r="F1714">
            <v>3927</v>
          </cell>
        </row>
        <row r="1715">
          <cell r="A1715" t="str">
            <v>CONECTOR AP-1 ACSR:6,4,2 ASC:6,4,2</v>
          </cell>
          <cell r="B1715">
            <v>323</v>
          </cell>
          <cell r="C1715" t="str">
            <v>UND</v>
          </cell>
          <cell r="D1715">
            <v>387.59999999999997</v>
          </cell>
          <cell r="E1715">
            <v>62.015999999999998</v>
          </cell>
          <cell r="F1715">
            <v>450</v>
          </cell>
        </row>
        <row r="1716">
          <cell r="A1716" t="str">
            <v>CONECTOR AP-2 ACSR:2,1,1/0,2/0ASC:1/0,2/</v>
          </cell>
          <cell r="B1716">
            <v>430</v>
          </cell>
          <cell r="C1716" t="str">
            <v>UND</v>
          </cell>
          <cell r="D1716">
            <v>516</v>
          </cell>
          <cell r="E1716">
            <v>82.56</v>
          </cell>
          <cell r="F1716">
            <v>599</v>
          </cell>
        </row>
        <row r="1717">
          <cell r="A1717" t="str">
            <v>CONECTOR AUTODESFORRE AZUL</v>
          </cell>
          <cell r="B1717">
            <v>267</v>
          </cell>
          <cell r="C1717" t="str">
            <v>UND</v>
          </cell>
          <cell r="D1717">
            <v>320.39999999999998</v>
          </cell>
          <cell r="E1717">
            <v>51.263999999999996</v>
          </cell>
          <cell r="F1717">
            <v>372</v>
          </cell>
        </row>
        <row r="1718">
          <cell r="A1718" t="str">
            <v>CONECTOR AUTODESFORRE ROJO</v>
          </cell>
          <cell r="B1718">
            <v>408</v>
          </cell>
          <cell r="C1718" t="str">
            <v>UND</v>
          </cell>
          <cell r="D1718">
            <v>489.59999999999997</v>
          </cell>
          <cell r="E1718">
            <v>78.335999999999999</v>
          </cell>
          <cell r="F1718">
            <v>568</v>
          </cell>
        </row>
        <row r="1719">
          <cell r="A1719" t="str">
            <v>CONECTOR BIMET.CON CHAQUETA</v>
          </cell>
          <cell r="B1719">
            <v>5000</v>
          </cell>
          <cell r="C1719" t="str">
            <v>UND</v>
          </cell>
          <cell r="D1719">
            <v>6000</v>
          </cell>
          <cell r="E1719">
            <v>960</v>
          </cell>
          <cell r="F1719">
            <v>6960</v>
          </cell>
        </row>
        <row r="1720">
          <cell r="A1720" t="str">
            <v>CONECTOR BIMET.CON CHAQUETA 2/0-4/0</v>
          </cell>
          <cell r="B1720">
            <v>5000</v>
          </cell>
          <cell r="C1720" t="str">
            <v>UND</v>
          </cell>
          <cell r="D1720">
            <v>6000</v>
          </cell>
          <cell r="E1720">
            <v>960</v>
          </cell>
          <cell r="F1720">
            <v>6960</v>
          </cell>
        </row>
        <row r="1721">
          <cell r="A1721" t="str">
            <v>CONECTOR BIMET.CON CHAQUETA 2-1/0</v>
          </cell>
          <cell r="B1721">
            <v>5000</v>
          </cell>
          <cell r="C1721" t="str">
            <v>UND</v>
          </cell>
          <cell r="D1721">
            <v>6000</v>
          </cell>
          <cell r="E1721">
            <v>960</v>
          </cell>
          <cell r="F1721">
            <v>6960</v>
          </cell>
        </row>
        <row r="1722">
          <cell r="A1722" t="str">
            <v>CONECTOR BIMET.CON CHAQUETA REF:P150 2/0</v>
          </cell>
          <cell r="B1722">
            <v>9000</v>
          </cell>
          <cell r="C1722" t="str">
            <v>UND</v>
          </cell>
          <cell r="D1722">
            <v>10800</v>
          </cell>
          <cell r="E1722">
            <v>1728</v>
          </cell>
          <cell r="F1722">
            <v>12528</v>
          </cell>
        </row>
        <row r="1723">
          <cell r="A1723" t="str">
            <v>CONECTOR BIMET.CON CHAQUETA REF:P50</v>
          </cell>
          <cell r="B1723">
            <v>5000</v>
          </cell>
          <cell r="C1723" t="str">
            <v>UND</v>
          </cell>
          <cell r="D1723">
            <v>6000</v>
          </cell>
          <cell r="E1723">
            <v>960</v>
          </cell>
          <cell r="F1723">
            <v>6960</v>
          </cell>
        </row>
        <row r="1724">
          <cell r="A1724" t="str">
            <v>CONECTOR BIMET.CON CHAQUETA REF:P95 1/0-</v>
          </cell>
          <cell r="B1724">
            <v>5000</v>
          </cell>
          <cell r="C1724" t="str">
            <v>UND</v>
          </cell>
          <cell r="D1724">
            <v>6000</v>
          </cell>
          <cell r="E1724">
            <v>960</v>
          </cell>
          <cell r="F1724">
            <v>6960</v>
          </cell>
        </row>
        <row r="1725">
          <cell r="A1725" t="str">
            <v>CONECTOR BIMETALICO 1/0AWG 1398AMP.</v>
          </cell>
          <cell r="B1725">
            <v>35200</v>
          </cell>
          <cell r="C1725" t="str">
            <v>UND</v>
          </cell>
          <cell r="D1725">
            <v>42240</v>
          </cell>
          <cell r="E1725">
            <v>6758.4000000000005</v>
          </cell>
          <cell r="F1725">
            <v>48998</v>
          </cell>
        </row>
        <row r="1726">
          <cell r="A1726" t="str">
            <v>CONECTOR BIMETALICO 2/0AWG 3008AMP.</v>
          </cell>
          <cell r="B1726">
            <v>44220</v>
          </cell>
          <cell r="C1726" t="str">
            <v>UND</v>
          </cell>
          <cell r="D1726">
            <v>53064</v>
          </cell>
          <cell r="E1726">
            <v>8490.24</v>
          </cell>
          <cell r="F1726">
            <v>61554</v>
          </cell>
        </row>
        <row r="1727">
          <cell r="A1727" t="str">
            <v>CONECTOR BIMETALICO 2AWG 1658AMP.</v>
          </cell>
          <cell r="B1727">
            <v>15510</v>
          </cell>
          <cell r="C1727" t="str">
            <v>UND</v>
          </cell>
          <cell r="D1727">
            <v>18612</v>
          </cell>
          <cell r="E1727">
            <v>2977.92</v>
          </cell>
          <cell r="F1727">
            <v>21590</v>
          </cell>
        </row>
        <row r="1728">
          <cell r="A1728" t="str">
            <v>CONECTOR BIMETALICO 4/0AWG 2189AMP.</v>
          </cell>
          <cell r="B1728">
            <v>51508</v>
          </cell>
          <cell r="C1728" t="str">
            <v>UND</v>
          </cell>
          <cell r="D1728">
            <v>61809.599999999999</v>
          </cell>
          <cell r="E1728">
            <v>9889.5360000000001</v>
          </cell>
          <cell r="F1728">
            <v>71699</v>
          </cell>
        </row>
        <row r="1729">
          <cell r="A1729" t="str">
            <v>CONECTOR BIMETALICO 5/16X11/2"(1PERNO)</v>
          </cell>
          <cell r="B1729">
            <v>1380.5</v>
          </cell>
          <cell r="C1729" t="str">
            <v>UND</v>
          </cell>
          <cell r="D1729">
            <v>1656.6</v>
          </cell>
          <cell r="E1729">
            <v>265.05599999999998</v>
          </cell>
          <cell r="F1729">
            <v>1922</v>
          </cell>
        </row>
        <row r="1730">
          <cell r="A1730" t="str">
            <v>CONECTOR BIMETALICO 5/16X11/2"(2PERNO)</v>
          </cell>
          <cell r="B1730">
            <v>2022</v>
          </cell>
          <cell r="C1730" t="str">
            <v>UND</v>
          </cell>
          <cell r="D1730">
            <v>2426.4</v>
          </cell>
          <cell r="E1730">
            <v>388.22400000000005</v>
          </cell>
          <cell r="F1730">
            <v>2815</v>
          </cell>
        </row>
        <row r="1731">
          <cell r="A1731" t="str">
            <v>CONECTOR CU TIPO PALA PARA 150A</v>
          </cell>
          <cell r="B1731">
            <v>13517</v>
          </cell>
          <cell r="C1731" t="str">
            <v>UND</v>
          </cell>
          <cell r="D1731">
            <v>16220.4</v>
          </cell>
          <cell r="E1731">
            <v>2595.2640000000001</v>
          </cell>
          <cell r="F1731">
            <v>18816</v>
          </cell>
        </row>
        <row r="1732">
          <cell r="A1732" t="str">
            <v>CONECTOR CURVO 1 U.S.A</v>
          </cell>
          <cell r="B1732">
            <v>6064.7998046875009</v>
          </cell>
          <cell r="C1732" t="str">
            <v>UND</v>
          </cell>
          <cell r="D1732">
            <v>7277.7597656250009</v>
          </cell>
          <cell r="E1732">
            <v>1164.4415625000001</v>
          </cell>
          <cell r="F1732">
            <v>8442</v>
          </cell>
        </row>
        <row r="1733">
          <cell r="A1733" t="str">
            <v>CONECTOR CURVO 1/2 NL</v>
          </cell>
          <cell r="B1733">
            <v>1330</v>
          </cell>
          <cell r="C1733" t="str">
            <v>UND</v>
          </cell>
          <cell r="D1733">
            <v>1596</v>
          </cell>
          <cell r="E1733">
            <v>255.36</v>
          </cell>
          <cell r="F1733">
            <v>1851</v>
          </cell>
        </row>
        <row r="1734">
          <cell r="A1734" t="str">
            <v>CONECTOR CURVO 3/4 NAL</v>
          </cell>
          <cell r="B1734">
            <v>1820</v>
          </cell>
          <cell r="C1734" t="str">
            <v>UND</v>
          </cell>
          <cell r="D1734">
            <v>2184</v>
          </cell>
          <cell r="E1734">
            <v>349.44</v>
          </cell>
          <cell r="F1734">
            <v>2533</v>
          </cell>
        </row>
        <row r="1735">
          <cell r="A1735" t="str">
            <v>CONECTOR CURVO U.S.A. 3/4</v>
          </cell>
          <cell r="B1735">
            <v>3949.3999023437505</v>
          </cell>
          <cell r="C1735" t="str">
            <v>UND</v>
          </cell>
          <cell r="D1735">
            <v>4739.2798828125005</v>
          </cell>
          <cell r="E1735">
            <v>758.28478125000015</v>
          </cell>
          <cell r="F1735">
            <v>5498</v>
          </cell>
        </row>
        <row r="1736">
          <cell r="A1736" t="str">
            <v>CONECTOR DBH REF:YH0-100</v>
          </cell>
          <cell r="B1736">
            <v>4000</v>
          </cell>
          <cell r="C1736" t="str">
            <v>UND</v>
          </cell>
          <cell r="D1736">
            <v>4800</v>
          </cell>
          <cell r="E1736">
            <v>768</v>
          </cell>
          <cell r="F1736">
            <v>5568</v>
          </cell>
        </row>
        <row r="1737">
          <cell r="A1737" t="str">
            <v>CONECTOR DBH-2 ACSR:1/0-2/0 ASC:2/0-3/0</v>
          </cell>
          <cell r="B1737">
            <v>1300</v>
          </cell>
          <cell r="C1737" t="str">
            <v>UND</v>
          </cell>
          <cell r="D1737">
            <v>1560</v>
          </cell>
          <cell r="E1737">
            <v>249.6</v>
          </cell>
          <cell r="F1737">
            <v>1810</v>
          </cell>
        </row>
        <row r="1738">
          <cell r="A1738" t="str">
            <v>CONECTOR DBH-3 ACSR:3/0-4/0 ASC:4/0</v>
          </cell>
          <cell r="B1738">
            <v>1216</v>
          </cell>
          <cell r="C1738" t="str">
            <v>UND</v>
          </cell>
          <cell r="D1738">
            <v>1459.2</v>
          </cell>
          <cell r="E1738">
            <v>233.47200000000001</v>
          </cell>
          <cell r="F1738">
            <v>1693</v>
          </cell>
        </row>
        <row r="1739">
          <cell r="A1739" t="str">
            <v>CONECTOR DBH-4 ACSR:1,1/0,2/0 ASC:1-3</v>
          </cell>
          <cell r="B1739">
            <v>1238</v>
          </cell>
          <cell r="C1739" t="str">
            <v>UND</v>
          </cell>
          <cell r="D1739">
            <v>1485.6</v>
          </cell>
          <cell r="E1739">
            <v>237.696</v>
          </cell>
          <cell r="F1739">
            <v>1723</v>
          </cell>
        </row>
        <row r="1740">
          <cell r="A1740" t="str">
            <v>CONECTOR DBH-5 ACSR 3/0,4/0 ASC:3/0,4/0</v>
          </cell>
          <cell r="B1740">
            <v>1528</v>
          </cell>
          <cell r="C1740" t="str">
            <v>UND</v>
          </cell>
          <cell r="D1740">
            <v>1833.6</v>
          </cell>
          <cell r="E1740">
            <v>293.37599999999998</v>
          </cell>
          <cell r="F1740">
            <v>2127</v>
          </cell>
        </row>
        <row r="1741">
          <cell r="A1741" t="str">
            <v>CONECTOR DBH-6 ACSR:6,4,3,2ASC:6,4,3,2,1</v>
          </cell>
          <cell r="B1741">
            <v>799</v>
          </cell>
          <cell r="C1741" t="str">
            <v>UND</v>
          </cell>
          <cell r="D1741">
            <v>958.8</v>
          </cell>
          <cell r="E1741">
            <v>153.40799999999999</v>
          </cell>
          <cell r="F1741">
            <v>1112</v>
          </cell>
        </row>
        <row r="1742">
          <cell r="A1742" t="str">
            <v>CONECTOR DBH-7 ACSR:3/0,4/0 ASC:3/0,4/0</v>
          </cell>
          <cell r="B1742">
            <v>1333</v>
          </cell>
          <cell r="C1742" t="str">
            <v>UND</v>
          </cell>
          <cell r="D1742">
            <v>1599.6</v>
          </cell>
          <cell r="E1742">
            <v>255.93599999999998</v>
          </cell>
          <cell r="F1742">
            <v>1856</v>
          </cell>
        </row>
        <row r="1743">
          <cell r="A1743" t="str">
            <v>CONECTOR DBH-8 ACSR:4,3,2,1,1/0 ASC:1/0</v>
          </cell>
          <cell r="B1743">
            <v>805</v>
          </cell>
          <cell r="C1743" t="str">
            <v>UND</v>
          </cell>
          <cell r="D1743">
            <v>966</v>
          </cell>
          <cell r="E1743">
            <v>154.56</v>
          </cell>
          <cell r="F1743">
            <v>1121</v>
          </cell>
        </row>
        <row r="1744">
          <cell r="A1744" t="str">
            <v>CONECTOR DE RESORTE AMARILLO CALY</v>
          </cell>
          <cell r="B1744">
            <v>99.400001525878906</v>
          </cell>
          <cell r="C1744" t="str">
            <v>UND</v>
          </cell>
          <cell r="D1744">
            <v>119.28000183105468</v>
          </cell>
          <cell r="E1744">
            <v>19.084800292968747</v>
          </cell>
          <cell r="F1744">
            <v>138</v>
          </cell>
        </row>
        <row r="1745">
          <cell r="A1745" t="str">
            <v>CONECTOR KSU 1-250MCM  BURDY</v>
          </cell>
          <cell r="B1745">
            <v>1692.59997558594</v>
          </cell>
          <cell r="C1745" t="str">
            <v>UND</v>
          </cell>
          <cell r="D1745">
            <v>2031.1199707031278</v>
          </cell>
          <cell r="E1745">
            <v>324.97919531250045</v>
          </cell>
          <cell r="F1745">
            <v>2356</v>
          </cell>
        </row>
        <row r="1746">
          <cell r="A1746" t="str">
            <v>CONECTOR KSU 29 BURDY</v>
          </cell>
          <cell r="B1746">
            <v>1692.59997558594</v>
          </cell>
          <cell r="C1746" t="str">
            <v>UND</v>
          </cell>
          <cell r="D1746">
            <v>2031.1199707031278</v>
          </cell>
          <cell r="E1746">
            <v>324.97919531250045</v>
          </cell>
          <cell r="F1746">
            <v>2356</v>
          </cell>
        </row>
        <row r="1747">
          <cell r="A1747" t="str">
            <v>CONECTOR KSU-22</v>
          </cell>
          <cell r="B1747">
            <v>3000</v>
          </cell>
          <cell r="C1747" t="str">
            <v>UND</v>
          </cell>
          <cell r="D1747">
            <v>3600</v>
          </cell>
          <cell r="E1747">
            <v>576</v>
          </cell>
          <cell r="F1747">
            <v>4176</v>
          </cell>
        </row>
        <row r="1748">
          <cell r="A1748" t="str">
            <v>CONECTOR P/CABLE GUARDA 1/4  2 PERNOS</v>
          </cell>
          <cell r="B1748">
            <v>3245</v>
          </cell>
          <cell r="C1748" t="str">
            <v>UND</v>
          </cell>
          <cell r="D1748">
            <v>3894</v>
          </cell>
          <cell r="E1748">
            <v>623.04</v>
          </cell>
          <cell r="F1748">
            <v>4517</v>
          </cell>
        </row>
        <row r="1749">
          <cell r="A1749" t="str">
            <v>CONECTOR PARA MANDO MOTOR ABB</v>
          </cell>
          <cell r="B1749">
            <v>18000</v>
          </cell>
          <cell r="C1749" t="str">
            <v>UND</v>
          </cell>
          <cell r="D1749">
            <v>21600</v>
          </cell>
          <cell r="E1749">
            <v>3456</v>
          </cell>
          <cell r="F1749">
            <v>25056</v>
          </cell>
        </row>
        <row r="1750">
          <cell r="A1750" t="str">
            <v>CONECTOR PARA VARILLA COOPERWELD</v>
          </cell>
          <cell r="B1750">
            <v>1217</v>
          </cell>
          <cell r="C1750" t="str">
            <v>UND</v>
          </cell>
          <cell r="D1750">
            <v>1460.3999999999999</v>
          </cell>
          <cell r="E1750">
            <v>233.66399999999999</v>
          </cell>
          <cell r="F1750">
            <v>1694</v>
          </cell>
        </row>
        <row r="1751">
          <cell r="A1751" t="str">
            <v>CONECTOR RECTO 1" NACIONAL</v>
          </cell>
          <cell r="B1751">
            <v>352.79998779296898</v>
          </cell>
          <cell r="C1751" t="str">
            <v>UND</v>
          </cell>
          <cell r="D1751">
            <v>423.35998535156278</v>
          </cell>
          <cell r="E1751">
            <v>67.737597656250045</v>
          </cell>
          <cell r="F1751">
            <v>491</v>
          </cell>
        </row>
        <row r="1752">
          <cell r="A1752" t="str">
            <v>CONECTOR RECTO 1" USA</v>
          </cell>
          <cell r="B1752">
            <v>4550</v>
          </cell>
          <cell r="C1752" t="str">
            <v>UND</v>
          </cell>
          <cell r="D1752">
            <v>5460</v>
          </cell>
          <cell r="E1752">
            <v>873.6</v>
          </cell>
          <cell r="F1752">
            <v>6334</v>
          </cell>
        </row>
        <row r="1753">
          <cell r="A1753" t="str">
            <v>CONECTOR RECTO 1/2 NAL</v>
          </cell>
          <cell r="B1753">
            <v>4000</v>
          </cell>
          <cell r="C1753" t="str">
            <v>UND</v>
          </cell>
          <cell r="D1753">
            <v>4800</v>
          </cell>
          <cell r="E1753">
            <v>768</v>
          </cell>
          <cell r="F1753">
            <v>5568</v>
          </cell>
        </row>
        <row r="1754">
          <cell r="A1754" t="str">
            <v>CONECTOR RECTO 1/2 USA</v>
          </cell>
          <cell r="B1754">
            <v>1411.19995117188</v>
          </cell>
          <cell r="C1754" t="str">
            <v>UND</v>
          </cell>
          <cell r="D1754">
            <v>1693.4399414062559</v>
          </cell>
          <cell r="E1754">
            <v>270.95039062500098</v>
          </cell>
          <cell r="F1754">
            <v>1964</v>
          </cell>
        </row>
        <row r="1755">
          <cell r="A1755" t="str">
            <v>CONECTOR RECTO 11/2</v>
          </cell>
          <cell r="B1755">
            <v>10747.799804687498</v>
          </cell>
          <cell r="C1755" t="str">
            <v>UND</v>
          </cell>
          <cell r="D1755">
            <v>12897.359765624997</v>
          </cell>
          <cell r="E1755">
            <v>2063.5775624999997</v>
          </cell>
          <cell r="F1755">
            <v>14961</v>
          </cell>
        </row>
        <row r="1756">
          <cell r="A1756" t="str">
            <v>CONECTOR RECTO 11/4 NAL</v>
          </cell>
          <cell r="B1756">
            <v>4000</v>
          </cell>
          <cell r="C1756" t="str">
            <v>UND</v>
          </cell>
          <cell r="D1756">
            <v>4800</v>
          </cell>
          <cell r="E1756">
            <v>768</v>
          </cell>
          <cell r="F1756">
            <v>5568</v>
          </cell>
        </row>
        <row r="1757">
          <cell r="A1757" t="str">
            <v>CONECTOR RECTO 2 U.S.A</v>
          </cell>
          <cell r="B1757">
            <v>12003.599609375</v>
          </cell>
          <cell r="C1757" t="str">
            <v>UND</v>
          </cell>
          <cell r="D1757">
            <v>14404.319531249999</v>
          </cell>
          <cell r="E1757">
            <v>2304.6911249999998</v>
          </cell>
          <cell r="F1757">
            <v>16709</v>
          </cell>
        </row>
        <row r="1758">
          <cell r="A1758" t="str">
            <v>CONECTOR RECTO 3/4 U.S.A</v>
          </cell>
          <cell r="B1758">
            <v>2115.3999023437505</v>
          </cell>
          <cell r="C1758" t="str">
            <v>UND</v>
          </cell>
          <cell r="D1758">
            <v>2538.4798828125004</v>
          </cell>
          <cell r="E1758">
            <v>406.15678125000005</v>
          </cell>
          <cell r="F1758">
            <v>2945</v>
          </cell>
        </row>
        <row r="1759">
          <cell r="A1759" t="str">
            <v>CONECTOR RECTO ALUMINIO  EN PALA 80X80</v>
          </cell>
          <cell r="B1759">
            <v>70000</v>
          </cell>
          <cell r="C1759" t="str">
            <v>UND</v>
          </cell>
          <cell r="D1759">
            <v>84000</v>
          </cell>
          <cell r="E1759">
            <v>13440</v>
          </cell>
          <cell r="F1759">
            <v>97440</v>
          </cell>
        </row>
        <row r="1760">
          <cell r="A1760" t="str">
            <v>CONECTOR RELLENO PARA EMPALME UR</v>
          </cell>
          <cell r="B1760">
            <v>80</v>
          </cell>
          <cell r="C1760" t="str">
            <v>UND</v>
          </cell>
          <cell r="D1760">
            <v>96</v>
          </cell>
          <cell r="E1760">
            <v>15.36</v>
          </cell>
          <cell r="F1760">
            <v>111</v>
          </cell>
        </row>
        <row r="1761">
          <cell r="A1761" t="str">
            <v>CONECTOR RELLENO PARA EMPALME UY2</v>
          </cell>
          <cell r="B1761">
            <v>42.900001525878899</v>
          </cell>
          <cell r="C1761" t="str">
            <v>UND</v>
          </cell>
          <cell r="D1761">
            <v>51.480001831054679</v>
          </cell>
          <cell r="E1761">
            <v>8.2368002929687485</v>
          </cell>
          <cell r="F1761">
            <v>60</v>
          </cell>
        </row>
        <row r="1762">
          <cell r="A1762" t="str">
            <v>CONECTOR RESORTE AMARILLO 18 A 12AWG</v>
          </cell>
          <cell r="B1762">
            <v>238</v>
          </cell>
          <cell r="C1762" t="str">
            <v>UND</v>
          </cell>
          <cell r="D1762">
            <v>285.59999999999997</v>
          </cell>
          <cell r="E1762">
            <v>45.695999999999998</v>
          </cell>
          <cell r="F1762">
            <v>331</v>
          </cell>
        </row>
        <row r="1763">
          <cell r="A1763" t="str">
            <v>CONECTOR RESORTE AZUL 10 A 6AWG</v>
          </cell>
          <cell r="B1763">
            <v>933</v>
          </cell>
          <cell r="C1763" t="str">
            <v>UND</v>
          </cell>
          <cell r="D1763">
            <v>1119.5999999999999</v>
          </cell>
          <cell r="E1763">
            <v>179.136</v>
          </cell>
          <cell r="F1763">
            <v>1299</v>
          </cell>
        </row>
        <row r="1764">
          <cell r="A1764" t="str">
            <v>CONECTOR RESORTE GRIS 12 A 8AWG</v>
          </cell>
          <cell r="B1764">
            <v>543</v>
          </cell>
          <cell r="C1764" t="str">
            <v>UND</v>
          </cell>
          <cell r="D1764">
            <v>651.6</v>
          </cell>
          <cell r="E1764">
            <v>104.256</v>
          </cell>
          <cell r="F1764">
            <v>756</v>
          </cell>
        </row>
        <row r="1765">
          <cell r="A1765" t="str">
            <v>CONECTOR RESORTE ROJO 16 A 10AWG</v>
          </cell>
          <cell r="B1765">
            <v>366</v>
          </cell>
          <cell r="C1765" t="str">
            <v>UND</v>
          </cell>
          <cell r="D1765">
            <v>439.2</v>
          </cell>
          <cell r="E1765">
            <v>70.272000000000006</v>
          </cell>
          <cell r="F1765">
            <v>509</v>
          </cell>
        </row>
        <row r="1766">
          <cell r="A1766" t="str">
            <v>CONECTOR RG-59</v>
          </cell>
          <cell r="B1766">
            <v>4000</v>
          </cell>
          <cell r="C1766" t="str">
            <v>UND</v>
          </cell>
          <cell r="D1766">
            <v>4800</v>
          </cell>
          <cell r="E1766">
            <v>768</v>
          </cell>
          <cell r="F1766">
            <v>5568</v>
          </cell>
        </row>
        <row r="1767">
          <cell r="A1767" t="str">
            <v>CONECTOR RJ-45 CAT 5 50 MICRONES</v>
          </cell>
          <cell r="B1767">
            <v>505</v>
          </cell>
          <cell r="C1767" t="str">
            <v>UND</v>
          </cell>
          <cell r="D1767">
            <v>606</v>
          </cell>
          <cell r="E1767">
            <v>96.960000000000008</v>
          </cell>
          <cell r="F1767">
            <v>703</v>
          </cell>
        </row>
        <row r="1768">
          <cell r="A1768" t="str">
            <v>CONECTOR SC LIGHT-CRIMP MM CERM</v>
          </cell>
          <cell r="B1768">
            <v>25601</v>
          </cell>
          <cell r="C1768" t="str">
            <v>UND</v>
          </cell>
          <cell r="D1768">
            <v>30721.199999999997</v>
          </cell>
          <cell r="E1768">
            <v>4915.3919999999998</v>
          </cell>
          <cell r="F1768">
            <v>35637</v>
          </cell>
        </row>
        <row r="1769">
          <cell r="A1769" t="str">
            <v>CONECTOR SC MULTIMODO FIBRA OPTICA</v>
          </cell>
          <cell r="B1769">
            <v>14731</v>
          </cell>
          <cell r="C1769" t="str">
            <v>UND</v>
          </cell>
          <cell r="D1769">
            <v>17677.2</v>
          </cell>
          <cell r="E1769">
            <v>2828.3520000000003</v>
          </cell>
          <cell r="F1769">
            <v>20506</v>
          </cell>
        </row>
        <row r="1770">
          <cell r="A1770" t="str">
            <v>CONECTOR SUPERIOR MERLIN GERIN</v>
          </cell>
          <cell r="B1770">
            <v>18000</v>
          </cell>
          <cell r="C1770" t="str">
            <v>UND</v>
          </cell>
          <cell r="D1770">
            <v>21600</v>
          </cell>
          <cell r="E1770">
            <v>3456</v>
          </cell>
          <cell r="F1770">
            <v>25056</v>
          </cell>
        </row>
        <row r="1771">
          <cell r="A1771" t="str">
            <v>CONECTOR TIPO 1/0AWG BRONCE C/PERROS AJU</v>
          </cell>
          <cell r="B1771">
            <v>61200</v>
          </cell>
          <cell r="C1771" t="str">
            <v>UND</v>
          </cell>
          <cell r="D1771">
            <v>73440</v>
          </cell>
          <cell r="E1771">
            <v>11750.4</v>
          </cell>
          <cell r="F1771">
            <v>85190</v>
          </cell>
        </row>
        <row r="1772">
          <cell r="A1772" t="str">
            <v>CONECTOR TIPO HEMBRA ( LEGRAND)</v>
          </cell>
          <cell r="B1772">
            <v>478000</v>
          </cell>
          <cell r="C1772" t="str">
            <v>UND</v>
          </cell>
          <cell r="D1772">
            <v>573600</v>
          </cell>
          <cell r="E1772">
            <v>91776</v>
          </cell>
          <cell r="F1772">
            <v>665376</v>
          </cell>
        </row>
        <row r="1773">
          <cell r="A1773" t="str">
            <v>CONECTOR TIPO T 4/0 BRONCE C/PERROS AJUS</v>
          </cell>
          <cell r="B1773">
            <v>66300</v>
          </cell>
          <cell r="C1773" t="str">
            <v>UND</v>
          </cell>
          <cell r="D1773">
            <v>79560</v>
          </cell>
          <cell r="E1773">
            <v>12729.6</v>
          </cell>
          <cell r="F1773">
            <v>92290</v>
          </cell>
        </row>
        <row r="1774">
          <cell r="A1774" t="str">
            <v>CONECTOR TIPO VASTAGO 2/0</v>
          </cell>
          <cell r="B1774">
            <v>41003</v>
          </cell>
          <cell r="C1774" t="str">
            <v>UND</v>
          </cell>
          <cell r="D1774">
            <v>49203.6</v>
          </cell>
          <cell r="E1774">
            <v>7872.576</v>
          </cell>
          <cell r="F1774">
            <v>57076</v>
          </cell>
        </row>
        <row r="1775">
          <cell r="A1775" t="str">
            <v>CONECTOR TIPO VASTAGO 4/0</v>
          </cell>
          <cell r="B1775">
            <v>72359</v>
          </cell>
          <cell r="C1775" t="str">
            <v>UND</v>
          </cell>
          <cell r="D1775">
            <v>86830.8</v>
          </cell>
          <cell r="E1775">
            <v>13892.928</v>
          </cell>
          <cell r="F1775">
            <v>100724</v>
          </cell>
        </row>
        <row r="1776">
          <cell r="A1776" t="str">
            <v>CONECTOR TUBULAR #3/0 VERNI</v>
          </cell>
          <cell r="B1776">
            <v>4000</v>
          </cell>
          <cell r="C1776" t="str">
            <v>UND</v>
          </cell>
          <cell r="D1776">
            <v>4800</v>
          </cell>
          <cell r="E1776">
            <v>768</v>
          </cell>
          <cell r="F1776">
            <v>5568</v>
          </cell>
        </row>
        <row r="1777">
          <cell r="A1777" t="str">
            <v>CONECTOR TUBULAR #3/0 VERNI</v>
          </cell>
          <cell r="B1777">
            <v>4000</v>
          </cell>
          <cell r="C1777" t="str">
            <v>UND</v>
          </cell>
          <cell r="D1777">
            <v>4800</v>
          </cell>
          <cell r="E1777">
            <v>768</v>
          </cell>
          <cell r="F1777">
            <v>5568</v>
          </cell>
        </row>
        <row r="1778">
          <cell r="A1778" t="str">
            <v>CONECTOR TUBULAR #4 VERNI</v>
          </cell>
          <cell r="B1778">
            <v>4000</v>
          </cell>
          <cell r="C1778" t="str">
            <v>UND</v>
          </cell>
          <cell r="D1778">
            <v>4800</v>
          </cell>
          <cell r="E1778">
            <v>768</v>
          </cell>
          <cell r="F1778">
            <v>5568</v>
          </cell>
        </row>
        <row r="1779">
          <cell r="A1779" t="str">
            <v>CONECTOR TUBULAR #6 VERNI</v>
          </cell>
          <cell r="B1779">
            <v>4000</v>
          </cell>
          <cell r="C1779" t="str">
            <v>UND</v>
          </cell>
          <cell r="D1779">
            <v>4800</v>
          </cell>
          <cell r="E1779">
            <v>768</v>
          </cell>
          <cell r="F1779">
            <v>5568</v>
          </cell>
        </row>
        <row r="1780">
          <cell r="A1780" t="str">
            <v>CONECTOR TUBULAR 18-22 CALY</v>
          </cell>
          <cell r="B1780">
            <v>58.799999237060604</v>
          </cell>
          <cell r="C1780" t="str">
            <v>UND</v>
          </cell>
          <cell r="D1780">
            <v>70.559999084472722</v>
          </cell>
          <cell r="E1780">
            <v>11.289599853515636</v>
          </cell>
          <cell r="F1780">
            <v>82</v>
          </cell>
        </row>
        <row r="1781">
          <cell r="A1781" t="str">
            <v>CONECTOR TUBULAR 19-14 CLY</v>
          </cell>
          <cell r="B1781">
            <v>79.800003051757798</v>
          </cell>
          <cell r="C1781" t="str">
            <v>UND</v>
          </cell>
          <cell r="D1781">
            <v>95.760003662109355</v>
          </cell>
          <cell r="E1781">
            <v>15.321600585937498</v>
          </cell>
          <cell r="F1781">
            <v>111</v>
          </cell>
        </row>
        <row r="1782">
          <cell r="A1782" t="str">
            <v>CONECTOR TUBULAR 300MCM COBRE ROJO</v>
          </cell>
          <cell r="B1782">
            <v>3343</v>
          </cell>
          <cell r="C1782" t="str">
            <v>UND</v>
          </cell>
          <cell r="D1782">
            <v>4011.6</v>
          </cell>
          <cell r="E1782">
            <v>641.85599999999999</v>
          </cell>
          <cell r="F1782">
            <v>4653</v>
          </cell>
        </row>
        <row r="1783">
          <cell r="A1783" t="str">
            <v>CONECTOR TUBULAR 300MCM SIN MARCA</v>
          </cell>
          <cell r="B1783">
            <v>7100</v>
          </cell>
          <cell r="C1783" t="str">
            <v>UND</v>
          </cell>
          <cell r="D1783">
            <v>8520</v>
          </cell>
          <cell r="E1783">
            <v>1363.2</v>
          </cell>
          <cell r="F1783">
            <v>9883</v>
          </cell>
        </row>
        <row r="1784">
          <cell r="A1784" t="str">
            <v>CONECTOR TUBULAR C/ESTAÑADO No 250</v>
          </cell>
          <cell r="B1784">
            <v>12935</v>
          </cell>
          <cell r="C1784" t="str">
            <v>UND</v>
          </cell>
          <cell r="D1784">
            <v>15522</v>
          </cell>
          <cell r="E1784">
            <v>2483.52</v>
          </cell>
          <cell r="F1784">
            <v>18006</v>
          </cell>
        </row>
        <row r="1785">
          <cell r="A1785" t="str">
            <v>CONECTOR TUBULAR Cu/ESTAÑADO No 1/0</v>
          </cell>
          <cell r="B1785">
            <v>7200</v>
          </cell>
          <cell r="C1785" t="str">
            <v>UND</v>
          </cell>
          <cell r="D1785">
            <v>8640</v>
          </cell>
          <cell r="E1785">
            <v>1382.4</v>
          </cell>
          <cell r="F1785">
            <v>10022</v>
          </cell>
        </row>
        <row r="1786">
          <cell r="A1786" t="str">
            <v>CONECTOR TUBULAR Cu/ESTAÑADO No 1000</v>
          </cell>
          <cell r="B1786">
            <v>45604</v>
          </cell>
          <cell r="C1786" t="str">
            <v>UND</v>
          </cell>
          <cell r="D1786">
            <v>54724.799999999996</v>
          </cell>
          <cell r="E1786">
            <v>8755.9679999999989</v>
          </cell>
          <cell r="F1786">
            <v>63481</v>
          </cell>
        </row>
        <row r="1787">
          <cell r="A1787" t="str">
            <v>CONECTOR TUBULAR Cu/ESTAÑADO No 2</v>
          </cell>
          <cell r="B1787">
            <v>6802</v>
          </cell>
          <cell r="C1787" t="str">
            <v>UND</v>
          </cell>
          <cell r="D1787">
            <v>8162.4</v>
          </cell>
          <cell r="E1787">
            <v>1305.9839999999999</v>
          </cell>
          <cell r="F1787">
            <v>9468</v>
          </cell>
        </row>
        <row r="1788">
          <cell r="A1788" t="str">
            <v>CONECTOR TUBULAR Cu/ESTAÑADO No 2 D</v>
          </cell>
          <cell r="B1788">
            <v>6802</v>
          </cell>
          <cell r="C1788" t="str">
            <v>UND</v>
          </cell>
          <cell r="D1788">
            <v>8162.4</v>
          </cell>
          <cell r="E1788">
            <v>1305.9839999999999</v>
          </cell>
          <cell r="F1788">
            <v>9468</v>
          </cell>
        </row>
        <row r="1789">
          <cell r="A1789" t="str">
            <v>CONECTOR TUBULAR Cu/ESTAÑADO No 2/0</v>
          </cell>
          <cell r="B1789">
            <v>7739</v>
          </cell>
          <cell r="C1789" t="str">
            <v>UND</v>
          </cell>
          <cell r="D1789">
            <v>9286.7999999999993</v>
          </cell>
          <cell r="E1789">
            <v>1485.8879999999999</v>
          </cell>
          <cell r="F1789">
            <v>10773</v>
          </cell>
        </row>
        <row r="1790">
          <cell r="A1790" t="str">
            <v>CONECTOR TUBULAR Cu/ESTAÑADO No 2/0 D</v>
          </cell>
          <cell r="B1790">
            <v>7739</v>
          </cell>
          <cell r="C1790" t="str">
            <v>UND</v>
          </cell>
          <cell r="D1790">
            <v>9286.7999999999993</v>
          </cell>
          <cell r="E1790">
            <v>1485.8879999999999</v>
          </cell>
          <cell r="F1790">
            <v>10773</v>
          </cell>
        </row>
        <row r="1791">
          <cell r="A1791" t="str">
            <v>CONECTOR TUBULAR Cu/ESTAÑADO No 300</v>
          </cell>
          <cell r="B1791">
            <v>14434</v>
          </cell>
          <cell r="C1791" t="str">
            <v>UND</v>
          </cell>
          <cell r="D1791">
            <v>17320.8</v>
          </cell>
          <cell r="E1791">
            <v>2771.328</v>
          </cell>
          <cell r="F1791">
            <v>20092</v>
          </cell>
        </row>
        <row r="1792">
          <cell r="A1792" t="str">
            <v>CONECTOR TUBULAR Cu/ESTAÑADO No 350</v>
          </cell>
          <cell r="B1792">
            <v>15208</v>
          </cell>
          <cell r="C1792" t="str">
            <v>UND</v>
          </cell>
          <cell r="D1792">
            <v>18249.599999999999</v>
          </cell>
          <cell r="E1792">
            <v>2919.9359999999997</v>
          </cell>
          <cell r="F1792">
            <v>21170</v>
          </cell>
        </row>
        <row r="1793">
          <cell r="A1793" t="str">
            <v>CONECTOR TUBULAR Cu/ESTAÑADO No 4</v>
          </cell>
          <cell r="B1793">
            <v>6119</v>
          </cell>
          <cell r="C1793" t="str">
            <v>UND</v>
          </cell>
          <cell r="D1793">
            <v>7342.8</v>
          </cell>
          <cell r="E1793">
            <v>1174.848</v>
          </cell>
          <cell r="F1793">
            <v>8518</v>
          </cell>
        </row>
        <row r="1794">
          <cell r="A1794" t="str">
            <v>CONECTOR TUBULAR Cu/ESTAÑADO No 4/0</v>
          </cell>
          <cell r="B1794">
            <v>8723</v>
          </cell>
          <cell r="C1794" t="str">
            <v>UND</v>
          </cell>
          <cell r="D1794">
            <v>10467.6</v>
          </cell>
          <cell r="E1794">
            <v>1674.816</v>
          </cell>
          <cell r="F1794">
            <v>12142</v>
          </cell>
        </row>
        <row r="1795">
          <cell r="A1795" t="str">
            <v>CONECTOR TUBULAR Cu/ESTAÑADO No 500</v>
          </cell>
          <cell r="B1795">
            <v>18202</v>
          </cell>
          <cell r="C1795" t="str">
            <v>UND</v>
          </cell>
          <cell r="D1795">
            <v>21842.399999999998</v>
          </cell>
          <cell r="E1795">
            <v>3494.7839999999997</v>
          </cell>
          <cell r="F1795">
            <v>25337</v>
          </cell>
        </row>
        <row r="1796">
          <cell r="A1796" t="str">
            <v>CONECTOR TUBULAR Cu/ESTAÑADO No 6</v>
          </cell>
          <cell r="B1796">
            <v>5664</v>
          </cell>
          <cell r="C1796" t="str">
            <v>UND</v>
          </cell>
          <cell r="D1796">
            <v>6796.8</v>
          </cell>
          <cell r="E1796">
            <v>1087.4880000000001</v>
          </cell>
          <cell r="F1796">
            <v>7884</v>
          </cell>
        </row>
        <row r="1797">
          <cell r="A1797" t="str">
            <v>CONECTOR TUBULAR P/EMPALME  4/0X16</v>
          </cell>
          <cell r="B1797">
            <v>12880</v>
          </cell>
          <cell r="C1797" t="str">
            <v>UND</v>
          </cell>
          <cell r="D1797">
            <v>15456</v>
          </cell>
          <cell r="E1797">
            <v>2472.96</v>
          </cell>
          <cell r="F1797">
            <v>17929</v>
          </cell>
        </row>
        <row r="1798">
          <cell r="A1798" t="str">
            <v>CONECTOR TUBULAR P/EMPALME 4/0X23</v>
          </cell>
          <cell r="B1798">
            <v>15260</v>
          </cell>
          <cell r="C1798" t="str">
            <v>UND</v>
          </cell>
          <cell r="D1798">
            <v>18312</v>
          </cell>
          <cell r="E1798">
            <v>2929.92</v>
          </cell>
          <cell r="F1798">
            <v>21242</v>
          </cell>
        </row>
        <row r="1799">
          <cell r="A1799" t="str">
            <v>CONECTOR TUBULAR P/EMPALME 4/0X9"</v>
          </cell>
          <cell r="B1799">
            <v>10500</v>
          </cell>
          <cell r="C1799" t="str">
            <v>UND</v>
          </cell>
          <cell r="D1799">
            <v>12600</v>
          </cell>
          <cell r="E1799">
            <v>2016</v>
          </cell>
          <cell r="F1799">
            <v>14616</v>
          </cell>
        </row>
        <row r="1800">
          <cell r="A1800" t="str">
            <v>CONECTOR TUBULAR VINILO</v>
          </cell>
          <cell r="B1800">
            <v>238</v>
          </cell>
          <cell r="C1800" t="str">
            <v>UND</v>
          </cell>
          <cell r="D1800">
            <v>285.59999999999997</v>
          </cell>
          <cell r="E1800">
            <v>45.695999999999998</v>
          </cell>
          <cell r="F1800">
            <v>331</v>
          </cell>
        </row>
        <row r="1801">
          <cell r="A1801" t="str">
            <v>CONECTOR TUBULAR VINILO 10 A 12AWG</v>
          </cell>
          <cell r="B1801">
            <v>502</v>
          </cell>
          <cell r="C1801" t="str">
            <v>UND</v>
          </cell>
          <cell r="D1801">
            <v>602.4</v>
          </cell>
          <cell r="E1801">
            <v>96.384</v>
          </cell>
          <cell r="F1801">
            <v>699</v>
          </cell>
        </row>
        <row r="1802">
          <cell r="A1802" t="str">
            <v>CONECTOR TUBULAR VINILO 16 A 14AWG</v>
          </cell>
          <cell r="B1802">
            <v>349</v>
          </cell>
          <cell r="C1802" t="str">
            <v>UND</v>
          </cell>
          <cell r="D1802">
            <v>418.8</v>
          </cell>
          <cell r="E1802">
            <v>67.00800000000001</v>
          </cell>
          <cell r="F1802">
            <v>486</v>
          </cell>
        </row>
        <row r="1803">
          <cell r="A1803" t="str">
            <v>CONECTOR TUBULAR VINILO 8AWG</v>
          </cell>
          <cell r="B1803">
            <v>1457</v>
          </cell>
          <cell r="C1803" t="str">
            <v>UND</v>
          </cell>
          <cell r="D1803">
            <v>1748.3999999999999</v>
          </cell>
          <cell r="E1803">
            <v>279.74399999999997</v>
          </cell>
          <cell r="F1803">
            <v>2028</v>
          </cell>
        </row>
        <row r="1804">
          <cell r="A1804" t="str">
            <v>CONJUNTO ARMADO SINTAPA INT DOBLE</v>
          </cell>
          <cell r="B1804">
            <v>9610</v>
          </cell>
          <cell r="C1804" t="str">
            <v>UND</v>
          </cell>
          <cell r="D1804">
            <v>11532</v>
          </cell>
          <cell r="E1804">
            <v>1845.1200000000001</v>
          </cell>
          <cell r="F1804">
            <v>13377</v>
          </cell>
        </row>
        <row r="1805">
          <cell r="A1805" t="str">
            <v>CONMUTABLE +INT BLANCO</v>
          </cell>
          <cell r="B1805">
            <v>5730</v>
          </cell>
          <cell r="C1805" t="str">
            <v>UND</v>
          </cell>
          <cell r="D1805">
            <v>6876</v>
          </cell>
          <cell r="E1805">
            <v>1100.1600000000001</v>
          </cell>
          <cell r="F1805">
            <v>7976</v>
          </cell>
        </row>
        <row r="1806">
          <cell r="A1806" t="str">
            <v>CONMUTABLE CON LUZ PILOTO</v>
          </cell>
          <cell r="B1806">
            <v>5371</v>
          </cell>
          <cell r="C1806" t="str">
            <v>UND</v>
          </cell>
          <cell r="D1806">
            <v>6445.2</v>
          </cell>
          <cell r="E1806">
            <v>1031.232</v>
          </cell>
          <cell r="F1806">
            <v>7476</v>
          </cell>
        </row>
        <row r="1807">
          <cell r="A1807" t="str">
            <v>CONMUTABLE DOBLE</v>
          </cell>
          <cell r="B1807">
            <v>6030</v>
          </cell>
          <cell r="C1807" t="str">
            <v>UND</v>
          </cell>
          <cell r="D1807">
            <v>7236</v>
          </cell>
          <cell r="E1807">
            <v>1157.76</v>
          </cell>
          <cell r="F1807">
            <v>8394</v>
          </cell>
        </row>
        <row r="1808">
          <cell r="A1808" t="str">
            <v>CONMUTABLE SENCILLO CREMA</v>
          </cell>
          <cell r="B1808">
            <v>1866</v>
          </cell>
          <cell r="C1808" t="str">
            <v>UND</v>
          </cell>
          <cell r="D1808">
            <v>2239.1999999999998</v>
          </cell>
          <cell r="E1808">
            <v>358.27199999999999</v>
          </cell>
          <cell r="F1808">
            <v>2597</v>
          </cell>
        </row>
        <row r="1809">
          <cell r="A1809" t="str">
            <v>CONMUTABLE TRIPLE</v>
          </cell>
          <cell r="B1809">
            <v>8370</v>
          </cell>
          <cell r="C1809" t="str">
            <v>UND</v>
          </cell>
          <cell r="D1809">
            <v>10044</v>
          </cell>
          <cell r="E1809">
            <v>1607.04</v>
          </cell>
          <cell r="F1809">
            <v>11651</v>
          </cell>
        </row>
        <row r="1810">
          <cell r="A1810" t="str">
            <v>CONMUTADOR 2 POSICIONES</v>
          </cell>
          <cell r="B1810">
            <v>32000</v>
          </cell>
          <cell r="C1810" t="str">
            <v>UND</v>
          </cell>
          <cell r="D1810">
            <v>38400</v>
          </cell>
          <cell r="E1810">
            <v>6144</v>
          </cell>
          <cell r="F1810">
            <v>44544</v>
          </cell>
        </row>
        <row r="1811">
          <cell r="A1811" t="str">
            <v>CONMUTADOR 2 POSICIONES 22MM BRETER</v>
          </cell>
          <cell r="B1811">
            <v>8463</v>
          </cell>
          <cell r="C1811" t="str">
            <v>UND</v>
          </cell>
          <cell r="D1811">
            <v>10155.6</v>
          </cell>
          <cell r="E1811">
            <v>1624.8960000000002</v>
          </cell>
          <cell r="F1811">
            <v>11780</v>
          </cell>
        </row>
        <row r="1812">
          <cell r="A1812" t="str">
            <v>CONMUTADOR 2 POSICIONES CON LLAVE</v>
          </cell>
          <cell r="B1812">
            <v>71000</v>
          </cell>
          <cell r="C1812" t="str">
            <v>UND</v>
          </cell>
          <cell r="D1812">
            <v>85200</v>
          </cell>
          <cell r="E1812">
            <v>13632</v>
          </cell>
          <cell r="F1812">
            <v>98832</v>
          </cell>
        </row>
        <row r="1813">
          <cell r="A1813" t="str">
            <v>CONMUTADOR 2 POSICIONES KM</v>
          </cell>
          <cell r="B1813">
            <v>4000</v>
          </cell>
          <cell r="C1813" t="str">
            <v>UND</v>
          </cell>
          <cell r="D1813">
            <v>4800</v>
          </cell>
          <cell r="E1813">
            <v>768</v>
          </cell>
          <cell r="F1813">
            <v>5568</v>
          </cell>
        </row>
        <row r="1814">
          <cell r="A1814" t="str">
            <v>CONMUTADOR 2 POSICIONES SIN BLOQUE 22MM</v>
          </cell>
          <cell r="B1814">
            <v>5642</v>
          </cell>
          <cell r="C1814" t="str">
            <v>UND</v>
          </cell>
          <cell r="D1814">
            <v>6770.4</v>
          </cell>
          <cell r="E1814">
            <v>1083.2639999999999</v>
          </cell>
          <cell r="F1814">
            <v>7854</v>
          </cell>
        </row>
        <row r="1815">
          <cell r="A1815" t="str">
            <v>CONMUTADOR 2POSC.FIJAS CON LLAVE</v>
          </cell>
          <cell r="B1815">
            <v>115000</v>
          </cell>
          <cell r="C1815" t="str">
            <v>UND</v>
          </cell>
          <cell r="D1815">
            <v>138000</v>
          </cell>
          <cell r="E1815">
            <v>22080</v>
          </cell>
          <cell r="F1815">
            <v>160080</v>
          </cell>
        </row>
        <row r="1816">
          <cell r="A1816" t="str">
            <v>CONMUTADOR 2POSC.FIJAS NEGRO</v>
          </cell>
          <cell r="B1816">
            <v>69000</v>
          </cell>
          <cell r="C1816" t="str">
            <v>UND</v>
          </cell>
          <cell r="D1816">
            <v>82800</v>
          </cell>
          <cell r="E1816">
            <v>13248</v>
          </cell>
          <cell r="F1816">
            <v>96048</v>
          </cell>
        </row>
        <row r="1817">
          <cell r="A1817" t="str">
            <v>CONMUTADOR 3 POSICIONES</v>
          </cell>
          <cell r="B1817">
            <v>42000</v>
          </cell>
          <cell r="C1817" t="str">
            <v>UND</v>
          </cell>
          <cell r="D1817">
            <v>50400</v>
          </cell>
          <cell r="E1817">
            <v>8064</v>
          </cell>
          <cell r="F1817">
            <v>58464</v>
          </cell>
        </row>
        <row r="1818">
          <cell r="A1818" t="str">
            <v>CONMUTADOR 3 POSICIONES FIJAS</v>
          </cell>
          <cell r="B1818">
            <v>48000</v>
          </cell>
          <cell r="C1818" t="str">
            <v>UND</v>
          </cell>
          <cell r="D1818">
            <v>57600</v>
          </cell>
          <cell r="E1818">
            <v>9216</v>
          </cell>
          <cell r="F1818">
            <v>66816</v>
          </cell>
        </row>
        <row r="1819">
          <cell r="A1819" t="str">
            <v>CONMUTADOR 3 POSICIONES KM</v>
          </cell>
          <cell r="B1819">
            <v>4000</v>
          </cell>
          <cell r="C1819" t="str">
            <v>UND</v>
          </cell>
          <cell r="D1819">
            <v>4800</v>
          </cell>
          <cell r="E1819">
            <v>768</v>
          </cell>
          <cell r="F1819">
            <v>5568</v>
          </cell>
        </row>
        <row r="1820">
          <cell r="A1820" t="str">
            <v>CONMUTADOR 3 POSICIONES RETORNO AL CENTR</v>
          </cell>
          <cell r="B1820">
            <v>52000</v>
          </cell>
          <cell r="C1820" t="str">
            <v>UND</v>
          </cell>
          <cell r="D1820">
            <v>62400</v>
          </cell>
          <cell r="E1820">
            <v>9984</v>
          </cell>
          <cell r="F1820">
            <v>72384</v>
          </cell>
        </row>
        <row r="1821">
          <cell r="A1821" t="str">
            <v>CONMUTADOR 3POSC. FIJAS NEGRO</v>
          </cell>
          <cell r="B1821">
            <v>69000</v>
          </cell>
          <cell r="C1821" t="str">
            <v>UND</v>
          </cell>
          <cell r="D1821">
            <v>82800</v>
          </cell>
          <cell r="E1821">
            <v>13248</v>
          </cell>
          <cell r="F1821">
            <v>96048</v>
          </cell>
        </row>
        <row r="1822">
          <cell r="A1822" t="str">
            <v>CONMUTADOR 3POSC.FIJAS CON LLAVE</v>
          </cell>
          <cell r="B1822">
            <v>157000</v>
          </cell>
          <cell r="C1822" t="str">
            <v>UND</v>
          </cell>
          <cell r="D1822">
            <v>188400</v>
          </cell>
          <cell r="E1822">
            <v>30144</v>
          </cell>
          <cell r="F1822">
            <v>218544</v>
          </cell>
        </row>
        <row r="1823">
          <cell r="A1823" t="str">
            <v>CONMUTADOR 3POSC.RETORNO CENTRO</v>
          </cell>
          <cell r="B1823">
            <v>132000</v>
          </cell>
          <cell r="C1823" t="str">
            <v>UND</v>
          </cell>
          <cell r="D1823">
            <v>158400</v>
          </cell>
          <cell r="E1823">
            <v>25344</v>
          </cell>
          <cell r="F1823">
            <v>183744</v>
          </cell>
        </row>
        <row r="1824">
          <cell r="A1824" t="str">
            <v>CONMUTADOR 40AAC1 40CR MARGIRWS</v>
          </cell>
          <cell r="B1824">
            <v>42315</v>
          </cell>
          <cell r="C1824" t="str">
            <v>UND</v>
          </cell>
          <cell r="D1824">
            <v>50778</v>
          </cell>
          <cell r="E1824">
            <v>8124.4800000000005</v>
          </cell>
          <cell r="F1824">
            <v>58902</v>
          </cell>
        </row>
        <row r="1825">
          <cell r="A1825" t="str">
            <v>CONMUTADOR AMPERIMETRO 20AMP</v>
          </cell>
          <cell r="B1825">
            <v>38361.3984375</v>
          </cell>
          <cell r="C1825" t="str">
            <v>UND</v>
          </cell>
          <cell r="D1825">
            <v>46033.678124999999</v>
          </cell>
          <cell r="E1825">
            <v>7365.3885</v>
          </cell>
          <cell r="F1825">
            <v>53399</v>
          </cell>
        </row>
        <row r="1826">
          <cell r="A1826" t="str">
            <v>CONMUTADOR AMPERIMETRO 4 POS</v>
          </cell>
          <cell r="B1826">
            <v>79000</v>
          </cell>
          <cell r="C1826" t="str">
            <v>UND</v>
          </cell>
          <cell r="D1826">
            <v>94800</v>
          </cell>
          <cell r="E1826">
            <v>15168</v>
          </cell>
          <cell r="F1826">
            <v>109968</v>
          </cell>
        </row>
        <row r="1827">
          <cell r="A1827" t="str">
            <v>CONMUTADOR AMPERIMETRO REF:131811</v>
          </cell>
          <cell r="B1827">
            <v>4000</v>
          </cell>
          <cell r="C1827" t="str">
            <v>UND</v>
          </cell>
          <cell r="D1827">
            <v>4800</v>
          </cell>
          <cell r="E1827">
            <v>768</v>
          </cell>
          <cell r="F1827">
            <v>5568</v>
          </cell>
        </row>
        <row r="1828">
          <cell r="A1828" t="str">
            <v>CONMUTADOR BIPOLAR</v>
          </cell>
          <cell r="B1828">
            <v>23289</v>
          </cell>
          <cell r="C1828" t="str">
            <v>UND</v>
          </cell>
          <cell r="D1828">
            <v>27946.799999999999</v>
          </cell>
          <cell r="E1828">
            <v>4471.4880000000003</v>
          </cell>
          <cell r="F1828">
            <v>32418</v>
          </cell>
        </row>
        <row r="1829">
          <cell r="A1829" t="str">
            <v>CONMUTADOR CON LLAVE 2 POSICIONES FIJAS</v>
          </cell>
          <cell r="B1829">
            <v>40000</v>
          </cell>
          <cell r="C1829" t="str">
            <v>UND</v>
          </cell>
          <cell r="D1829">
            <v>48000</v>
          </cell>
          <cell r="E1829">
            <v>7680</v>
          </cell>
          <cell r="F1829">
            <v>55680</v>
          </cell>
        </row>
        <row r="1830">
          <cell r="A1830" t="str">
            <v>CONMUTADOR DE LEVAS VY/10/s/121/ST</v>
          </cell>
          <cell r="B1830">
            <v>53902</v>
          </cell>
          <cell r="C1830" t="str">
            <v>UND</v>
          </cell>
          <cell r="D1830">
            <v>64682.399999999994</v>
          </cell>
          <cell r="E1830">
            <v>10349.183999999999</v>
          </cell>
          <cell r="F1830">
            <v>75032</v>
          </cell>
        </row>
        <row r="1831">
          <cell r="A1831" t="str">
            <v>CONMUTADOR DE MULETILLA 0-1</v>
          </cell>
          <cell r="B1831">
            <v>30400</v>
          </cell>
          <cell r="C1831" t="str">
            <v>UND</v>
          </cell>
          <cell r="D1831">
            <v>36480</v>
          </cell>
          <cell r="E1831">
            <v>5836.8</v>
          </cell>
          <cell r="F1831">
            <v>42317</v>
          </cell>
        </row>
        <row r="1832">
          <cell r="A1832" t="str">
            <v>CONMUTADOR DE MULETILLA 0-I</v>
          </cell>
          <cell r="B1832">
            <v>39400</v>
          </cell>
          <cell r="C1832" t="str">
            <v>UND</v>
          </cell>
          <cell r="D1832">
            <v>47280</v>
          </cell>
          <cell r="E1832">
            <v>7564.8</v>
          </cell>
          <cell r="F1832">
            <v>54845</v>
          </cell>
        </row>
        <row r="1833">
          <cell r="A1833" t="str">
            <v>CONMUTADOR GIRATORIO 2 POSICIONES 1NA</v>
          </cell>
          <cell r="B1833">
            <v>26000</v>
          </cell>
          <cell r="C1833" t="str">
            <v>UND</v>
          </cell>
          <cell r="D1833">
            <v>31200</v>
          </cell>
          <cell r="E1833">
            <v>4992</v>
          </cell>
          <cell r="F1833">
            <v>36192</v>
          </cell>
        </row>
        <row r="1834">
          <cell r="A1834" t="str">
            <v>CONMUTADOR MONOPOLAR</v>
          </cell>
          <cell r="B1834">
            <v>16296</v>
          </cell>
          <cell r="C1834" t="str">
            <v>UND</v>
          </cell>
          <cell r="D1834">
            <v>19555.2</v>
          </cell>
          <cell r="E1834">
            <v>3128.8320000000003</v>
          </cell>
          <cell r="F1834">
            <v>22684</v>
          </cell>
        </row>
        <row r="1835">
          <cell r="A1835" t="str">
            <v>CONMUTADOR MULETILLA 2 POSICIONES</v>
          </cell>
          <cell r="B1835">
            <v>16000</v>
          </cell>
          <cell r="C1835" t="str">
            <v>UND</v>
          </cell>
          <cell r="D1835">
            <v>19200</v>
          </cell>
          <cell r="E1835">
            <v>3072</v>
          </cell>
          <cell r="F1835">
            <v>22272</v>
          </cell>
        </row>
        <row r="1836">
          <cell r="A1836" t="str">
            <v>CONMUTADOR MULETILLA 2POSC. C/LLAVE</v>
          </cell>
          <cell r="B1836">
            <v>30348</v>
          </cell>
          <cell r="C1836" t="str">
            <v>UND</v>
          </cell>
          <cell r="D1836">
            <v>36417.599999999999</v>
          </cell>
          <cell r="E1836">
            <v>5826.8159999999998</v>
          </cell>
          <cell r="F1836">
            <v>42244</v>
          </cell>
        </row>
        <row r="1837">
          <cell r="A1837" t="str">
            <v>CONMUTADOR MULETILLA 3 POSICIONES</v>
          </cell>
          <cell r="B1837">
            <v>18000</v>
          </cell>
          <cell r="C1837" t="str">
            <v>UND</v>
          </cell>
          <cell r="D1837">
            <v>21600</v>
          </cell>
          <cell r="E1837">
            <v>3456</v>
          </cell>
          <cell r="F1837">
            <v>25056</v>
          </cell>
        </row>
        <row r="1838">
          <cell r="A1838" t="str">
            <v>CONMUTADOR MULETILLA 3SB3202-2AA11</v>
          </cell>
          <cell r="B1838">
            <v>30400</v>
          </cell>
          <cell r="C1838" t="str">
            <v>UND</v>
          </cell>
          <cell r="D1838">
            <v>36480</v>
          </cell>
          <cell r="E1838">
            <v>5836.8</v>
          </cell>
          <cell r="F1838">
            <v>42317</v>
          </cell>
        </row>
        <row r="1839">
          <cell r="A1839" t="str">
            <v>CONMUTADOR MULETILLA 3SB3210-2DA11</v>
          </cell>
          <cell r="B1839">
            <v>39400</v>
          </cell>
          <cell r="C1839" t="str">
            <v>UND</v>
          </cell>
          <cell r="D1839">
            <v>47280</v>
          </cell>
          <cell r="E1839">
            <v>7564.8</v>
          </cell>
          <cell r="F1839">
            <v>54845</v>
          </cell>
        </row>
        <row r="1840">
          <cell r="A1840" t="str">
            <v>CONMUTADOR P/AMPERIMETRO 10AMP(0-L1-L2-L</v>
          </cell>
          <cell r="B1840">
            <v>96000</v>
          </cell>
          <cell r="C1840" t="str">
            <v>UND</v>
          </cell>
          <cell r="D1840">
            <v>115200</v>
          </cell>
          <cell r="E1840">
            <v>18432</v>
          </cell>
          <cell r="F1840">
            <v>133632</v>
          </cell>
        </row>
        <row r="1841">
          <cell r="A1841" t="str">
            <v>CONMUTADOR P/VOLTIMETRO 10AMP.(0-L1L2-L2</v>
          </cell>
          <cell r="B1841">
            <v>73000</v>
          </cell>
          <cell r="C1841" t="str">
            <v>UND</v>
          </cell>
          <cell r="D1841">
            <v>87600</v>
          </cell>
          <cell r="E1841">
            <v>14016</v>
          </cell>
          <cell r="F1841">
            <v>101616</v>
          </cell>
        </row>
        <row r="1842">
          <cell r="A1842" t="str">
            <v>CONMUTADOR P/VOLTIMETRO 10AMP.(L1L2,L2L3</v>
          </cell>
          <cell r="B1842">
            <v>89700</v>
          </cell>
          <cell r="C1842" t="str">
            <v>UND</v>
          </cell>
          <cell r="D1842">
            <v>107640</v>
          </cell>
          <cell r="E1842">
            <v>17222.400000000001</v>
          </cell>
          <cell r="F1842">
            <v>124862</v>
          </cell>
        </row>
        <row r="1843">
          <cell r="A1843" t="str">
            <v>CONMUTADOR PARA INTERRUPTOR ENERNET</v>
          </cell>
          <cell r="B1843">
            <v>763946</v>
          </cell>
          <cell r="C1843" t="str">
            <v>UND</v>
          </cell>
          <cell r="D1843">
            <v>916735.2</v>
          </cell>
          <cell r="E1843">
            <v>146677.63199999998</v>
          </cell>
          <cell r="F1843">
            <v>1063413</v>
          </cell>
        </row>
        <row r="1844">
          <cell r="A1844" t="str">
            <v>CONMUTADOR REF XB2BD25</v>
          </cell>
          <cell r="B1844">
            <v>30500</v>
          </cell>
          <cell r="C1844" t="str">
            <v>UND</v>
          </cell>
          <cell r="D1844">
            <v>36600</v>
          </cell>
          <cell r="E1844">
            <v>5856</v>
          </cell>
          <cell r="F1844">
            <v>42456</v>
          </cell>
        </row>
        <row r="1845">
          <cell r="A1845" t="str">
            <v>CONMUTADOR TRIPOLAR</v>
          </cell>
          <cell r="B1845">
            <v>25123</v>
          </cell>
          <cell r="C1845" t="str">
            <v>UND</v>
          </cell>
          <cell r="D1845">
            <v>30147.599999999999</v>
          </cell>
          <cell r="E1845">
            <v>4823.616</v>
          </cell>
          <cell r="F1845">
            <v>34971</v>
          </cell>
        </row>
        <row r="1846">
          <cell r="A1846" t="str">
            <v>CONMUTADOR TRIPOLAR</v>
          </cell>
          <cell r="B1846">
            <v>33952.80078125</v>
          </cell>
          <cell r="C1846" t="str">
            <v>UND</v>
          </cell>
          <cell r="D1846">
            <v>40743.360937500001</v>
          </cell>
          <cell r="E1846">
            <v>6518.9377500000001</v>
          </cell>
          <cell r="F1846">
            <v>47262</v>
          </cell>
        </row>
        <row r="1847">
          <cell r="A1847" t="str">
            <v>CONMUTADOR TRIPOLAR 125AMP.</v>
          </cell>
          <cell r="B1847">
            <v>1439300</v>
          </cell>
          <cell r="C1847" t="str">
            <v>UND</v>
          </cell>
          <cell r="D1847">
            <v>1727160</v>
          </cell>
          <cell r="E1847">
            <v>276345.59999999998</v>
          </cell>
          <cell r="F1847">
            <v>2003506</v>
          </cell>
        </row>
        <row r="1848">
          <cell r="A1848" t="str">
            <v>CONMUTADOR TRIPOLAR 200AMP.</v>
          </cell>
          <cell r="B1848">
            <v>1675200</v>
          </cell>
          <cell r="C1848" t="str">
            <v>UND</v>
          </cell>
          <cell r="D1848">
            <v>2010240</v>
          </cell>
          <cell r="E1848">
            <v>321638.40000000002</v>
          </cell>
          <cell r="F1848">
            <v>2331878</v>
          </cell>
        </row>
        <row r="1849">
          <cell r="A1849" t="str">
            <v>CONMUTADOR TRIPOLAR 30A 15KV</v>
          </cell>
          <cell r="B1849">
            <v>70000</v>
          </cell>
          <cell r="C1849" t="str">
            <v>UND</v>
          </cell>
          <cell r="D1849">
            <v>84000</v>
          </cell>
          <cell r="E1849">
            <v>13440</v>
          </cell>
          <cell r="F1849">
            <v>97440</v>
          </cell>
        </row>
        <row r="1850">
          <cell r="A1850" t="str">
            <v>CONMUTADOR TRIPOLAR ABIERTO 100AMP</v>
          </cell>
          <cell r="B1850">
            <v>168350</v>
          </cell>
          <cell r="C1850" t="str">
            <v>UND</v>
          </cell>
          <cell r="D1850">
            <v>202020</v>
          </cell>
          <cell r="E1850">
            <v>32323.200000000001</v>
          </cell>
          <cell r="F1850">
            <v>234343</v>
          </cell>
        </row>
        <row r="1851">
          <cell r="A1851" t="str">
            <v>CONMUTADOR VOLTIMETRO 20AMP</v>
          </cell>
          <cell r="B1851">
            <v>29215.199218749996</v>
          </cell>
          <cell r="C1851" t="str">
            <v>UND</v>
          </cell>
          <cell r="D1851">
            <v>35058.239062499997</v>
          </cell>
          <cell r="E1851">
            <v>5609.3182499999994</v>
          </cell>
          <cell r="F1851">
            <v>40668</v>
          </cell>
        </row>
        <row r="1852">
          <cell r="A1852" t="str">
            <v>CONMUTADOR VOLTIMETRO 20AMP</v>
          </cell>
          <cell r="B1852">
            <v>37242.80078125</v>
          </cell>
          <cell r="C1852" t="str">
            <v>UND</v>
          </cell>
          <cell r="D1852">
            <v>44691.360937500001</v>
          </cell>
          <cell r="E1852">
            <v>7150.6177500000003</v>
          </cell>
          <cell r="F1852">
            <v>51842</v>
          </cell>
        </row>
        <row r="1853">
          <cell r="A1853" t="str">
            <v>CONMUTADOR VOLTIMETRO KONCAR</v>
          </cell>
          <cell r="B1853">
            <v>4000</v>
          </cell>
          <cell r="C1853" t="str">
            <v>UND</v>
          </cell>
          <cell r="D1853">
            <v>4800</v>
          </cell>
          <cell r="E1853">
            <v>768</v>
          </cell>
          <cell r="F1853">
            <v>5568</v>
          </cell>
        </row>
        <row r="1854">
          <cell r="A1854" t="str">
            <v>CONSOLA DE 80 CMS.</v>
          </cell>
          <cell r="B1854">
            <v>8470</v>
          </cell>
          <cell r="C1854" t="str">
            <v>UND</v>
          </cell>
          <cell r="D1854">
            <v>10164</v>
          </cell>
          <cell r="E1854">
            <v>1626.24</v>
          </cell>
          <cell r="F1854">
            <v>11790</v>
          </cell>
        </row>
        <row r="1855">
          <cell r="A1855" t="str">
            <v>CONTACTO ADICIONAL 2C+2A 30MM</v>
          </cell>
          <cell r="B1855">
            <v>29000</v>
          </cell>
          <cell r="C1855" t="str">
            <v>UND</v>
          </cell>
          <cell r="D1855">
            <v>34800</v>
          </cell>
          <cell r="E1855">
            <v>5568</v>
          </cell>
          <cell r="F1855">
            <v>40368</v>
          </cell>
        </row>
        <row r="1856">
          <cell r="A1856" t="str">
            <v>CONTACTO ADICIONAL 3C+3A</v>
          </cell>
          <cell r="B1856">
            <v>29000</v>
          </cell>
          <cell r="C1856" t="str">
            <v>UND</v>
          </cell>
          <cell r="D1856">
            <v>34800</v>
          </cell>
          <cell r="E1856">
            <v>5568</v>
          </cell>
          <cell r="F1856">
            <v>40368</v>
          </cell>
        </row>
        <row r="1857">
          <cell r="A1857" t="str">
            <v>CONTACTO AUX Ó ALARMA 1NA/NC C/SOPORTE</v>
          </cell>
          <cell r="B1857">
            <v>56800</v>
          </cell>
          <cell r="C1857" t="str">
            <v>UND</v>
          </cell>
          <cell r="D1857">
            <v>68160</v>
          </cell>
          <cell r="E1857">
            <v>10905.6</v>
          </cell>
          <cell r="F1857">
            <v>79066</v>
          </cell>
        </row>
        <row r="1858">
          <cell r="A1858" t="str">
            <v>CONTACTO AUX.</v>
          </cell>
          <cell r="B1858">
            <v>20000</v>
          </cell>
          <cell r="C1858" t="str">
            <v>UND</v>
          </cell>
          <cell r="D1858">
            <v>24000</v>
          </cell>
          <cell r="E1858">
            <v>3840</v>
          </cell>
          <cell r="F1858">
            <v>27840</v>
          </cell>
        </row>
        <row r="1859">
          <cell r="A1859" t="str">
            <v>CONTACTO AUXILIAR 2NA</v>
          </cell>
          <cell r="B1859">
            <v>39000</v>
          </cell>
          <cell r="C1859" t="str">
            <v>UND</v>
          </cell>
          <cell r="D1859">
            <v>46800</v>
          </cell>
          <cell r="E1859">
            <v>7488</v>
          </cell>
          <cell r="F1859">
            <v>54288</v>
          </cell>
        </row>
        <row r="1860">
          <cell r="A1860" t="str">
            <v>CONTACTO AUXILIAR A01JLD64  480 VAC</v>
          </cell>
          <cell r="B1860">
            <v>120700</v>
          </cell>
          <cell r="C1860" t="str">
            <v>UND</v>
          </cell>
          <cell r="D1860">
            <v>144840</v>
          </cell>
          <cell r="E1860">
            <v>23174.400000000001</v>
          </cell>
          <cell r="F1860">
            <v>168014</v>
          </cell>
        </row>
        <row r="1861">
          <cell r="A1861" t="str">
            <v>CONTACTO AUXILIAR OF PARA C60N</v>
          </cell>
          <cell r="B1861">
            <v>57000</v>
          </cell>
          <cell r="C1861" t="str">
            <v>UND</v>
          </cell>
          <cell r="D1861">
            <v>68400</v>
          </cell>
          <cell r="E1861">
            <v>10944</v>
          </cell>
          <cell r="F1861">
            <v>79344</v>
          </cell>
        </row>
        <row r="1862">
          <cell r="A1862" t="str">
            <v>CONTACTO AUXILIAR OF PARA NC 100H-NC125H</v>
          </cell>
          <cell r="B1862">
            <v>58000</v>
          </cell>
          <cell r="C1862" t="str">
            <v>UND</v>
          </cell>
          <cell r="D1862">
            <v>69600</v>
          </cell>
          <cell r="E1862">
            <v>11136</v>
          </cell>
          <cell r="F1862">
            <v>80736</v>
          </cell>
        </row>
        <row r="1863">
          <cell r="A1863" t="str">
            <v>CONTACTO AUXILIAR PARA NS80,NS100,NS160</v>
          </cell>
          <cell r="B1863">
            <v>61000</v>
          </cell>
          <cell r="C1863" t="str">
            <v>UND</v>
          </cell>
          <cell r="D1863">
            <v>73200</v>
          </cell>
          <cell r="E1863">
            <v>11712</v>
          </cell>
          <cell r="F1863">
            <v>84912</v>
          </cell>
        </row>
        <row r="1864">
          <cell r="A1864" t="str">
            <v>CONTACTO SEÑALIZACIÓN SD PARA NC100HNC12</v>
          </cell>
          <cell r="B1864">
            <v>63000</v>
          </cell>
          <cell r="C1864" t="str">
            <v>UND</v>
          </cell>
          <cell r="D1864">
            <v>75600</v>
          </cell>
          <cell r="E1864">
            <v>12096</v>
          </cell>
          <cell r="F1864">
            <v>87696</v>
          </cell>
        </row>
        <row r="1865">
          <cell r="A1865" t="str">
            <v>CONTACTOR   18A -AC3/1NC</v>
          </cell>
          <cell r="B1865">
            <v>163000</v>
          </cell>
          <cell r="C1865" t="str">
            <v>UND</v>
          </cell>
          <cell r="D1865">
            <v>195600</v>
          </cell>
          <cell r="E1865">
            <v>31296</v>
          </cell>
          <cell r="F1865">
            <v>226896</v>
          </cell>
        </row>
        <row r="1866">
          <cell r="A1866" t="str">
            <v>CONTACTOR  12A -AC3/SIN CONTACTOS AUX</v>
          </cell>
          <cell r="B1866">
            <v>116000</v>
          </cell>
          <cell r="C1866" t="str">
            <v>UND</v>
          </cell>
          <cell r="D1866">
            <v>139200</v>
          </cell>
          <cell r="E1866">
            <v>22272</v>
          </cell>
          <cell r="F1866">
            <v>161472</v>
          </cell>
        </row>
        <row r="1867">
          <cell r="A1867" t="str">
            <v>CONTACTOR  12A-AC3/1 NC</v>
          </cell>
          <cell r="B1867">
            <v>124000</v>
          </cell>
          <cell r="C1867" t="str">
            <v>UND</v>
          </cell>
          <cell r="D1867">
            <v>148800</v>
          </cell>
          <cell r="E1867">
            <v>23808</v>
          </cell>
          <cell r="F1867">
            <v>172608</v>
          </cell>
        </row>
        <row r="1868">
          <cell r="A1868" t="str">
            <v>CONTACTOR  12A-AC3/1NA</v>
          </cell>
          <cell r="B1868">
            <v>121000</v>
          </cell>
          <cell r="C1868" t="str">
            <v>UND</v>
          </cell>
          <cell r="D1868">
            <v>145200</v>
          </cell>
          <cell r="E1868">
            <v>23232</v>
          </cell>
          <cell r="F1868">
            <v>168432</v>
          </cell>
        </row>
        <row r="1869">
          <cell r="A1869" t="str">
            <v>CONTACTOR  18 A-AC3/1NA</v>
          </cell>
          <cell r="B1869">
            <v>158000</v>
          </cell>
          <cell r="C1869" t="str">
            <v>UND</v>
          </cell>
          <cell r="D1869">
            <v>189600</v>
          </cell>
          <cell r="E1869">
            <v>30336</v>
          </cell>
          <cell r="F1869">
            <v>219936</v>
          </cell>
        </row>
        <row r="1870">
          <cell r="A1870" t="str">
            <v>CONTACTOR  18A -AC3/SIN CONTACTOS AUX</v>
          </cell>
          <cell r="B1870">
            <v>146000</v>
          </cell>
          <cell r="C1870" t="str">
            <v>UND</v>
          </cell>
          <cell r="D1870">
            <v>175200</v>
          </cell>
          <cell r="E1870">
            <v>28032</v>
          </cell>
          <cell r="F1870">
            <v>203232</v>
          </cell>
        </row>
        <row r="1871">
          <cell r="A1871" t="str">
            <v>CONTACTOR  25 A -AC3/1NC</v>
          </cell>
          <cell r="B1871">
            <v>221000</v>
          </cell>
          <cell r="C1871" t="str">
            <v>UND</v>
          </cell>
          <cell r="D1871">
            <v>265200</v>
          </cell>
          <cell r="E1871">
            <v>42432</v>
          </cell>
          <cell r="F1871">
            <v>307632</v>
          </cell>
        </row>
        <row r="1872">
          <cell r="A1872" t="str">
            <v>CONTACTOR  25 A -AC3/SIN CONTACTOS AUX</v>
          </cell>
          <cell r="B1872">
            <v>204000</v>
          </cell>
          <cell r="C1872" t="str">
            <v>UND</v>
          </cell>
          <cell r="D1872">
            <v>244800</v>
          </cell>
          <cell r="E1872">
            <v>39168</v>
          </cell>
          <cell r="F1872">
            <v>283968</v>
          </cell>
        </row>
        <row r="1873">
          <cell r="A1873" t="str">
            <v>CONTACTOR  25A-AC3/1NA</v>
          </cell>
          <cell r="B1873">
            <v>217000</v>
          </cell>
          <cell r="C1873" t="str">
            <v>UND</v>
          </cell>
          <cell r="D1873">
            <v>260400</v>
          </cell>
          <cell r="E1873">
            <v>41664</v>
          </cell>
          <cell r="F1873">
            <v>302064</v>
          </cell>
        </row>
        <row r="1874">
          <cell r="A1874" t="str">
            <v>CONTACTOR  9A  AC3 SIN CONTACTOS AUX</v>
          </cell>
          <cell r="B1874">
            <v>96000</v>
          </cell>
          <cell r="C1874" t="str">
            <v>UND</v>
          </cell>
          <cell r="D1874">
            <v>115200</v>
          </cell>
          <cell r="E1874">
            <v>18432</v>
          </cell>
          <cell r="F1874">
            <v>133632</v>
          </cell>
        </row>
        <row r="1875">
          <cell r="A1875" t="str">
            <v>CONTACTOR  9A- AC3/1 NA</v>
          </cell>
          <cell r="B1875">
            <v>100000</v>
          </cell>
          <cell r="C1875" t="str">
            <v>UND</v>
          </cell>
          <cell r="D1875">
            <v>120000</v>
          </cell>
          <cell r="E1875">
            <v>19200</v>
          </cell>
          <cell r="F1875">
            <v>139200</v>
          </cell>
        </row>
        <row r="1876">
          <cell r="A1876" t="str">
            <v>CONTACTOR  AC3 150A 220V</v>
          </cell>
          <cell r="B1876">
            <v>1205000</v>
          </cell>
          <cell r="C1876" t="str">
            <v>UND</v>
          </cell>
          <cell r="D1876">
            <v>1446000</v>
          </cell>
          <cell r="E1876">
            <v>231360</v>
          </cell>
          <cell r="F1876">
            <v>1677360</v>
          </cell>
        </row>
        <row r="1877">
          <cell r="A1877" t="str">
            <v>CONTACTOR (MINI) 9AAC3 220V ABB</v>
          </cell>
          <cell r="B1877">
            <v>25376</v>
          </cell>
          <cell r="C1877" t="str">
            <v>UND</v>
          </cell>
          <cell r="D1877">
            <v>30451.199999999997</v>
          </cell>
          <cell r="E1877">
            <v>4872.192</v>
          </cell>
          <cell r="F1877">
            <v>35323</v>
          </cell>
        </row>
        <row r="1878">
          <cell r="A1878" t="str">
            <v>CONTACTOR 115 A-AC3 / 200 A-AC1</v>
          </cell>
          <cell r="B1878">
            <v>1180000</v>
          </cell>
          <cell r="C1878" t="str">
            <v>UND</v>
          </cell>
          <cell r="D1878">
            <v>1416000</v>
          </cell>
          <cell r="E1878">
            <v>226560</v>
          </cell>
          <cell r="F1878">
            <v>1642560</v>
          </cell>
        </row>
        <row r="1879">
          <cell r="A1879" t="str">
            <v>CONTACTOR 140 A -AC3/220 SIMENS</v>
          </cell>
          <cell r="B1879">
            <v>831652</v>
          </cell>
          <cell r="C1879" t="str">
            <v>UND</v>
          </cell>
          <cell r="D1879">
            <v>997982.39999999991</v>
          </cell>
          <cell r="E1879">
            <v>159677.18399999998</v>
          </cell>
          <cell r="F1879">
            <v>1157660</v>
          </cell>
        </row>
        <row r="1880">
          <cell r="A1880" t="str">
            <v>CONTACTOR 150 A -AC3/250 A-AC1</v>
          </cell>
          <cell r="B1880">
            <v>1329000</v>
          </cell>
          <cell r="C1880" t="str">
            <v>UND</v>
          </cell>
          <cell r="D1880">
            <v>1594800</v>
          </cell>
          <cell r="E1880">
            <v>255168</v>
          </cell>
          <cell r="F1880">
            <v>1849968</v>
          </cell>
        </row>
        <row r="1881">
          <cell r="A1881" t="str">
            <v>CONTACTOR 16AMP LC1D163 110V</v>
          </cell>
          <cell r="B1881">
            <v>57400</v>
          </cell>
          <cell r="C1881" t="str">
            <v>UND</v>
          </cell>
          <cell r="D1881">
            <v>68880</v>
          </cell>
          <cell r="E1881">
            <v>11020.800000000001</v>
          </cell>
          <cell r="F1881">
            <v>79901</v>
          </cell>
        </row>
        <row r="1882">
          <cell r="A1882" t="str">
            <v>CONTACTOR 185 A- AC3/275A-AC1</v>
          </cell>
          <cell r="B1882">
            <v>2001000</v>
          </cell>
          <cell r="C1882" t="str">
            <v>UND</v>
          </cell>
          <cell r="D1882">
            <v>2401200</v>
          </cell>
          <cell r="E1882">
            <v>384192</v>
          </cell>
          <cell r="F1882">
            <v>2785392</v>
          </cell>
        </row>
        <row r="1883">
          <cell r="A1883" t="str">
            <v>CONTACTOR 225 A-AC3/315 A -AC1</v>
          </cell>
          <cell r="B1883">
            <v>2246000</v>
          </cell>
          <cell r="C1883" t="str">
            <v>UND</v>
          </cell>
          <cell r="D1883">
            <v>2695200</v>
          </cell>
          <cell r="E1883">
            <v>431232</v>
          </cell>
          <cell r="F1883">
            <v>3126432</v>
          </cell>
        </row>
        <row r="1884">
          <cell r="A1884" t="str">
            <v>CONTACTOR 25AMP TM 440V</v>
          </cell>
          <cell r="B1884">
            <v>57400</v>
          </cell>
          <cell r="C1884" t="str">
            <v>UND</v>
          </cell>
          <cell r="D1884">
            <v>68880</v>
          </cell>
          <cell r="E1884">
            <v>11020.800000000001</v>
          </cell>
          <cell r="F1884">
            <v>79901</v>
          </cell>
        </row>
        <row r="1885">
          <cell r="A1885" t="str">
            <v>CONTACTOR 265A  AC3/350A  AC1</v>
          </cell>
          <cell r="B1885">
            <v>2688000</v>
          </cell>
          <cell r="C1885" t="str">
            <v>UND</v>
          </cell>
          <cell r="D1885">
            <v>3225600</v>
          </cell>
          <cell r="E1885">
            <v>516096</v>
          </cell>
          <cell r="F1885">
            <v>3741696</v>
          </cell>
        </row>
        <row r="1886">
          <cell r="A1886" t="str">
            <v>CONTACTOR 32 A -AC3/1NA</v>
          </cell>
          <cell r="B1886">
            <v>322000</v>
          </cell>
          <cell r="C1886" t="str">
            <v>UND</v>
          </cell>
          <cell r="D1886">
            <v>386400</v>
          </cell>
          <cell r="E1886">
            <v>61824</v>
          </cell>
          <cell r="F1886">
            <v>448224</v>
          </cell>
        </row>
        <row r="1887">
          <cell r="A1887" t="str">
            <v>CONTACTOR 32 A-AC3/1NC</v>
          </cell>
          <cell r="B1887">
            <v>327000</v>
          </cell>
          <cell r="C1887" t="str">
            <v>UND</v>
          </cell>
          <cell r="D1887">
            <v>392400</v>
          </cell>
          <cell r="E1887">
            <v>62784</v>
          </cell>
          <cell r="F1887">
            <v>455184</v>
          </cell>
        </row>
        <row r="1888">
          <cell r="A1888" t="str">
            <v>CONTACTOR 32 A-AC3/SIN CONTACTOS AUX</v>
          </cell>
          <cell r="B1888">
            <v>304000</v>
          </cell>
          <cell r="C1888" t="str">
            <v>UND</v>
          </cell>
          <cell r="D1888">
            <v>364800</v>
          </cell>
          <cell r="E1888">
            <v>58368</v>
          </cell>
          <cell r="F1888">
            <v>423168</v>
          </cell>
        </row>
        <row r="1889">
          <cell r="A1889" t="str">
            <v>CONTACTOR 330 A-AC3/400 A-AC1</v>
          </cell>
          <cell r="B1889">
            <v>3117000</v>
          </cell>
          <cell r="C1889" t="str">
            <v>UND</v>
          </cell>
          <cell r="D1889">
            <v>3740400</v>
          </cell>
          <cell r="E1889">
            <v>598464</v>
          </cell>
          <cell r="F1889">
            <v>4338864</v>
          </cell>
        </row>
        <row r="1890">
          <cell r="A1890" t="str">
            <v>CONTACTOR 38 A - AC3/1NA</v>
          </cell>
          <cell r="B1890">
            <v>377000</v>
          </cell>
          <cell r="C1890" t="str">
            <v>UND</v>
          </cell>
          <cell r="D1890">
            <v>452400</v>
          </cell>
          <cell r="E1890">
            <v>72384</v>
          </cell>
          <cell r="F1890">
            <v>524784</v>
          </cell>
        </row>
        <row r="1891">
          <cell r="A1891" t="str">
            <v>CONTACTOR 3RT1015-1AN21 7AMP AC3</v>
          </cell>
          <cell r="B1891">
            <v>70600</v>
          </cell>
          <cell r="C1891" t="str">
            <v>UND</v>
          </cell>
          <cell r="D1891">
            <v>84720</v>
          </cell>
          <cell r="E1891">
            <v>13555.2</v>
          </cell>
          <cell r="F1891">
            <v>98275</v>
          </cell>
        </row>
        <row r="1892">
          <cell r="A1892" t="str">
            <v>CONTACTOR 3RT1023-1AN24 9AMP AC3 2NA+2NC</v>
          </cell>
          <cell r="B1892">
            <v>112000</v>
          </cell>
          <cell r="C1892" t="str">
            <v>UND</v>
          </cell>
          <cell r="D1892">
            <v>134400</v>
          </cell>
          <cell r="E1892">
            <v>21504</v>
          </cell>
          <cell r="F1892">
            <v>155904</v>
          </cell>
        </row>
        <row r="1893">
          <cell r="A1893" t="str">
            <v>CONTACTOR 3RT1024-1AN20 12AMP AC3</v>
          </cell>
          <cell r="B1893">
            <v>104300</v>
          </cell>
          <cell r="C1893" t="str">
            <v>UND</v>
          </cell>
          <cell r="D1893">
            <v>125160</v>
          </cell>
          <cell r="E1893">
            <v>20025.600000000002</v>
          </cell>
          <cell r="F1893">
            <v>145186</v>
          </cell>
        </row>
        <row r="1894">
          <cell r="A1894" t="str">
            <v>CONTACTOR 3RT1024-1AN24 12AMPAC3 2NA+2NC</v>
          </cell>
          <cell r="B1894">
            <v>132000</v>
          </cell>
          <cell r="C1894" t="str">
            <v>UND</v>
          </cell>
          <cell r="D1894">
            <v>158400</v>
          </cell>
          <cell r="E1894">
            <v>25344</v>
          </cell>
          <cell r="F1894">
            <v>183744</v>
          </cell>
        </row>
        <row r="1895">
          <cell r="A1895" t="str">
            <v>CONTACTOR 3RT1025-1AN20 17AMP AC3</v>
          </cell>
          <cell r="B1895">
            <v>126000</v>
          </cell>
          <cell r="C1895" t="str">
            <v>UND</v>
          </cell>
          <cell r="D1895">
            <v>151200</v>
          </cell>
          <cell r="E1895">
            <v>24192</v>
          </cell>
          <cell r="F1895">
            <v>175392</v>
          </cell>
        </row>
        <row r="1896">
          <cell r="A1896" t="str">
            <v>CONTACTOR 3RT1025-1AN20 17AMPAC3 2NA+2NC</v>
          </cell>
          <cell r="B1896">
            <v>153300</v>
          </cell>
          <cell r="C1896" t="str">
            <v>UND</v>
          </cell>
          <cell r="D1896">
            <v>183960</v>
          </cell>
          <cell r="E1896">
            <v>29433.600000000002</v>
          </cell>
          <cell r="F1896">
            <v>213394</v>
          </cell>
        </row>
        <row r="1897">
          <cell r="A1897" t="str">
            <v>CONTACTOR 3RT1026-1AN24 25AMPAC3 2NA+2NC</v>
          </cell>
          <cell r="B1897">
            <v>208500</v>
          </cell>
          <cell r="C1897" t="str">
            <v>UND</v>
          </cell>
          <cell r="D1897">
            <v>250200</v>
          </cell>
          <cell r="E1897">
            <v>40032</v>
          </cell>
          <cell r="F1897">
            <v>290232</v>
          </cell>
        </row>
        <row r="1898">
          <cell r="A1898" t="str">
            <v>CONTACTOR 3RT1034-1AN20 32AMP AC3</v>
          </cell>
          <cell r="B1898">
            <v>250900</v>
          </cell>
          <cell r="C1898" t="str">
            <v>UND</v>
          </cell>
          <cell r="D1898">
            <v>301080</v>
          </cell>
          <cell r="E1898">
            <v>48172.800000000003</v>
          </cell>
          <cell r="F1898">
            <v>349253</v>
          </cell>
        </row>
        <row r="1899">
          <cell r="A1899" t="str">
            <v>CONTACTOR 3RT1034-1AN24 32A-AC3 2NA+2NC</v>
          </cell>
          <cell r="B1899">
            <v>279000</v>
          </cell>
          <cell r="C1899" t="str">
            <v>UND</v>
          </cell>
          <cell r="D1899">
            <v>334800</v>
          </cell>
          <cell r="E1899">
            <v>53568</v>
          </cell>
          <cell r="F1899">
            <v>388368</v>
          </cell>
        </row>
        <row r="1900">
          <cell r="A1900" t="str">
            <v>CONTACTOR 3RT1035-1AN24 40AMPAC3 2NA+2NC</v>
          </cell>
          <cell r="B1900">
            <v>385300</v>
          </cell>
          <cell r="C1900" t="str">
            <v>UND</v>
          </cell>
          <cell r="D1900">
            <v>462360</v>
          </cell>
          <cell r="E1900">
            <v>73977.600000000006</v>
          </cell>
          <cell r="F1900">
            <v>536338</v>
          </cell>
        </row>
        <row r="1901">
          <cell r="A1901" t="str">
            <v>CONTACTOR 3RT1036-1AN24 50A .AC3 2NA+2NC</v>
          </cell>
          <cell r="B1901">
            <v>401600</v>
          </cell>
          <cell r="C1901" t="str">
            <v>UND</v>
          </cell>
          <cell r="D1901">
            <v>481920</v>
          </cell>
          <cell r="E1901">
            <v>77107.199999999997</v>
          </cell>
          <cell r="F1901">
            <v>559027</v>
          </cell>
        </row>
        <row r="1902">
          <cell r="A1902" t="str">
            <v>CONTACTOR 3RT1044-1AN24 65AMPAC3 2NA+2NC</v>
          </cell>
          <cell r="B1902">
            <v>530900</v>
          </cell>
          <cell r="C1902" t="str">
            <v>UND</v>
          </cell>
          <cell r="D1902">
            <v>637080</v>
          </cell>
          <cell r="E1902">
            <v>101932.8</v>
          </cell>
          <cell r="F1902">
            <v>739013</v>
          </cell>
        </row>
        <row r="1903">
          <cell r="A1903" t="str">
            <v>CONTACTOR 3RT1045-1AN24 80AMPAC3 2NA+2NC</v>
          </cell>
          <cell r="B1903">
            <v>689100</v>
          </cell>
          <cell r="C1903" t="str">
            <v>UND</v>
          </cell>
          <cell r="D1903">
            <v>826920</v>
          </cell>
          <cell r="E1903">
            <v>132307.20000000001</v>
          </cell>
          <cell r="F1903">
            <v>959227</v>
          </cell>
        </row>
        <row r="1904">
          <cell r="A1904" t="str">
            <v>CONTACTOR 3RT1046-1NA24 95AMPAC3 2NA+2NC</v>
          </cell>
          <cell r="B1904">
            <v>750000</v>
          </cell>
          <cell r="C1904" t="str">
            <v>UND</v>
          </cell>
          <cell r="D1904">
            <v>900000</v>
          </cell>
          <cell r="E1904">
            <v>144000</v>
          </cell>
          <cell r="F1904">
            <v>1044000</v>
          </cell>
        </row>
        <row r="1905">
          <cell r="A1905" t="str">
            <v>CONTACTOR 3TA21 220V</v>
          </cell>
          <cell r="B1905">
            <v>4000</v>
          </cell>
          <cell r="C1905" t="str">
            <v>UND</v>
          </cell>
          <cell r="D1905">
            <v>4800</v>
          </cell>
          <cell r="E1905">
            <v>768</v>
          </cell>
          <cell r="F1905">
            <v>5568</v>
          </cell>
        </row>
        <row r="1906">
          <cell r="A1906" t="str">
            <v>CONTACTOR 3TB40-22 SIEMENS</v>
          </cell>
          <cell r="B1906">
            <v>30240</v>
          </cell>
          <cell r="C1906" t="str">
            <v>UND</v>
          </cell>
          <cell r="D1906">
            <v>36288</v>
          </cell>
          <cell r="E1906">
            <v>5806.08</v>
          </cell>
          <cell r="F1906">
            <v>42094</v>
          </cell>
        </row>
        <row r="1907">
          <cell r="A1907" t="str">
            <v>CONTACTOR 3TB-41- 220V</v>
          </cell>
          <cell r="B1907">
            <v>90700</v>
          </cell>
          <cell r="C1907" t="str">
            <v>UND</v>
          </cell>
          <cell r="D1907">
            <v>108840</v>
          </cell>
          <cell r="E1907">
            <v>17414.400000000001</v>
          </cell>
          <cell r="F1907">
            <v>126254</v>
          </cell>
        </row>
        <row r="1908">
          <cell r="A1908" t="str">
            <v>CONTACTOR 3TB44 SIN BLOQUES 220AC</v>
          </cell>
          <cell r="B1908">
            <v>4000</v>
          </cell>
          <cell r="C1908" t="str">
            <v>UND</v>
          </cell>
          <cell r="D1908">
            <v>4800</v>
          </cell>
          <cell r="E1908">
            <v>768</v>
          </cell>
          <cell r="F1908">
            <v>5568</v>
          </cell>
        </row>
        <row r="1909">
          <cell r="A1909" t="str">
            <v>CONTACTOR 3TF3010 9AMP-AC3 1NA</v>
          </cell>
          <cell r="B1909">
            <v>83100</v>
          </cell>
          <cell r="C1909" t="str">
            <v>UND</v>
          </cell>
          <cell r="D1909">
            <v>99720</v>
          </cell>
          <cell r="E1909">
            <v>15955.2</v>
          </cell>
          <cell r="F1909">
            <v>115675</v>
          </cell>
        </row>
        <row r="1910">
          <cell r="A1910" t="str">
            <v>CONTACTOR 3TF3311</v>
          </cell>
          <cell r="B1910">
            <v>176500</v>
          </cell>
          <cell r="C1910" t="str">
            <v>UND</v>
          </cell>
          <cell r="D1910">
            <v>211800</v>
          </cell>
          <cell r="E1910">
            <v>33888</v>
          </cell>
          <cell r="F1910">
            <v>245688</v>
          </cell>
        </row>
        <row r="1911">
          <cell r="A1911" t="str">
            <v>CONTACTOR 3TF40-10</v>
          </cell>
          <cell r="B1911">
            <v>35203</v>
          </cell>
          <cell r="C1911" t="str">
            <v>UND</v>
          </cell>
          <cell r="D1911">
            <v>42243.6</v>
          </cell>
          <cell r="E1911">
            <v>6758.9759999999997</v>
          </cell>
          <cell r="F1911">
            <v>49003</v>
          </cell>
        </row>
        <row r="1912">
          <cell r="A1912" t="str">
            <v>CONTACTOR 3TF4022 9 AMP AC3</v>
          </cell>
          <cell r="B1912">
            <v>119800</v>
          </cell>
          <cell r="C1912" t="str">
            <v>UND</v>
          </cell>
          <cell r="D1912">
            <v>143760</v>
          </cell>
          <cell r="E1912">
            <v>23001.600000000002</v>
          </cell>
          <cell r="F1912">
            <v>166762</v>
          </cell>
        </row>
        <row r="1913">
          <cell r="A1913" t="str">
            <v>CONTACTOR 3TF4122 12AMP AC3</v>
          </cell>
          <cell r="B1913">
            <v>141200</v>
          </cell>
          <cell r="C1913" t="str">
            <v>UND</v>
          </cell>
          <cell r="D1913">
            <v>169440</v>
          </cell>
          <cell r="E1913">
            <v>27110.400000000001</v>
          </cell>
          <cell r="F1913">
            <v>196550</v>
          </cell>
        </row>
        <row r="1914">
          <cell r="A1914" t="str">
            <v>CONTACTOR 3TF4222 16AMP AC3</v>
          </cell>
          <cell r="B1914">
            <v>164000</v>
          </cell>
          <cell r="C1914" t="str">
            <v>UND</v>
          </cell>
          <cell r="D1914">
            <v>196800</v>
          </cell>
          <cell r="E1914">
            <v>31488</v>
          </cell>
          <cell r="F1914">
            <v>228288</v>
          </cell>
        </row>
        <row r="1915">
          <cell r="A1915" t="str">
            <v>CONTACTOR 3TF43-12</v>
          </cell>
          <cell r="B1915">
            <v>75604.203125</v>
          </cell>
          <cell r="C1915" t="str">
            <v>UND</v>
          </cell>
          <cell r="D1915">
            <v>90725.043749999997</v>
          </cell>
          <cell r="E1915">
            <v>14516.007</v>
          </cell>
          <cell r="F1915">
            <v>105241</v>
          </cell>
        </row>
        <row r="1916">
          <cell r="A1916" t="str">
            <v>CONTACTOR 3TF4322 22AMP AC3</v>
          </cell>
          <cell r="B1916">
            <v>223100</v>
          </cell>
          <cell r="C1916" t="str">
            <v>UND</v>
          </cell>
          <cell r="D1916">
            <v>267720</v>
          </cell>
          <cell r="E1916">
            <v>42835.200000000004</v>
          </cell>
          <cell r="F1916">
            <v>310555</v>
          </cell>
        </row>
        <row r="1917">
          <cell r="A1917" t="str">
            <v>CONTACTOR 3TF4422 32AMP AC3</v>
          </cell>
          <cell r="B1917">
            <v>298500</v>
          </cell>
          <cell r="C1917" t="str">
            <v>UND</v>
          </cell>
          <cell r="D1917">
            <v>358200</v>
          </cell>
          <cell r="E1917">
            <v>57312</v>
          </cell>
          <cell r="F1917">
            <v>415512</v>
          </cell>
        </row>
        <row r="1918">
          <cell r="A1918" t="str">
            <v>CONTACTOR 3TF4522 32AMP AC3</v>
          </cell>
          <cell r="B1918">
            <v>412300</v>
          </cell>
          <cell r="C1918" t="str">
            <v>UND</v>
          </cell>
          <cell r="D1918">
            <v>494760</v>
          </cell>
          <cell r="E1918">
            <v>79161.600000000006</v>
          </cell>
          <cell r="F1918">
            <v>573922</v>
          </cell>
        </row>
        <row r="1919">
          <cell r="A1919" t="str">
            <v>CONTACTOR 3TF4622 45AMP AC3</v>
          </cell>
          <cell r="B1919">
            <v>429700</v>
          </cell>
          <cell r="C1919" t="str">
            <v>UND</v>
          </cell>
          <cell r="D1919">
            <v>515640</v>
          </cell>
          <cell r="E1919">
            <v>82502.400000000009</v>
          </cell>
          <cell r="F1919">
            <v>598142</v>
          </cell>
        </row>
        <row r="1920">
          <cell r="A1920" t="str">
            <v>CONTACTOR 3TF4722 63AMP AC3</v>
          </cell>
          <cell r="B1920">
            <v>568100</v>
          </cell>
          <cell r="C1920" t="str">
            <v>UND</v>
          </cell>
          <cell r="D1920">
            <v>681720</v>
          </cell>
          <cell r="E1920">
            <v>109075.2</v>
          </cell>
          <cell r="F1920">
            <v>790795</v>
          </cell>
        </row>
        <row r="1921">
          <cell r="A1921" t="str">
            <v>CONTACTOR 3TF4822 75AMP AC3</v>
          </cell>
          <cell r="B1921">
            <v>737300</v>
          </cell>
          <cell r="C1921" t="str">
            <v>UND</v>
          </cell>
          <cell r="D1921">
            <v>884760</v>
          </cell>
          <cell r="E1921">
            <v>141561.60000000001</v>
          </cell>
          <cell r="F1921">
            <v>1026322</v>
          </cell>
        </row>
        <row r="1922">
          <cell r="A1922" t="str">
            <v>CONTACTOR 3TF5022 110AMP-AC3 2NA+2NC</v>
          </cell>
          <cell r="B1922">
            <v>1122576</v>
          </cell>
          <cell r="C1922" t="str">
            <v>UND</v>
          </cell>
          <cell r="D1922">
            <v>1347091.2</v>
          </cell>
          <cell r="E1922">
            <v>215534.592</v>
          </cell>
          <cell r="F1922">
            <v>1562626</v>
          </cell>
        </row>
        <row r="1923">
          <cell r="A1923" t="str">
            <v>CONTACTOR 3TF5222 170AMP-AC3 2NA+2NC</v>
          </cell>
          <cell r="B1923">
            <v>1735000</v>
          </cell>
          <cell r="C1923" t="str">
            <v>UND</v>
          </cell>
          <cell r="D1923">
            <v>2082000</v>
          </cell>
          <cell r="E1923">
            <v>333120</v>
          </cell>
          <cell r="F1923">
            <v>2415120</v>
          </cell>
        </row>
        <row r="1924">
          <cell r="A1924" t="str">
            <v>CONTACTOR 3TF5622 400AMP-AC3 2NA+2NC</v>
          </cell>
          <cell r="B1924">
            <v>3212000</v>
          </cell>
          <cell r="C1924" t="str">
            <v>UND</v>
          </cell>
          <cell r="D1924">
            <v>3854400</v>
          </cell>
          <cell r="E1924">
            <v>616704</v>
          </cell>
          <cell r="F1924">
            <v>4471104</v>
          </cell>
        </row>
        <row r="1925">
          <cell r="A1925" t="str">
            <v>CONTACTOR 3TF6844 630AMP-AC3 4NA+4NC</v>
          </cell>
          <cell r="B1925">
            <v>8027000</v>
          </cell>
          <cell r="C1925" t="str">
            <v>UND</v>
          </cell>
          <cell r="D1925">
            <v>9632400</v>
          </cell>
          <cell r="E1925">
            <v>1541184</v>
          </cell>
          <cell r="F1925">
            <v>11173584</v>
          </cell>
        </row>
        <row r="1926">
          <cell r="A1926" t="str">
            <v>CONTACTOR 3TH8022 220V</v>
          </cell>
          <cell r="B1926">
            <v>4000</v>
          </cell>
          <cell r="C1926" t="str">
            <v>UND</v>
          </cell>
          <cell r="D1926">
            <v>4800</v>
          </cell>
          <cell r="E1926">
            <v>768</v>
          </cell>
          <cell r="F1926">
            <v>5568</v>
          </cell>
        </row>
        <row r="1927">
          <cell r="A1927" t="str">
            <v>CONTACTOR 3TH8022 220V</v>
          </cell>
          <cell r="B1927">
            <v>4000</v>
          </cell>
          <cell r="C1927" t="str">
            <v>UND</v>
          </cell>
          <cell r="D1927">
            <v>4800</v>
          </cell>
          <cell r="E1927">
            <v>768</v>
          </cell>
          <cell r="F1927">
            <v>5568</v>
          </cell>
        </row>
        <row r="1928">
          <cell r="A1928" t="str">
            <v>CONTACTOR 3TH8505 220V</v>
          </cell>
          <cell r="B1928">
            <v>4000</v>
          </cell>
          <cell r="C1928" t="str">
            <v>UND</v>
          </cell>
          <cell r="D1928">
            <v>4800</v>
          </cell>
          <cell r="E1928">
            <v>768</v>
          </cell>
          <cell r="F1928">
            <v>5568</v>
          </cell>
        </row>
        <row r="1929">
          <cell r="A1929" t="str">
            <v>CONTACTOR 40 A-AC3/1NA + 1NC</v>
          </cell>
          <cell r="B1929">
            <v>402000</v>
          </cell>
          <cell r="C1929" t="str">
            <v>UND</v>
          </cell>
          <cell r="D1929">
            <v>482400</v>
          </cell>
          <cell r="E1929">
            <v>77184</v>
          </cell>
          <cell r="F1929">
            <v>559584</v>
          </cell>
        </row>
        <row r="1930">
          <cell r="A1930" t="str">
            <v>CONTACTOR 400 A-AC3/500 A -AC1</v>
          </cell>
          <cell r="B1930">
            <v>3542000</v>
          </cell>
          <cell r="C1930" t="str">
            <v>UND</v>
          </cell>
          <cell r="D1930">
            <v>4250400</v>
          </cell>
          <cell r="E1930">
            <v>680064</v>
          </cell>
          <cell r="F1930">
            <v>4930464</v>
          </cell>
        </row>
        <row r="1931">
          <cell r="A1931" t="str">
            <v>CONTACTOR 50 A-AC3/1NA + 1NC</v>
          </cell>
          <cell r="B1931">
            <v>472000</v>
          </cell>
          <cell r="C1931" t="str">
            <v>UND</v>
          </cell>
          <cell r="D1931">
            <v>566400</v>
          </cell>
          <cell r="E1931">
            <v>90624</v>
          </cell>
          <cell r="F1931">
            <v>657024</v>
          </cell>
        </row>
        <row r="1932">
          <cell r="A1932" t="str">
            <v>CONTACTOR 500 A-AC3/700 A-AC1</v>
          </cell>
          <cell r="B1932">
            <v>4912000</v>
          </cell>
          <cell r="C1932" t="str">
            <v>UND</v>
          </cell>
          <cell r="D1932">
            <v>5894400</v>
          </cell>
          <cell r="E1932">
            <v>943104</v>
          </cell>
          <cell r="F1932">
            <v>6837504</v>
          </cell>
        </row>
        <row r="1933">
          <cell r="A1933" t="str">
            <v>CONTACTOR 65 A-AC3/1NA + 1NC</v>
          </cell>
          <cell r="B1933">
            <v>593000</v>
          </cell>
          <cell r="C1933" t="str">
            <v>UND</v>
          </cell>
          <cell r="D1933">
            <v>711600</v>
          </cell>
          <cell r="E1933">
            <v>113856</v>
          </cell>
          <cell r="F1933">
            <v>825456</v>
          </cell>
        </row>
        <row r="1934">
          <cell r="A1934" t="str">
            <v>CONTACTOR 780 A -AC3/1600 A-AC1</v>
          </cell>
          <cell r="B1934">
            <v>11977000</v>
          </cell>
          <cell r="C1934" t="str">
            <v>UND</v>
          </cell>
          <cell r="D1934">
            <v>14372400</v>
          </cell>
          <cell r="E1934">
            <v>2299584</v>
          </cell>
          <cell r="F1934">
            <v>16671984</v>
          </cell>
        </row>
        <row r="1935">
          <cell r="A1935" t="str">
            <v>CONTACTOR 80 A-AC3/1NA + NC</v>
          </cell>
          <cell r="B1935">
            <v>756000</v>
          </cell>
          <cell r="C1935" t="str">
            <v>UND</v>
          </cell>
          <cell r="D1935">
            <v>907200</v>
          </cell>
          <cell r="E1935">
            <v>145152</v>
          </cell>
          <cell r="F1935">
            <v>1052352</v>
          </cell>
        </row>
        <row r="1936">
          <cell r="A1936" t="str">
            <v>CONTACTOR 95 A -AC3/1NA + 1NC</v>
          </cell>
          <cell r="B1936">
            <v>789000</v>
          </cell>
          <cell r="C1936" t="str">
            <v>UND</v>
          </cell>
          <cell r="D1936">
            <v>946800</v>
          </cell>
          <cell r="E1936">
            <v>151488</v>
          </cell>
          <cell r="F1936">
            <v>1098288</v>
          </cell>
        </row>
        <row r="1937">
          <cell r="A1937" t="str">
            <v>CONTACTOR 9A-AC3 /1 NC</v>
          </cell>
          <cell r="B1937">
            <v>103000</v>
          </cell>
          <cell r="C1937" t="str">
            <v>UND</v>
          </cell>
          <cell r="D1937">
            <v>123600</v>
          </cell>
          <cell r="E1937">
            <v>19776</v>
          </cell>
          <cell r="F1937">
            <v>143376</v>
          </cell>
        </row>
        <row r="1938">
          <cell r="A1938" t="str">
            <v>CONTACTOR AIL 08-53A 48V</v>
          </cell>
          <cell r="B1938">
            <v>4000</v>
          </cell>
          <cell r="C1938" t="str">
            <v>UND</v>
          </cell>
          <cell r="D1938">
            <v>4800</v>
          </cell>
          <cell r="E1938">
            <v>768</v>
          </cell>
          <cell r="F1938">
            <v>5568</v>
          </cell>
        </row>
        <row r="1939">
          <cell r="A1939" t="str">
            <v>CONTACTOR AN2 110V</v>
          </cell>
          <cell r="B1939">
            <v>4000</v>
          </cell>
          <cell r="C1939" t="str">
            <v>UND</v>
          </cell>
          <cell r="D1939">
            <v>4800</v>
          </cell>
          <cell r="E1939">
            <v>768</v>
          </cell>
          <cell r="F1939">
            <v>5568</v>
          </cell>
        </row>
        <row r="1940">
          <cell r="A1940" t="str">
            <v>CONTACTOR AUX. LA1D40</v>
          </cell>
          <cell r="B1940">
            <v>14524</v>
          </cell>
          <cell r="C1940" t="str">
            <v>UND</v>
          </cell>
          <cell r="D1940">
            <v>17428.8</v>
          </cell>
          <cell r="E1940">
            <v>2788.6079999999997</v>
          </cell>
          <cell r="F1940">
            <v>20217</v>
          </cell>
        </row>
        <row r="1941">
          <cell r="A1941" t="str">
            <v>CONTACTOR AUX.C.C. 110V</v>
          </cell>
          <cell r="B1941">
            <v>219000</v>
          </cell>
          <cell r="C1941" t="str">
            <v>UND</v>
          </cell>
          <cell r="D1941">
            <v>262800</v>
          </cell>
          <cell r="E1941">
            <v>42048</v>
          </cell>
          <cell r="F1941">
            <v>304848</v>
          </cell>
        </row>
        <row r="1942">
          <cell r="A1942" t="str">
            <v>CONTACTOR AUX.C.C..24V</v>
          </cell>
          <cell r="B1942">
            <v>219000</v>
          </cell>
          <cell r="C1942" t="str">
            <v>UND</v>
          </cell>
          <cell r="D1942">
            <v>262800</v>
          </cell>
          <cell r="E1942">
            <v>42048</v>
          </cell>
          <cell r="F1942">
            <v>304848</v>
          </cell>
        </row>
        <row r="1943">
          <cell r="A1943" t="str">
            <v>CONTACTOR AUXILIAR  3NA+1NC</v>
          </cell>
          <cell r="B1943">
            <v>103000</v>
          </cell>
          <cell r="C1943" t="str">
            <v>UND</v>
          </cell>
          <cell r="D1943">
            <v>123600</v>
          </cell>
          <cell r="E1943">
            <v>19776</v>
          </cell>
          <cell r="F1943">
            <v>143376</v>
          </cell>
        </row>
        <row r="1944">
          <cell r="A1944" t="str">
            <v>CONTACTOR AUXILIAR  4NA</v>
          </cell>
          <cell r="B1944">
            <v>103000</v>
          </cell>
          <cell r="C1944" t="str">
            <v>UND</v>
          </cell>
          <cell r="D1944">
            <v>123600</v>
          </cell>
          <cell r="E1944">
            <v>19776</v>
          </cell>
          <cell r="F1944">
            <v>143376</v>
          </cell>
        </row>
        <row r="1945">
          <cell r="A1945" t="str">
            <v>CONTACTOR AUXILIAR 2NA+2NC</v>
          </cell>
          <cell r="B1945">
            <v>103000</v>
          </cell>
          <cell r="C1945" t="str">
            <v>UND</v>
          </cell>
          <cell r="D1945">
            <v>123600</v>
          </cell>
          <cell r="E1945">
            <v>19776</v>
          </cell>
          <cell r="F1945">
            <v>143376</v>
          </cell>
        </row>
        <row r="1946">
          <cell r="A1946" t="str">
            <v>CONTACTOR AUXILIAR 3RH1122  2NA+2NC</v>
          </cell>
          <cell r="B1946">
            <v>91800</v>
          </cell>
          <cell r="C1946" t="str">
            <v>UND</v>
          </cell>
          <cell r="D1946">
            <v>110160</v>
          </cell>
          <cell r="E1946">
            <v>17625.600000000002</v>
          </cell>
          <cell r="F1946">
            <v>127786</v>
          </cell>
        </row>
        <row r="1947">
          <cell r="A1947" t="str">
            <v>CONTACTOR AUXILIAR 3TH4031 3NA+1NC</v>
          </cell>
          <cell r="B1947">
            <v>91800</v>
          </cell>
          <cell r="C1947" t="str">
            <v>UND</v>
          </cell>
          <cell r="D1947">
            <v>110160</v>
          </cell>
          <cell r="E1947">
            <v>17625.600000000002</v>
          </cell>
          <cell r="F1947">
            <v>127786</v>
          </cell>
        </row>
        <row r="1948">
          <cell r="A1948" t="str">
            <v>CONTACTOR AUXILIAR 3TH4244 4NA+4NC</v>
          </cell>
          <cell r="B1948">
            <v>135300</v>
          </cell>
          <cell r="C1948" t="str">
            <v>UND</v>
          </cell>
          <cell r="D1948">
            <v>162360</v>
          </cell>
          <cell r="E1948">
            <v>25977.600000000002</v>
          </cell>
          <cell r="F1948">
            <v>188338</v>
          </cell>
        </row>
        <row r="1949">
          <cell r="A1949" t="str">
            <v>CONTACTOR AUXILIAR 3TH4253 5NA+3NC</v>
          </cell>
          <cell r="B1949">
            <v>135300</v>
          </cell>
          <cell r="C1949" t="str">
            <v>UND</v>
          </cell>
          <cell r="D1949">
            <v>162360</v>
          </cell>
          <cell r="E1949">
            <v>25977.600000000002</v>
          </cell>
          <cell r="F1949">
            <v>188338</v>
          </cell>
        </row>
        <row r="1950">
          <cell r="A1950" t="str">
            <v>CONTACTOR AUXILIAR GUARDAMOTOR NHT11 KM</v>
          </cell>
          <cell r="B1950">
            <v>12059.599609375</v>
          </cell>
          <cell r="C1950" t="str">
            <v>UND</v>
          </cell>
          <cell r="D1950">
            <v>14471.51953125</v>
          </cell>
          <cell r="E1950">
            <v>2315.4431250000002</v>
          </cell>
          <cell r="F1950">
            <v>16787</v>
          </cell>
        </row>
        <row r="1951">
          <cell r="A1951" t="str">
            <v>CONTACTOR AUXILIAR LATERAL 0IS DILM KM</v>
          </cell>
          <cell r="B1951">
            <v>9380</v>
          </cell>
          <cell r="C1951" t="str">
            <v>UND</v>
          </cell>
          <cell r="D1951">
            <v>11256</v>
          </cell>
          <cell r="E1951">
            <v>1800.96</v>
          </cell>
          <cell r="F1951">
            <v>13057</v>
          </cell>
        </row>
        <row r="1952">
          <cell r="A1952" t="str">
            <v>CONTACTOR CL00 220V AGUT</v>
          </cell>
          <cell r="B1952">
            <v>35263.19921875</v>
          </cell>
          <cell r="C1952" t="str">
            <v>UND</v>
          </cell>
          <cell r="D1952">
            <v>42315.839062499996</v>
          </cell>
          <cell r="E1952">
            <v>6770.5342499999997</v>
          </cell>
          <cell r="F1952">
            <v>49086</v>
          </cell>
        </row>
        <row r="1953">
          <cell r="A1953" t="str">
            <v>CONTACTOR CL01A</v>
          </cell>
          <cell r="B1953">
            <v>22880</v>
          </cell>
          <cell r="C1953" t="str">
            <v>UND</v>
          </cell>
          <cell r="D1953">
            <v>27456</v>
          </cell>
          <cell r="E1953">
            <v>4392.96</v>
          </cell>
          <cell r="F1953">
            <v>31849</v>
          </cell>
        </row>
        <row r="1954">
          <cell r="A1954" t="str">
            <v>CONTACTOR CL02 220V AGUT</v>
          </cell>
          <cell r="B1954">
            <v>56000</v>
          </cell>
          <cell r="C1954" t="str">
            <v>UND</v>
          </cell>
          <cell r="D1954">
            <v>67200</v>
          </cell>
          <cell r="E1954">
            <v>10752</v>
          </cell>
          <cell r="F1954">
            <v>77952</v>
          </cell>
        </row>
        <row r="1955">
          <cell r="A1955" t="str">
            <v>CONTACTOR CL03 220V AGUT</v>
          </cell>
          <cell r="B1955">
            <v>81809</v>
          </cell>
          <cell r="C1955" t="str">
            <v>UND</v>
          </cell>
          <cell r="D1955">
            <v>98170.8</v>
          </cell>
          <cell r="E1955">
            <v>15707.328000000001</v>
          </cell>
          <cell r="F1955">
            <v>113878</v>
          </cell>
        </row>
        <row r="1956">
          <cell r="A1956" t="str">
            <v>CONTACTOR CN1DB134-TM</v>
          </cell>
          <cell r="B1956">
            <v>4000</v>
          </cell>
          <cell r="C1956" t="str">
            <v>UND</v>
          </cell>
          <cell r="D1956">
            <v>4800</v>
          </cell>
          <cell r="E1956">
            <v>768</v>
          </cell>
          <cell r="F1956">
            <v>5568</v>
          </cell>
        </row>
        <row r="1957">
          <cell r="A1957" t="str">
            <v>CONTACTOR D1LOMG 24V CC35ACA1 KM</v>
          </cell>
          <cell r="B1957">
            <v>66294.203125</v>
          </cell>
          <cell r="C1957" t="str">
            <v>UND</v>
          </cell>
          <cell r="D1957">
            <v>79553.043749999997</v>
          </cell>
          <cell r="E1957">
            <v>12728.486999999999</v>
          </cell>
          <cell r="F1957">
            <v>92282</v>
          </cell>
        </row>
        <row r="1958">
          <cell r="A1958" t="str">
            <v>CONTACTOR DIL O0AM 10 220V KM</v>
          </cell>
          <cell r="B1958">
            <v>39860.80078125</v>
          </cell>
          <cell r="C1958" t="str">
            <v>UND</v>
          </cell>
          <cell r="D1958">
            <v>47832.9609375</v>
          </cell>
          <cell r="E1958">
            <v>7653.2737500000003</v>
          </cell>
          <cell r="F1958">
            <v>55486</v>
          </cell>
        </row>
        <row r="1959">
          <cell r="A1959" t="str">
            <v>CONTACTOR EM9C10 110V ASEA</v>
          </cell>
          <cell r="B1959">
            <v>4000</v>
          </cell>
          <cell r="C1959" t="str">
            <v>UND</v>
          </cell>
          <cell r="D1959">
            <v>4800</v>
          </cell>
          <cell r="E1959">
            <v>768</v>
          </cell>
          <cell r="F1959">
            <v>5568</v>
          </cell>
        </row>
        <row r="1960">
          <cell r="A1960" t="str">
            <v>CONTACTOR HSC44B 60VCC BBC</v>
          </cell>
          <cell r="B1960">
            <v>4000</v>
          </cell>
          <cell r="C1960" t="str">
            <v>UND</v>
          </cell>
          <cell r="D1960">
            <v>4800</v>
          </cell>
          <cell r="E1960">
            <v>768</v>
          </cell>
          <cell r="F1960">
            <v>5568</v>
          </cell>
        </row>
        <row r="1961">
          <cell r="A1961" t="str">
            <v>CONTACTOR HSCG2E 60V CC BBC</v>
          </cell>
          <cell r="B1961">
            <v>4000</v>
          </cell>
          <cell r="C1961" t="str">
            <v>UND</v>
          </cell>
          <cell r="D1961">
            <v>4800</v>
          </cell>
          <cell r="E1961">
            <v>768</v>
          </cell>
          <cell r="F1961">
            <v>5568</v>
          </cell>
        </row>
        <row r="1962">
          <cell r="A1962" t="str">
            <v>CONTACTOR INTEGRAL 32 220</v>
          </cell>
          <cell r="B1962">
            <v>641000</v>
          </cell>
          <cell r="C1962" t="str">
            <v>UND</v>
          </cell>
          <cell r="D1962">
            <v>769200</v>
          </cell>
          <cell r="E1962">
            <v>123072</v>
          </cell>
          <cell r="F1962">
            <v>892272</v>
          </cell>
        </row>
        <row r="1963">
          <cell r="A1963" t="str">
            <v>CONTACTOR INVERSOR 3T111120B 125V</v>
          </cell>
          <cell r="B1963">
            <v>4000</v>
          </cell>
          <cell r="C1963" t="str">
            <v>UND</v>
          </cell>
          <cell r="D1963">
            <v>4800</v>
          </cell>
          <cell r="E1963">
            <v>768</v>
          </cell>
          <cell r="F1963">
            <v>5568</v>
          </cell>
        </row>
        <row r="1964">
          <cell r="A1964" t="str">
            <v>CONTACTOR LATERAL DESEÑALIZACION</v>
          </cell>
          <cell r="B1964">
            <v>45000</v>
          </cell>
          <cell r="C1964" t="str">
            <v>UND</v>
          </cell>
          <cell r="D1964">
            <v>54000</v>
          </cell>
          <cell r="E1964">
            <v>8640</v>
          </cell>
          <cell r="F1964">
            <v>62640</v>
          </cell>
        </row>
        <row r="1965">
          <cell r="A1965" t="str">
            <v>CONTACTOR LC1D093 220V</v>
          </cell>
          <cell r="B1965">
            <v>4000</v>
          </cell>
          <cell r="C1965" t="str">
            <v>UND</v>
          </cell>
          <cell r="D1965">
            <v>4800</v>
          </cell>
          <cell r="E1965">
            <v>768</v>
          </cell>
          <cell r="F1965">
            <v>5568</v>
          </cell>
        </row>
        <row r="1966">
          <cell r="A1966" t="str">
            <v>CONTACTOR LC1D093 220V</v>
          </cell>
          <cell r="B1966">
            <v>4000</v>
          </cell>
          <cell r="C1966" t="str">
            <v>UND</v>
          </cell>
          <cell r="D1966">
            <v>4800</v>
          </cell>
          <cell r="E1966">
            <v>768</v>
          </cell>
          <cell r="F1966">
            <v>5568</v>
          </cell>
        </row>
        <row r="1967">
          <cell r="A1967" t="str">
            <v>CONTACTOR LC1D093 220V</v>
          </cell>
          <cell r="B1967">
            <v>4000</v>
          </cell>
          <cell r="C1967" t="str">
            <v>UND</v>
          </cell>
          <cell r="D1967">
            <v>4800</v>
          </cell>
          <cell r="E1967">
            <v>768</v>
          </cell>
          <cell r="F1967">
            <v>5568</v>
          </cell>
        </row>
        <row r="1968">
          <cell r="A1968" t="str">
            <v>CONTACTOR LC1D123 220V</v>
          </cell>
          <cell r="B1968">
            <v>4000</v>
          </cell>
          <cell r="C1968" t="str">
            <v>UND</v>
          </cell>
          <cell r="D1968">
            <v>4800</v>
          </cell>
          <cell r="E1968">
            <v>768</v>
          </cell>
          <cell r="F1968">
            <v>5568</v>
          </cell>
        </row>
        <row r="1969">
          <cell r="A1969" t="str">
            <v>CONTACTOR LC1D323 220V</v>
          </cell>
          <cell r="B1969">
            <v>4000</v>
          </cell>
          <cell r="C1969" t="str">
            <v>UND</v>
          </cell>
          <cell r="D1969">
            <v>4800</v>
          </cell>
          <cell r="E1969">
            <v>768</v>
          </cell>
          <cell r="F1969">
            <v>5568</v>
          </cell>
        </row>
        <row r="1970">
          <cell r="A1970" t="str">
            <v>CONTACTOR LS722E AEG 220V</v>
          </cell>
          <cell r="B1970">
            <v>29120</v>
          </cell>
          <cell r="C1970" t="str">
            <v>UND</v>
          </cell>
          <cell r="D1970">
            <v>34944</v>
          </cell>
          <cell r="E1970">
            <v>5591.04</v>
          </cell>
          <cell r="F1970">
            <v>40535</v>
          </cell>
        </row>
        <row r="1971">
          <cell r="A1971" t="str">
            <v>CONTACTOR MINI 9AAC3 220V ABB</v>
          </cell>
          <cell r="B1971">
            <v>34416.19921875</v>
          </cell>
          <cell r="C1971" t="str">
            <v>UND</v>
          </cell>
          <cell r="D1971">
            <v>41299.439062500001</v>
          </cell>
          <cell r="E1971">
            <v>6607.9102500000008</v>
          </cell>
          <cell r="F1971">
            <v>47907</v>
          </cell>
        </row>
        <row r="1972">
          <cell r="A1972" t="str">
            <v>CONTACTOR MINI REF:3TJ10001 SIEMENS</v>
          </cell>
          <cell r="B1972">
            <v>4000</v>
          </cell>
          <cell r="C1972" t="str">
            <v>UND</v>
          </cell>
          <cell r="D1972">
            <v>4800</v>
          </cell>
          <cell r="E1972">
            <v>768</v>
          </cell>
          <cell r="F1972">
            <v>5568</v>
          </cell>
        </row>
        <row r="1973">
          <cell r="A1973" t="str">
            <v>CONTACTOR MINI REF:3TJ1002 SIEMENS</v>
          </cell>
          <cell r="B1973">
            <v>4000</v>
          </cell>
          <cell r="C1973" t="str">
            <v>UND</v>
          </cell>
          <cell r="D1973">
            <v>4800</v>
          </cell>
          <cell r="E1973">
            <v>768</v>
          </cell>
          <cell r="F1973">
            <v>5568</v>
          </cell>
        </row>
        <row r="1974">
          <cell r="A1974" t="str">
            <v>CONTACTOR PRINCIPALES P/3TF44</v>
          </cell>
          <cell r="B1974">
            <v>160100</v>
          </cell>
          <cell r="C1974" t="str">
            <v>UND</v>
          </cell>
          <cell r="D1974">
            <v>192120</v>
          </cell>
          <cell r="E1974">
            <v>30739.200000000001</v>
          </cell>
          <cell r="F1974">
            <v>222859</v>
          </cell>
        </row>
        <row r="1975">
          <cell r="A1975" t="str">
            <v>CONTACTOR SILENCIOSO 110V</v>
          </cell>
          <cell r="B1975">
            <v>64831.19921875</v>
          </cell>
          <cell r="C1975" t="str">
            <v>UND</v>
          </cell>
          <cell r="D1975">
            <v>77797.439062499994</v>
          </cell>
          <cell r="E1975">
            <v>12447.590249999999</v>
          </cell>
          <cell r="F1975">
            <v>90245</v>
          </cell>
        </row>
        <row r="1976">
          <cell r="A1976" t="str">
            <v>CONTACTOR TAYAN  REF PNCN 18 2-6AMP.110V</v>
          </cell>
          <cell r="B1976">
            <v>54730</v>
          </cell>
          <cell r="C1976" t="str">
            <v>UND</v>
          </cell>
          <cell r="D1976">
            <v>65676</v>
          </cell>
          <cell r="E1976">
            <v>10508.16</v>
          </cell>
          <cell r="F1976">
            <v>76184</v>
          </cell>
        </row>
        <row r="1977">
          <cell r="A1977" t="str">
            <v>CONTACTOR TAYAN REF.CN25 2-6AMP 2200V.</v>
          </cell>
          <cell r="B1977">
            <v>77506</v>
          </cell>
          <cell r="C1977" t="str">
            <v>UND</v>
          </cell>
          <cell r="D1977">
            <v>93007.2</v>
          </cell>
          <cell r="E1977">
            <v>14881.152</v>
          </cell>
          <cell r="F1977">
            <v>107888</v>
          </cell>
        </row>
        <row r="1978">
          <cell r="A1978" t="str">
            <v>CONTACTOR TAYAN REF.PNCN25 2-6AMP 110V.</v>
          </cell>
          <cell r="B1978">
            <v>77510</v>
          </cell>
          <cell r="C1978" t="str">
            <v>UND</v>
          </cell>
          <cell r="D1978">
            <v>93012</v>
          </cell>
          <cell r="E1978">
            <v>14881.92</v>
          </cell>
          <cell r="F1978">
            <v>107894</v>
          </cell>
        </row>
        <row r="1979">
          <cell r="A1979" t="str">
            <v>CONTACTOR TETRAPOLAR 3NA+1NC 25A 220VAC</v>
          </cell>
          <cell r="B1979">
            <v>136500</v>
          </cell>
          <cell r="C1979" t="str">
            <v>UND</v>
          </cell>
          <cell r="D1979">
            <v>163800</v>
          </cell>
          <cell r="E1979">
            <v>26208</v>
          </cell>
          <cell r="F1979">
            <v>190008</v>
          </cell>
        </row>
        <row r="1980">
          <cell r="A1980" t="str">
            <v>CONTACTOR TIPO DN810 S.A 110V</v>
          </cell>
          <cell r="B1980">
            <v>4000</v>
          </cell>
          <cell r="C1980" t="str">
            <v>UND</v>
          </cell>
          <cell r="D1980">
            <v>4800</v>
          </cell>
          <cell r="E1980">
            <v>768</v>
          </cell>
          <cell r="F1980">
            <v>5568</v>
          </cell>
        </row>
        <row r="1981">
          <cell r="A1981" t="str">
            <v>CONTACTOR TRIPOLAR 140 AMP. 220 V.</v>
          </cell>
          <cell r="B1981">
            <v>1273900</v>
          </cell>
          <cell r="C1981" t="str">
            <v>UND</v>
          </cell>
          <cell r="D1981">
            <v>1528680</v>
          </cell>
          <cell r="E1981">
            <v>244588.80000000002</v>
          </cell>
          <cell r="F1981">
            <v>1773269</v>
          </cell>
        </row>
        <row r="1982">
          <cell r="A1982" t="str">
            <v>CONTACTOR TRIPOLAR CUTLER HAMMER</v>
          </cell>
          <cell r="B1982">
            <v>780900</v>
          </cell>
          <cell r="C1982" t="str">
            <v>UND</v>
          </cell>
          <cell r="D1982">
            <v>937080</v>
          </cell>
          <cell r="E1982">
            <v>149932.80000000002</v>
          </cell>
          <cell r="F1982">
            <v>1087013</v>
          </cell>
        </row>
        <row r="1983">
          <cell r="A1983" t="str">
            <v>CONTACTOR TRIPOLAR CUTLER HAMNMER</v>
          </cell>
          <cell r="B1983">
            <v>180500</v>
          </cell>
          <cell r="C1983" t="str">
            <v>UND</v>
          </cell>
          <cell r="D1983">
            <v>216600</v>
          </cell>
          <cell r="E1983">
            <v>34656</v>
          </cell>
          <cell r="F1983">
            <v>251256</v>
          </cell>
        </row>
        <row r="1984">
          <cell r="A1984" t="str">
            <v>CONTACTOR VOLTIMETRO 6 POS.</v>
          </cell>
          <cell r="B1984">
            <v>79000</v>
          </cell>
          <cell r="C1984" t="str">
            <v>UND</v>
          </cell>
          <cell r="D1984">
            <v>94800</v>
          </cell>
          <cell r="E1984">
            <v>15168</v>
          </cell>
          <cell r="F1984">
            <v>109968</v>
          </cell>
        </row>
        <row r="1985">
          <cell r="A1985" t="str">
            <v>CONTACTOS AUXILIARES REF H 11</v>
          </cell>
          <cell r="B1985">
            <v>56500</v>
          </cell>
          <cell r="C1985" t="str">
            <v>UND</v>
          </cell>
          <cell r="D1985">
            <v>67800</v>
          </cell>
          <cell r="E1985">
            <v>10848</v>
          </cell>
          <cell r="F1985">
            <v>78648</v>
          </cell>
        </row>
        <row r="1986">
          <cell r="A1986" t="str">
            <v>CONTACTOS DE POSICION INT. ABB</v>
          </cell>
          <cell r="B1986">
            <v>156000</v>
          </cell>
          <cell r="C1986" t="str">
            <v>UND</v>
          </cell>
          <cell r="D1986">
            <v>187200</v>
          </cell>
          <cell r="E1986">
            <v>29952</v>
          </cell>
          <cell r="F1986">
            <v>217152</v>
          </cell>
        </row>
        <row r="1987">
          <cell r="A1987" t="str">
            <v>CONTACTOS PRINCIPALES 3TB50</v>
          </cell>
          <cell r="B1987">
            <v>563500</v>
          </cell>
          <cell r="C1987" t="str">
            <v>UND</v>
          </cell>
          <cell r="D1987">
            <v>676200</v>
          </cell>
          <cell r="E1987">
            <v>108192</v>
          </cell>
          <cell r="F1987">
            <v>784392</v>
          </cell>
        </row>
        <row r="1988">
          <cell r="A1988" t="str">
            <v>CONTACTOS PRINCIPALES 3TB52</v>
          </cell>
          <cell r="B1988">
            <v>815300</v>
          </cell>
          <cell r="C1988" t="str">
            <v>UND</v>
          </cell>
          <cell r="D1988">
            <v>978360</v>
          </cell>
          <cell r="E1988">
            <v>156537.60000000001</v>
          </cell>
          <cell r="F1988">
            <v>1134898</v>
          </cell>
        </row>
        <row r="1989">
          <cell r="A1989" t="str">
            <v>CONTACTOS PRINCIPALES 3TB54</v>
          </cell>
          <cell r="B1989">
            <v>1300800</v>
          </cell>
          <cell r="C1989" t="str">
            <v>UND</v>
          </cell>
          <cell r="D1989">
            <v>1560960</v>
          </cell>
          <cell r="E1989">
            <v>249753.60000000001</v>
          </cell>
          <cell r="F1989">
            <v>1810714</v>
          </cell>
        </row>
        <row r="1990">
          <cell r="A1990" t="str">
            <v>CONTACTOS PRINCIPALES 3TB56</v>
          </cell>
          <cell r="B1990">
            <v>1743600</v>
          </cell>
          <cell r="C1990" t="str">
            <v>UND</v>
          </cell>
          <cell r="D1990">
            <v>2092320</v>
          </cell>
          <cell r="E1990">
            <v>334771.20000000001</v>
          </cell>
          <cell r="F1990">
            <v>2427091</v>
          </cell>
        </row>
        <row r="1991">
          <cell r="A1991" t="str">
            <v>CONTACTOS PRINCIPALES P/3TB44</v>
          </cell>
          <cell r="B1991">
            <v>167200</v>
          </cell>
          <cell r="C1991" t="str">
            <v>UND</v>
          </cell>
          <cell r="D1991">
            <v>200640</v>
          </cell>
          <cell r="E1991">
            <v>32102.400000000001</v>
          </cell>
          <cell r="F1991">
            <v>232742</v>
          </cell>
        </row>
        <row r="1992">
          <cell r="A1992" t="str">
            <v>CONTACTOS PRINCIPALES P/3TB47</v>
          </cell>
          <cell r="B1992">
            <v>267600</v>
          </cell>
          <cell r="C1992" t="str">
            <v>UND</v>
          </cell>
          <cell r="D1992">
            <v>321120</v>
          </cell>
          <cell r="E1992">
            <v>51379.200000000004</v>
          </cell>
          <cell r="F1992">
            <v>372499</v>
          </cell>
        </row>
        <row r="1993">
          <cell r="A1993" t="str">
            <v>CONTACTOS PRINCIPALES P/3TF45</v>
          </cell>
          <cell r="B1993">
            <v>194200</v>
          </cell>
          <cell r="C1993" t="str">
            <v>UND</v>
          </cell>
          <cell r="D1993">
            <v>233040</v>
          </cell>
          <cell r="E1993">
            <v>37286.400000000001</v>
          </cell>
          <cell r="F1993">
            <v>270326</v>
          </cell>
        </row>
        <row r="1994">
          <cell r="A1994" t="str">
            <v>CONTACTOS PRINCIPALES P/3TF46</v>
          </cell>
          <cell r="B1994">
            <v>226800</v>
          </cell>
          <cell r="C1994" t="str">
            <v>UND</v>
          </cell>
          <cell r="D1994">
            <v>272160</v>
          </cell>
          <cell r="E1994">
            <v>43545.599999999999</v>
          </cell>
          <cell r="F1994">
            <v>315706</v>
          </cell>
        </row>
        <row r="1995">
          <cell r="A1995" t="str">
            <v>CONTACTOS PRINCIPALES P/3TF47</v>
          </cell>
          <cell r="B1995">
            <v>256500</v>
          </cell>
          <cell r="C1995" t="str">
            <v>UND</v>
          </cell>
          <cell r="D1995">
            <v>307800</v>
          </cell>
          <cell r="E1995">
            <v>49248</v>
          </cell>
          <cell r="F1995">
            <v>357048</v>
          </cell>
        </row>
        <row r="1996">
          <cell r="A1996" t="str">
            <v>CONTACTOS PRINCIPALES P/3TF48</v>
          </cell>
          <cell r="B1996">
            <v>318800</v>
          </cell>
          <cell r="C1996" t="str">
            <v>UND</v>
          </cell>
          <cell r="D1996">
            <v>382560</v>
          </cell>
          <cell r="E1996">
            <v>61209.599999999999</v>
          </cell>
          <cell r="F1996">
            <v>443770</v>
          </cell>
        </row>
        <row r="1997">
          <cell r="A1997" t="str">
            <v>CONTACTOS PRINCIPALES P/3TF50</v>
          </cell>
          <cell r="B1997">
            <v>544068</v>
          </cell>
          <cell r="C1997" t="str">
            <v>UND</v>
          </cell>
          <cell r="D1997">
            <v>652881.6</v>
          </cell>
          <cell r="E1997">
            <v>104461.056</v>
          </cell>
          <cell r="F1997">
            <v>757343</v>
          </cell>
        </row>
        <row r="1998">
          <cell r="A1998" t="str">
            <v>CONTACTOS PRINCIPALES P/3TF52</v>
          </cell>
          <cell r="B1998">
            <v>781400</v>
          </cell>
          <cell r="C1998" t="str">
            <v>UND</v>
          </cell>
          <cell r="D1998">
            <v>937680</v>
          </cell>
          <cell r="E1998">
            <v>150028.80000000002</v>
          </cell>
          <cell r="F1998">
            <v>1087709</v>
          </cell>
        </row>
        <row r="1999">
          <cell r="A1999" t="str">
            <v>CONTACTOS PRINCIPALES P/3TF54</v>
          </cell>
          <cell r="B1999">
            <v>1247000</v>
          </cell>
          <cell r="C1999" t="str">
            <v>UND</v>
          </cell>
          <cell r="D1999">
            <v>1496400</v>
          </cell>
          <cell r="E1999">
            <v>239424</v>
          </cell>
          <cell r="F1999">
            <v>1735824</v>
          </cell>
        </row>
        <row r="2000">
          <cell r="A2000" t="str">
            <v>CONTADOR  BIFASICO 15/60 HUILA ISKRA</v>
          </cell>
          <cell r="B2000">
            <v>156200</v>
          </cell>
          <cell r="C2000" t="str">
            <v>UND</v>
          </cell>
          <cell r="D2000">
            <v>187440</v>
          </cell>
          <cell r="E2000">
            <v>29990.400000000001</v>
          </cell>
          <cell r="F2000">
            <v>217430</v>
          </cell>
        </row>
        <row r="2001">
          <cell r="A2001" t="str">
            <v>CONTADOR  MONOFASICO 15/60 CODENSA KRIZI</v>
          </cell>
          <cell r="B2001">
            <v>60000</v>
          </cell>
          <cell r="C2001" t="str">
            <v>UND</v>
          </cell>
          <cell r="D2001">
            <v>72000</v>
          </cell>
          <cell r="E2001">
            <v>11520</v>
          </cell>
          <cell r="F2001">
            <v>83520</v>
          </cell>
        </row>
        <row r="2002">
          <cell r="A2002" t="str">
            <v>CONTADOR .A.D.M 0M3C116W-1.66/10-127/220</v>
          </cell>
          <cell r="B2002">
            <v>560000</v>
          </cell>
          <cell r="C2002" t="str">
            <v>UND</v>
          </cell>
          <cell r="D2002">
            <v>672000</v>
          </cell>
          <cell r="E2002">
            <v>107520</v>
          </cell>
          <cell r="F2002">
            <v>779520</v>
          </cell>
        </row>
        <row r="2003">
          <cell r="A2003" t="str">
            <v>CONTADOR 2E 3H  3X120V M.I</v>
          </cell>
          <cell r="B2003">
            <v>5280000</v>
          </cell>
          <cell r="C2003" t="str">
            <v>UND</v>
          </cell>
          <cell r="D2003">
            <v>6336000</v>
          </cell>
          <cell r="E2003">
            <v>1013760</v>
          </cell>
          <cell r="F2003">
            <v>7349760</v>
          </cell>
        </row>
        <row r="2004">
          <cell r="A2004" t="str">
            <v>CONTADOR 3X120 KRIZIK</v>
          </cell>
          <cell r="B2004">
            <v>532000</v>
          </cell>
          <cell r="C2004" t="str">
            <v>UND</v>
          </cell>
          <cell r="D2004">
            <v>638400</v>
          </cell>
          <cell r="E2004">
            <v>102144</v>
          </cell>
          <cell r="F2004">
            <v>740544</v>
          </cell>
        </row>
        <row r="2005">
          <cell r="A2005" t="str">
            <v>CONTADOR 3X120 KRIZIK</v>
          </cell>
          <cell r="B2005">
            <v>532000</v>
          </cell>
          <cell r="C2005" t="str">
            <v>UND</v>
          </cell>
          <cell r="D2005">
            <v>638400</v>
          </cell>
          <cell r="E2005">
            <v>102144</v>
          </cell>
          <cell r="F2005">
            <v>740544</v>
          </cell>
        </row>
        <row r="2006">
          <cell r="A2006" t="str">
            <v>CONTADOR 3X120/208V KRIZIK</v>
          </cell>
          <cell r="B2006">
            <v>532000</v>
          </cell>
          <cell r="C2006" t="str">
            <v>UND</v>
          </cell>
          <cell r="D2006">
            <v>638400</v>
          </cell>
          <cell r="E2006">
            <v>102144</v>
          </cell>
          <cell r="F2006">
            <v>740544</v>
          </cell>
        </row>
        <row r="2007">
          <cell r="A2007" t="str">
            <v>CONTADOR 3X127/220V KRIZIK</v>
          </cell>
          <cell r="B2007">
            <v>532000</v>
          </cell>
          <cell r="C2007" t="str">
            <v>UND</v>
          </cell>
          <cell r="D2007">
            <v>638400</v>
          </cell>
          <cell r="E2007">
            <v>102144</v>
          </cell>
          <cell r="F2007">
            <v>740544</v>
          </cell>
        </row>
        <row r="2008">
          <cell r="A2008" t="str">
            <v>CONTADOR 3X127/220V KRIZIK</v>
          </cell>
          <cell r="B2008">
            <v>532000</v>
          </cell>
          <cell r="C2008" t="str">
            <v>UND</v>
          </cell>
          <cell r="D2008">
            <v>638400</v>
          </cell>
          <cell r="E2008">
            <v>102144</v>
          </cell>
          <cell r="F2008">
            <v>740544</v>
          </cell>
        </row>
        <row r="2009">
          <cell r="A2009" t="str">
            <v>CONTADOR 3X127/220V KRIZIK</v>
          </cell>
          <cell r="B2009">
            <v>532000</v>
          </cell>
          <cell r="C2009" t="str">
            <v>UND</v>
          </cell>
          <cell r="D2009">
            <v>638400</v>
          </cell>
          <cell r="E2009">
            <v>102144</v>
          </cell>
          <cell r="F2009">
            <v>740544</v>
          </cell>
        </row>
        <row r="2010">
          <cell r="A2010" t="str">
            <v>CONTADOR 3X127/220V KRIZIK</v>
          </cell>
          <cell r="B2010">
            <v>532000</v>
          </cell>
          <cell r="C2010" t="str">
            <v>UND</v>
          </cell>
          <cell r="D2010">
            <v>638400</v>
          </cell>
          <cell r="E2010">
            <v>102144</v>
          </cell>
          <cell r="F2010">
            <v>740544</v>
          </cell>
        </row>
        <row r="2011">
          <cell r="A2011" t="str">
            <v>CONTADOR BIFASICO (20/80)  ALDANA</v>
          </cell>
          <cell r="B2011">
            <v>124000</v>
          </cell>
          <cell r="C2011" t="str">
            <v>UND</v>
          </cell>
          <cell r="D2011">
            <v>148800</v>
          </cell>
          <cell r="E2011">
            <v>23808</v>
          </cell>
          <cell r="F2011">
            <v>172608</v>
          </cell>
        </row>
        <row r="2012">
          <cell r="A2012" t="str">
            <v>CONTADOR BIFASICO 15/60 - 2X120/208V</v>
          </cell>
          <cell r="B2012">
            <v>124000</v>
          </cell>
          <cell r="C2012" t="str">
            <v>UND</v>
          </cell>
          <cell r="D2012">
            <v>148800</v>
          </cell>
          <cell r="E2012">
            <v>23808</v>
          </cell>
          <cell r="F2012">
            <v>172608</v>
          </cell>
        </row>
        <row r="2013">
          <cell r="A2013" t="str">
            <v>CONTADOR BIFASICO 15/60 - 2X120/208V</v>
          </cell>
          <cell r="B2013">
            <v>357856</v>
          </cell>
          <cell r="C2013" t="str">
            <v>UND</v>
          </cell>
          <cell r="D2013">
            <v>429427.20000000001</v>
          </cell>
          <cell r="E2013">
            <v>68708.351999999999</v>
          </cell>
          <cell r="F2013">
            <v>498136</v>
          </cell>
        </row>
        <row r="2014">
          <cell r="A2014" t="str">
            <v>CONTADOR BIFASICO 15/60 CODENSA KRIZIK</v>
          </cell>
          <cell r="B2014">
            <v>156200</v>
          </cell>
          <cell r="C2014" t="str">
            <v>UND</v>
          </cell>
          <cell r="D2014">
            <v>187440</v>
          </cell>
          <cell r="E2014">
            <v>29990.400000000001</v>
          </cell>
          <cell r="F2014">
            <v>217430</v>
          </cell>
        </row>
        <row r="2015">
          <cell r="A2015" t="str">
            <v>CONTADOR BIFASICO 15/60 CUNDINAMARCA KRI</v>
          </cell>
          <cell r="B2015">
            <v>156200</v>
          </cell>
          <cell r="C2015" t="str">
            <v>UND</v>
          </cell>
          <cell r="D2015">
            <v>187440</v>
          </cell>
          <cell r="E2015">
            <v>29990.400000000001</v>
          </cell>
          <cell r="F2015">
            <v>217430</v>
          </cell>
        </row>
        <row r="2016">
          <cell r="A2016" t="str">
            <v>CONTADOR BIFASICO 15/60 HUILA KRIZIK</v>
          </cell>
          <cell r="B2016">
            <v>156200</v>
          </cell>
          <cell r="C2016" t="str">
            <v>UND</v>
          </cell>
          <cell r="D2016">
            <v>187440</v>
          </cell>
          <cell r="E2016">
            <v>29990.400000000001</v>
          </cell>
          <cell r="F2016">
            <v>217430</v>
          </cell>
        </row>
        <row r="2017">
          <cell r="A2017" t="str">
            <v>CONTADOR BIFASICO 15/60 KRIZIK</v>
          </cell>
          <cell r="B2017">
            <v>124000</v>
          </cell>
          <cell r="C2017" t="str">
            <v>UND</v>
          </cell>
          <cell r="D2017">
            <v>148800</v>
          </cell>
          <cell r="E2017">
            <v>23808</v>
          </cell>
          <cell r="F2017">
            <v>172608</v>
          </cell>
        </row>
        <row r="2018">
          <cell r="A2018" t="str">
            <v>CONTADOR BIFASICO 15/60 TOLIMA ISKRA</v>
          </cell>
          <cell r="B2018">
            <v>156200</v>
          </cell>
          <cell r="C2018" t="str">
            <v>UND</v>
          </cell>
          <cell r="D2018">
            <v>187440</v>
          </cell>
          <cell r="E2018">
            <v>29990.400000000001</v>
          </cell>
          <cell r="F2018">
            <v>217430</v>
          </cell>
        </row>
        <row r="2019">
          <cell r="A2019" t="str">
            <v>CONTADOR BIFASICO 15/60 TOLIMA KRIZIK</v>
          </cell>
          <cell r="B2019">
            <v>156200</v>
          </cell>
          <cell r="C2019" t="str">
            <v>UND</v>
          </cell>
          <cell r="D2019">
            <v>187440</v>
          </cell>
          <cell r="E2019">
            <v>29990.400000000001</v>
          </cell>
          <cell r="F2019">
            <v>217430</v>
          </cell>
        </row>
        <row r="2020">
          <cell r="A2020" t="str">
            <v>CONTADOR BIFASICO 20/80 CUNDINAMARCA ALD</v>
          </cell>
          <cell r="B2020">
            <v>145000</v>
          </cell>
          <cell r="C2020" t="str">
            <v>UND</v>
          </cell>
          <cell r="D2020">
            <v>174000</v>
          </cell>
          <cell r="E2020">
            <v>27840</v>
          </cell>
          <cell r="F2020">
            <v>201840</v>
          </cell>
        </row>
        <row r="2021">
          <cell r="A2021" t="str">
            <v>CONTADOR BIFASICO 20/80 ENELAR ALDANA</v>
          </cell>
          <cell r="B2021">
            <v>160000</v>
          </cell>
          <cell r="C2021" t="str">
            <v>UND</v>
          </cell>
          <cell r="D2021">
            <v>192000</v>
          </cell>
          <cell r="E2021">
            <v>30720</v>
          </cell>
          <cell r="F2021">
            <v>222720</v>
          </cell>
        </row>
        <row r="2022">
          <cell r="A2022" t="str">
            <v>CONTADOR BIFASICO 20/80 SANTANDER ALDANA</v>
          </cell>
          <cell r="B2022">
            <v>160000</v>
          </cell>
          <cell r="C2022" t="str">
            <v>UND</v>
          </cell>
          <cell r="D2022">
            <v>192000</v>
          </cell>
          <cell r="E2022">
            <v>30720</v>
          </cell>
          <cell r="F2022">
            <v>222720</v>
          </cell>
        </row>
        <row r="2023">
          <cell r="A2023" t="str">
            <v>CONTADOR BIFASICO 20/80 TOLIMA ALDANA</v>
          </cell>
          <cell r="B2023">
            <v>160000</v>
          </cell>
          <cell r="C2023" t="str">
            <v>UND</v>
          </cell>
          <cell r="D2023">
            <v>192000</v>
          </cell>
          <cell r="E2023">
            <v>30720</v>
          </cell>
          <cell r="F2023">
            <v>222720</v>
          </cell>
        </row>
        <row r="2024">
          <cell r="A2024" t="str">
            <v>CONTADOR BIFASICO15/60 ENELAR KRIZIK</v>
          </cell>
          <cell r="B2024">
            <v>156200</v>
          </cell>
          <cell r="C2024" t="str">
            <v>UND</v>
          </cell>
          <cell r="D2024">
            <v>187440</v>
          </cell>
          <cell r="E2024">
            <v>29990.400000000001</v>
          </cell>
          <cell r="F2024">
            <v>217430</v>
          </cell>
        </row>
        <row r="2025">
          <cell r="A2025" t="str">
            <v>CONTADOR DE DESCARGA PARA PARARRAYO G.E</v>
          </cell>
          <cell r="B2025">
            <v>255555</v>
          </cell>
          <cell r="C2025" t="str">
            <v>UND</v>
          </cell>
          <cell r="D2025">
            <v>306666</v>
          </cell>
          <cell r="E2025">
            <v>49066.559999999998</v>
          </cell>
          <cell r="F2025">
            <v>355733</v>
          </cell>
        </row>
        <row r="2026">
          <cell r="A2026" t="str">
            <v>CONTADOR DE DESCARGA PARA PARRAYOS G.E.</v>
          </cell>
          <cell r="B2026">
            <v>232222</v>
          </cell>
          <cell r="C2026" t="str">
            <v>UND</v>
          </cell>
          <cell r="D2026">
            <v>278666.39999999997</v>
          </cell>
          <cell r="E2026">
            <v>44586.623999999996</v>
          </cell>
          <cell r="F2026">
            <v>323253</v>
          </cell>
        </row>
        <row r="2027">
          <cell r="A2027" t="str">
            <v>CONTADOR E.A. 127/220 CALIB. ELECT.HUILA</v>
          </cell>
          <cell r="B2027">
            <v>431727</v>
          </cell>
          <cell r="C2027" t="str">
            <v>UND</v>
          </cell>
          <cell r="D2027">
            <v>518072.39999999997</v>
          </cell>
          <cell r="E2027">
            <v>82891.584000000003</v>
          </cell>
          <cell r="F2027">
            <v>600964</v>
          </cell>
        </row>
        <row r="2028">
          <cell r="A2028" t="str">
            <v>CONTADOR E.A. 127/220V M82100C116W 1.66/</v>
          </cell>
          <cell r="B2028">
            <v>980000</v>
          </cell>
          <cell r="C2028" t="str">
            <v>UND</v>
          </cell>
          <cell r="D2028">
            <v>1176000</v>
          </cell>
          <cell r="E2028">
            <v>188160</v>
          </cell>
          <cell r="F2028">
            <v>1364160</v>
          </cell>
        </row>
        <row r="2029">
          <cell r="A2029" t="str">
            <v>CONTADOR E.A. 127/220V-5AMPC114W-1.66/10</v>
          </cell>
          <cell r="B2029">
            <v>380000</v>
          </cell>
          <cell r="C2029" t="str">
            <v>UND</v>
          </cell>
          <cell r="D2029">
            <v>456000</v>
          </cell>
          <cell r="E2029">
            <v>72960</v>
          </cell>
          <cell r="F2029">
            <v>528960</v>
          </cell>
        </row>
        <row r="2030">
          <cell r="A2030" t="str">
            <v>CONTADOR E.A.120V B114W11.66-10(1TAR-CL2</v>
          </cell>
          <cell r="B2030">
            <v>380000</v>
          </cell>
          <cell r="C2030" t="str">
            <v>UND</v>
          </cell>
          <cell r="D2030">
            <v>456000</v>
          </cell>
          <cell r="E2030">
            <v>72960</v>
          </cell>
          <cell r="F2030">
            <v>528960</v>
          </cell>
        </row>
        <row r="2031">
          <cell r="A2031" t="str">
            <v>CONTADOR E.A.127/220VM82100C116W1.66CLHU</v>
          </cell>
          <cell r="B2031">
            <v>1040500</v>
          </cell>
          <cell r="C2031" t="str">
            <v>UND</v>
          </cell>
          <cell r="D2031">
            <v>1248600</v>
          </cell>
          <cell r="E2031">
            <v>199776</v>
          </cell>
          <cell r="F2031">
            <v>1448376</v>
          </cell>
        </row>
        <row r="2032">
          <cell r="A2032" t="str">
            <v>CONTADOR E.A.D.M. 03M3B16W</v>
          </cell>
          <cell r="B2032">
            <v>784000</v>
          </cell>
          <cell r="C2032" t="str">
            <v>UND</v>
          </cell>
          <cell r="D2032">
            <v>940800</v>
          </cell>
          <cell r="E2032">
            <v>150528</v>
          </cell>
          <cell r="F2032">
            <v>1091328</v>
          </cell>
        </row>
        <row r="2033">
          <cell r="A2033" t="str">
            <v>CONTADOR E.A.D.M. 120V/5A M82100CW-1.66/</v>
          </cell>
          <cell r="B2033">
            <v>780000</v>
          </cell>
          <cell r="C2033" t="str">
            <v>UND</v>
          </cell>
          <cell r="D2033">
            <v>936000</v>
          </cell>
          <cell r="E2033">
            <v>149760</v>
          </cell>
          <cell r="F2033">
            <v>1085760</v>
          </cell>
        </row>
        <row r="2034">
          <cell r="A2034" t="str">
            <v>CONTADOR E.A.D.M. 127/220V.CALIB.CAQUETA</v>
          </cell>
          <cell r="B2034">
            <v>902065</v>
          </cell>
          <cell r="C2034" t="str">
            <v>UND</v>
          </cell>
          <cell r="D2034">
            <v>1082478</v>
          </cell>
          <cell r="E2034">
            <v>173196.48</v>
          </cell>
          <cell r="F2034">
            <v>1255674</v>
          </cell>
        </row>
        <row r="2035">
          <cell r="A2035" t="str">
            <v>CONTADOR E.A.D.M. 2 ELEMENT 120V 5 AMP</v>
          </cell>
          <cell r="B2035">
            <v>940000</v>
          </cell>
          <cell r="C2035" t="str">
            <v>UND</v>
          </cell>
          <cell r="D2035">
            <v>1128000</v>
          </cell>
          <cell r="E2035">
            <v>180480</v>
          </cell>
          <cell r="F2035">
            <v>1308480</v>
          </cell>
        </row>
        <row r="2036">
          <cell r="A2036" t="str">
            <v>CONTADOR E.A.D.M. 220V/5A M81100C116W-1.</v>
          </cell>
          <cell r="B2036">
            <v>860000</v>
          </cell>
          <cell r="C2036" t="str">
            <v>UND</v>
          </cell>
          <cell r="D2036">
            <v>1032000</v>
          </cell>
          <cell r="E2036">
            <v>165120</v>
          </cell>
          <cell r="F2036">
            <v>1197120</v>
          </cell>
        </row>
        <row r="2037">
          <cell r="A2037" t="str">
            <v>CONTADOR E.A.D.M. T03MC16W</v>
          </cell>
          <cell r="B2037">
            <v>800000</v>
          </cell>
          <cell r="C2037" t="str">
            <v>UND</v>
          </cell>
          <cell r="D2037">
            <v>960000</v>
          </cell>
          <cell r="E2037">
            <v>153600</v>
          </cell>
          <cell r="F2037">
            <v>1113600</v>
          </cell>
        </row>
        <row r="2038">
          <cell r="A2038" t="str">
            <v>CONTADOR E.A.D.M. T20M3B114W-1.66/10-120</v>
          </cell>
          <cell r="B2038">
            <v>400000</v>
          </cell>
          <cell r="C2038" t="str">
            <v>UND</v>
          </cell>
          <cell r="D2038">
            <v>480000</v>
          </cell>
          <cell r="E2038">
            <v>76800</v>
          </cell>
          <cell r="F2038">
            <v>556800</v>
          </cell>
        </row>
        <row r="2039">
          <cell r="A2039" t="str">
            <v>CONTADOR E.A.D.M.127/220V T20M3C114W(2TA</v>
          </cell>
          <cell r="B2039">
            <v>850640</v>
          </cell>
          <cell r="C2039" t="str">
            <v>UND</v>
          </cell>
          <cell r="D2039">
            <v>1020768</v>
          </cell>
          <cell r="E2039">
            <v>163322.88</v>
          </cell>
          <cell r="F2039">
            <v>1184091</v>
          </cell>
        </row>
        <row r="2040">
          <cell r="A2040" t="str">
            <v>CONTADOR E.A.D.M.254/440 M82100C116W-166</v>
          </cell>
          <cell r="B2040">
            <v>600000</v>
          </cell>
          <cell r="C2040" t="str">
            <v>UND</v>
          </cell>
          <cell r="D2040">
            <v>720000</v>
          </cell>
          <cell r="E2040">
            <v>115200</v>
          </cell>
          <cell r="F2040">
            <v>835200</v>
          </cell>
        </row>
        <row r="2041">
          <cell r="A2041" t="str">
            <v>CONTADOR E.A.R.D.M. 220/480 V. ABB</v>
          </cell>
          <cell r="B2041">
            <v>2350000</v>
          </cell>
          <cell r="C2041" t="str">
            <v>UND</v>
          </cell>
          <cell r="D2041">
            <v>2820000</v>
          </cell>
          <cell r="E2041">
            <v>451200</v>
          </cell>
          <cell r="F2041">
            <v>3271200</v>
          </cell>
        </row>
        <row r="2042">
          <cell r="A2042" t="str">
            <v>CONTADOR E.R.120V BVB114W1.66/10 5AP CL3</v>
          </cell>
          <cell r="B2042">
            <v>360000</v>
          </cell>
          <cell r="C2042" t="str">
            <v>UND</v>
          </cell>
          <cell r="D2042">
            <v>432000</v>
          </cell>
          <cell r="E2042">
            <v>69120</v>
          </cell>
          <cell r="F2042">
            <v>501120</v>
          </cell>
        </row>
        <row r="2043">
          <cell r="A2043" t="str">
            <v>CONTADOR E.R.120VM82100B116W1.66/10CL1</v>
          </cell>
          <cell r="B2043">
            <v>328000</v>
          </cell>
          <cell r="C2043" t="str">
            <v>UND</v>
          </cell>
          <cell r="D2043">
            <v>393600</v>
          </cell>
          <cell r="E2043">
            <v>62976</v>
          </cell>
          <cell r="F2043">
            <v>456576</v>
          </cell>
        </row>
        <row r="2044">
          <cell r="A2044" t="str">
            <v>CONTADOR E.R.127/220V T2BVC114W-1.66/10</v>
          </cell>
          <cell r="B2044">
            <v>349440</v>
          </cell>
          <cell r="C2044" t="str">
            <v>UND</v>
          </cell>
          <cell r="D2044">
            <v>419328</v>
          </cell>
          <cell r="E2044">
            <v>67092.479999999996</v>
          </cell>
          <cell r="F2044">
            <v>486420</v>
          </cell>
        </row>
        <row r="2045">
          <cell r="A2045" t="str">
            <v>CONTADOR EA 127/220 CALIBRADO BOYACA</v>
          </cell>
          <cell r="B2045">
            <v>380000</v>
          </cell>
          <cell r="C2045" t="str">
            <v>UND</v>
          </cell>
          <cell r="D2045">
            <v>456000</v>
          </cell>
          <cell r="E2045">
            <v>72960</v>
          </cell>
          <cell r="F2045">
            <v>528960</v>
          </cell>
        </row>
        <row r="2046">
          <cell r="A2046" t="str">
            <v>CONTADOR ELECTRON 2 ELE 3X120V</v>
          </cell>
          <cell r="B2046">
            <v>2500000</v>
          </cell>
          <cell r="C2046" t="str">
            <v>UND</v>
          </cell>
          <cell r="D2046">
            <v>3000000</v>
          </cell>
          <cell r="E2046">
            <v>480000</v>
          </cell>
          <cell r="F2046">
            <v>3480000</v>
          </cell>
        </row>
        <row r="2047">
          <cell r="A2047" t="str">
            <v>CONTADOR ELECTRON A1RALMI</v>
          </cell>
          <cell r="B2047">
            <v>3500000</v>
          </cell>
          <cell r="C2047" t="str">
            <v>UND</v>
          </cell>
          <cell r="D2047">
            <v>4200000</v>
          </cell>
          <cell r="E2047">
            <v>672000</v>
          </cell>
          <cell r="F2047">
            <v>4872000</v>
          </cell>
        </row>
        <row r="2048">
          <cell r="A2048" t="str">
            <v>CONTADOR ELECTRONICO 2EL 3X110-120V EMH</v>
          </cell>
          <cell r="B2048">
            <v>2000000</v>
          </cell>
          <cell r="C2048" t="str">
            <v>UND</v>
          </cell>
          <cell r="D2048">
            <v>2400000</v>
          </cell>
          <cell r="E2048">
            <v>384000</v>
          </cell>
          <cell r="F2048">
            <v>2784000</v>
          </cell>
        </row>
        <row r="2049">
          <cell r="A2049" t="str">
            <v>CONTADOR ELECTRONICO 3 ELEMNTOS 127V. 5A</v>
          </cell>
          <cell r="B2049">
            <v>2000000</v>
          </cell>
          <cell r="C2049" t="str">
            <v>UND</v>
          </cell>
          <cell r="D2049">
            <v>2400000</v>
          </cell>
          <cell r="E2049">
            <v>384000</v>
          </cell>
          <cell r="F2049">
            <v>2784000</v>
          </cell>
        </row>
        <row r="2050">
          <cell r="A2050" t="str">
            <v>CONTADOR ELECTRONICO 3EL 3X69.2/120V EMH</v>
          </cell>
          <cell r="B2050">
            <v>2000000</v>
          </cell>
          <cell r="C2050" t="str">
            <v>UND</v>
          </cell>
          <cell r="D2050">
            <v>2400000</v>
          </cell>
          <cell r="E2050">
            <v>384000</v>
          </cell>
          <cell r="F2050">
            <v>2784000</v>
          </cell>
        </row>
        <row r="2051">
          <cell r="A2051" t="str">
            <v>CONTADOR ELECTRONICO 3EL120/208-127/220V</v>
          </cell>
          <cell r="B2051">
            <v>2000000</v>
          </cell>
          <cell r="C2051" t="str">
            <v>UND</v>
          </cell>
          <cell r="D2051">
            <v>2400000</v>
          </cell>
          <cell r="E2051">
            <v>384000</v>
          </cell>
          <cell r="F2051">
            <v>2784000</v>
          </cell>
        </row>
        <row r="2052">
          <cell r="A2052" t="str">
            <v>CONTADOR ELECTRONICO 3ELE 3X254/440 EM</v>
          </cell>
          <cell r="B2052">
            <v>2000000</v>
          </cell>
          <cell r="C2052" t="str">
            <v>UND</v>
          </cell>
          <cell r="D2052">
            <v>2400000</v>
          </cell>
          <cell r="E2052">
            <v>384000</v>
          </cell>
          <cell r="F2052">
            <v>2784000</v>
          </cell>
        </row>
        <row r="2053">
          <cell r="A2053" t="str">
            <v>CONTADOR ELECTRONICO 3X69.2 / 120V.</v>
          </cell>
          <cell r="B2053">
            <v>2000000</v>
          </cell>
          <cell r="C2053" t="str">
            <v>UND</v>
          </cell>
          <cell r="D2053">
            <v>2400000</v>
          </cell>
          <cell r="E2053">
            <v>384000</v>
          </cell>
          <cell r="F2053">
            <v>2784000</v>
          </cell>
        </row>
        <row r="2054">
          <cell r="A2054" t="str">
            <v>CONTADOR ELECTRONICO 85-330V./ SIEMENS</v>
          </cell>
          <cell r="B2054">
            <v>4100000</v>
          </cell>
          <cell r="C2054" t="str">
            <v>UND</v>
          </cell>
          <cell r="D2054">
            <v>4920000</v>
          </cell>
          <cell r="E2054">
            <v>787200</v>
          </cell>
          <cell r="F2054">
            <v>5707200</v>
          </cell>
        </row>
        <row r="2055">
          <cell r="A2055" t="str">
            <v>CONTADOR EMH GEM 115.11.2 120V-10/60A 1E</v>
          </cell>
          <cell r="B2055">
            <v>115000</v>
          </cell>
          <cell r="C2055" t="str">
            <v>UND</v>
          </cell>
          <cell r="D2055">
            <v>138000</v>
          </cell>
          <cell r="E2055">
            <v>22080</v>
          </cell>
          <cell r="F2055">
            <v>160080</v>
          </cell>
        </row>
        <row r="2056">
          <cell r="A2056" t="str">
            <v>CONTADOR EMH GEM115.11.2/120V-10/60 1ECL</v>
          </cell>
          <cell r="B2056">
            <v>298000</v>
          </cell>
          <cell r="C2056" t="str">
            <v>UND</v>
          </cell>
          <cell r="D2056">
            <v>357600</v>
          </cell>
          <cell r="E2056">
            <v>57216</v>
          </cell>
          <cell r="F2056">
            <v>414816</v>
          </cell>
        </row>
        <row r="2057">
          <cell r="A2057" t="str">
            <v>CONTADOR EMP 144.04.01 3X127/220-10/100C</v>
          </cell>
          <cell r="B2057">
            <v>632000</v>
          </cell>
          <cell r="C2057" t="str">
            <v>UND</v>
          </cell>
          <cell r="D2057">
            <v>758400</v>
          </cell>
          <cell r="E2057">
            <v>121344</v>
          </cell>
          <cell r="F2057">
            <v>879744</v>
          </cell>
        </row>
        <row r="2058">
          <cell r="A2058" t="str">
            <v>CONTADOR EMP 144.04.01 3X127/220V 10/100</v>
          </cell>
          <cell r="B2058">
            <v>448000</v>
          </cell>
          <cell r="C2058" t="str">
            <v>UND</v>
          </cell>
          <cell r="D2058">
            <v>537600</v>
          </cell>
          <cell r="E2058">
            <v>86016</v>
          </cell>
          <cell r="F2058">
            <v>623616</v>
          </cell>
        </row>
        <row r="2059">
          <cell r="A2059" t="str">
            <v>CONTADOR MONOFASICO 15/60 A.</v>
          </cell>
          <cell r="B2059">
            <v>62000</v>
          </cell>
          <cell r="C2059" t="str">
            <v>UND</v>
          </cell>
          <cell r="D2059">
            <v>74400</v>
          </cell>
          <cell r="E2059">
            <v>11904</v>
          </cell>
          <cell r="F2059">
            <v>86304</v>
          </cell>
        </row>
        <row r="2060">
          <cell r="A2060" t="str">
            <v>CONTADOR MONOFASICO 15/60 ALDANA</v>
          </cell>
          <cell r="B2060">
            <v>54000</v>
          </cell>
          <cell r="C2060" t="str">
            <v>UND</v>
          </cell>
          <cell r="D2060">
            <v>64800</v>
          </cell>
          <cell r="E2060">
            <v>10368</v>
          </cell>
          <cell r="F2060">
            <v>75168</v>
          </cell>
        </row>
        <row r="2061">
          <cell r="A2061" t="str">
            <v>CONTADOR MONOFASICO 15/60 BOYACA KRIZIK</v>
          </cell>
          <cell r="B2061">
            <v>60000</v>
          </cell>
          <cell r="C2061" t="str">
            <v>UND</v>
          </cell>
          <cell r="D2061">
            <v>72000</v>
          </cell>
          <cell r="E2061">
            <v>11520</v>
          </cell>
          <cell r="F2061">
            <v>83520</v>
          </cell>
        </row>
        <row r="2062">
          <cell r="A2062" t="str">
            <v>CONTADOR MONOFASICO 15/60 CALIBRADO SKAI</v>
          </cell>
          <cell r="B2062">
            <v>54000</v>
          </cell>
          <cell r="C2062" t="str">
            <v>UND</v>
          </cell>
          <cell r="D2062">
            <v>64800</v>
          </cell>
          <cell r="E2062">
            <v>10368</v>
          </cell>
          <cell r="F2062">
            <v>75168</v>
          </cell>
        </row>
        <row r="2063">
          <cell r="A2063" t="str">
            <v>CONTADOR MONOFASICO 15/60 CODENSA SKAITE</v>
          </cell>
          <cell r="B2063">
            <v>60720</v>
          </cell>
          <cell r="C2063" t="str">
            <v>UND</v>
          </cell>
          <cell r="D2063">
            <v>72864</v>
          </cell>
          <cell r="E2063">
            <v>11658.24</v>
          </cell>
          <cell r="F2063">
            <v>84522</v>
          </cell>
        </row>
        <row r="2064">
          <cell r="A2064" t="str">
            <v>CONTADOR MONOFASICO 15/60 CODENSA SM SKA</v>
          </cell>
          <cell r="B2064">
            <v>56000</v>
          </cell>
          <cell r="C2064" t="str">
            <v>UND</v>
          </cell>
          <cell r="D2064">
            <v>67200</v>
          </cell>
          <cell r="E2064">
            <v>10752</v>
          </cell>
          <cell r="F2064">
            <v>77952</v>
          </cell>
        </row>
        <row r="2065">
          <cell r="A2065" t="str">
            <v>CONTADOR MONOFASICO 15/60 CUNDINAMARCA A</v>
          </cell>
          <cell r="B2065">
            <v>60000</v>
          </cell>
          <cell r="C2065" t="str">
            <v>UND</v>
          </cell>
          <cell r="D2065">
            <v>72000</v>
          </cell>
          <cell r="E2065">
            <v>11520</v>
          </cell>
          <cell r="F2065">
            <v>83520</v>
          </cell>
        </row>
        <row r="2066">
          <cell r="A2066" t="str">
            <v>CONTADOR MONOFASICO 15/60 CUNDINAMARCA K</v>
          </cell>
          <cell r="B2066">
            <v>60000</v>
          </cell>
          <cell r="C2066" t="str">
            <v>UND</v>
          </cell>
          <cell r="D2066">
            <v>72000</v>
          </cell>
          <cell r="E2066">
            <v>11520</v>
          </cell>
          <cell r="F2066">
            <v>83520</v>
          </cell>
        </row>
        <row r="2067">
          <cell r="A2067" t="str">
            <v>CONTADOR MONOFASICO 15/60 CUNDINUND SKAI</v>
          </cell>
          <cell r="B2067">
            <v>60000</v>
          </cell>
          <cell r="C2067" t="str">
            <v>UND</v>
          </cell>
          <cell r="D2067">
            <v>72000</v>
          </cell>
          <cell r="E2067">
            <v>11520</v>
          </cell>
          <cell r="F2067">
            <v>83520</v>
          </cell>
        </row>
        <row r="2068">
          <cell r="A2068" t="str">
            <v>CONTADOR MONOFASICO 15/60 DOBLE SKAITES</v>
          </cell>
          <cell r="B2068">
            <v>54000</v>
          </cell>
          <cell r="C2068" t="str">
            <v>UND</v>
          </cell>
          <cell r="D2068">
            <v>64800</v>
          </cell>
          <cell r="E2068">
            <v>10368</v>
          </cell>
          <cell r="F2068">
            <v>75168</v>
          </cell>
        </row>
        <row r="2069">
          <cell r="A2069" t="str">
            <v>CONTADOR MONOFASICO 15/60 ENELAR SKAITEK</v>
          </cell>
          <cell r="B2069">
            <v>60000</v>
          </cell>
          <cell r="C2069" t="str">
            <v>UND</v>
          </cell>
          <cell r="D2069">
            <v>72000</v>
          </cell>
          <cell r="E2069">
            <v>11520</v>
          </cell>
          <cell r="F2069">
            <v>83520</v>
          </cell>
        </row>
        <row r="2070">
          <cell r="A2070" t="str">
            <v>CONTADOR MONOFASICO 15/60 HUILA SKAITEKS</v>
          </cell>
          <cell r="B2070">
            <v>60000</v>
          </cell>
          <cell r="C2070" t="str">
            <v>UND</v>
          </cell>
          <cell r="D2070">
            <v>72000</v>
          </cell>
          <cell r="E2070">
            <v>11520</v>
          </cell>
          <cell r="F2070">
            <v>83520</v>
          </cell>
        </row>
        <row r="2071">
          <cell r="A2071" t="str">
            <v>CONTADOR MONOFASICO 15/60 KRIZIK</v>
          </cell>
          <cell r="B2071">
            <v>54000</v>
          </cell>
          <cell r="C2071" t="str">
            <v>UND</v>
          </cell>
          <cell r="D2071">
            <v>64800</v>
          </cell>
          <cell r="E2071">
            <v>10368</v>
          </cell>
          <cell r="F2071">
            <v>75168</v>
          </cell>
        </row>
        <row r="2072">
          <cell r="A2072" t="str">
            <v>CONTADOR MONOFASICO 15/60 MAGNETICA SKAI</v>
          </cell>
          <cell r="B2072">
            <v>54000</v>
          </cell>
          <cell r="C2072" t="str">
            <v>UND</v>
          </cell>
          <cell r="D2072">
            <v>64800</v>
          </cell>
          <cell r="E2072">
            <v>10368</v>
          </cell>
          <cell r="F2072">
            <v>75168</v>
          </cell>
        </row>
        <row r="2073">
          <cell r="A2073" t="str">
            <v>CONTADOR MONOFASICO 15/60 PUTUMAYO SKAIT</v>
          </cell>
          <cell r="B2073">
            <v>60000</v>
          </cell>
          <cell r="C2073" t="str">
            <v>UND</v>
          </cell>
          <cell r="D2073">
            <v>72000</v>
          </cell>
          <cell r="E2073">
            <v>11520</v>
          </cell>
          <cell r="F2073">
            <v>83520</v>
          </cell>
        </row>
        <row r="2074">
          <cell r="A2074" t="str">
            <v>CONTADOR MONOFASICO 15/60 SANTANDER KRIZ</v>
          </cell>
          <cell r="B2074">
            <v>60000</v>
          </cell>
          <cell r="C2074" t="str">
            <v>UND</v>
          </cell>
          <cell r="D2074">
            <v>72000</v>
          </cell>
          <cell r="E2074">
            <v>11520</v>
          </cell>
          <cell r="F2074">
            <v>83520</v>
          </cell>
        </row>
        <row r="2075">
          <cell r="A2075" t="str">
            <v>CONTADOR MONOFASICO 15/60 TOLIMA KRIZIK</v>
          </cell>
          <cell r="B2075">
            <v>60000</v>
          </cell>
          <cell r="C2075" t="str">
            <v>UND</v>
          </cell>
          <cell r="D2075">
            <v>72000</v>
          </cell>
          <cell r="E2075">
            <v>11520</v>
          </cell>
          <cell r="F2075">
            <v>83520</v>
          </cell>
        </row>
        <row r="2076">
          <cell r="A2076" t="str">
            <v>CONTADOR MONOFASICO 15/60 TOLIMA SKAITEK</v>
          </cell>
          <cell r="B2076">
            <v>60000</v>
          </cell>
          <cell r="C2076" t="str">
            <v>UND</v>
          </cell>
          <cell r="D2076">
            <v>72000</v>
          </cell>
          <cell r="E2076">
            <v>11520</v>
          </cell>
          <cell r="F2076">
            <v>83520</v>
          </cell>
        </row>
        <row r="2077">
          <cell r="A2077" t="str">
            <v>CONTADOR MONOFASICO 15/60 TOLIMA SM SKAI</v>
          </cell>
          <cell r="B2077">
            <v>56000</v>
          </cell>
          <cell r="C2077" t="str">
            <v>UND</v>
          </cell>
          <cell r="D2077">
            <v>67200</v>
          </cell>
          <cell r="E2077">
            <v>10752</v>
          </cell>
          <cell r="F2077">
            <v>77952</v>
          </cell>
        </row>
        <row r="2078">
          <cell r="A2078" t="str">
            <v>CONTADOR TRIF. MOD C114H 50(150)AMP</v>
          </cell>
          <cell r="B2078">
            <v>360000</v>
          </cell>
          <cell r="C2078" t="str">
            <v>UND</v>
          </cell>
          <cell r="D2078">
            <v>432000</v>
          </cell>
          <cell r="E2078">
            <v>69120</v>
          </cell>
          <cell r="F2078">
            <v>501120</v>
          </cell>
        </row>
        <row r="2079">
          <cell r="A2079" t="str">
            <v>CONTADOR TRIF.E.A.D.T.D.M. 3X120/208V</v>
          </cell>
          <cell r="B2079">
            <v>955369</v>
          </cell>
          <cell r="C2079" t="str">
            <v>UND</v>
          </cell>
          <cell r="D2079">
            <v>1146442.8</v>
          </cell>
          <cell r="E2079">
            <v>183430.848</v>
          </cell>
          <cell r="F2079">
            <v>1329874</v>
          </cell>
        </row>
        <row r="2080">
          <cell r="A2080" t="str">
            <v>CONTADOR TRIF.TETRAFILAR 3X127/220V 1.5(</v>
          </cell>
          <cell r="B2080">
            <v>1016546</v>
          </cell>
          <cell r="C2080" t="str">
            <v>UND</v>
          </cell>
          <cell r="D2080">
            <v>1219855.2</v>
          </cell>
          <cell r="E2080">
            <v>195176.83199999999</v>
          </cell>
          <cell r="F2080">
            <v>1415032</v>
          </cell>
        </row>
        <row r="2081">
          <cell r="A2081" t="str">
            <v>CONTADOR TRIFASICO 15/100 ABB</v>
          </cell>
          <cell r="B2081">
            <v>112000</v>
          </cell>
          <cell r="C2081" t="str">
            <v>UND</v>
          </cell>
          <cell r="D2081">
            <v>134400</v>
          </cell>
          <cell r="E2081">
            <v>21504</v>
          </cell>
          <cell r="F2081">
            <v>155904</v>
          </cell>
        </row>
        <row r="2082">
          <cell r="A2082" t="str">
            <v>CONTADOR TRIFASICO 15/100 BUCARAMANGA AB</v>
          </cell>
          <cell r="B2082">
            <v>144000</v>
          </cell>
          <cell r="C2082" t="str">
            <v>UND</v>
          </cell>
          <cell r="D2082">
            <v>172800</v>
          </cell>
          <cell r="E2082">
            <v>27648</v>
          </cell>
          <cell r="F2082">
            <v>200448</v>
          </cell>
        </row>
        <row r="2083">
          <cell r="A2083" t="str">
            <v>CONTADOR TRIFASICO 20/100 CODENSA KRIZIK</v>
          </cell>
          <cell r="B2083">
            <v>194854</v>
          </cell>
          <cell r="C2083" t="str">
            <v>UND</v>
          </cell>
          <cell r="D2083">
            <v>233824.8</v>
          </cell>
          <cell r="E2083">
            <v>37411.968000000001</v>
          </cell>
          <cell r="F2083">
            <v>271237</v>
          </cell>
        </row>
        <row r="2084">
          <cell r="A2084" t="str">
            <v>CONTADOR TRIFASICO 20/100 CUNDINAMARCA K</v>
          </cell>
          <cell r="B2084">
            <v>194854</v>
          </cell>
          <cell r="C2084" t="str">
            <v>UND</v>
          </cell>
          <cell r="D2084">
            <v>233824.8</v>
          </cell>
          <cell r="E2084">
            <v>37411.968000000001</v>
          </cell>
          <cell r="F2084">
            <v>271237</v>
          </cell>
        </row>
        <row r="2085">
          <cell r="A2085" t="str">
            <v>CONTADOR TRIFASICO 20/100 KRIZIK</v>
          </cell>
          <cell r="B2085">
            <v>156000</v>
          </cell>
          <cell r="C2085" t="str">
            <v>UND</v>
          </cell>
          <cell r="D2085">
            <v>187200</v>
          </cell>
          <cell r="E2085">
            <v>29952</v>
          </cell>
          <cell r="F2085">
            <v>217152</v>
          </cell>
        </row>
        <row r="2086">
          <cell r="A2086" t="str">
            <v>CONTADOR TRIFASICO 20/100 TOLIMA KRIZIK</v>
          </cell>
          <cell r="B2086">
            <v>194854</v>
          </cell>
          <cell r="C2086" t="str">
            <v>UND</v>
          </cell>
          <cell r="D2086">
            <v>233824.8</v>
          </cell>
          <cell r="E2086">
            <v>37411.968000000001</v>
          </cell>
          <cell r="F2086">
            <v>271237</v>
          </cell>
        </row>
        <row r="2087">
          <cell r="A2087" t="str">
            <v>CONTADOR TRIFASICO 20/80 ALDANA</v>
          </cell>
          <cell r="B2087">
            <v>143000</v>
          </cell>
          <cell r="C2087" t="str">
            <v>UND</v>
          </cell>
          <cell r="D2087">
            <v>171600</v>
          </cell>
          <cell r="E2087">
            <v>27456</v>
          </cell>
          <cell r="F2087">
            <v>199056</v>
          </cell>
        </row>
        <row r="2088">
          <cell r="A2088" t="str">
            <v>CONTADOR TRIFASICO 20/80 BOYACA ALDNA</v>
          </cell>
          <cell r="B2088">
            <v>191950</v>
          </cell>
          <cell r="C2088" t="str">
            <v>UND</v>
          </cell>
          <cell r="D2088">
            <v>230340</v>
          </cell>
          <cell r="E2088">
            <v>36854.400000000001</v>
          </cell>
          <cell r="F2088">
            <v>267194</v>
          </cell>
        </row>
        <row r="2089">
          <cell r="A2089" t="str">
            <v>CONTADOR TRIFASICO 20/80 CAQUETA ALDANA</v>
          </cell>
          <cell r="B2089">
            <v>191950</v>
          </cell>
          <cell r="C2089" t="str">
            <v>UND</v>
          </cell>
          <cell r="D2089">
            <v>230340</v>
          </cell>
          <cell r="E2089">
            <v>36854.400000000001</v>
          </cell>
          <cell r="F2089">
            <v>267194</v>
          </cell>
        </row>
        <row r="2090">
          <cell r="A2090" t="str">
            <v>CONTADOR TRIFASICO 20/80 CAQUETA KRIZIK</v>
          </cell>
          <cell r="B2090">
            <v>191950</v>
          </cell>
          <cell r="C2090" t="str">
            <v>UND</v>
          </cell>
          <cell r="D2090">
            <v>230340</v>
          </cell>
          <cell r="E2090">
            <v>36854.400000000001</v>
          </cell>
          <cell r="F2090">
            <v>267194</v>
          </cell>
        </row>
        <row r="2091">
          <cell r="A2091" t="str">
            <v>CONTADOR TRIFASICO 20/80 CODENSA ALDANA</v>
          </cell>
          <cell r="B2091">
            <v>191950</v>
          </cell>
          <cell r="C2091" t="str">
            <v>UND</v>
          </cell>
          <cell r="D2091">
            <v>230340</v>
          </cell>
          <cell r="E2091">
            <v>36854.400000000001</v>
          </cell>
          <cell r="F2091">
            <v>267194</v>
          </cell>
        </row>
        <row r="2092">
          <cell r="A2092" t="str">
            <v>CONTADOR TRIFASICO 20/80 CODENSA KRIZIK</v>
          </cell>
          <cell r="B2092">
            <v>191950</v>
          </cell>
          <cell r="C2092" t="str">
            <v>UND</v>
          </cell>
          <cell r="D2092">
            <v>230340</v>
          </cell>
          <cell r="E2092">
            <v>36854.400000000001</v>
          </cell>
          <cell r="F2092">
            <v>267194</v>
          </cell>
        </row>
        <row r="2093">
          <cell r="A2093" t="str">
            <v>CONTADOR TRIFASICO 20/80 CUNDINAMARCA AL</v>
          </cell>
          <cell r="B2093">
            <v>191950</v>
          </cell>
          <cell r="C2093" t="str">
            <v>UND</v>
          </cell>
          <cell r="D2093">
            <v>230340</v>
          </cell>
          <cell r="E2093">
            <v>36854.400000000001</v>
          </cell>
          <cell r="F2093">
            <v>267194</v>
          </cell>
        </row>
        <row r="2094">
          <cell r="A2094" t="str">
            <v>CONTADOR TRIFASICO 20/80 CUNDINAMARCA KR</v>
          </cell>
          <cell r="B2094">
            <v>191950</v>
          </cell>
          <cell r="C2094" t="str">
            <v>UND</v>
          </cell>
          <cell r="D2094">
            <v>230340</v>
          </cell>
          <cell r="E2094">
            <v>36854.400000000001</v>
          </cell>
          <cell r="F2094">
            <v>267194</v>
          </cell>
        </row>
        <row r="2095">
          <cell r="A2095" t="str">
            <v>CONTADOR TRIFASICO 20/80 ENELAR ALDANA</v>
          </cell>
          <cell r="B2095">
            <v>191950</v>
          </cell>
          <cell r="C2095" t="str">
            <v>UND</v>
          </cell>
          <cell r="D2095">
            <v>230340</v>
          </cell>
          <cell r="E2095">
            <v>36854.400000000001</v>
          </cell>
          <cell r="F2095">
            <v>267194</v>
          </cell>
        </row>
        <row r="2096">
          <cell r="A2096" t="str">
            <v>CONTADOR TRIFASICO 20/80 HUILA ALDANA</v>
          </cell>
          <cell r="B2096">
            <v>191950</v>
          </cell>
          <cell r="C2096" t="str">
            <v>UND</v>
          </cell>
          <cell r="D2096">
            <v>230340</v>
          </cell>
          <cell r="E2096">
            <v>36854.400000000001</v>
          </cell>
          <cell r="F2096">
            <v>267194</v>
          </cell>
        </row>
        <row r="2097">
          <cell r="A2097" t="str">
            <v>CONTADOR TRIFASICO 20/80 META ALDANA</v>
          </cell>
          <cell r="B2097">
            <v>191950</v>
          </cell>
          <cell r="C2097" t="str">
            <v>UND</v>
          </cell>
          <cell r="D2097">
            <v>230340</v>
          </cell>
          <cell r="E2097">
            <v>36854.400000000001</v>
          </cell>
          <cell r="F2097">
            <v>267194</v>
          </cell>
        </row>
        <row r="2098">
          <cell r="A2098" t="str">
            <v>CONTADOR TRIFASICO 20/80 TOLIMA ALDANA</v>
          </cell>
          <cell r="B2098">
            <v>191950</v>
          </cell>
          <cell r="C2098" t="str">
            <v>UND</v>
          </cell>
          <cell r="D2098">
            <v>230340</v>
          </cell>
          <cell r="E2098">
            <v>36854.400000000001</v>
          </cell>
          <cell r="F2098">
            <v>267194</v>
          </cell>
        </row>
        <row r="2099">
          <cell r="A2099" t="str">
            <v>CONTADOR TRIFASICO 50/150 120/208V LANDI</v>
          </cell>
          <cell r="B2099">
            <v>650000</v>
          </cell>
          <cell r="C2099" t="str">
            <v>UND</v>
          </cell>
          <cell r="D2099">
            <v>780000</v>
          </cell>
          <cell r="E2099">
            <v>124800</v>
          </cell>
          <cell r="F2099">
            <v>904800</v>
          </cell>
        </row>
        <row r="2100">
          <cell r="A2100" t="str">
            <v>CONTADOR TRIFASICO 50/150 ABB</v>
          </cell>
          <cell r="B2100">
            <v>329000</v>
          </cell>
          <cell r="C2100" t="str">
            <v>UND</v>
          </cell>
          <cell r="D2100">
            <v>394800</v>
          </cell>
          <cell r="E2100">
            <v>63168</v>
          </cell>
          <cell r="F2100">
            <v>457968</v>
          </cell>
        </row>
        <row r="2101">
          <cell r="A2101" t="str">
            <v>CONTADOR TRIFASICO TETRAFILAR 25(100)</v>
          </cell>
          <cell r="B2101">
            <v>122080</v>
          </cell>
          <cell r="C2101" t="str">
            <v>UND</v>
          </cell>
          <cell r="D2101">
            <v>146496</v>
          </cell>
          <cell r="E2101">
            <v>23439.360000000001</v>
          </cell>
          <cell r="F2101">
            <v>169935</v>
          </cell>
        </row>
        <row r="2102">
          <cell r="A2102" t="str">
            <v>CONTADOR TRIFASICO TETRAFILAR 30(90)A 22</v>
          </cell>
          <cell r="B2102">
            <v>151760</v>
          </cell>
          <cell r="C2102" t="str">
            <v>UND</v>
          </cell>
          <cell r="D2102">
            <v>182112</v>
          </cell>
          <cell r="E2102">
            <v>29137.920000000002</v>
          </cell>
          <cell r="F2102">
            <v>211250</v>
          </cell>
        </row>
        <row r="2103">
          <cell r="A2103" t="str">
            <v>CONTADOR TRIFASICO TETRAFILAR 3X120/208V</v>
          </cell>
          <cell r="B2103">
            <v>329392</v>
          </cell>
          <cell r="C2103" t="str">
            <v>UND</v>
          </cell>
          <cell r="D2103">
            <v>395270.39999999997</v>
          </cell>
          <cell r="E2103">
            <v>63243.263999999996</v>
          </cell>
          <cell r="F2103">
            <v>458514</v>
          </cell>
        </row>
        <row r="2104">
          <cell r="A2104" t="str">
            <v>CONTADOR TRIFASICO TETRAFILAR 3X127/220V</v>
          </cell>
          <cell r="B2104">
            <v>389648</v>
          </cell>
          <cell r="C2104" t="str">
            <v>UND</v>
          </cell>
          <cell r="D2104">
            <v>467577.59999999998</v>
          </cell>
          <cell r="E2104">
            <v>74812.415999999997</v>
          </cell>
          <cell r="F2104">
            <v>542390</v>
          </cell>
        </row>
        <row r="2105">
          <cell r="A2105" t="str">
            <v>CONTADOR TRIFASICO TETRAFILAR 3X127/220V</v>
          </cell>
          <cell r="B2105">
            <v>1016546</v>
          </cell>
          <cell r="C2105" t="str">
            <v>UND</v>
          </cell>
          <cell r="D2105">
            <v>1219855.2</v>
          </cell>
          <cell r="E2105">
            <v>195176.83199999999</v>
          </cell>
          <cell r="F2105">
            <v>1415032</v>
          </cell>
        </row>
        <row r="2106">
          <cell r="A2106" t="str">
            <v>CONTADOR TRIFASICO TETRAFILAR 50(100)A</v>
          </cell>
          <cell r="B2106">
            <v>186000</v>
          </cell>
          <cell r="C2106" t="str">
            <v>UND</v>
          </cell>
          <cell r="D2106">
            <v>223200</v>
          </cell>
          <cell r="E2106">
            <v>35712</v>
          </cell>
          <cell r="F2106">
            <v>258912</v>
          </cell>
        </row>
        <row r="2107">
          <cell r="A2107" t="str">
            <v>CONTRATUERCA 11/2 PARA BOQUILLA</v>
          </cell>
          <cell r="B2107">
            <v>309.39999389648398</v>
          </cell>
          <cell r="C2107" t="str">
            <v>UND</v>
          </cell>
          <cell r="D2107">
            <v>371.27999267578076</v>
          </cell>
          <cell r="E2107">
            <v>59.404798828124925</v>
          </cell>
          <cell r="F2107">
            <v>431</v>
          </cell>
        </row>
        <row r="2108">
          <cell r="A2108" t="str">
            <v>CONTROL LIQUIDOS POR FLOTADOR</v>
          </cell>
          <cell r="B2108">
            <v>970000</v>
          </cell>
          <cell r="C2108" t="str">
            <v>UND</v>
          </cell>
          <cell r="D2108">
            <v>1164000</v>
          </cell>
          <cell r="E2108">
            <v>186240</v>
          </cell>
          <cell r="F2108">
            <v>1350240</v>
          </cell>
        </row>
        <row r="2109">
          <cell r="A2109" t="str">
            <v xml:space="preserve">CORAZA  AMERICANA 11/2  </v>
          </cell>
          <cell r="B2109">
            <v>12308.76923076923</v>
          </cell>
          <cell r="C2109" t="str">
            <v>ML</v>
          </cell>
          <cell r="D2109">
            <v>14770.523076923077</v>
          </cell>
          <cell r="E2109">
            <v>2363.2836923076925</v>
          </cell>
          <cell r="F2109">
            <v>17134</v>
          </cell>
        </row>
        <row r="2110">
          <cell r="A2110" t="str">
            <v>CORAZA AMERICA 1/2"</v>
          </cell>
          <cell r="B2110">
            <v>2900</v>
          </cell>
          <cell r="C2110" t="str">
            <v>ML</v>
          </cell>
          <cell r="D2110">
            <v>3480</v>
          </cell>
          <cell r="E2110">
            <v>556.80000000000007</v>
          </cell>
          <cell r="F2110">
            <v>4037</v>
          </cell>
        </row>
        <row r="2111">
          <cell r="A2111" t="str">
            <v>CORAZA AMERICANA 1"</v>
          </cell>
          <cell r="B2111">
            <v>4000</v>
          </cell>
          <cell r="C2111" t="str">
            <v>ML</v>
          </cell>
          <cell r="D2111">
            <v>4800</v>
          </cell>
          <cell r="E2111">
            <v>768</v>
          </cell>
          <cell r="F2111">
            <v>5568</v>
          </cell>
        </row>
        <row r="2112">
          <cell r="A2112" t="str">
            <v>CORAZA AMERICANA 2"</v>
          </cell>
          <cell r="B2112">
            <v>15241</v>
          </cell>
          <cell r="C2112" t="str">
            <v>ML</v>
          </cell>
          <cell r="D2112">
            <v>18289.2</v>
          </cell>
          <cell r="E2112">
            <v>2926.2720000000004</v>
          </cell>
          <cell r="F2112">
            <v>21215</v>
          </cell>
        </row>
        <row r="2113">
          <cell r="A2113" t="str">
            <v>CORAZA METALICA NACIONAL 3/4</v>
          </cell>
          <cell r="B2113">
            <v>420</v>
          </cell>
          <cell r="C2113" t="str">
            <v>ML</v>
          </cell>
          <cell r="D2113">
            <v>504</v>
          </cell>
          <cell r="E2113">
            <v>80.64</v>
          </cell>
          <cell r="F2113">
            <v>585</v>
          </cell>
        </row>
        <row r="2114">
          <cell r="A2114" t="str">
            <v>CORREA AMARRE 135MM CALY-SIMILAR</v>
          </cell>
          <cell r="B2114">
            <v>26.600000381469698</v>
          </cell>
          <cell r="C2114" t="str">
            <v>UND</v>
          </cell>
          <cell r="D2114">
            <v>31.920000457763635</v>
          </cell>
          <cell r="E2114">
            <v>5.1072000732421818</v>
          </cell>
          <cell r="F2114">
            <v>37</v>
          </cell>
        </row>
        <row r="2115">
          <cell r="A2115" t="str">
            <v>CORREA AMARRE 135MM NEGRO CALY-SIMILAR</v>
          </cell>
          <cell r="B2115">
            <v>33.599998474121108</v>
          </cell>
          <cell r="C2115" t="str">
            <v>UND</v>
          </cell>
          <cell r="D2115">
            <v>40.319998168945325</v>
          </cell>
          <cell r="E2115">
            <v>6.4511997070312521</v>
          </cell>
          <cell r="F2115">
            <v>47</v>
          </cell>
        </row>
        <row r="2116">
          <cell r="A2116" t="str">
            <v>CORREA AMARRE 170MM NEGRO LEGRAND</v>
          </cell>
          <cell r="B2116">
            <v>58.799999237060604</v>
          </cell>
          <cell r="C2116" t="str">
            <v>UND</v>
          </cell>
          <cell r="D2116">
            <v>70.559999084472722</v>
          </cell>
          <cell r="E2116">
            <v>11.289599853515636</v>
          </cell>
          <cell r="F2116">
            <v>82</v>
          </cell>
        </row>
        <row r="2117">
          <cell r="A2117" t="str">
            <v>CORREA AMARRE 290MM NEGRO CALY-SILIMAR</v>
          </cell>
          <cell r="B2117">
            <v>84</v>
          </cell>
          <cell r="C2117" t="str">
            <v>UND</v>
          </cell>
          <cell r="D2117">
            <v>100.8</v>
          </cell>
          <cell r="E2117">
            <v>16.128</v>
          </cell>
          <cell r="F2117">
            <v>117</v>
          </cell>
        </row>
        <row r="2118">
          <cell r="A2118" t="str">
            <v>CORREA AMARRE 300MM NEGRO CALY-SIMILAR</v>
          </cell>
          <cell r="B2118">
            <v>91</v>
          </cell>
          <cell r="C2118" t="str">
            <v>UND</v>
          </cell>
          <cell r="D2118">
            <v>109.2</v>
          </cell>
          <cell r="E2118">
            <v>17.472000000000001</v>
          </cell>
          <cell r="F2118">
            <v>127</v>
          </cell>
        </row>
        <row r="2119">
          <cell r="A2119" t="str">
            <v>CORREA AMARRE 95MM CALY-SIMILAR</v>
          </cell>
          <cell r="B2119">
            <v>9.8000001907348686</v>
          </cell>
          <cell r="C2119" t="str">
            <v>UND</v>
          </cell>
          <cell r="D2119">
            <v>11.760000228881841</v>
          </cell>
          <cell r="E2119">
            <v>1.8816000366210945</v>
          </cell>
          <cell r="F2119">
            <v>14</v>
          </cell>
        </row>
        <row r="2120">
          <cell r="A2120" t="str">
            <v>CORREA AMARRE 95MM NEGRO  CALY-SIMILAR</v>
          </cell>
          <cell r="B2120">
            <v>12.6000003814697</v>
          </cell>
          <cell r="C2120" t="str">
            <v>UND</v>
          </cell>
          <cell r="D2120">
            <v>15.12000045776364</v>
          </cell>
          <cell r="E2120">
            <v>2.4192000732421826</v>
          </cell>
          <cell r="F2120">
            <v>18</v>
          </cell>
        </row>
        <row r="2121">
          <cell r="A2121" t="str">
            <v>CORTACIRCUITO 15 KV 100A CAM.APAGACHISPA</v>
          </cell>
          <cell r="B2121">
            <v>213900</v>
          </cell>
          <cell r="C2121" t="str">
            <v>UND</v>
          </cell>
          <cell r="D2121">
            <v>256680</v>
          </cell>
          <cell r="E2121">
            <v>41068.800000000003</v>
          </cell>
          <cell r="F2121">
            <v>297749</v>
          </cell>
        </row>
        <row r="2122">
          <cell r="A2122" t="str">
            <v>CORTACIRCUITO 15KV - 200 AMP. MELEC</v>
          </cell>
          <cell r="B2122">
            <v>162000</v>
          </cell>
          <cell r="C2122" t="str">
            <v>UND</v>
          </cell>
          <cell r="D2122">
            <v>194400</v>
          </cell>
          <cell r="E2122">
            <v>31104</v>
          </cell>
          <cell r="F2122">
            <v>225504</v>
          </cell>
        </row>
        <row r="2123">
          <cell r="A2123" t="str">
            <v>CORTACIRCUITO 15KV 100AMP DISICO</v>
          </cell>
          <cell r="B2123">
            <v>65000</v>
          </cell>
          <cell r="C2123" t="str">
            <v>UND</v>
          </cell>
          <cell r="D2123">
            <v>78000</v>
          </cell>
          <cell r="E2123">
            <v>12480</v>
          </cell>
          <cell r="F2123">
            <v>90480</v>
          </cell>
        </row>
        <row r="2124">
          <cell r="A2124" t="str">
            <v>CORTACIRCUITO 15KV 100AMP G-2LES MELEC</v>
          </cell>
          <cell r="B2124">
            <v>70000</v>
          </cell>
          <cell r="C2124" t="str">
            <v>UND</v>
          </cell>
          <cell r="D2124">
            <v>84000</v>
          </cell>
          <cell r="E2124">
            <v>13440</v>
          </cell>
          <cell r="F2124">
            <v>97440</v>
          </cell>
        </row>
        <row r="2125">
          <cell r="A2125" t="str">
            <v>CORTACIRCUITO 15KV-100AM D.F.430M GAL.CA</v>
          </cell>
          <cell r="B2125">
            <v>68400</v>
          </cell>
          <cell r="C2125" t="str">
            <v>UND</v>
          </cell>
          <cell r="D2125">
            <v>82080</v>
          </cell>
          <cell r="E2125">
            <v>13132.800000000001</v>
          </cell>
          <cell r="F2125">
            <v>95213</v>
          </cell>
        </row>
        <row r="2126">
          <cell r="A2126" t="str">
            <v>CORTACIRCUITO 15KV-100AMP CELSA</v>
          </cell>
          <cell r="B2126">
            <v>143112</v>
          </cell>
          <cell r="C2126" t="str">
            <v>UND</v>
          </cell>
          <cell r="D2126">
            <v>171734.39999999999</v>
          </cell>
          <cell r="E2126">
            <v>27477.504000000001</v>
          </cell>
          <cell r="F2126">
            <v>199212</v>
          </cell>
        </row>
        <row r="2127">
          <cell r="A2127" t="str">
            <v>CORTACIRCUITO 15KV-100AMP DF430M ACERO I</v>
          </cell>
          <cell r="B2127">
            <v>80400</v>
          </cell>
          <cell r="C2127" t="str">
            <v>UND</v>
          </cell>
          <cell r="D2127">
            <v>96480</v>
          </cell>
          <cell r="E2127">
            <v>15436.800000000001</v>
          </cell>
          <cell r="F2127">
            <v>111917</v>
          </cell>
        </row>
        <row r="2128">
          <cell r="A2128" t="str">
            <v>CORTACIRCUITO 34.5 -100A CAM.APAGACHISPA</v>
          </cell>
          <cell r="B2128">
            <v>283000</v>
          </cell>
          <cell r="C2128" t="str">
            <v>UND</v>
          </cell>
          <cell r="D2128">
            <v>339600</v>
          </cell>
          <cell r="E2128">
            <v>54336</v>
          </cell>
          <cell r="F2128">
            <v>393936</v>
          </cell>
        </row>
        <row r="2129">
          <cell r="A2129" t="str">
            <v>CORTACIRCUITO 35KV CELSA</v>
          </cell>
          <cell r="B2129">
            <v>135000</v>
          </cell>
          <cell r="C2129" t="str">
            <v>UND</v>
          </cell>
          <cell r="D2129">
            <v>162000</v>
          </cell>
          <cell r="E2129">
            <v>25920</v>
          </cell>
          <cell r="F2129">
            <v>187920</v>
          </cell>
        </row>
        <row r="2130">
          <cell r="A2130" t="str">
            <v>CORTACIRCUITO 35KV DISICO</v>
          </cell>
          <cell r="B2130">
            <v>135000</v>
          </cell>
          <cell r="C2130" t="str">
            <v>UND</v>
          </cell>
          <cell r="D2130">
            <v>162000</v>
          </cell>
          <cell r="E2130">
            <v>25920</v>
          </cell>
          <cell r="F2130">
            <v>187920</v>
          </cell>
        </row>
        <row r="2131">
          <cell r="A2131" t="str">
            <v>COSEFIMETRO 220V.</v>
          </cell>
          <cell r="B2131">
            <v>443492</v>
          </cell>
          <cell r="C2131" t="str">
            <v>UND</v>
          </cell>
          <cell r="D2131">
            <v>532190.4</v>
          </cell>
          <cell r="E2131">
            <v>85150.464000000007</v>
          </cell>
          <cell r="F2131">
            <v>617341</v>
          </cell>
        </row>
        <row r="2132">
          <cell r="A2132" t="str">
            <v>COSEFIMETRO 440 VOLTIOS</v>
          </cell>
          <cell r="B2132">
            <v>642213.625</v>
          </cell>
          <cell r="C2132" t="str">
            <v>UND</v>
          </cell>
          <cell r="D2132">
            <v>770656.35</v>
          </cell>
          <cell r="E2132">
            <v>123305.016</v>
          </cell>
          <cell r="F2132">
            <v>893961</v>
          </cell>
        </row>
        <row r="2133">
          <cell r="A2133" t="str">
            <v>COSENOFIMETRO</v>
          </cell>
          <cell r="B2133">
            <v>867000</v>
          </cell>
          <cell r="C2133" t="str">
            <v>UND</v>
          </cell>
          <cell r="D2133">
            <v>1040400</v>
          </cell>
          <cell r="E2133">
            <v>166464</v>
          </cell>
          <cell r="F2133">
            <v>1206864</v>
          </cell>
        </row>
        <row r="2134">
          <cell r="A2134" t="str">
            <v>CRUCETA  2.30 MTS 3X3X1/4 SOPORTE TRAFO</v>
          </cell>
          <cell r="B2134">
            <v>31050</v>
          </cell>
          <cell r="C2134" t="str">
            <v>UND</v>
          </cell>
          <cell r="D2134">
            <v>37260</v>
          </cell>
          <cell r="E2134">
            <v>5961.6</v>
          </cell>
          <cell r="F2134">
            <v>43222</v>
          </cell>
        </row>
        <row r="2135">
          <cell r="A2135" t="str">
            <v>CRUCETA 1.5M 21/2X21/2X3/16" REF:0271</v>
          </cell>
          <cell r="B2135">
            <v>14197</v>
          </cell>
          <cell r="C2135" t="str">
            <v>UND</v>
          </cell>
          <cell r="D2135">
            <v>17036.399999999998</v>
          </cell>
          <cell r="E2135">
            <v>2725.8239999999996</v>
          </cell>
          <cell r="F2135">
            <v>19762</v>
          </cell>
        </row>
        <row r="2136">
          <cell r="A2136" t="str">
            <v>CRUCETA 1.5M 21/2X21/2X3/16" REF:0272</v>
          </cell>
          <cell r="B2136">
            <v>14197</v>
          </cell>
          <cell r="C2136" t="str">
            <v>UND</v>
          </cell>
          <cell r="D2136">
            <v>17036.399999999998</v>
          </cell>
          <cell r="E2136">
            <v>2725.8239999999996</v>
          </cell>
          <cell r="F2136">
            <v>19762</v>
          </cell>
        </row>
        <row r="2137">
          <cell r="A2137" t="str">
            <v>CRUCETA 2.0M 21/2X21/2X 1/4" REF:0266</v>
          </cell>
          <cell r="B2137">
            <v>25245</v>
          </cell>
          <cell r="C2137" t="str">
            <v>UND</v>
          </cell>
          <cell r="D2137">
            <v>30294</v>
          </cell>
          <cell r="E2137">
            <v>4847.04</v>
          </cell>
          <cell r="F2137">
            <v>35141</v>
          </cell>
        </row>
        <row r="2138">
          <cell r="A2138" t="str">
            <v>CRUCETA 2.0M 21/2X21/2X 1/4" REF:0269</v>
          </cell>
          <cell r="B2138">
            <v>25245</v>
          </cell>
          <cell r="C2138" t="str">
            <v>UND</v>
          </cell>
          <cell r="D2138">
            <v>30294</v>
          </cell>
          <cell r="E2138">
            <v>4847.04</v>
          </cell>
          <cell r="F2138">
            <v>35141</v>
          </cell>
        </row>
        <row r="2139">
          <cell r="A2139" t="str">
            <v>CRUCETA 2.0M 21/2X21/2X 3/16" REF:0268</v>
          </cell>
          <cell r="B2139">
            <v>18929</v>
          </cell>
          <cell r="C2139" t="str">
            <v>UND</v>
          </cell>
          <cell r="D2139">
            <v>22714.799999999999</v>
          </cell>
          <cell r="E2139">
            <v>3634.3679999999999</v>
          </cell>
          <cell r="F2139">
            <v>26349</v>
          </cell>
        </row>
        <row r="2140">
          <cell r="A2140" t="str">
            <v>CRUCETA 2.0M 21/2X21/2X1/4"</v>
          </cell>
          <cell r="B2140">
            <v>18929</v>
          </cell>
          <cell r="C2140" t="str">
            <v>UND</v>
          </cell>
          <cell r="D2140">
            <v>22714.799999999999</v>
          </cell>
          <cell r="E2140">
            <v>3634.3679999999999</v>
          </cell>
          <cell r="F2140">
            <v>26349</v>
          </cell>
        </row>
        <row r="2141">
          <cell r="A2141" t="str">
            <v>CRUCETA 2.0M 21/2X21/2X1/4" REF:0262</v>
          </cell>
          <cell r="B2141">
            <v>25245</v>
          </cell>
          <cell r="C2141" t="str">
            <v>UND</v>
          </cell>
          <cell r="D2141">
            <v>30294</v>
          </cell>
          <cell r="E2141">
            <v>4847.04</v>
          </cell>
          <cell r="F2141">
            <v>35141</v>
          </cell>
        </row>
        <row r="2142">
          <cell r="A2142" t="str">
            <v>CRUCETA 2.0M 21/2X21/2X3/16" REF:0261</v>
          </cell>
          <cell r="B2142">
            <v>18929</v>
          </cell>
          <cell r="C2142" t="str">
            <v>UND</v>
          </cell>
          <cell r="D2142">
            <v>22714.799999999999</v>
          </cell>
          <cell r="E2142">
            <v>3634.3679999999999</v>
          </cell>
          <cell r="F2142">
            <v>26349</v>
          </cell>
        </row>
        <row r="2143">
          <cell r="A2143" t="str">
            <v>CRUCETA 2.0M 21/2X21/2X3/16" REF:0265</v>
          </cell>
          <cell r="B2143">
            <v>18929</v>
          </cell>
          <cell r="C2143" t="str">
            <v>UND</v>
          </cell>
          <cell r="D2143">
            <v>22714.799999999999</v>
          </cell>
          <cell r="E2143">
            <v>3634.3679999999999</v>
          </cell>
          <cell r="F2143">
            <v>26349</v>
          </cell>
        </row>
        <row r="2144">
          <cell r="A2144" t="str">
            <v>CRUCETA 2.0M 3X3X1/4" REF:0263</v>
          </cell>
          <cell r="B2144">
            <v>33161</v>
          </cell>
          <cell r="C2144" t="str">
            <v>UND</v>
          </cell>
          <cell r="D2144">
            <v>39793.199999999997</v>
          </cell>
          <cell r="E2144">
            <v>6366.9119999999994</v>
          </cell>
          <cell r="F2144">
            <v>46160</v>
          </cell>
        </row>
        <row r="2145">
          <cell r="A2145" t="str">
            <v>CRUCETA 2.0M 3X3X1/4" REF:0267</v>
          </cell>
          <cell r="B2145">
            <v>35052.601562499993</v>
          </cell>
          <cell r="C2145" t="str">
            <v>UND</v>
          </cell>
          <cell r="D2145">
            <v>42063.12187499999</v>
          </cell>
          <cell r="E2145">
            <v>6730.0994999999984</v>
          </cell>
          <cell r="F2145">
            <v>48793</v>
          </cell>
        </row>
        <row r="2146">
          <cell r="A2146" t="str">
            <v>CRUCETA 2.20M 21/2X21/2X3/16"</v>
          </cell>
          <cell r="B2146">
            <v>35100</v>
          </cell>
          <cell r="C2146" t="str">
            <v>UND</v>
          </cell>
          <cell r="D2146">
            <v>42120</v>
          </cell>
          <cell r="E2146">
            <v>6739.2</v>
          </cell>
          <cell r="F2146">
            <v>48859</v>
          </cell>
        </row>
        <row r="2147">
          <cell r="A2147" t="str">
            <v>CRUCETA 2.20M 3X3X1/4"</v>
          </cell>
          <cell r="B2147">
            <v>52000</v>
          </cell>
          <cell r="C2147" t="str">
            <v>UND</v>
          </cell>
          <cell r="D2147">
            <v>62400</v>
          </cell>
          <cell r="E2147">
            <v>9984</v>
          </cell>
          <cell r="F2147">
            <v>72384</v>
          </cell>
        </row>
        <row r="2148">
          <cell r="A2148" t="str">
            <v>CRUCETA 2.4M 3 X 3 X 1/4"</v>
          </cell>
          <cell r="B2148">
            <v>36353</v>
          </cell>
          <cell r="C2148" t="str">
            <v>UND</v>
          </cell>
          <cell r="D2148">
            <v>43623.6</v>
          </cell>
          <cell r="E2148">
            <v>6979.7759999999998</v>
          </cell>
          <cell r="F2148">
            <v>50603</v>
          </cell>
        </row>
        <row r="2149">
          <cell r="A2149" t="str">
            <v>CRUCETA 3.0M 21/2X21/2X1/4" REF:0252</v>
          </cell>
          <cell r="B2149">
            <v>37858</v>
          </cell>
          <cell r="C2149" t="str">
            <v>UND</v>
          </cell>
          <cell r="D2149">
            <v>45429.599999999999</v>
          </cell>
          <cell r="E2149">
            <v>7268.7359999999999</v>
          </cell>
          <cell r="F2149">
            <v>52698</v>
          </cell>
        </row>
        <row r="2150">
          <cell r="A2150" t="str">
            <v>CRUCETA 3.0M 21/2X21/2X3/16" REF:0251</v>
          </cell>
          <cell r="B2150">
            <v>28393</v>
          </cell>
          <cell r="C2150" t="str">
            <v>UND</v>
          </cell>
          <cell r="D2150">
            <v>34071.599999999999</v>
          </cell>
          <cell r="E2150">
            <v>5451.4560000000001</v>
          </cell>
          <cell r="F2150">
            <v>39523</v>
          </cell>
        </row>
        <row r="2151">
          <cell r="A2151" t="str">
            <v>CRUCETA 3.0M 3X3X1/4" REF:0253</v>
          </cell>
          <cell r="B2151">
            <v>45441</v>
          </cell>
          <cell r="C2151" t="str">
            <v>UND</v>
          </cell>
          <cell r="D2151">
            <v>54529.2</v>
          </cell>
          <cell r="E2151">
            <v>8724.6720000000005</v>
          </cell>
          <cell r="F2151">
            <v>63254</v>
          </cell>
        </row>
        <row r="2152">
          <cell r="A2152" t="str">
            <v>CRUCETA 3.0MTS 4X4X1/4</v>
          </cell>
          <cell r="B2152">
            <v>59400</v>
          </cell>
          <cell r="C2152" t="str">
            <v>UND</v>
          </cell>
          <cell r="D2152">
            <v>71280</v>
          </cell>
          <cell r="E2152">
            <v>11404.800000000001</v>
          </cell>
          <cell r="F2152">
            <v>82685</v>
          </cell>
        </row>
        <row r="2153">
          <cell r="A2153" t="str">
            <v>CRUCETA 3.6M 3X3X1/4"</v>
          </cell>
          <cell r="B2153">
            <v>60588</v>
          </cell>
          <cell r="C2153" t="str">
            <v>UND</v>
          </cell>
          <cell r="D2153">
            <v>72705.599999999991</v>
          </cell>
          <cell r="E2153">
            <v>11632.895999999999</v>
          </cell>
          <cell r="F2153">
            <v>84338</v>
          </cell>
        </row>
        <row r="2154">
          <cell r="A2154" t="str">
            <v>CRUCETA 3.996M 21/2X21/2X3/16</v>
          </cell>
          <cell r="B2154">
            <v>34425</v>
          </cell>
          <cell r="C2154" t="str">
            <v>UND</v>
          </cell>
          <cell r="D2154">
            <v>41310</v>
          </cell>
          <cell r="E2154">
            <v>6609.6</v>
          </cell>
          <cell r="F2154">
            <v>47920</v>
          </cell>
        </row>
        <row r="2155">
          <cell r="A2155" t="str">
            <v>CRUCETA 4.0M  3X3X1/4" REF:0243</v>
          </cell>
          <cell r="B2155">
            <v>60588</v>
          </cell>
          <cell r="C2155" t="str">
            <v>UND</v>
          </cell>
          <cell r="D2155">
            <v>72705.599999999991</v>
          </cell>
          <cell r="E2155">
            <v>11632.895999999999</v>
          </cell>
          <cell r="F2155">
            <v>84338</v>
          </cell>
        </row>
        <row r="2156">
          <cell r="A2156" t="str">
            <v>CRUCETA 4.0M 21/2X21/2X1/4" REF:0242</v>
          </cell>
          <cell r="B2156">
            <v>50490</v>
          </cell>
          <cell r="C2156" t="str">
            <v>UND</v>
          </cell>
          <cell r="D2156">
            <v>60588</v>
          </cell>
          <cell r="E2156">
            <v>9694.08</v>
          </cell>
          <cell r="F2156">
            <v>70282</v>
          </cell>
        </row>
        <row r="2157">
          <cell r="A2157" t="str">
            <v>CRUCETA 6.0M 21/2X21/2X1/4" REF:0231</v>
          </cell>
          <cell r="B2157">
            <v>111420</v>
          </cell>
          <cell r="C2157" t="str">
            <v>UND</v>
          </cell>
          <cell r="D2157">
            <v>133704</v>
          </cell>
          <cell r="E2157">
            <v>21392.639999999999</v>
          </cell>
          <cell r="F2157">
            <v>155097</v>
          </cell>
        </row>
        <row r="2158">
          <cell r="A2158" t="str">
            <v>CRUCETA 6.0M 3X3X1/4" REF:0232</v>
          </cell>
          <cell r="B2158">
            <v>90882</v>
          </cell>
          <cell r="C2158" t="str">
            <v>UND</v>
          </cell>
          <cell r="D2158">
            <v>109058.4</v>
          </cell>
          <cell r="E2158">
            <v>17449.344000000001</v>
          </cell>
          <cell r="F2158">
            <v>126508</v>
          </cell>
        </row>
        <row r="2159">
          <cell r="A2159" t="str">
            <v>CRUCETA DE MADERA 1.00MTS</v>
          </cell>
          <cell r="B2159">
            <v>13000</v>
          </cell>
          <cell r="C2159" t="str">
            <v>UND</v>
          </cell>
          <cell r="D2159">
            <v>15600</v>
          </cell>
          <cell r="E2159">
            <v>2496</v>
          </cell>
          <cell r="F2159">
            <v>18096</v>
          </cell>
        </row>
        <row r="2160">
          <cell r="A2160" t="str">
            <v>CRUCETA DE MADERA 1.50MTS</v>
          </cell>
          <cell r="B2160">
            <v>20700</v>
          </cell>
          <cell r="C2160" t="str">
            <v>UND</v>
          </cell>
          <cell r="D2160">
            <v>24840</v>
          </cell>
          <cell r="E2160">
            <v>3974.4</v>
          </cell>
          <cell r="F2160">
            <v>28814</v>
          </cell>
        </row>
        <row r="2161">
          <cell r="A2161" t="str">
            <v>CRUCETA DE MADERA 2.00MTS E.E.B.</v>
          </cell>
          <cell r="B2161">
            <v>21500</v>
          </cell>
          <cell r="C2161" t="str">
            <v>UND</v>
          </cell>
          <cell r="D2161">
            <v>25800</v>
          </cell>
          <cell r="E2161">
            <v>4128</v>
          </cell>
          <cell r="F2161">
            <v>29928</v>
          </cell>
        </row>
        <row r="2162">
          <cell r="A2162" t="str">
            <v>CRUCETA DE MADERA 2.50 MTS BANDERA E.E.B</v>
          </cell>
          <cell r="B2162">
            <v>23166</v>
          </cell>
          <cell r="C2162" t="str">
            <v>UND</v>
          </cell>
          <cell r="D2162">
            <v>27799.200000000001</v>
          </cell>
          <cell r="E2162">
            <v>4447.8720000000003</v>
          </cell>
          <cell r="F2162">
            <v>32247</v>
          </cell>
        </row>
        <row r="2163">
          <cell r="A2163" t="str">
            <v>CRUCETA DE MADERA 2.50MTS E.E.B.</v>
          </cell>
          <cell r="B2163">
            <v>25800</v>
          </cell>
          <cell r="C2163" t="str">
            <v>UND</v>
          </cell>
          <cell r="D2163">
            <v>30960</v>
          </cell>
          <cell r="E2163">
            <v>4953.6000000000004</v>
          </cell>
          <cell r="F2163">
            <v>35914</v>
          </cell>
        </row>
        <row r="2164">
          <cell r="A2164" t="str">
            <v>CRUCETA DE MADERA 3.00MTS E.E.B.</v>
          </cell>
          <cell r="B2164">
            <v>33000</v>
          </cell>
          <cell r="C2164" t="str">
            <v>UND</v>
          </cell>
          <cell r="D2164">
            <v>39600</v>
          </cell>
          <cell r="E2164">
            <v>6336</v>
          </cell>
          <cell r="F2164">
            <v>45936</v>
          </cell>
        </row>
        <row r="2165">
          <cell r="A2165" t="str">
            <v>CRUCETA DE MADERA 4.00MTS E.E.B.</v>
          </cell>
          <cell r="B2165">
            <v>51000</v>
          </cell>
          <cell r="C2165" t="str">
            <v>UND</v>
          </cell>
          <cell r="D2165">
            <v>61200</v>
          </cell>
          <cell r="E2165">
            <v>9792</v>
          </cell>
          <cell r="F2165">
            <v>70992</v>
          </cell>
        </row>
        <row r="2166">
          <cell r="A2166" t="str">
            <v>CRUCETA DE MADERA 4.00MTS ROLLIZA</v>
          </cell>
          <cell r="B2166">
            <v>20500</v>
          </cell>
          <cell r="C2166" t="str">
            <v>UND</v>
          </cell>
          <cell r="D2166">
            <v>24600</v>
          </cell>
          <cell r="E2166">
            <v>3936</v>
          </cell>
          <cell r="F2166">
            <v>28536</v>
          </cell>
        </row>
        <row r="2167">
          <cell r="A2167" t="str">
            <v>CRUZ DE 30CM</v>
          </cell>
          <cell r="B2167">
            <v>39949</v>
          </cell>
          <cell r="C2167" t="str">
            <v>UND</v>
          </cell>
          <cell r="D2167">
            <v>47938.799999999996</v>
          </cell>
          <cell r="E2167">
            <v>7670.2079999999996</v>
          </cell>
          <cell r="F2167">
            <v>55609</v>
          </cell>
        </row>
        <row r="2168">
          <cell r="A2168" t="str">
            <v>CUBIERTA  HERMETICA 10-100 PARES SILVER</v>
          </cell>
          <cell r="B2168">
            <v>26500</v>
          </cell>
          <cell r="C2168" t="str">
            <v>UND</v>
          </cell>
          <cell r="D2168">
            <v>31800</v>
          </cell>
          <cell r="E2168">
            <v>5088</v>
          </cell>
          <cell r="F2168">
            <v>36888</v>
          </cell>
        </row>
        <row r="2169">
          <cell r="A2169" t="str">
            <v>CUBIERTA CANALIZADA  70-100 PARES 3M</v>
          </cell>
          <cell r="B2169">
            <v>32071</v>
          </cell>
          <cell r="C2169" t="str">
            <v>UND</v>
          </cell>
          <cell r="D2169">
            <v>38485.199999999997</v>
          </cell>
          <cell r="E2169">
            <v>6157.6319999999996</v>
          </cell>
          <cell r="F2169">
            <v>44643</v>
          </cell>
        </row>
        <row r="2170">
          <cell r="A2170" t="str">
            <v>CUBIERTA CANALIZADA 100-200 PARES SILVER</v>
          </cell>
          <cell r="B2170">
            <v>240000</v>
          </cell>
          <cell r="C2170" t="str">
            <v>UND</v>
          </cell>
          <cell r="D2170">
            <v>288000</v>
          </cell>
          <cell r="E2170">
            <v>46080</v>
          </cell>
          <cell r="F2170">
            <v>334080</v>
          </cell>
        </row>
        <row r="2171">
          <cell r="A2171" t="str">
            <v>CUBIERTA CANALIZADA 10-50 PARES</v>
          </cell>
          <cell r="B2171">
            <v>32000</v>
          </cell>
          <cell r="C2171" t="str">
            <v>UND</v>
          </cell>
          <cell r="D2171">
            <v>38400</v>
          </cell>
          <cell r="E2171">
            <v>6144</v>
          </cell>
          <cell r="F2171">
            <v>44544</v>
          </cell>
        </row>
        <row r="2172">
          <cell r="A2172" t="str">
            <v>CUBIERTA CANALIZADA 1200/1500P ALCATEL</v>
          </cell>
          <cell r="B2172">
            <v>78623</v>
          </cell>
          <cell r="C2172" t="str">
            <v>UND</v>
          </cell>
          <cell r="D2172">
            <v>94347.599999999991</v>
          </cell>
          <cell r="E2172">
            <v>15095.615999999998</v>
          </cell>
          <cell r="F2172">
            <v>109443</v>
          </cell>
        </row>
        <row r="2173">
          <cell r="A2173" t="str">
            <v>CUBIERTA CANALIZADA 150-200 PARES</v>
          </cell>
          <cell r="B2173">
            <v>37000</v>
          </cell>
          <cell r="C2173" t="str">
            <v>UND</v>
          </cell>
          <cell r="D2173">
            <v>44400</v>
          </cell>
          <cell r="E2173">
            <v>7104</v>
          </cell>
          <cell r="F2173">
            <v>51504</v>
          </cell>
        </row>
        <row r="2174">
          <cell r="A2174" t="str">
            <v>CUBIERTA CANALIZADA 300/400 P. ALCATEL</v>
          </cell>
          <cell r="B2174">
            <v>41800</v>
          </cell>
          <cell r="C2174" t="str">
            <v>UND</v>
          </cell>
          <cell r="D2174">
            <v>50160</v>
          </cell>
          <cell r="E2174">
            <v>8025.6</v>
          </cell>
          <cell r="F2174">
            <v>58186</v>
          </cell>
        </row>
        <row r="2175">
          <cell r="A2175" t="str">
            <v>CUBIERTA CANALIZADA 40/100P ALCATEL</v>
          </cell>
          <cell r="B2175">
            <v>45980</v>
          </cell>
          <cell r="C2175" t="str">
            <v>UND</v>
          </cell>
          <cell r="D2175">
            <v>55176</v>
          </cell>
          <cell r="E2175">
            <v>8828.16</v>
          </cell>
          <cell r="F2175">
            <v>64004</v>
          </cell>
        </row>
        <row r="2176">
          <cell r="A2176" t="str">
            <v>CUBIERTA CANALIZADA 600/900 ALCATEL</v>
          </cell>
          <cell r="B2176">
            <v>66970</v>
          </cell>
          <cell r="C2176" t="str">
            <v>UND</v>
          </cell>
          <cell r="D2176">
            <v>80364</v>
          </cell>
          <cell r="E2176">
            <v>12858.24</v>
          </cell>
          <cell r="F2176">
            <v>93222</v>
          </cell>
        </row>
        <row r="2177">
          <cell r="A2177" t="str">
            <v>CUBIERTA VENTILADA 10-100 PARES SILVER</v>
          </cell>
          <cell r="B2177">
            <v>23000</v>
          </cell>
          <cell r="C2177" t="str">
            <v>UND</v>
          </cell>
          <cell r="D2177">
            <v>27600</v>
          </cell>
          <cell r="E2177">
            <v>4416</v>
          </cell>
          <cell r="F2177">
            <v>32016</v>
          </cell>
        </row>
        <row r="2178">
          <cell r="A2178" t="str">
            <v>CUBIERTA VENTILADA 10-50 PARES 3M</v>
          </cell>
          <cell r="B2178">
            <v>22959</v>
          </cell>
          <cell r="C2178" t="str">
            <v>UND</v>
          </cell>
          <cell r="D2178">
            <v>27550.799999999999</v>
          </cell>
          <cell r="E2178">
            <v>4408.1279999999997</v>
          </cell>
          <cell r="F2178">
            <v>31959</v>
          </cell>
        </row>
        <row r="2179">
          <cell r="A2179" t="str">
            <v>CUBIERTA VENTILADA 150-200 PARES 3M</v>
          </cell>
          <cell r="B2179">
            <v>28900</v>
          </cell>
          <cell r="C2179" t="str">
            <v>UND</v>
          </cell>
          <cell r="D2179">
            <v>34680</v>
          </cell>
          <cell r="E2179">
            <v>5548.8</v>
          </cell>
          <cell r="F2179">
            <v>40229</v>
          </cell>
        </row>
        <row r="2180">
          <cell r="A2180" t="str">
            <v>CUBIERTA VENTILADA 70-100 PARES 3M</v>
          </cell>
          <cell r="B2180">
            <v>25325</v>
          </cell>
          <cell r="C2180" t="str">
            <v>UND</v>
          </cell>
          <cell r="D2180">
            <v>30390</v>
          </cell>
          <cell r="E2180">
            <v>4862.4000000000005</v>
          </cell>
          <cell r="F2180">
            <v>35252</v>
          </cell>
        </row>
        <row r="2181">
          <cell r="A2181" t="str">
            <v>CUENTAMETRO</v>
          </cell>
          <cell r="B2181">
            <v>4000</v>
          </cell>
          <cell r="C2181" t="str">
            <v>UND</v>
          </cell>
          <cell r="D2181">
            <v>4800</v>
          </cell>
          <cell r="E2181">
            <v>768</v>
          </cell>
          <cell r="F2181">
            <v>5568</v>
          </cell>
        </row>
        <row r="2182">
          <cell r="A2182" t="str">
            <v>CUERPO GRIS</v>
          </cell>
          <cell r="B2182">
            <v>17440</v>
          </cell>
          <cell r="C2182" t="str">
            <v>UND</v>
          </cell>
          <cell r="D2182">
            <v>20928</v>
          </cell>
          <cell r="E2182">
            <v>3348.48</v>
          </cell>
          <cell r="F2182">
            <v>24276</v>
          </cell>
        </row>
        <row r="2183">
          <cell r="A2183" t="str">
            <v>CUERPO P/INT XCK-J</v>
          </cell>
          <cell r="B2183">
            <v>69000</v>
          </cell>
          <cell r="C2183" t="str">
            <v>UND</v>
          </cell>
          <cell r="D2183">
            <v>82800</v>
          </cell>
          <cell r="E2183">
            <v>13248</v>
          </cell>
          <cell r="F2183">
            <v>96048</v>
          </cell>
        </row>
        <row r="2184">
          <cell r="A2184" t="str">
            <v>CUERPO PARA CABEZA ZB4BC4 - NC</v>
          </cell>
          <cell r="B2184">
            <v>13000</v>
          </cell>
          <cell r="C2184" t="str">
            <v>UND</v>
          </cell>
          <cell r="D2184">
            <v>15600</v>
          </cell>
          <cell r="E2184">
            <v>2496</v>
          </cell>
          <cell r="F2184">
            <v>18096</v>
          </cell>
        </row>
        <row r="2185">
          <cell r="A2185" t="str">
            <v>CUÑA PARA GRAPA PAR-14 USO CONDENSA</v>
          </cell>
          <cell r="B2185">
            <v>600</v>
          </cell>
          <cell r="C2185" t="str">
            <v>UND</v>
          </cell>
          <cell r="D2185">
            <v>720</v>
          </cell>
          <cell r="E2185">
            <v>115.2</v>
          </cell>
          <cell r="F2185">
            <v>835</v>
          </cell>
        </row>
        <row r="2186">
          <cell r="A2186" t="str">
            <v>CURVA CONDUIT 3/4 EMT</v>
          </cell>
          <cell r="B2186">
            <v>527</v>
          </cell>
          <cell r="C2186" t="str">
            <v>UND</v>
          </cell>
          <cell r="D2186">
            <v>632.4</v>
          </cell>
          <cell r="E2186">
            <v>101.184</v>
          </cell>
          <cell r="F2186">
            <v>734</v>
          </cell>
        </row>
        <row r="2187">
          <cell r="A2187" t="str">
            <v>CURVA CONDUIT EMT 1/2</v>
          </cell>
          <cell r="B2187">
            <v>380</v>
          </cell>
          <cell r="C2187" t="str">
            <v>UND</v>
          </cell>
          <cell r="D2187">
            <v>456</v>
          </cell>
          <cell r="E2187">
            <v>72.960000000000008</v>
          </cell>
          <cell r="F2187">
            <v>529</v>
          </cell>
        </row>
        <row r="2188">
          <cell r="A2188" t="str">
            <v>CURVA CONDUIT EMT-1</v>
          </cell>
          <cell r="B2188">
            <v>820</v>
          </cell>
          <cell r="C2188" t="str">
            <v>UND</v>
          </cell>
          <cell r="D2188">
            <v>984</v>
          </cell>
          <cell r="E2188">
            <v>157.44</v>
          </cell>
          <cell r="F2188">
            <v>1141</v>
          </cell>
        </row>
        <row r="2189">
          <cell r="A2189" t="str">
            <v>CURVA CONDUIT PVC 2" LARGA</v>
          </cell>
          <cell r="B2189">
            <v>6210</v>
          </cell>
          <cell r="C2189" t="str">
            <v>UND</v>
          </cell>
          <cell r="D2189">
            <v>7452</v>
          </cell>
          <cell r="E2189">
            <v>1192.32</v>
          </cell>
          <cell r="F2189">
            <v>8644</v>
          </cell>
        </row>
        <row r="2190">
          <cell r="A2190" t="str">
            <v>CURVA CONDUIT PVC DE 1"</v>
          </cell>
          <cell r="B2190">
            <v>1320</v>
          </cell>
          <cell r="C2190" t="str">
            <v>UND</v>
          </cell>
          <cell r="D2190">
            <v>1584</v>
          </cell>
          <cell r="E2190">
            <v>253.44</v>
          </cell>
          <cell r="F2190">
            <v>1837</v>
          </cell>
        </row>
        <row r="2191">
          <cell r="A2191" t="str">
            <v>CURVA CONDUIT PVC DE 1/2"</v>
          </cell>
          <cell r="B2191">
            <v>283</v>
          </cell>
          <cell r="C2191" t="str">
            <v>UND</v>
          </cell>
          <cell r="D2191">
            <v>339.59999999999997</v>
          </cell>
          <cell r="E2191">
            <v>54.335999999999999</v>
          </cell>
          <cell r="F2191">
            <v>394</v>
          </cell>
        </row>
        <row r="2192">
          <cell r="A2192" t="str">
            <v>CURVA CONDUIT PVC DE 11/2"</v>
          </cell>
          <cell r="B2192">
            <v>3367</v>
          </cell>
          <cell r="C2192" t="str">
            <v>UND</v>
          </cell>
          <cell r="D2192">
            <v>4040.3999999999996</v>
          </cell>
          <cell r="E2192">
            <v>646.46399999999994</v>
          </cell>
          <cell r="F2192">
            <v>4687</v>
          </cell>
        </row>
        <row r="2193">
          <cell r="A2193" t="str">
            <v>CURVA CONDUIT PVC DE 11/4"</v>
          </cell>
          <cell r="B2193">
            <v>2325</v>
          </cell>
          <cell r="C2193" t="str">
            <v>UND</v>
          </cell>
          <cell r="D2193">
            <v>2790</v>
          </cell>
          <cell r="E2193">
            <v>446.40000000000003</v>
          </cell>
          <cell r="F2193">
            <v>3236</v>
          </cell>
        </row>
        <row r="2194">
          <cell r="A2194" t="str">
            <v>CURVA CONDUIT PVC DE 2"</v>
          </cell>
          <cell r="B2194">
            <v>6210</v>
          </cell>
          <cell r="C2194" t="str">
            <v>UND</v>
          </cell>
          <cell r="D2194">
            <v>7452</v>
          </cell>
          <cell r="E2194">
            <v>1192.32</v>
          </cell>
          <cell r="F2194">
            <v>8644</v>
          </cell>
        </row>
        <row r="2195">
          <cell r="A2195" t="str">
            <v>CURVA CONDUIT PVC DE 3"</v>
          </cell>
          <cell r="B2195">
            <v>11423</v>
          </cell>
          <cell r="C2195" t="str">
            <v>UND</v>
          </cell>
          <cell r="D2195">
            <v>13707.6</v>
          </cell>
          <cell r="E2195">
            <v>2193.2159999999999</v>
          </cell>
          <cell r="F2195">
            <v>15901</v>
          </cell>
        </row>
        <row r="2196">
          <cell r="A2196" t="str">
            <v>CURVA CONDUIT PVC DE 3/4"</v>
          </cell>
          <cell r="B2196">
            <v>625</v>
          </cell>
          <cell r="C2196" t="str">
            <v>UND</v>
          </cell>
          <cell r="D2196">
            <v>750</v>
          </cell>
          <cell r="E2196">
            <v>120</v>
          </cell>
          <cell r="F2196">
            <v>870</v>
          </cell>
        </row>
        <row r="2197">
          <cell r="A2197" t="str">
            <v>CURVA CONDUIT PVC DE 4"</v>
          </cell>
          <cell r="B2197">
            <v>16920</v>
          </cell>
          <cell r="C2197" t="str">
            <v>UND</v>
          </cell>
          <cell r="D2197">
            <v>20304</v>
          </cell>
          <cell r="E2197">
            <v>3248.64</v>
          </cell>
          <cell r="F2197">
            <v>23553</v>
          </cell>
        </row>
        <row r="2198">
          <cell r="A2198" t="str">
            <v>CURVA GALVANIZADA 11/2i ESP:0.105iPESADA</v>
          </cell>
          <cell r="B2198">
            <v>5848</v>
          </cell>
          <cell r="C2198" t="str">
            <v>UND</v>
          </cell>
          <cell r="D2198">
            <v>7017.5999999999995</v>
          </cell>
          <cell r="E2198">
            <v>1122.816</v>
          </cell>
          <cell r="F2198">
            <v>8140</v>
          </cell>
        </row>
        <row r="2199">
          <cell r="A2199" t="str">
            <v>CURVA GALVANIZADA 11/4i ESP:0.098iPESADO</v>
          </cell>
          <cell r="B2199">
            <v>3608</v>
          </cell>
          <cell r="C2199" t="str">
            <v>UND</v>
          </cell>
          <cell r="D2199">
            <v>4329.5999999999995</v>
          </cell>
          <cell r="E2199">
            <v>692.73599999999988</v>
          </cell>
          <cell r="F2199">
            <v>5022</v>
          </cell>
        </row>
        <row r="2200">
          <cell r="A2200" t="str">
            <v>CURVA GALVANIZADA 1i ESP:0.098iPESADO</v>
          </cell>
          <cell r="B2200">
            <v>2019</v>
          </cell>
          <cell r="C2200" t="str">
            <v>UND</v>
          </cell>
          <cell r="D2200">
            <v>2422.7999999999997</v>
          </cell>
          <cell r="E2200">
            <v>387.64799999999997</v>
          </cell>
          <cell r="F2200">
            <v>2810</v>
          </cell>
        </row>
        <row r="2201">
          <cell r="A2201" t="str">
            <v>CURVA GALVANIZADA 21/2"</v>
          </cell>
          <cell r="B2201">
            <v>23035</v>
          </cell>
          <cell r="C2201" t="str">
            <v>UND</v>
          </cell>
          <cell r="D2201">
            <v>27642</v>
          </cell>
          <cell r="E2201">
            <v>4422.72</v>
          </cell>
          <cell r="F2201">
            <v>32065</v>
          </cell>
        </row>
        <row r="2202">
          <cell r="A2202" t="str">
            <v>CURVA GALVANIZADA 2i ESP:0.105iPESADA</v>
          </cell>
          <cell r="B2202">
            <v>8398</v>
          </cell>
          <cell r="C2202" t="str">
            <v>UND</v>
          </cell>
          <cell r="D2202">
            <v>10077.6</v>
          </cell>
          <cell r="E2202">
            <v>1612.4160000000002</v>
          </cell>
          <cell r="F2202">
            <v>11690</v>
          </cell>
        </row>
        <row r="2203">
          <cell r="A2203" t="str">
            <v>CURVA GALVANIZADA 3/4i ESP:0.070iPESADO</v>
          </cell>
          <cell r="B2203">
            <v>1970</v>
          </cell>
          <cell r="C2203" t="str">
            <v>UND</v>
          </cell>
          <cell r="D2203">
            <v>2364</v>
          </cell>
          <cell r="E2203">
            <v>378.24</v>
          </cell>
          <cell r="F2203">
            <v>2742</v>
          </cell>
        </row>
        <row r="2204">
          <cell r="A2204" t="str">
            <v>CURVA GALVANIZADA 3i ESP:0.150iEXTRAPESA</v>
          </cell>
          <cell r="B2204">
            <v>34382</v>
          </cell>
          <cell r="C2204" t="str">
            <v>UND</v>
          </cell>
          <cell r="D2204">
            <v>41258.400000000001</v>
          </cell>
          <cell r="E2204">
            <v>6601.3440000000001</v>
          </cell>
          <cell r="F2204">
            <v>47860</v>
          </cell>
        </row>
        <row r="2205">
          <cell r="A2205" t="str">
            <v>CURVA GALVANIZADA 4i ESP:0.165iEXTRAPESA</v>
          </cell>
          <cell r="B2205">
            <v>76071</v>
          </cell>
          <cell r="C2205" t="str">
            <v>UND</v>
          </cell>
          <cell r="D2205">
            <v>91285.2</v>
          </cell>
          <cell r="E2205">
            <v>14605.632</v>
          </cell>
          <cell r="F2205">
            <v>105891</v>
          </cell>
        </row>
        <row r="2206">
          <cell r="A2206" t="str">
            <v>CURVA GALVANIZADO 1/2i ESP:0.070iPESADO</v>
          </cell>
          <cell r="B2206">
            <v>1557</v>
          </cell>
          <cell r="C2206" t="str">
            <v>UND</v>
          </cell>
          <cell r="D2206">
            <v>1868.3999999999999</v>
          </cell>
          <cell r="E2206">
            <v>298.94399999999996</v>
          </cell>
          <cell r="F2206">
            <v>2167</v>
          </cell>
        </row>
        <row r="2207">
          <cell r="A2207" t="str">
            <v>CURVA GRIS 1/2i ESPESOR:0.070i</v>
          </cell>
          <cell r="B2207">
            <v>968</v>
          </cell>
          <cell r="C2207" t="str">
            <v>UND</v>
          </cell>
          <cell r="D2207">
            <v>1161.5999999999999</v>
          </cell>
          <cell r="E2207">
            <v>185.85599999999999</v>
          </cell>
          <cell r="F2207">
            <v>1347</v>
          </cell>
        </row>
        <row r="2208">
          <cell r="A2208" t="str">
            <v>CURVA GRIS 11/2i ESPESOR:0.105i</v>
          </cell>
          <cell r="B2208">
            <v>5054</v>
          </cell>
          <cell r="C2208" t="str">
            <v>UND</v>
          </cell>
          <cell r="D2208">
            <v>6064.8</v>
          </cell>
          <cell r="E2208">
            <v>970.36800000000005</v>
          </cell>
          <cell r="F2208">
            <v>7035</v>
          </cell>
        </row>
        <row r="2209">
          <cell r="A2209" t="str">
            <v>CURVA GRIS 11/4¨</v>
          </cell>
          <cell r="B2209">
            <v>3081</v>
          </cell>
          <cell r="C2209" t="str">
            <v>UND</v>
          </cell>
          <cell r="D2209">
            <v>3697.2</v>
          </cell>
          <cell r="E2209">
            <v>591.55200000000002</v>
          </cell>
          <cell r="F2209">
            <v>4289</v>
          </cell>
        </row>
        <row r="2210">
          <cell r="A2210" t="str">
            <v>CURVA GRIS 1i ESPESOR:0.098i</v>
          </cell>
          <cell r="B2210">
            <v>1580</v>
          </cell>
          <cell r="C2210" t="str">
            <v>UND</v>
          </cell>
          <cell r="D2210">
            <v>1896</v>
          </cell>
          <cell r="E2210">
            <v>303.36</v>
          </cell>
          <cell r="F2210">
            <v>2199</v>
          </cell>
        </row>
        <row r="2211">
          <cell r="A2211" t="str">
            <v>CURVA GRIS 21/2"</v>
          </cell>
          <cell r="B2211">
            <v>16115</v>
          </cell>
          <cell r="C2211" t="str">
            <v>UND</v>
          </cell>
          <cell r="D2211">
            <v>19338</v>
          </cell>
          <cell r="E2211">
            <v>3094.08</v>
          </cell>
          <cell r="F2211">
            <v>22432</v>
          </cell>
        </row>
        <row r="2212">
          <cell r="A2212" t="str">
            <v>CURVA GRIS 2i ESPESOR:0.105i</v>
          </cell>
          <cell r="B2212">
            <v>6694</v>
          </cell>
          <cell r="C2212" t="str">
            <v>UND</v>
          </cell>
          <cell r="D2212">
            <v>8032.7999999999993</v>
          </cell>
          <cell r="E2212">
            <v>1285.2479999999998</v>
          </cell>
          <cell r="F2212">
            <v>9318</v>
          </cell>
        </row>
        <row r="2213">
          <cell r="A2213" t="str">
            <v>CURVA GRIS 3/4i ESPESOR:0.070i</v>
          </cell>
          <cell r="B2213">
            <v>1308</v>
          </cell>
          <cell r="C2213" t="str">
            <v>UND</v>
          </cell>
          <cell r="D2213">
            <v>1569.6</v>
          </cell>
          <cell r="E2213">
            <v>251.136</v>
          </cell>
          <cell r="F2213">
            <v>1821</v>
          </cell>
        </row>
        <row r="2214">
          <cell r="A2214" t="str">
            <v>CURVA HORIZONTAL DE 30CM 45</v>
          </cell>
          <cell r="B2214">
            <v>18746</v>
          </cell>
          <cell r="C2214" t="str">
            <v>UND</v>
          </cell>
          <cell r="D2214">
            <v>22495.200000000001</v>
          </cell>
          <cell r="E2214">
            <v>3599.232</v>
          </cell>
          <cell r="F2214">
            <v>26094</v>
          </cell>
        </row>
        <row r="2215">
          <cell r="A2215" t="str">
            <v>CURVA HORIZONTAL DE 30CM 90</v>
          </cell>
          <cell r="B2215">
            <v>24248</v>
          </cell>
          <cell r="C2215" t="str">
            <v>UND</v>
          </cell>
          <cell r="D2215">
            <v>29097.599999999999</v>
          </cell>
          <cell r="E2215">
            <v>4655.616</v>
          </cell>
          <cell r="F2215">
            <v>33753</v>
          </cell>
        </row>
        <row r="2216">
          <cell r="A2216" t="str">
            <v>CURVA HORIZONTAL DE 40CM 90</v>
          </cell>
          <cell r="B2216">
            <v>26560.800781250004</v>
          </cell>
          <cell r="C2216" t="str">
            <v>UND</v>
          </cell>
          <cell r="D2216">
            <v>31872.960937500004</v>
          </cell>
          <cell r="E2216">
            <v>5099.6737500000008</v>
          </cell>
          <cell r="F2216">
            <v>36973</v>
          </cell>
        </row>
        <row r="2217">
          <cell r="A2217" t="str">
            <v>CURVA HORIZONTAL DE 60CM 90</v>
          </cell>
          <cell r="B2217">
            <v>41123.601562499993</v>
          </cell>
          <cell r="C2217" t="str">
            <v>UND</v>
          </cell>
          <cell r="D2217">
            <v>49348.321874999987</v>
          </cell>
          <cell r="E2217">
            <v>7895.7314999999981</v>
          </cell>
          <cell r="F2217">
            <v>57244</v>
          </cell>
        </row>
        <row r="2218">
          <cell r="A2218" t="str">
            <v>CURVA NEGRA 1" ESPESOR 0.98</v>
          </cell>
          <cell r="B2218">
            <v>12000</v>
          </cell>
          <cell r="C2218" t="str">
            <v>UND</v>
          </cell>
          <cell r="D2218">
            <v>14400</v>
          </cell>
          <cell r="E2218">
            <v>2304</v>
          </cell>
          <cell r="F2218">
            <v>16704</v>
          </cell>
        </row>
        <row r="2219">
          <cell r="A2219" t="str">
            <v>CURVA VERTICAL EXTERIOR DE 30CM 45</v>
          </cell>
          <cell r="B2219">
            <v>15232</v>
          </cell>
          <cell r="C2219" t="str">
            <v>UND</v>
          </cell>
          <cell r="D2219">
            <v>18278.399999999998</v>
          </cell>
          <cell r="E2219">
            <v>2924.5439999999999</v>
          </cell>
          <cell r="F2219">
            <v>21203</v>
          </cell>
        </row>
        <row r="2220">
          <cell r="A2220" t="str">
            <v>CURVA VERTICAL EXTERIOR DE 30CM 90</v>
          </cell>
          <cell r="B2220">
            <v>23744</v>
          </cell>
          <cell r="C2220" t="str">
            <v>UND</v>
          </cell>
          <cell r="D2220">
            <v>28492.799999999999</v>
          </cell>
          <cell r="E2220">
            <v>4558.848</v>
          </cell>
          <cell r="F2220">
            <v>33052</v>
          </cell>
        </row>
        <row r="2221">
          <cell r="A2221" t="str">
            <v>CURVA VERTICAL EXTERIOR DE 40CM 90</v>
          </cell>
          <cell r="B2221">
            <v>24638.599609374993</v>
          </cell>
          <cell r="C2221" t="str">
            <v>UND</v>
          </cell>
          <cell r="D2221">
            <v>29566.319531249988</v>
          </cell>
          <cell r="E2221">
            <v>4730.6111249999985</v>
          </cell>
          <cell r="F2221">
            <v>34297</v>
          </cell>
        </row>
        <row r="2222">
          <cell r="A2222" t="str">
            <v>CURVA VERTICAL EXTERIOR DE 60CM 90</v>
          </cell>
          <cell r="B2222">
            <v>29632.400390625004</v>
          </cell>
          <cell r="C2222" t="str">
            <v>UND</v>
          </cell>
          <cell r="D2222">
            <v>35558.880468750001</v>
          </cell>
          <cell r="E2222">
            <v>5689.4208750000007</v>
          </cell>
          <cell r="F2222">
            <v>41248</v>
          </cell>
        </row>
        <row r="2223">
          <cell r="A2223" t="str">
            <v>CURVA VERTICAL INT.200X150MM ACERO INOX.</v>
          </cell>
          <cell r="B2223">
            <v>42159</v>
          </cell>
          <cell r="C2223" t="str">
            <v>UND</v>
          </cell>
          <cell r="D2223">
            <v>50590.799999999996</v>
          </cell>
          <cell r="E2223">
            <v>8094.5279999999993</v>
          </cell>
          <cell r="F2223">
            <v>58685</v>
          </cell>
        </row>
        <row r="2224">
          <cell r="A2224" t="str">
            <v>CURVA VERTICAL INTERIOR DE 30CM 45</v>
          </cell>
          <cell r="B2224">
            <v>15232</v>
          </cell>
          <cell r="C2224" t="str">
            <v>UND</v>
          </cell>
          <cell r="D2224">
            <v>18278.399999999998</v>
          </cell>
          <cell r="E2224">
            <v>2924.5439999999999</v>
          </cell>
          <cell r="F2224">
            <v>21203</v>
          </cell>
        </row>
        <row r="2225">
          <cell r="A2225" t="str">
            <v>CURVA VERTICAL INTERIOR DE 30CM 90</v>
          </cell>
          <cell r="B2225">
            <v>23744</v>
          </cell>
          <cell r="C2225" t="str">
            <v>UND</v>
          </cell>
          <cell r="D2225">
            <v>28492.799999999999</v>
          </cell>
          <cell r="E2225">
            <v>4558.848</v>
          </cell>
          <cell r="F2225">
            <v>33052</v>
          </cell>
        </row>
        <row r="2226">
          <cell r="A2226" t="str">
            <v>DETECTOR  12-24V.DC 4.0 NA PN</v>
          </cell>
          <cell r="B2226">
            <v>80000</v>
          </cell>
          <cell r="C2226" t="str">
            <v>UND</v>
          </cell>
          <cell r="D2226">
            <v>96000</v>
          </cell>
          <cell r="E2226">
            <v>15360</v>
          </cell>
          <cell r="F2226">
            <v>111360</v>
          </cell>
        </row>
        <row r="2227">
          <cell r="A2227" t="str">
            <v>DETECTOR 12-24V DC EMISOR</v>
          </cell>
          <cell r="B2227">
            <v>70000</v>
          </cell>
          <cell r="C2227" t="str">
            <v>UND</v>
          </cell>
          <cell r="D2227">
            <v>84000</v>
          </cell>
          <cell r="E2227">
            <v>13440</v>
          </cell>
          <cell r="F2227">
            <v>97440</v>
          </cell>
        </row>
        <row r="2228">
          <cell r="A2228" t="str">
            <v>DETECTOR 20A 264V 5M</v>
          </cell>
          <cell r="B2228">
            <v>217000</v>
          </cell>
          <cell r="C2228" t="str">
            <v>UND</v>
          </cell>
          <cell r="D2228">
            <v>260400</v>
          </cell>
          <cell r="E2228">
            <v>41664</v>
          </cell>
          <cell r="F2228">
            <v>302064</v>
          </cell>
        </row>
        <row r="2229">
          <cell r="A2229" t="str">
            <v>DETECTOR 24VDC-4-20MM</v>
          </cell>
          <cell r="B2229">
            <v>152000</v>
          </cell>
          <cell r="C2229" t="str">
            <v>UND</v>
          </cell>
          <cell r="D2229">
            <v>182400</v>
          </cell>
          <cell r="E2229">
            <v>29184</v>
          </cell>
          <cell r="F2229">
            <v>211584</v>
          </cell>
        </row>
        <row r="2230">
          <cell r="A2230" t="str">
            <v>DETECTOR CILINDRICO 10 AMP</v>
          </cell>
          <cell r="B2230">
            <v>132000</v>
          </cell>
          <cell r="C2230" t="str">
            <v>UND</v>
          </cell>
          <cell r="D2230">
            <v>158400</v>
          </cell>
          <cell r="E2230">
            <v>25344</v>
          </cell>
          <cell r="F2230">
            <v>183744</v>
          </cell>
        </row>
        <row r="2231">
          <cell r="A2231" t="str">
            <v>DETECTOR DE PROXIMIDAD 12-24V DC</v>
          </cell>
          <cell r="B2231">
            <v>108000</v>
          </cell>
          <cell r="C2231" t="str">
            <v>UND</v>
          </cell>
          <cell r="D2231">
            <v>129600</v>
          </cell>
          <cell r="E2231">
            <v>20736</v>
          </cell>
          <cell r="F2231">
            <v>150336</v>
          </cell>
        </row>
        <row r="2232">
          <cell r="A2232" t="str">
            <v>DETECTOR FOTOELECTRICO ( FOTOCELDA)</v>
          </cell>
          <cell r="B2232">
            <v>204000</v>
          </cell>
          <cell r="C2232" t="str">
            <v>UND</v>
          </cell>
          <cell r="D2232">
            <v>244800</v>
          </cell>
          <cell r="E2232">
            <v>39168</v>
          </cell>
          <cell r="F2232">
            <v>283968</v>
          </cell>
        </row>
        <row r="2233">
          <cell r="A2233" t="str">
            <v>DETECTOR FOTOELECTRICO 24 - 240 V.</v>
          </cell>
          <cell r="B2233">
            <v>646000</v>
          </cell>
          <cell r="C2233" t="str">
            <v>UND</v>
          </cell>
          <cell r="D2233">
            <v>775200</v>
          </cell>
          <cell r="E2233">
            <v>124032</v>
          </cell>
          <cell r="F2233">
            <v>899232</v>
          </cell>
        </row>
        <row r="2234">
          <cell r="A2234" t="str">
            <v>DETECTOR INDUCTIVO 10A. 58V</v>
          </cell>
          <cell r="B2234">
            <v>160000</v>
          </cell>
          <cell r="C2234" t="str">
            <v>UND</v>
          </cell>
          <cell r="D2234">
            <v>192000</v>
          </cell>
          <cell r="E2234">
            <v>30720</v>
          </cell>
          <cell r="F2234">
            <v>222720</v>
          </cell>
        </row>
        <row r="2235">
          <cell r="A2235" t="str">
            <v>DETECTOR INDUCTIVO 12/24V</v>
          </cell>
          <cell r="B2235">
            <v>132000</v>
          </cell>
          <cell r="C2235" t="str">
            <v>UND</v>
          </cell>
          <cell r="D2235">
            <v>158400</v>
          </cell>
          <cell r="E2235">
            <v>25344</v>
          </cell>
          <cell r="F2235">
            <v>183744</v>
          </cell>
        </row>
        <row r="2236">
          <cell r="A2236" t="str">
            <v>DETECTOR INDUCTIVO 20A 264V</v>
          </cell>
          <cell r="B2236">
            <v>217000</v>
          </cell>
          <cell r="C2236" t="str">
            <v>UND</v>
          </cell>
          <cell r="D2236">
            <v>260400</v>
          </cell>
          <cell r="E2236">
            <v>41664</v>
          </cell>
          <cell r="F2236">
            <v>302064</v>
          </cell>
        </row>
        <row r="2237">
          <cell r="A2237" t="str">
            <v>DETECTOR INDUCTIVO DIAM 8MM ALC.NOM 1.5-</v>
          </cell>
          <cell r="B2237">
            <v>132000</v>
          </cell>
          <cell r="C2237" t="str">
            <v>UND</v>
          </cell>
          <cell r="D2237">
            <v>158400</v>
          </cell>
          <cell r="E2237">
            <v>25344</v>
          </cell>
          <cell r="F2237">
            <v>183744</v>
          </cell>
        </row>
        <row r="2238">
          <cell r="A2238" t="str">
            <v>DETECTOR INDUCTIVO DIAM.30 ALC.NOM.10-20</v>
          </cell>
          <cell r="B2238">
            <v>60000</v>
          </cell>
          <cell r="C2238" t="str">
            <v>UND</v>
          </cell>
          <cell r="D2238">
            <v>72000</v>
          </cell>
          <cell r="E2238">
            <v>11520</v>
          </cell>
          <cell r="F2238">
            <v>83520</v>
          </cell>
        </row>
        <row r="2239">
          <cell r="A2239" t="str">
            <v>DETECTOR INDUCTIVO DIAMM.30 ALC.NOM.10-2</v>
          </cell>
          <cell r="B2239">
            <v>224000</v>
          </cell>
          <cell r="C2239" t="str">
            <v>UND</v>
          </cell>
          <cell r="D2239">
            <v>268800</v>
          </cell>
          <cell r="E2239">
            <v>43008</v>
          </cell>
          <cell r="F2239">
            <v>311808</v>
          </cell>
        </row>
        <row r="2240">
          <cell r="A2240" t="str">
            <v>DETECTOR PROXIMIDAD</v>
          </cell>
          <cell r="B2240">
            <v>200000</v>
          </cell>
          <cell r="C2240" t="str">
            <v>UND</v>
          </cell>
          <cell r="D2240">
            <v>240000</v>
          </cell>
          <cell r="E2240">
            <v>38400</v>
          </cell>
          <cell r="F2240">
            <v>278400</v>
          </cell>
        </row>
        <row r="2241">
          <cell r="A2241" t="str">
            <v>DETECTOR PROXIMIDAD</v>
          </cell>
          <cell r="B2241">
            <v>200000</v>
          </cell>
          <cell r="C2241" t="str">
            <v>UND</v>
          </cell>
          <cell r="D2241">
            <v>240000</v>
          </cell>
          <cell r="E2241">
            <v>38400</v>
          </cell>
          <cell r="F2241">
            <v>278400</v>
          </cell>
        </row>
        <row r="2242">
          <cell r="A2242" t="str">
            <v>DETECTOR PROXIMIDAD</v>
          </cell>
          <cell r="B2242">
            <v>254000</v>
          </cell>
          <cell r="C2242" t="str">
            <v>UND</v>
          </cell>
          <cell r="D2242">
            <v>304800</v>
          </cell>
          <cell r="E2242">
            <v>48768</v>
          </cell>
          <cell r="F2242">
            <v>353568</v>
          </cell>
        </row>
        <row r="2243">
          <cell r="A2243" t="str">
            <v>DETECTOR PROXIMIDAD DIAM.12 ALC NOM.2-4</v>
          </cell>
          <cell r="B2243">
            <v>230000</v>
          </cell>
          <cell r="C2243" t="str">
            <v>UND</v>
          </cell>
          <cell r="D2243">
            <v>276000</v>
          </cell>
          <cell r="E2243">
            <v>44160</v>
          </cell>
          <cell r="F2243">
            <v>320160</v>
          </cell>
        </row>
        <row r="2244">
          <cell r="A2244" t="str">
            <v>DETECTOR PROXIMIDAD INDUCTIVO</v>
          </cell>
          <cell r="B2244">
            <v>186000</v>
          </cell>
          <cell r="C2244" t="str">
            <v>UND</v>
          </cell>
          <cell r="D2244">
            <v>223200</v>
          </cell>
          <cell r="E2244">
            <v>35712</v>
          </cell>
          <cell r="F2244">
            <v>258912</v>
          </cell>
        </row>
        <row r="2245">
          <cell r="A2245" t="str">
            <v>DETECTOR PROXIMIDAD RECTANGULAR</v>
          </cell>
          <cell r="B2245">
            <v>195000</v>
          </cell>
          <cell r="C2245" t="str">
            <v>UND</v>
          </cell>
          <cell r="D2245">
            <v>234000</v>
          </cell>
          <cell r="E2245">
            <v>37440</v>
          </cell>
          <cell r="F2245">
            <v>271440</v>
          </cell>
        </row>
        <row r="2246">
          <cell r="A2246" t="str">
            <v>DETECTOR PROXIMIDAD XS7C40NC440 TM</v>
          </cell>
          <cell r="B2246">
            <v>194000</v>
          </cell>
          <cell r="C2246" t="str">
            <v>UND</v>
          </cell>
          <cell r="D2246">
            <v>232800</v>
          </cell>
          <cell r="E2246">
            <v>37248</v>
          </cell>
          <cell r="F2246">
            <v>270048</v>
          </cell>
        </row>
        <row r="2247">
          <cell r="A2247" t="str">
            <v>DIAGONAL  DOBLEZ 0.64MT 11/2X3/16 P/CTA</v>
          </cell>
          <cell r="B2247">
            <v>4227</v>
          </cell>
          <cell r="C2247" t="str">
            <v>UND</v>
          </cell>
          <cell r="D2247">
            <v>5072.3999999999996</v>
          </cell>
          <cell r="E2247">
            <v>811.58399999999995</v>
          </cell>
          <cell r="F2247">
            <v>5884</v>
          </cell>
        </row>
        <row r="2248">
          <cell r="A2248" t="str">
            <v>DIAGONAL  DOBLEZ 1.4MT11/2X3/16 P/CT MAD</v>
          </cell>
          <cell r="B2248">
            <v>11702</v>
          </cell>
          <cell r="C2248" t="str">
            <v>UND</v>
          </cell>
          <cell r="D2248">
            <v>14042.4</v>
          </cell>
          <cell r="E2248">
            <v>2246.7840000000001</v>
          </cell>
          <cell r="F2248">
            <v>16289</v>
          </cell>
        </row>
        <row r="2249">
          <cell r="A2249" t="str">
            <v>DIAGONAL ARRI EN X 21/2X3/16"X3M REF0351</v>
          </cell>
          <cell r="B2249">
            <v>38250</v>
          </cell>
          <cell r="C2249" t="str">
            <v>UND</v>
          </cell>
          <cell r="D2249">
            <v>45900</v>
          </cell>
          <cell r="E2249">
            <v>7344</v>
          </cell>
          <cell r="F2249">
            <v>53244</v>
          </cell>
        </row>
        <row r="2250">
          <cell r="A2250" t="str">
            <v>DIAGONAL ARRI EN X 21/2X3/16"X4M REF0355</v>
          </cell>
          <cell r="B2250">
            <v>50000</v>
          </cell>
          <cell r="C2250" t="str">
            <v>UND</v>
          </cell>
          <cell r="D2250">
            <v>60000</v>
          </cell>
          <cell r="E2250">
            <v>9600</v>
          </cell>
          <cell r="F2250">
            <v>69600</v>
          </cell>
        </row>
        <row r="2251">
          <cell r="A2251" t="str">
            <v>DIAGONAL BANDERA 1.78MT 11/2X3/16</v>
          </cell>
          <cell r="B2251">
            <v>11464.200195312502</v>
          </cell>
          <cell r="C2251" t="str">
            <v>UND</v>
          </cell>
          <cell r="D2251">
            <v>13757.040234375001</v>
          </cell>
          <cell r="E2251">
            <v>2201.1264375000001</v>
          </cell>
          <cell r="F2251">
            <v>15958</v>
          </cell>
        </row>
        <row r="2252">
          <cell r="A2252" t="str">
            <v>DIAGONAL BANDERA 2.052MT11/2X3/16 C/PELD</v>
          </cell>
          <cell r="B2252">
            <v>20235</v>
          </cell>
          <cell r="C2252" t="str">
            <v>UND</v>
          </cell>
          <cell r="D2252">
            <v>24282</v>
          </cell>
          <cell r="E2252">
            <v>3885.12</v>
          </cell>
          <cell r="F2252">
            <v>28167</v>
          </cell>
        </row>
        <row r="2253">
          <cell r="A2253" t="str">
            <v>DIAGONAL BANDERA 2.2MT 21/2X1/4"C/PELDAN</v>
          </cell>
          <cell r="B2253">
            <v>35433</v>
          </cell>
          <cell r="C2253" t="str">
            <v>UND</v>
          </cell>
          <cell r="D2253">
            <v>42519.6</v>
          </cell>
          <cell r="E2253">
            <v>6803.1359999999995</v>
          </cell>
          <cell r="F2253">
            <v>49323</v>
          </cell>
        </row>
        <row r="2254">
          <cell r="A2254" t="str">
            <v>DIAGONAL DERECHA 11/2X3/16X0.68 C/MADERA</v>
          </cell>
          <cell r="B2254">
            <v>5168</v>
          </cell>
          <cell r="C2254" t="str">
            <v>UND</v>
          </cell>
          <cell r="D2254">
            <v>6201.5999999999995</v>
          </cell>
          <cell r="E2254">
            <v>992.25599999999997</v>
          </cell>
          <cell r="F2254">
            <v>7194</v>
          </cell>
        </row>
        <row r="2255">
          <cell r="A2255" t="str">
            <v>DIAGONAL DERECHA 11/2X316X0.64 P/CT.MADE</v>
          </cell>
          <cell r="B2255">
            <v>4227</v>
          </cell>
          <cell r="C2255" t="str">
            <v>UND</v>
          </cell>
          <cell r="D2255">
            <v>5072.3999999999996</v>
          </cell>
          <cell r="E2255">
            <v>811.58399999999995</v>
          </cell>
          <cell r="F2255">
            <v>5884</v>
          </cell>
        </row>
        <row r="2256">
          <cell r="A2256" t="str">
            <v>DIAGONAL DERECHA 2X2X3/16X1.920M</v>
          </cell>
          <cell r="B2256">
            <v>13219</v>
          </cell>
          <cell r="C2256" t="str">
            <v>UND</v>
          </cell>
          <cell r="D2256">
            <v>15862.8</v>
          </cell>
          <cell r="E2256">
            <v>2538.0479999999998</v>
          </cell>
          <cell r="F2256">
            <v>18401</v>
          </cell>
        </row>
        <row r="2257">
          <cell r="A2257" t="str">
            <v>DIAGONAL DOBLEZ 1.06MT 11/2X3/16 P/CTAMA</v>
          </cell>
          <cell r="B2257">
            <v>7419</v>
          </cell>
          <cell r="C2257" t="str">
            <v>UND</v>
          </cell>
          <cell r="D2257">
            <v>8902.7999999999993</v>
          </cell>
          <cell r="E2257">
            <v>1424.4479999999999</v>
          </cell>
          <cell r="F2257">
            <v>10327</v>
          </cell>
        </row>
        <row r="2258">
          <cell r="A2258" t="str">
            <v>DIAGONAL DOBLEZ 1.1MT 11/2X1/4 P/CTA MAD</v>
          </cell>
          <cell r="B2258">
            <v>7900</v>
          </cell>
          <cell r="C2258" t="str">
            <v>UND</v>
          </cell>
          <cell r="D2258">
            <v>9480</v>
          </cell>
          <cell r="E2258">
            <v>1516.8</v>
          </cell>
          <cell r="F2258">
            <v>10997</v>
          </cell>
        </row>
        <row r="2259">
          <cell r="A2259" t="str">
            <v>DIAGONAL DOBLEZ 1.2MT 11/2X3/16 P/CTA MA</v>
          </cell>
          <cell r="B2259">
            <v>7900</v>
          </cell>
          <cell r="C2259" t="str">
            <v>UND</v>
          </cell>
          <cell r="D2259">
            <v>9480</v>
          </cell>
          <cell r="E2259">
            <v>1516.8</v>
          </cell>
          <cell r="F2259">
            <v>10997</v>
          </cell>
        </row>
        <row r="2260">
          <cell r="A2260" t="str">
            <v>DIAGONAL DOBLEZ 3MT 21/2X3/16 P/CT MADER</v>
          </cell>
          <cell r="B2260">
            <v>28500</v>
          </cell>
          <cell r="C2260" t="str">
            <v>UND</v>
          </cell>
          <cell r="D2260">
            <v>34200</v>
          </cell>
          <cell r="E2260">
            <v>5472</v>
          </cell>
          <cell r="F2260">
            <v>39672</v>
          </cell>
        </row>
        <row r="2261">
          <cell r="A2261" t="str">
            <v>DIAGONAL IZQUIERDA 11/2X3/16X0.64 C/MADE</v>
          </cell>
          <cell r="B2261">
            <v>4419</v>
          </cell>
          <cell r="C2261" t="str">
            <v>UND</v>
          </cell>
          <cell r="D2261">
            <v>5302.8</v>
          </cell>
          <cell r="E2261">
            <v>848.44800000000009</v>
          </cell>
          <cell r="F2261">
            <v>6151</v>
          </cell>
        </row>
        <row r="2262">
          <cell r="A2262" t="str">
            <v>DIAGONAL IZQUIERDA 2X2X3/16X1.920M</v>
          </cell>
          <cell r="B2262">
            <v>13219</v>
          </cell>
          <cell r="C2262" t="str">
            <v>UND</v>
          </cell>
          <cell r="D2262">
            <v>15862.8</v>
          </cell>
          <cell r="E2262">
            <v>2538.0479999999998</v>
          </cell>
          <cell r="F2262">
            <v>18401</v>
          </cell>
        </row>
        <row r="2263">
          <cell r="A2263" t="str">
            <v>DIAGONAL PLATINA 90CM</v>
          </cell>
          <cell r="B2263">
            <v>5509</v>
          </cell>
          <cell r="C2263" t="str">
            <v>UND</v>
          </cell>
          <cell r="D2263">
            <v>6610.8</v>
          </cell>
          <cell r="E2263">
            <v>1057.7280000000001</v>
          </cell>
          <cell r="F2263">
            <v>7669</v>
          </cell>
        </row>
        <row r="2264">
          <cell r="A2264" t="str">
            <v>DIAGONAL REC 11/2X3/16"X1.2M MET REF0332</v>
          </cell>
          <cell r="B2264">
            <v>6292</v>
          </cell>
          <cell r="C2264" t="str">
            <v>UND</v>
          </cell>
          <cell r="D2264">
            <v>7550.4</v>
          </cell>
          <cell r="E2264">
            <v>1208.0640000000001</v>
          </cell>
          <cell r="F2264">
            <v>8758</v>
          </cell>
        </row>
        <row r="2265">
          <cell r="A2265" t="str">
            <v>DIAGONAL RECTA 0.60MT 11/2X3/16"P/CTA ME</v>
          </cell>
          <cell r="B2265">
            <v>4154</v>
          </cell>
          <cell r="C2265" t="str">
            <v>UND</v>
          </cell>
          <cell r="D2265">
            <v>4984.8</v>
          </cell>
          <cell r="E2265">
            <v>797.5680000000001</v>
          </cell>
          <cell r="F2265">
            <v>5782</v>
          </cell>
        </row>
        <row r="2266">
          <cell r="A2266" t="str">
            <v>DIAGONAL RECTA 0.64MT  11/2X3/16 P/CTA M</v>
          </cell>
          <cell r="B2266">
            <v>3578</v>
          </cell>
          <cell r="C2266" t="str">
            <v>UND</v>
          </cell>
          <cell r="D2266">
            <v>4293.5999999999995</v>
          </cell>
          <cell r="E2266">
            <v>686.97599999999989</v>
          </cell>
          <cell r="F2266">
            <v>4981</v>
          </cell>
        </row>
        <row r="2267">
          <cell r="A2267" t="str">
            <v>DIAGONAL RECTA 0.68MT 11/2X3/16 P/CTA ME</v>
          </cell>
          <cell r="B2267">
            <v>6500</v>
          </cell>
          <cell r="C2267" t="str">
            <v>UND</v>
          </cell>
          <cell r="D2267">
            <v>7800</v>
          </cell>
          <cell r="E2267">
            <v>1248</v>
          </cell>
          <cell r="F2267">
            <v>9048</v>
          </cell>
        </row>
        <row r="2268">
          <cell r="A2268" t="str">
            <v>DIAGONAL RECTA 0.86MT 11/2X3/16 P/CTA  M</v>
          </cell>
          <cell r="B2268">
            <v>8760</v>
          </cell>
          <cell r="C2268" t="str">
            <v>UND</v>
          </cell>
          <cell r="D2268">
            <v>10512</v>
          </cell>
          <cell r="E2268">
            <v>1681.92</v>
          </cell>
          <cell r="F2268">
            <v>12194</v>
          </cell>
        </row>
        <row r="2269">
          <cell r="A2269" t="str">
            <v>DIAGONAL RECTA 1.1/4 X 3/16 X11.5CM</v>
          </cell>
          <cell r="B2269">
            <v>1800</v>
          </cell>
          <cell r="C2269" t="str">
            <v>UND</v>
          </cell>
          <cell r="D2269">
            <v>2160</v>
          </cell>
          <cell r="E2269">
            <v>345.6</v>
          </cell>
          <cell r="F2269">
            <v>2506</v>
          </cell>
        </row>
        <row r="2270">
          <cell r="A2270" t="str">
            <v>DIAGONAL RECTA 1.1MT 11/2X3/16 P/CTA MET</v>
          </cell>
          <cell r="B2270">
            <v>6597</v>
          </cell>
          <cell r="C2270" t="str">
            <v>UND</v>
          </cell>
          <cell r="D2270">
            <v>7916.4</v>
          </cell>
          <cell r="E2270">
            <v>1266.624</v>
          </cell>
          <cell r="F2270">
            <v>9183</v>
          </cell>
        </row>
        <row r="2271">
          <cell r="A2271" t="str">
            <v>DIAGONAL RECTA 1.4MT 11/2X3/16" P/CTA ME</v>
          </cell>
          <cell r="B2271">
            <v>7550</v>
          </cell>
          <cell r="C2271" t="str">
            <v>UND</v>
          </cell>
          <cell r="D2271">
            <v>9060</v>
          </cell>
          <cell r="E2271">
            <v>1449.6000000000001</v>
          </cell>
          <cell r="F2271">
            <v>10510</v>
          </cell>
        </row>
        <row r="2272">
          <cell r="A2272" t="str">
            <v>DIAGONAL SEMIBANDERA 1.43MT 11/2X3/16"C/</v>
          </cell>
          <cell r="B2272">
            <v>19941</v>
          </cell>
          <cell r="C2272" t="str">
            <v>UND</v>
          </cell>
          <cell r="D2272">
            <v>23929.200000000001</v>
          </cell>
          <cell r="E2272">
            <v>3828.672</v>
          </cell>
          <cell r="F2272">
            <v>27758</v>
          </cell>
        </row>
        <row r="2273">
          <cell r="A2273" t="str">
            <v>DIAGONAL V 1.1X0.6MT 11/2X3/16 P/CTA MAD</v>
          </cell>
          <cell r="B2273">
            <v>8192</v>
          </cell>
          <cell r="C2273" t="str">
            <v>UND</v>
          </cell>
          <cell r="D2273">
            <v>9830.4</v>
          </cell>
          <cell r="E2273">
            <v>1572.864</v>
          </cell>
          <cell r="F2273">
            <v>11403</v>
          </cell>
        </row>
        <row r="2274">
          <cell r="A2274" t="str">
            <v>DIAGONAL V 1.2X0.8MT 11/2X3/16 P/CTA MAD</v>
          </cell>
          <cell r="B2274">
            <v>9970</v>
          </cell>
          <cell r="C2274" t="str">
            <v>UND</v>
          </cell>
          <cell r="D2274">
            <v>11964</v>
          </cell>
          <cell r="E2274">
            <v>1914.24</v>
          </cell>
          <cell r="F2274">
            <v>13878</v>
          </cell>
        </row>
        <row r="2275">
          <cell r="A2275" t="str">
            <v>DIAGONAL V 11/2X3/16"X1.1M MET REF0321</v>
          </cell>
          <cell r="B2275">
            <v>8192</v>
          </cell>
          <cell r="C2275" t="str">
            <v>UND</v>
          </cell>
          <cell r="D2275">
            <v>9830.4</v>
          </cell>
          <cell r="E2275">
            <v>1572.864</v>
          </cell>
          <cell r="F2275">
            <v>11403</v>
          </cell>
        </row>
        <row r="2276">
          <cell r="A2276" t="str">
            <v>DIAGONAL V 11/2X3/16"X1.2M MET REF0322</v>
          </cell>
          <cell r="B2276">
            <v>9970</v>
          </cell>
          <cell r="C2276" t="str">
            <v>UND</v>
          </cell>
          <cell r="D2276">
            <v>11964</v>
          </cell>
          <cell r="E2276">
            <v>1914.24</v>
          </cell>
          <cell r="F2276">
            <v>13878</v>
          </cell>
        </row>
        <row r="2277">
          <cell r="A2277" t="str">
            <v>DIAGONAL V 11/2X3/16"X1.5M MET REF0323</v>
          </cell>
          <cell r="B2277">
            <v>11702</v>
          </cell>
          <cell r="C2277" t="str">
            <v>UND</v>
          </cell>
          <cell r="D2277">
            <v>14042.4</v>
          </cell>
          <cell r="E2277">
            <v>2246.7840000000001</v>
          </cell>
          <cell r="F2277">
            <v>16289</v>
          </cell>
        </row>
        <row r="2278">
          <cell r="A2278" t="str">
            <v>DIAGONAL VARILLA 3/4X830MM TIPO 2</v>
          </cell>
          <cell r="B2278">
            <v>4555</v>
          </cell>
          <cell r="C2278" t="str">
            <v>UND</v>
          </cell>
          <cell r="D2278">
            <v>5466</v>
          </cell>
          <cell r="E2278">
            <v>874.56000000000006</v>
          </cell>
          <cell r="F2278">
            <v>6341</v>
          </cell>
        </row>
        <row r="2279">
          <cell r="A2279" t="str">
            <v>DIAGONAL VARILLA 5/8X600MM REF0342</v>
          </cell>
          <cell r="B2279">
            <v>2326</v>
          </cell>
          <cell r="C2279" t="str">
            <v>UND</v>
          </cell>
          <cell r="D2279">
            <v>2791.2</v>
          </cell>
          <cell r="E2279">
            <v>446.59199999999998</v>
          </cell>
          <cell r="F2279">
            <v>3238</v>
          </cell>
        </row>
        <row r="2280">
          <cell r="A2280" t="str">
            <v>DIAGONAL VARILLA 5/8X830MM TIPO 1</v>
          </cell>
          <cell r="B2280">
            <v>3246</v>
          </cell>
          <cell r="C2280" t="str">
            <v>UND</v>
          </cell>
          <cell r="D2280">
            <v>3895.2</v>
          </cell>
          <cell r="E2280">
            <v>623.23199999999997</v>
          </cell>
          <cell r="F2280">
            <v>4518</v>
          </cell>
        </row>
        <row r="2281">
          <cell r="A2281" t="str">
            <v>DIMMER SENCILLO GIRATORIO 120V-600W</v>
          </cell>
          <cell r="B2281">
            <v>19140</v>
          </cell>
          <cell r="C2281" t="str">
            <v>UND</v>
          </cell>
          <cell r="D2281">
            <v>22968</v>
          </cell>
          <cell r="E2281">
            <v>3674.88</v>
          </cell>
          <cell r="F2281">
            <v>26643</v>
          </cell>
        </row>
        <row r="2282">
          <cell r="A2282" t="str">
            <v>DISPARADOR P/TERMISTORES EN MOTORES 220V</v>
          </cell>
          <cell r="B2282">
            <v>386400</v>
          </cell>
          <cell r="C2282" t="str">
            <v>UND</v>
          </cell>
          <cell r="D2282">
            <v>463680</v>
          </cell>
          <cell r="E2282">
            <v>74188.800000000003</v>
          </cell>
          <cell r="F2282">
            <v>537869</v>
          </cell>
        </row>
        <row r="2283">
          <cell r="A2283" t="str">
            <v>DISPENSADOR ROTULOS</v>
          </cell>
          <cell r="B2283">
            <v>131496</v>
          </cell>
          <cell r="C2283" t="str">
            <v>UND</v>
          </cell>
          <cell r="D2283">
            <v>157795.19999999998</v>
          </cell>
          <cell r="E2283">
            <v>25247.231999999996</v>
          </cell>
          <cell r="F2283">
            <v>183042</v>
          </cell>
        </row>
        <row r="2284">
          <cell r="A2284" t="str">
            <v>DISPENSADOR SCOTCHCOD</v>
          </cell>
          <cell r="B2284">
            <v>10560</v>
          </cell>
          <cell r="C2284" t="str">
            <v>UND</v>
          </cell>
          <cell r="D2284">
            <v>12672</v>
          </cell>
          <cell r="E2284">
            <v>2027.52</v>
          </cell>
          <cell r="F2284">
            <v>14700</v>
          </cell>
        </row>
        <row r="2285">
          <cell r="A2285" t="str">
            <v>DISYUNTOR 0.5AMP MONOPOLAR</v>
          </cell>
          <cell r="B2285">
            <v>44000</v>
          </cell>
          <cell r="C2285" t="str">
            <v>UND</v>
          </cell>
          <cell r="D2285">
            <v>52800</v>
          </cell>
          <cell r="E2285">
            <v>8448</v>
          </cell>
          <cell r="F2285">
            <v>61248</v>
          </cell>
        </row>
        <row r="2286">
          <cell r="A2286" t="str">
            <v>DISYUNTOR 0.63-1AMP 0.25-220V/0.5-440V</v>
          </cell>
          <cell r="B2286">
            <v>154000</v>
          </cell>
          <cell r="C2286" t="str">
            <v>UND</v>
          </cell>
          <cell r="D2286">
            <v>184800</v>
          </cell>
          <cell r="E2286">
            <v>29568</v>
          </cell>
          <cell r="F2286">
            <v>214368</v>
          </cell>
        </row>
        <row r="2287">
          <cell r="A2287" t="str">
            <v>DISYUNTOR 1.6-2.5AMP 0.5-220V/1.5-440V.</v>
          </cell>
          <cell r="B2287">
            <v>154000</v>
          </cell>
          <cell r="C2287" t="str">
            <v>UND</v>
          </cell>
          <cell r="D2287">
            <v>184800</v>
          </cell>
          <cell r="E2287">
            <v>29568</v>
          </cell>
          <cell r="F2287">
            <v>214368</v>
          </cell>
        </row>
        <row r="2288">
          <cell r="A2288" t="str">
            <v>DISYUNTOR 1-1.6AMP 0.34-220V/0.75-440V.</v>
          </cell>
          <cell r="B2288">
            <v>154000</v>
          </cell>
          <cell r="C2288" t="str">
            <v>UND</v>
          </cell>
          <cell r="D2288">
            <v>184800</v>
          </cell>
          <cell r="E2288">
            <v>29568</v>
          </cell>
          <cell r="F2288">
            <v>214368</v>
          </cell>
        </row>
        <row r="2289">
          <cell r="A2289" t="str">
            <v>DISYUNTOR 12AMP</v>
          </cell>
          <cell r="B2289">
            <v>93000</v>
          </cell>
          <cell r="C2289" t="str">
            <v>UND</v>
          </cell>
          <cell r="D2289">
            <v>111600</v>
          </cell>
          <cell r="E2289">
            <v>17856</v>
          </cell>
          <cell r="F2289">
            <v>129456</v>
          </cell>
        </row>
        <row r="2290">
          <cell r="A2290" t="str">
            <v>DISYUNTOR 13-18AMP 5-220V/10-440V.</v>
          </cell>
          <cell r="B2290">
            <v>194000</v>
          </cell>
          <cell r="C2290" t="str">
            <v>UND</v>
          </cell>
          <cell r="D2290">
            <v>232800</v>
          </cell>
          <cell r="E2290">
            <v>37248</v>
          </cell>
          <cell r="F2290">
            <v>270048</v>
          </cell>
        </row>
        <row r="2291">
          <cell r="A2291" t="str">
            <v>DISYUNTOR 17-23AMP 7-220V/12-440V.</v>
          </cell>
          <cell r="B2291">
            <v>217000</v>
          </cell>
          <cell r="C2291" t="str">
            <v>UND</v>
          </cell>
          <cell r="D2291">
            <v>260400</v>
          </cell>
          <cell r="E2291">
            <v>41664</v>
          </cell>
          <cell r="F2291">
            <v>302064</v>
          </cell>
        </row>
        <row r="2292">
          <cell r="A2292" t="str">
            <v>DISYUNTOR 1AMP MONOPOLAR</v>
          </cell>
          <cell r="B2292">
            <v>44000</v>
          </cell>
          <cell r="C2292" t="str">
            <v>UND</v>
          </cell>
          <cell r="D2292">
            <v>52800</v>
          </cell>
          <cell r="E2292">
            <v>8448</v>
          </cell>
          <cell r="F2292">
            <v>61248</v>
          </cell>
        </row>
        <row r="2293">
          <cell r="A2293" t="str">
            <v>DISYUNTOR 2.5-4AMP 1-220V/2-440V.</v>
          </cell>
          <cell r="B2293">
            <v>154000</v>
          </cell>
          <cell r="C2293" t="str">
            <v>UND</v>
          </cell>
          <cell r="D2293">
            <v>184800</v>
          </cell>
          <cell r="E2293">
            <v>29568</v>
          </cell>
          <cell r="F2293">
            <v>214368</v>
          </cell>
        </row>
        <row r="2294">
          <cell r="A2294" t="str">
            <v>DISYUNTOR 20-25AMP 7-220V/15-440V.</v>
          </cell>
          <cell r="B2294">
            <v>239000</v>
          </cell>
          <cell r="C2294" t="str">
            <v>UND</v>
          </cell>
          <cell r="D2294">
            <v>286800</v>
          </cell>
          <cell r="E2294">
            <v>45888</v>
          </cell>
          <cell r="F2294">
            <v>332688</v>
          </cell>
        </row>
        <row r="2295">
          <cell r="A2295" t="str">
            <v>DISYUNTOR 23-32 AMP 10-220V 20-440V</v>
          </cell>
          <cell r="B2295">
            <v>326000</v>
          </cell>
          <cell r="C2295" t="str">
            <v>UND</v>
          </cell>
          <cell r="D2295">
            <v>391200</v>
          </cell>
          <cell r="E2295">
            <v>62592</v>
          </cell>
          <cell r="F2295">
            <v>453792</v>
          </cell>
        </row>
        <row r="2296">
          <cell r="A2296" t="str">
            <v>DISYUNTOR 2AMP MONOPOLAR</v>
          </cell>
          <cell r="B2296">
            <v>44000</v>
          </cell>
          <cell r="C2296" t="str">
            <v>UND</v>
          </cell>
          <cell r="D2296">
            <v>52800</v>
          </cell>
          <cell r="E2296">
            <v>8448</v>
          </cell>
          <cell r="F2296">
            <v>61248</v>
          </cell>
        </row>
        <row r="2297">
          <cell r="A2297" t="str">
            <v>DISYUNTOR 3AMP BIPOLAR</v>
          </cell>
          <cell r="B2297">
            <v>93000</v>
          </cell>
          <cell r="C2297" t="str">
            <v>UND</v>
          </cell>
          <cell r="D2297">
            <v>111600</v>
          </cell>
          <cell r="E2297">
            <v>17856</v>
          </cell>
          <cell r="F2297">
            <v>129456</v>
          </cell>
        </row>
        <row r="2298">
          <cell r="A2298" t="str">
            <v>DISYUNTOR 4-6.3AMP 1.5-220V/4-440V</v>
          </cell>
          <cell r="B2298">
            <v>154000</v>
          </cell>
          <cell r="C2298" t="str">
            <v>UND</v>
          </cell>
          <cell r="D2298">
            <v>184800</v>
          </cell>
          <cell r="E2298">
            <v>29568</v>
          </cell>
          <cell r="F2298">
            <v>214368</v>
          </cell>
        </row>
        <row r="2299">
          <cell r="A2299" t="str">
            <v>DISYUNTOR 4A</v>
          </cell>
          <cell r="B2299">
            <v>106000</v>
          </cell>
          <cell r="C2299" t="str">
            <v>UND</v>
          </cell>
          <cell r="D2299">
            <v>127200</v>
          </cell>
          <cell r="E2299">
            <v>20352</v>
          </cell>
          <cell r="F2299">
            <v>147552</v>
          </cell>
        </row>
        <row r="2300">
          <cell r="A2300" t="str">
            <v>DISYUNTOR 5AMP BIPOLAR</v>
          </cell>
          <cell r="B2300">
            <v>93000</v>
          </cell>
          <cell r="C2300" t="str">
            <v>UND</v>
          </cell>
          <cell r="D2300">
            <v>111600</v>
          </cell>
          <cell r="E2300">
            <v>17856</v>
          </cell>
          <cell r="F2300">
            <v>129456</v>
          </cell>
        </row>
        <row r="2301">
          <cell r="A2301" t="str">
            <v>DISYUNTOR 5AMP MONOPOLAR</v>
          </cell>
          <cell r="B2301">
            <v>44000</v>
          </cell>
          <cell r="C2301" t="str">
            <v>UND</v>
          </cell>
          <cell r="D2301">
            <v>52800</v>
          </cell>
          <cell r="E2301">
            <v>8448</v>
          </cell>
          <cell r="F2301">
            <v>61248</v>
          </cell>
        </row>
        <row r="2302">
          <cell r="A2302" t="str">
            <v>DISYUNTOR 6.3-10AMP 3-220V/5-440V.</v>
          </cell>
          <cell r="B2302">
            <v>194000</v>
          </cell>
          <cell r="C2302" t="str">
            <v>UND</v>
          </cell>
          <cell r="D2302">
            <v>232800</v>
          </cell>
          <cell r="E2302">
            <v>37248</v>
          </cell>
          <cell r="F2302">
            <v>270048</v>
          </cell>
        </row>
        <row r="2303">
          <cell r="A2303" t="str">
            <v>DISYUNTOR 8AMP</v>
          </cell>
          <cell r="B2303">
            <v>44000</v>
          </cell>
          <cell r="C2303" t="str">
            <v>UND</v>
          </cell>
          <cell r="D2303">
            <v>52800</v>
          </cell>
          <cell r="E2303">
            <v>8448</v>
          </cell>
          <cell r="F2303">
            <v>61248</v>
          </cell>
        </row>
        <row r="2304">
          <cell r="A2304" t="str">
            <v>DISYUNTOR 9-14AMP 4-220V/10-440V.</v>
          </cell>
          <cell r="B2304">
            <v>194000</v>
          </cell>
          <cell r="C2304" t="str">
            <v>UND</v>
          </cell>
          <cell r="D2304">
            <v>232800</v>
          </cell>
          <cell r="E2304">
            <v>37248</v>
          </cell>
          <cell r="F2304">
            <v>270048</v>
          </cell>
        </row>
        <row r="2305">
          <cell r="A2305" t="str">
            <v>DISYUNTOR CONTROL 12 A</v>
          </cell>
          <cell r="B2305">
            <v>44000</v>
          </cell>
          <cell r="C2305" t="str">
            <v>UND</v>
          </cell>
          <cell r="D2305">
            <v>52800</v>
          </cell>
          <cell r="E2305">
            <v>8448</v>
          </cell>
          <cell r="F2305">
            <v>61248</v>
          </cell>
        </row>
        <row r="2306">
          <cell r="A2306" t="str">
            <v>DISYUNTOR CONTROL 3AMP MONOPOLAR</v>
          </cell>
          <cell r="B2306">
            <v>44000</v>
          </cell>
          <cell r="C2306" t="str">
            <v>UND</v>
          </cell>
          <cell r="D2306">
            <v>52800</v>
          </cell>
          <cell r="E2306">
            <v>8448</v>
          </cell>
          <cell r="F2306">
            <v>61248</v>
          </cell>
        </row>
        <row r="2307">
          <cell r="A2307" t="str">
            <v>DISYUNTOR GV7-R</v>
          </cell>
          <cell r="B2307">
            <v>789000</v>
          </cell>
          <cell r="C2307" t="str">
            <v>UND</v>
          </cell>
          <cell r="D2307">
            <v>946800</v>
          </cell>
          <cell r="E2307">
            <v>151488</v>
          </cell>
          <cell r="F2307">
            <v>1098288</v>
          </cell>
        </row>
        <row r="2308">
          <cell r="A2308" t="str">
            <v>DISYUNTOR INTEGRAL 32 16-125 A.</v>
          </cell>
          <cell r="B2308">
            <v>8250</v>
          </cell>
          <cell r="C2308" t="str">
            <v>UND</v>
          </cell>
          <cell r="D2308">
            <v>9900</v>
          </cell>
          <cell r="E2308">
            <v>1584</v>
          </cell>
          <cell r="F2308">
            <v>11484</v>
          </cell>
        </row>
        <row r="2309">
          <cell r="A2309" t="str">
            <v>DISYUNTOR MAGNETOTERMICO 4AMP</v>
          </cell>
          <cell r="B2309">
            <v>44000</v>
          </cell>
          <cell r="C2309" t="str">
            <v>UND</v>
          </cell>
          <cell r="D2309">
            <v>52800</v>
          </cell>
          <cell r="E2309">
            <v>8448</v>
          </cell>
          <cell r="F2309">
            <v>61248</v>
          </cell>
        </row>
        <row r="2310">
          <cell r="A2310" t="str">
            <v>DISYUNTOR PARA CIRCUITO DE CONTROL 10 AM</v>
          </cell>
          <cell r="B2310">
            <v>44000</v>
          </cell>
          <cell r="C2310" t="str">
            <v>UND</v>
          </cell>
          <cell r="D2310">
            <v>52800</v>
          </cell>
          <cell r="E2310">
            <v>8448</v>
          </cell>
          <cell r="F2310">
            <v>61248</v>
          </cell>
        </row>
        <row r="2311">
          <cell r="A2311" t="str">
            <v>DUCTO 4" X 6 MTS CORRUGADO TELEFONICO</v>
          </cell>
          <cell r="B2311">
            <v>37145</v>
          </cell>
          <cell r="C2311" t="str">
            <v>UND</v>
          </cell>
          <cell r="D2311">
            <v>44574</v>
          </cell>
          <cell r="E2311">
            <v>7131.84</v>
          </cell>
          <cell r="F2311">
            <v>51706</v>
          </cell>
          <cell r="G2311" t="str">
            <v>IVA</v>
          </cell>
          <cell r="H2311" t="str">
            <v>INCREMENTO</v>
          </cell>
        </row>
        <row r="2312">
          <cell r="A2312" t="str">
            <v>DUCTO EN ACERO INOX.200X150X2400MM</v>
          </cell>
          <cell r="B2312">
            <v>84295</v>
          </cell>
          <cell r="C2312" t="str">
            <v>UND</v>
          </cell>
          <cell r="D2312">
            <v>101154</v>
          </cell>
          <cell r="E2312">
            <v>16184.640000000001</v>
          </cell>
          <cell r="F2312">
            <v>117339</v>
          </cell>
        </row>
        <row r="2313">
          <cell r="A2313" t="str">
            <v>DUCTO TELE PVC 4" X 6 MTS TIPO PESADO</v>
          </cell>
          <cell r="B2313">
            <v>76237</v>
          </cell>
          <cell r="C2313" t="str">
            <v>TUBO</v>
          </cell>
          <cell r="D2313">
            <v>91484.4</v>
          </cell>
          <cell r="E2313">
            <v>14637.503999999999</v>
          </cell>
          <cell r="F2313">
            <v>106122</v>
          </cell>
        </row>
        <row r="2314">
          <cell r="A2314" t="str">
            <v>DUCTO TELEF  PVC 4" X 6 MTS TIPO LIVIANO</v>
          </cell>
          <cell r="B2314">
            <v>54463</v>
          </cell>
          <cell r="C2314" t="str">
            <v>TUBO</v>
          </cell>
          <cell r="D2314">
            <v>65355.6</v>
          </cell>
          <cell r="E2314">
            <v>10456.896000000001</v>
          </cell>
          <cell r="F2314">
            <v>75812</v>
          </cell>
        </row>
        <row r="2315">
          <cell r="A2315" t="str">
            <v>DUCTO TELEF PVC 3" X 6 MTS TIPO LIVIANO</v>
          </cell>
          <cell r="B2315">
            <v>32344</v>
          </cell>
          <cell r="C2315" t="str">
            <v>TUBO</v>
          </cell>
          <cell r="D2315">
            <v>38812.799999999996</v>
          </cell>
          <cell r="E2315">
            <v>6210.0479999999998</v>
          </cell>
          <cell r="F2315">
            <v>45023</v>
          </cell>
        </row>
        <row r="2316">
          <cell r="A2316" t="str">
            <v>DUCTO TELEF PVC 3" X 6 MTS TIPO PESADO</v>
          </cell>
          <cell r="B2316">
            <v>47983</v>
          </cell>
          <cell r="C2316" t="str">
            <v>TUBO</v>
          </cell>
          <cell r="D2316">
            <v>57579.6</v>
          </cell>
          <cell r="E2316">
            <v>9212.7360000000008</v>
          </cell>
          <cell r="F2316">
            <v>66792</v>
          </cell>
        </row>
        <row r="2317">
          <cell r="A2317" t="str">
            <v>DUCTO TELEF PVC 6" X 6 MTS TIPO LIVIANO</v>
          </cell>
          <cell r="B2317">
            <v>114311</v>
          </cell>
          <cell r="C2317" t="str">
            <v>TUBO</v>
          </cell>
          <cell r="D2317">
            <v>137173.19999999998</v>
          </cell>
          <cell r="E2317">
            <v>21947.711999999996</v>
          </cell>
          <cell r="F2317">
            <v>159121</v>
          </cell>
        </row>
        <row r="2318">
          <cell r="A2318" t="str">
            <v>DUCTO TELEF PVC 6" X 6 MTS TIPO PESADO</v>
          </cell>
          <cell r="B2318">
            <v>157907</v>
          </cell>
          <cell r="C2318" t="str">
            <v>TUBO</v>
          </cell>
          <cell r="D2318">
            <v>189488.4</v>
          </cell>
          <cell r="E2318">
            <v>30318.144</v>
          </cell>
          <cell r="F2318">
            <v>219807</v>
          </cell>
        </row>
        <row r="2319">
          <cell r="A2319" t="str">
            <v>ELEMENTO LUMINOSO INTERMITENTE ROJO</v>
          </cell>
          <cell r="B2319">
            <v>222000</v>
          </cell>
          <cell r="C2319" t="str">
            <v>UND</v>
          </cell>
          <cell r="D2319">
            <v>266400</v>
          </cell>
          <cell r="E2319">
            <v>42624</v>
          </cell>
          <cell r="F2319">
            <v>309024</v>
          </cell>
        </row>
        <row r="2320">
          <cell r="A2320" t="str">
            <v>ELEMENTO LUMINOSO INTERMITENTE VERDE</v>
          </cell>
          <cell r="B2320">
            <v>222000</v>
          </cell>
          <cell r="C2320" t="str">
            <v>UND</v>
          </cell>
          <cell r="D2320">
            <v>266400</v>
          </cell>
          <cell r="E2320">
            <v>42624</v>
          </cell>
          <cell r="F2320">
            <v>309024</v>
          </cell>
        </row>
        <row r="2321">
          <cell r="A2321" t="str">
            <v>ELEMENTO LUMINOSO VERDE</v>
          </cell>
          <cell r="B2321">
            <v>52000</v>
          </cell>
          <cell r="C2321" t="str">
            <v>UND</v>
          </cell>
          <cell r="D2321">
            <v>62400</v>
          </cell>
          <cell r="E2321">
            <v>9984</v>
          </cell>
          <cell r="F2321">
            <v>72384</v>
          </cell>
        </row>
        <row r="2322">
          <cell r="A2322" t="str">
            <v>ELEMENTO SONORO 110A 220V</v>
          </cell>
          <cell r="B2322">
            <v>329000</v>
          </cell>
          <cell r="C2322" t="str">
            <v>UND</v>
          </cell>
          <cell r="D2322">
            <v>394800</v>
          </cell>
          <cell r="E2322">
            <v>63168</v>
          </cell>
          <cell r="F2322">
            <v>457968</v>
          </cell>
        </row>
        <row r="2323">
          <cell r="A2323" t="str">
            <v>EMPALME /KIT FOSC400-A4-24-1BGV EN CAJA</v>
          </cell>
          <cell r="B2323">
            <v>680000</v>
          </cell>
          <cell r="C2323" t="str">
            <v>UND</v>
          </cell>
          <cell r="D2323">
            <v>816000</v>
          </cell>
          <cell r="E2323">
            <v>130560</v>
          </cell>
          <cell r="F2323">
            <v>946560</v>
          </cell>
        </row>
        <row r="2324">
          <cell r="A2324" t="str">
            <v>EMPALME 600-900 PARES</v>
          </cell>
          <cell r="B2324">
            <v>167500</v>
          </cell>
          <cell r="C2324" t="str">
            <v>UND</v>
          </cell>
          <cell r="D2324">
            <v>201000</v>
          </cell>
          <cell r="E2324">
            <v>32160</v>
          </cell>
          <cell r="F2324">
            <v>233160</v>
          </cell>
        </row>
        <row r="2325">
          <cell r="A2325" t="str">
            <v>EMPALME AUTOMATICO PARA ACSR 266.8 FARGO</v>
          </cell>
          <cell r="B2325">
            <v>43000</v>
          </cell>
          <cell r="C2325" t="str">
            <v>UND</v>
          </cell>
          <cell r="D2325">
            <v>51600</v>
          </cell>
          <cell r="E2325">
            <v>8256</v>
          </cell>
          <cell r="F2325">
            <v>59856</v>
          </cell>
        </row>
        <row r="2326">
          <cell r="A2326" t="str">
            <v>EMPALME AUTOMATICO PARA ACSR 336.4 FARGO</v>
          </cell>
          <cell r="B2326">
            <v>50000</v>
          </cell>
          <cell r="C2326" t="str">
            <v>UND</v>
          </cell>
          <cell r="D2326">
            <v>60000</v>
          </cell>
          <cell r="E2326">
            <v>9600</v>
          </cell>
          <cell r="F2326">
            <v>69600</v>
          </cell>
        </row>
        <row r="2327">
          <cell r="A2327" t="str">
            <v>EMPALME AUTOMATICO PARA ACSR 4/0 FARGO</v>
          </cell>
          <cell r="B2327">
            <v>37000</v>
          </cell>
          <cell r="C2327" t="str">
            <v>UND</v>
          </cell>
          <cell r="D2327">
            <v>44400</v>
          </cell>
          <cell r="E2327">
            <v>7104</v>
          </cell>
          <cell r="F2327">
            <v>51504</v>
          </cell>
        </row>
        <row r="2328">
          <cell r="A2328" t="str">
            <v>EMPALME CANALIZADO 10/30 PARES (530-43/8</v>
          </cell>
          <cell r="B2328">
            <v>32444.5</v>
          </cell>
          <cell r="C2328" t="str">
            <v>UND</v>
          </cell>
          <cell r="D2328">
            <v>38933.4</v>
          </cell>
          <cell r="E2328">
            <v>6229.3440000000001</v>
          </cell>
          <cell r="F2328">
            <v>45163</v>
          </cell>
        </row>
        <row r="2329">
          <cell r="A2329" t="str">
            <v>EMPALME CANALIZADO 10/30PARES (1650-30/8</v>
          </cell>
          <cell r="B2329">
            <v>30771.400390625004</v>
          </cell>
          <cell r="C2329" t="str">
            <v>UND</v>
          </cell>
          <cell r="D2329">
            <v>36925.680468750004</v>
          </cell>
          <cell r="E2329">
            <v>5908.1088750000008</v>
          </cell>
          <cell r="F2329">
            <v>42834</v>
          </cell>
        </row>
        <row r="2330">
          <cell r="A2330" t="str">
            <v>EMPALME CANALIZADO 10/50 PARES COLQUIM</v>
          </cell>
          <cell r="B2330">
            <v>28600</v>
          </cell>
          <cell r="C2330" t="str">
            <v>UND</v>
          </cell>
          <cell r="D2330">
            <v>34320</v>
          </cell>
          <cell r="E2330">
            <v>5491.2</v>
          </cell>
          <cell r="F2330">
            <v>39811</v>
          </cell>
        </row>
        <row r="2331">
          <cell r="A2331" t="str">
            <v>EMPALME CANALIZADO 150/200 PARES</v>
          </cell>
          <cell r="B2331">
            <v>49500</v>
          </cell>
          <cell r="C2331" t="str">
            <v>UND</v>
          </cell>
          <cell r="D2331">
            <v>59400</v>
          </cell>
          <cell r="E2331">
            <v>9504</v>
          </cell>
          <cell r="F2331">
            <v>68904</v>
          </cell>
        </row>
        <row r="2332">
          <cell r="A2332" t="str">
            <v>EMPALME CANALIZADO 2400 PARES COLQUIMICO</v>
          </cell>
          <cell r="B2332">
            <v>198000</v>
          </cell>
          <cell r="C2332" t="str">
            <v>UND</v>
          </cell>
          <cell r="D2332">
            <v>237600</v>
          </cell>
          <cell r="E2332">
            <v>38016</v>
          </cell>
          <cell r="F2332">
            <v>275616</v>
          </cell>
        </row>
        <row r="2333">
          <cell r="A2333" t="str">
            <v>EMPALME CANALIZADO 30/100PARES(530-75/15</v>
          </cell>
          <cell r="B2333">
            <v>43844.8984375</v>
          </cell>
          <cell r="C2333" t="str">
            <v>UND</v>
          </cell>
          <cell r="D2333">
            <v>52613.878124999996</v>
          </cell>
          <cell r="E2333">
            <v>8418.2204999999994</v>
          </cell>
          <cell r="F2333">
            <v>61032</v>
          </cell>
        </row>
        <row r="2334">
          <cell r="A2334" t="str">
            <v>EMPALME CANALIZADO 300/400 PARES COLQUIM</v>
          </cell>
          <cell r="B2334">
            <v>77000</v>
          </cell>
          <cell r="C2334" t="str">
            <v>UND</v>
          </cell>
          <cell r="D2334">
            <v>92400</v>
          </cell>
          <cell r="E2334">
            <v>14784</v>
          </cell>
          <cell r="F2334">
            <v>107184</v>
          </cell>
        </row>
        <row r="2335">
          <cell r="A2335" t="str">
            <v>EMPALME CANALIZADO 40/100 PARES ALCATEL</v>
          </cell>
          <cell r="B2335">
            <v>75000</v>
          </cell>
          <cell r="C2335" t="str">
            <v>UND</v>
          </cell>
          <cell r="D2335">
            <v>90000</v>
          </cell>
          <cell r="E2335">
            <v>14400</v>
          </cell>
          <cell r="F2335">
            <v>104400</v>
          </cell>
        </row>
        <row r="2336">
          <cell r="A2336" t="str">
            <v>EMPALME CANALIZADO 600 PARES COLQUIMICO</v>
          </cell>
          <cell r="B2336">
            <v>99000</v>
          </cell>
          <cell r="C2336" t="str">
            <v>UND</v>
          </cell>
          <cell r="D2336">
            <v>118800</v>
          </cell>
          <cell r="E2336">
            <v>19008</v>
          </cell>
          <cell r="F2336">
            <v>137808</v>
          </cell>
        </row>
        <row r="2337">
          <cell r="A2337" t="str">
            <v>EMPALME CANALIZADO 70/100 PARES</v>
          </cell>
          <cell r="B2337">
            <v>28600</v>
          </cell>
          <cell r="C2337" t="str">
            <v>UND</v>
          </cell>
          <cell r="D2337">
            <v>34320</v>
          </cell>
          <cell r="E2337">
            <v>5491.2</v>
          </cell>
          <cell r="F2337">
            <v>39811</v>
          </cell>
        </row>
        <row r="2338">
          <cell r="A2338" t="str">
            <v>EMPALME CANALIZADO 800/1200 PARES</v>
          </cell>
          <cell r="B2338">
            <v>250000</v>
          </cell>
          <cell r="C2338" t="str">
            <v>UND</v>
          </cell>
          <cell r="D2338">
            <v>300000</v>
          </cell>
          <cell r="E2338">
            <v>48000</v>
          </cell>
          <cell r="F2338">
            <v>348000</v>
          </cell>
        </row>
        <row r="2339">
          <cell r="A2339" t="str">
            <v>EMPALME CORONA 300/400 PARES</v>
          </cell>
          <cell r="B2339">
            <v>77000</v>
          </cell>
          <cell r="C2339" t="str">
            <v>UND</v>
          </cell>
          <cell r="D2339">
            <v>92400</v>
          </cell>
          <cell r="E2339">
            <v>14784</v>
          </cell>
          <cell r="F2339">
            <v>107184</v>
          </cell>
        </row>
        <row r="2340">
          <cell r="A2340" t="str">
            <v>EMPALME CORONA 600/1000 PARES</v>
          </cell>
          <cell r="B2340">
            <v>88000</v>
          </cell>
          <cell r="C2340" t="str">
            <v>UND</v>
          </cell>
          <cell r="D2340">
            <v>105600</v>
          </cell>
          <cell r="E2340">
            <v>16896</v>
          </cell>
          <cell r="F2340">
            <v>122496</v>
          </cell>
        </row>
        <row r="2341">
          <cell r="A2341" t="str">
            <v>EMPALME EN CINTA 2-2/0AWG 15KV SUBTE.</v>
          </cell>
          <cell r="B2341">
            <v>637034</v>
          </cell>
          <cell r="C2341" t="str">
            <v>UND</v>
          </cell>
          <cell r="D2341">
            <v>764440.79999999993</v>
          </cell>
          <cell r="E2341">
            <v>122310.52799999999</v>
          </cell>
          <cell r="F2341">
            <v>886751</v>
          </cell>
        </row>
        <row r="2342">
          <cell r="A2342" t="str">
            <v>EMPALME EN CINTA 3/0-400MCM 15KV SUBTE.</v>
          </cell>
          <cell r="B2342">
            <v>1002982</v>
          </cell>
          <cell r="C2342" t="str">
            <v>UND</v>
          </cell>
          <cell r="D2342">
            <v>1203578.3999999999</v>
          </cell>
          <cell r="E2342">
            <v>192572.54399999999</v>
          </cell>
          <cell r="F2342">
            <v>1396151</v>
          </cell>
        </row>
        <row r="2343">
          <cell r="A2343" t="str">
            <v>EMPALME EN CINTA Y RESINA 2-250MCM 15KV</v>
          </cell>
          <cell r="B2343">
            <v>1389089</v>
          </cell>
          <cell r="C2343" t="str">
            <v>UND</v>
          </cell>
          <cell r="D2343">
            <v>1666906.8</v>
          </cell>
          <cell r="E2343">
            <v>266705.08799999999</v>
          </cell>
          <cell r="F2343">
            <v>1933612</v>
          </cell>
        </row>
        <row r="2344">
          <cell r="A2344" t="str">
            <v>EMPALME FIBRA OPTICA FOSC 400 A4 16-32</v>
          </cell>
          <cell r="B2344">
            <v>147156.90625</v>
          </cell>
          <cell r="C2344" t="str">
            <v>UND</v>
          </cell>
          <cell r="D2344">
            <v>176588.28750000001</v>
          </cell>
          <cell r="E2344">
            <v>28254.126</v>
          </cell>
          <cell r="F2344">
            <v>204842</v>
          </cell>
        </row>
        <row r="2345">
          <cell r="A2345" t="str">
            <v>EMPALME MODULAR DESCONECTABLE 3- 750 KCM</v>
          </cell>
          <cell r="B2345">
            <v>982020</v>
          </cell>
          <cell r="C2345" t="str">
            <v>UND</v>
          </cell>
          <cell r="D2345">
            <v>1178424</v>
          </cell>
          <cell r="E2345">
            <v>188547.84</v>
          </cell>
          <cell r="F2345">
            <v>1366972</v>
          </cell>
        </row>
        <row r="2346">
          <cell r="A2346" t="str">
            <v>EMPALME PREMOLDEADO 1/0 QSII 15KV</v>
          </cell>
          <cell r="B2346">
            <v>271347</v>
          </cell>
          <cell r="C2346" t="str">
            <v>UND</v>
          </cell>
          <cell r="D2346">
            <v>325616.39999999997</v>
          </cell>
          <cell r="E2346">
            <v>52098.623999999996</v>
          </cell>
          <cell r="F2346">
            <v>377715</v>
          </cell>
        </row>
        <row r="2347">
          <cell r="A2347" t="str">
            <v>EMPALME PREMOLDEADO 2 QSII 15KV</v>
          </cell>
          <cell r="B2347">
            <v>271347</v>
          </cell>
          <cell r="C2347" t="str">
            <v>UND</v>
          </cell>
          <cell r="D2347">
            <v>325616.39999999997</v>
          </cell>
          <cell r="E2347">
            <v>52098.623999999996</v>
          </cell>
          <cell r="F2347">
            <v>377715</v>
          </cell>
        </row>
        <row r="2348">
          <cell r="A2348" t="str">
            <v>EMPALME PREMOLDEADO 2/0 QSII 15KV</v>
          </cell>
          <cell r="B2348">
            <v>288967</v>
          </cell>
          <cell r="C2348" t="str">
            <v>UND</v>
          </cell>
          <cell r="D2348">
            <v>346760.39999999997</v>
          </cell>
          <cell r="E2348">
            <v>55481.663999999997</v>
          </cell>
          <cell r="F2348">
            <v>402242</v>
          </cell>
        </row>
        <row r="2349">
          <cell r="A2349" t="str">
            <v>EMPALME PREMOLDEADO 4 QSII 15KV</v>
          </cell>
          <cell r="B2349">
            <v>271347</v>
          </cell>
          <cell r="C2349" t="str">
            <v>UND</v>
          </cell>
          <cell r="D2349">
            <v>325616.39999999997</v>
          </cell>
          <cell r="E2349">
            <v>52098.623999999996</v>
          </cell>
          <cell r="F2349">
            <v>377715</v>
          </cell>
        </row>
        <row r="2350">
          <cell r="A2350" t="str">
            <v>EMPALME PREMOLDEADO 4/0 QSII 15KV</v>
          </cell>
          <cell r="B2350">
            <v>288967</v>
          </cell>
          <cell r="C2350" t="str">
            <v>UND</v>
          </cell>
          <cell r="D2350">
            <v>346760.39999999997</v>
          </cell>
          <cell r="E2350">
            <v>55481.663999999997</v>
          </cell>
          <cell r="F2350">
            <v>402242</v>
          </cell>
        </row>
        <row r="2351">
          <cell r="A2351" t="str">
            <v>EMPALME RECTOS Y DERIV  RESINA 6-2/0</v>
          </cell>
          <cell r="B2351">
            <v>80550</v>
          </cell>
          <cell r="C2351" t="str">
            <v>UND</v>
          </cell>
          <cell r="D2351">
            <v>96660</v>
          </cell>
          <cell r="E2351">
            <v>15465.6</v>
          </cell>
          <cell r="F2351">
            <v>112126</v>
          </cell>
        </row>
        <row r="2352">
          <cell r="A2352" t="str">
            <v>EMPALME RECTOS Y DERIV RESINA 6-2/0 2XJU</v>
          </cell>
          <cell r="B2352">
            <v>71106</v>
          </cell>
          <cell r="C2352" t="str">
            <v>UND</v>
          </cell>
          <cell r="D2352">
            <v>85327.2</v>
          </cell>
          <cell r="E2352">
            <v>13652.351999999999</v>
          </cell>
          <cell r="F2352">
            <v>98980</v>
          </cell>
        </row>
        <row r="2353">
          <cell r="A2353" t="str">
            <v>EMPALME RECTOS Y DERIV RESINA 6-2/0 4XJU</v>
          </cell>
          <cell r="B2353">
            <v>119423</v>
          </cell>
          <cell r="C2353" t="str">
            <v>UND</v>
          </cell>
          <cell r="D2353">
            <v>143307.6</v>
          </cell>
          <cell r="E2353">
            <v>22929.216</v>
          </cell>
          <cell r="F2353">
            <v>166237</v>
          </cell>
        </row>
        <row r="2354">
          <cell r="A2354" t="str">
            <v>EMPALME RECTOS Y EN DERIVACIÓN 8-4 1000V</v>
          </cell>
          <cell r="B2354">
            <v>66718</v>
          </cell>
          <cell r="C2354" t="str">
            <v>UND</v>
          </cell>
          <cell r="D2354">
            <v>80061.599999999991</v>
          </cell>
          <cell r="E2354">
            <v>12809.856</v>
          </cell>
          <cell r="F2354">
            <v>92871</v>
          </cell>
        </row>
        <row r="2355">
          <cell r="A2355" t="str">
            <v>EMPALME SIN CINTA Y RESINA 2-250MCM 35KV</v>
          </cell>
          <cell r="B2355">
            <v>1832649</v>
          </cell>
          <cell r="C2355" t="str">
            <v>UND</v>
          </cell>
          <cell r="D2355">
            <v>2199178.7999999998</v>
          </cell>
          <cell r="E2355">
            <v>351868.60799999995</v>
          </cell>
          <cell r="F2355">
            <v>2551047</v>
          </cell>
        </row>
        <row r="2356">
          <cell r="A2356" t="str">
            <v>EMPALME VENTILADO 10/50 COLQUIIMICO</v>
          </cell>
          <cell r="B2356">
            <v>18480</v>
          </cell>
          <cell r="C2356" t="str">
            <v>UND</v>
          </cell>
          <cell r="D2356">
            <v>22176</v>
          </cell>
          <cell r="E2356">
            <v>3548.16</v>
          </cell>
          <cell r="F2356">
            <v>25724</v>
          </cell>
        </row>
        <row r="2357">
          <cell r="A2357" t="str">
            <v>EMPALME VENTILADO 100/200 COLQUIMICO</v>
          </cell>
          <cell r="B2357">
            <v>22000</v>
          </cell>
          <cell r="C2357" t="str">
            <v>UND</v>
          </cell>
          <cell r="D2357">
            <v>26400</v>
          </cell>
          <cell r="E2357">
            <v>4224</v>
          </cell>
          <cell r="F2357">
            <v>30624</v>
          </cell>
        </row>
        <row r="2358">
          <cell r="A2358" t="str">
            <v>EMPALME VENTILADO MURAL-AEREO 1000/1200P</v>
          </cell>
          <cell r="B2358">
            <v>112200</v>
          </cell>
          <cell r="C2358" t="str">
            <v>UND</v>
          </cell>
          <cell r="D2358">
            <v>134640</v>
          </cell>
          <cell r="E2358">
            <v>21542.400000000001</v>
          </cell>
          <cell r="F2358">
            <v>156182</v>
          </cell>
        </row>
        <row r="2359">
          <cell r="A2359" t="str">
            <v>EMPAQUE ESTANQUEIDA PARA SOPORTE</v>
          </cell>
          <cell r="B2359">
            <v>8600</v>
          </cell>
          <cell r="C2359" t="str">
            <v>UND</v>
          </cell>
          <cell r="D2359">
            <v>10320</v>
          </cell>
          <cell r="E2359">
            <v>1651.2</v>
          </cell>
          <cell r="F2359">
            <v>11971</v>
          </cell>
        </row>
        <row r="2360">
          <cell r="A2360" t="str">
            <v>EMPAQUE ESTANQUEIDA PARA TUBO</v>
          </cell>
          <cell r="B2360">
            <v>8000</v>
          </cell>
          <cell r="C2360" t="str">
            <v>UND</v>
          </cell>
          <cell r="D2360">
            <v>9600</v>
          </cell>
          <cell r="E2360">
            <v>1536</v>
          </cell>
          <cell r="F2360">
            <v>11136</v>
          </cell>
        </row>
        <row r="2361">
          <cell r="A2361" t="str">
            <v>ENCAPSULANTE CASCHEM 165-1500 GR</v>
          </cell>
          <cell r="B2361">
            <v>28454.800781250004</v>
          </cell>
          <cell r="C2361" t="str">
            <v>UND</v>
          </cell>
          <cell r="D2361">
            <v>34145.760937500003</v>
          </cell>
          <cell r="E2361">
            <v>5463.321750000001</v>
          </cell>
          <cell r="F2361">
            <v>39609</v>
          </cell>
        </row>
        <row r="2362">
          <cell r="A2362" t="str">
            <v>ENCAPSULANTE CASCHEM 165-3000GR</v>
          </cell>
          <cell r="B2362">
            <v>44933.8984375</v>
          </cell>
          <cell r="C2362" t="str">
            <v>UND</v>
          </cell>
          <cell r="D2362">
            <v>53920.678124999999</v>
          </cell>
          <cell r="E2362">
            <v>8627.3084999999992</v>
          </cell>
          <cell r="F2362">
            <v>62548</v>
          </cell>
        </row>
        <row r="2363">
          <cell r="A2363" t="str">
            <v>ENCAPSULANTE CASCHEM 165-500 GR</v>
          </cell>
          <cell r="B2363">
            <v>15206.400390624998</v>
          </cell>
          <cell r="C2363" t="str">
            <v>UND</v>
          </cell>
          <cell r="D2363">
            <v>18247.680468749997</v>
          </cell>
          <cell r="E2363">
            <v>2919.6288749999994</v>
          </cell>
          <cell r="F2363">
            <v>21167</v>
          </cell>
        </row>
        <row r="2364">
          <cell r="A2364" t="str">
            <v>ENCAPSULANTE CASCHEM 165-750 GR</v>
          </cell>
          <cell r="B2364">
            <v>16319.599609375</v>
          </cell>
          <cell r="C2364" t="str">
            <v>UND</v>
          </cell>
          <cell r="D2364">
            <v>19583.51953125</v>
          </cell>
          <cell r="E2364">
            <v>3133.3631249999999</v>
          </cell>
          <cell r="F2364">
            <v>22717</v>
          </cell>
        </row>
        <row r="2365">
          <cell r="A2365" t="str">
            <v>ENCLAVAMIENTO D09-D32</v>
          </cell>
          <cell r="B2365">
            <v>47000</v>
          </cell>
          <cell r="C2365" t="str">
            <v>UND</v>
          </cell>
          <cell r="D2365">
            <v>56400</v>
          </cell>
          <cell r="E2365">
            <v>9024</v>
          </cell>
          <cell r="F2365">
            <v>65424</v>
          </cell>
        </row>
        <row r="2366">
          <cell r="A2366" t="str">
            <v>ENCLAVAMIENTO LC1D-40-50-65 2NC</v>
          </cell>
          <cell r="B2366">
            <v>69000</v>
          </cell>
          <cell r="C2366" t="str">
            <v>UND</v>
          </cell>
          <cell r="D2366">
            <v>82800</v>
          </cell>
          <cell r="E2366">
            <v>13248</v>
          </cell>
          <cell r="F2366">
            <v>96048</v>
          </cell>
        </row>
        <row r="2367">
          <cell r="A2367" t="str">
            <v>ENCLAVAMIENTO LC1-D80-D95 2NC</v>
          </cell>
          <cell r="B2367">
            <v>74000</v>
          </cell>
          <cell r="C2367" t="str">
            <v>UND</v>
          </cell>
          <cell r="D2367">
            <v>88800</v>
          </cell>
          <cell r="E2367">
            <v>14208</v>
          </cell>
          <cell r="F2367">
            <v>103008</v>
          </cell>
        </row>
        <row r="2368">
          <cell r="A2368" t="str">
            <v>ENCLAVAMIENTO MECANICO</v>
          </cell>
          <cell r="B2368">
            <v>247837.70312500003</v>
          </cell>
          <cell r="C2368" t="str">
            <v>UND</v>
          </cell>
          <cell r="D2368">
            <v>297405.24375000002</v>
          </cell>
          <cell r="E2368">
            <v>47584.839000000007</v>
          </cell>
          <cell r="F2368">
            <v>344990</v>
          </cell>
        </row>
        <row r="2369">
          <cell r="A2369" t="str">
            <v>ENCLAVAMIENTO MECANICO 3TF68</v>
          </cell>
          <cell r="B2369">
            <v>42420</v>
          </cell>
          <cell r="C2369" t="str">
            <v>UND</v>
          </cell>
          <cell r="D2369">
            <v>50904</v>
          </cell>
          <cell r="E2369">
            <v>8144.64</v>
          </cell>
          <cell r="F2369">
            <v>59049</v>
          </cell>
        </row>
        <row r="2370">
          <cell r="A2370" t="str">
            <v>ENCLAVAMIENTO MECANICO 3TX4091-1A</v>
          </cell>
          <cell r="B2370">
            <v>55800</v>
          </cell>
          <cell r="C2370" t="str">
            <v>UND</v>
          </cell>
          <cell r="D2370">
            <v>66960</v>
          </cell>
          <cell r="E2370">
            <v>10713.6</v>
          </cell>
          <cell r="F2370">
            <v>77674</v>
          </cell>
        </row>
        <row r="2371">
          <cell r="A2371" t="str">
            <v>ENCLAVAMIENTO MECANICO 5K8299071B ABB</v>
          </cell>
          <cell r="B2371">
            <v>45136</v>
          </cell>
          <cell r="C2371" t="str">
            <v>UND</v>
          </cell>
          <cell r="D2371">
            <v>54163.199999999997</v>
          </cell>
          <cell r="E2371">
            <v>8666.1119999999992</v>
          </cell>
          <cell r="F2371">
            <v>62829</v>
          </cell>
        </row>
        <row r="2372">
          <cell r="A2372" t="str">
            <v>ENCLAVAMIENTO MECANICO NEMA 00-2C.HAMMER</v>
          </cell>
          <cell r="B2372">
            <v>12355</v>
          </cell>
          <cell r="C2372" t="str">
            <v>UND</v>
          </cell>
          <cell r="D2372">
            <v>14826</v>
          </cell>
          <cell r="E2372">
            <v>2372.16</v>
          </cell>
          <cell r="F2372">
            <v>17198</v>
          </cell>
        </row>
        <row r="2373">
          <cell r="A2373" t="str">
            <v>ENCLAVAMIENTO MECANICO VM1 BBC</v>
          </cell>
          <cell r="B2373">
            <v>2000</v>
          </cell>
          <cell r="C2373" t="str">
            <v>UND</v>
          </cell>
          <cell r="D2373">
            <v>2400</v>
          </cell>
          <cell r="E2373">
            <v>384</v>
          </cell>
          <cell r="F2373">
            <v>2784</v>
          </cell>
        </row>
        <row r="2374">
          <cell r="A2374" t="str">
            <v>ENERSIS  - SOFTWARE /BANDEJA TELEMEDIDA</v>
          </cell>
          <cell r="B2374">
            <v>836000</v>
          </cell>
          <cell r="C2374" t="str">
            <v>UND</v>
          </cell>
          <cell r="D2374">
            <v>1003200</v>
          </cell>
          <cell r="E2374">
            <v>160512</v>
          </cell>
          <cell r="F2374">
            <v>1163712</v>
          </cell>
        </row>
        <row r="2375">
          <cell r="A2375" t="str">
            <v>EQUIPO VARIADOR DE VEL.5HP 220V TM</v>
          </cell>
          <cell r="B2375">
            <v>1183156</v>
          </cell>
          <cell r="C2375" t="str">
            <v>UND</v>
          </cell>
          <cell r="D2375">
            <v>1419787.2</v>
          </cell>
          <cell r="E2375">
            <v>227165.95199999999</v>
          </cell>
          <cell r="F2375">
            <v>1646953</v>
          </cell>
        </row>
        <row r="2376">
          <cell r="A2376" t="str">
            <v>ESCALERA GALVANIZADA 0.50X11/2X3/16X3MTS</v>
          </cell>
          <cell r="B2376">
            <v>35000</v>
          </cell>
          <cell r="C2376" t="str">
            <v>UND</v>
          </cell>
          <cell r="D2376">
            <v>42000</v>
          </cell>
          <cell r="E2376">
            <v>6720</v>
          </cell>
          <cell r="F2376">
            <v>48720</v>
          </cell>
        </row>
        <row r="2377">
          <cell r="A2377" t="str">
            <v>ESCALERA GAVANIZADA 0.40X11/2X3/16X3MTS</v>
          </cell>
          <cell r="B2377">
            <v>30000</v>
          </cell>
          <cell r="C2377" t="str">
            <v>UND</v>
          </cell>
          <cell r="D2377">
            <v>36000</v>
          </cell>
          <cell r="E2377">
            <v>5760</v>
          </cell>
          <cell r="F2377">
            <v>41760</v>
          </cell>
        </row>
        <row r="2378">
          <cell r="A2378" t="str">
            <v>ESLABON DE PASADOR Y OJAL ICEL 1611</v>
          </cell>
          <cell r="B2378">
            <v>3300</v>
          </cell>
          <cell r="C2378" t="str">
            <v>UND</v>
          </cell>
          <cell r="D2378">
            <v>3960</v>
          </cell>
          <cell r="E2378">
            <v>633.6</v>
          </cell>
          <cell r="F2378">
            <v>4594</v>
          </cell>
        </row>
        <row r="2379">
          <cell r="A2379" t="str">
            <v>ESLABON PASADOR CON GANCHO</v>
          </cell>
          <cell r="B2379">
            <v>2500</v>
          </cell>
          <cell r="C2379" t="str">
            <v>UND</v>
          </cell>
          <cell r="D2379">
            <v>3000</v>
          </cell>
          <cell r="E2379">
            <v>480</v>
          </cell>
          <cell r="F2379">
            <v>3480</v>
          </cell>
        </row>
        <row r="2380">
          <cell r="A2380" t="str">
            <v>ESLABON PASADOR-OJAL 5/8</v>
          </cell>
          <cell r="B2380">
            <v>3011</v>
          </cell>
          <cell r="C2380" t="str">
            <v>UND</v>
          </cell>
          <cell r="D2380">
            <v>3613.2</v>
          </cell>
          <cell r="E2380">
            <v>578.11199999999997</v>
          </cell>
          <cell r="F2380">
            <v>4191</v>
          </cell>
        </row>
        <row r="2381">
          <cell r="A2381" t="str">
            <v>ESLABON SENCILLO 1/2</v>
          </cell>
          <cell r="B2381">
            <v>938</v>
          </cell>
          <cell r="C2381" t="str">
            <v>UND</v>
          </cell>
          <cell r="D2381">
            <v>1125.5999999999999</v>
          </cell>
          <cell r="E2381">
            <v>180.09599999999998</v>
          </cell>
          <cell r="F2381">
            <v>1306</v>
          </cell>
        </row>
        <row r="2382">
          <cell r="A2382" t="str">
            <v>ESPACIADOR EN L 21/2X21/2X0.35M</v>
          </cell>
          <cell r="B2382">
            <v>3000</v>
          </cell>
          <cell r="C2382" t="str">
            <v>UND</v>
          </cell>
          <cell r="D2382">
            <v>3600</v>
          </cell>
          <cell r="E2382">
            <v>576</v>
          </cell>
          <cell r="F2382">
            <v>4176</v>
          </cell>
        </row>
        <row r="2383">
          <cell r="A2383" t="str">
            <v>ESPARRAGO 3/4X12"</v>
          </cell>
          <cell r="B2383">
            <v>3381</v>
          </cell>
          <cell r="C2383" t="str">
            <v>UND</v>
          </cell>
          <cell r="D2383">
            <v>4057.2</v>
          </cell>
          <cell r="E2383">
            <v>649.15199999999993</v>
          </cell>
          <cell r="F2383">
            <v>4706</v>
          </cell>
        </row>
        <row r="2384">
          <cell r="A2384" t="str">
            <v>ESPARRAGO 3/4X14</v>
          </cell>
          <cell r="B2384">
            <v>3000</v>
          </cell>
          <cell r="C2384" t="str">
            <v>UND</v>
          </cell>
          <cell r="D2384">
            <v>3600</v>
          </cell>
          <cell r="E2384">
            <v>576</v>
          </cell>
          <cell r="F2384">
            <v>4176</v>
          </cell>
        </row>
        <row r="2385">
          <cell r="A2385" t="str">
            <v>ESPARRAGO 3/4X16</v>
          </cell>
          <cell r="B2385">
            <v>3200</v>
          </cell>
          <cell r="C2385" t="str">
            <v>UND</v>
          </cell>
          <cell r="D2385">
            <v>3840</v>
          </cell>
          <cell r="E2385">
            <v>614.4</v>
          </cell>
          <cell r="F2385">
            <v>4454</v>
          </cell>
        </row>
        <row r="2386">
          <cell r="A2386" t="str">
            <v>ESPARRAGO 3/8 X 5"</v>
          </cell>
          <cell r="B2386">
            <v>500</v>
          </cell>
          <cell r="C2386" t="str">
            <v>UND</v>
          </cell>
          <cell r="D2386">
            <v>600</v>
          </cell>
          <cell r="E2386">
            <v>96</v>
          </cell>
          <cell r="F2386">
            <v>696</v>
          </cell>
        </row>
        <row r="2387">
          <cell r="A2387" t="str">
            <v>ESPARRAGO 5/8X10"</v>
          </cell>
          <cell r="B2387">
            <v>4389</v>
          </cell>
          <cell r="C2387" t="str">
            <v>UND</v>
          </cell>
          <cell r="D2387">
            <v>5266.8</v>
          </cell>
          <cell r="E2387">
            <v>842.6880000000001</v>
          </cell>
          <cell r="F2387">
            <v>6109</v>
          </cell>
        </row>
        <row r="2388">
          <cell r="A2388" t="str">
            <v>ESPARRAGO 5/8X12"</v>
          </cell>
          <cell r="B2388">
            <v>4895</v>
          </cell>
          <cell r="C2388" t="str">
            <v>UND</v>
          </cell>
          <cell r="D2388">
            <v>5874</v>
          </cell>
          <cell r="E2388">
            <v>939.84</v>
          </cell>
          <cell r="F2388">
            <v>6814</v>
          </cell>
        </row>
        <row r="2389">
          <cell r="A2389" t="str">
            <v>ESPARRAGO 5/8X14"</v>
          </cell>
          <cell r="B2389">
            <v>2649</v>
          </cell>
          <cell r="C2389" t="str">
            <v>UND</v>
          </cell>
          <cell r="D2389">
            <v>3178.7999999999997</v>
          </cell>
          <cell r="E2389">
            <v>508.60799999999995</v>
          </cell>
          <cell r="F2389">
            <v>3687</v>
          </cell>
        </row>
        <row r="2390">
          <cell r="A2390" t="str">
            <v>ESPARRAGO 5/8X16"</v>
          </cell>
          <cell r="B2390">
            <v>2807</v>
          </cell>
          <cell r="C2390" t="str">
            <v>UND</v>
          </cell>
          <cell r="D2390">
            <v>3368.4</v>
          </cell>
          <cell r="E2390">
            <v>538.94400000000007</v>
          </cell>
          <cell r="F2390">
            <v>3907</v>
          </cell>
        </row>
        <row r="2391">
          <cell r="A2391" t="str">
            <v>ESPARRAGO 5/8X18"</v>
          </cell>
          <cell r="B2391">
            <v>2992</v>
          </cell>
          <cell r="C2391" t="str">
            <v>UND</v>
          </cell>
          <cell r="D2391">
            <v>3590.4</v>
          </cell>
          <cell r="E2391">
            <v>574.46400000000006</v>
          </cell>
          <cell r="F2391">
            <v>4165</v>
          </cell>
        </row>
        <row r="2392">
          <cell r="A2392" t="str">
            <v>ESPARRAGO 5/8X20"</v>
          </cell>
          <cell r="B2392">
            <v>3124</v>
          </cell>
          <cell r="C2392" t="str">
            <v>UND</v>
          </cell>
          <cell r="D2392">
            <v>3748.7999999999997</v>
          </cell>
          <cell r="E2392">
            <v>599.80799999999999</v>
          </cell>
          <cell r="F2392">
            <v>4349</v>
          </cell>
        </row>
        <row r="2393">
          <cell r="A2393" t="str">
            <v>ESPARRAGO 5/8X22"</v>
          </cell>
          <cell r="B2393">
            <v>3282</v>
          </cell>
          <cell r="C2393" t="str">
            <v>UND</v>
          </cell>
          <cell r="D2393">
            <v>3938.3999999999996</v>
          </cell>
          <cell r="E2393">
            <v>630.14400000000001</v>
          </cell>
          <cell r="F2393">
            <v>4569</v>
          </cell>
        </row>
        <row r="2394">
          <cell r="A2394" t="str">
            <v>ESPARRAGO 5/8X24"</v>
          </cell>
          <cell r="B2394">
            <v>3441</v>
          </cell>
          <cell r="C2394" t="str">
            <v>UND</v>
          </cell>
          <cell r="D2394">
            <v>4129.2</v>
          </cell>
          <cell r="E2394">
            <v>660.67200000000003</v>
          </cell>
          <cell r="F2394">
            <v>4790</v>
          </cell>
        </row>
        <row r="2395">
          <cell r="A2395" t="str">
            <v>ESPARRAGO 5/8X8"</v>
          </cell>
          <cell r="B2395">
            <v>2132</v>
          </cell>
          <cell r="C2395" t="str">
            <v>UND</v>
          </cell>
          <cell r="D2395">
            <v>2558.4</v>
          </cell>
          <cell r="E2395">
            <v>409.34400000000005</v>
          </cell>
          <cell r="F2395">
            <v>2968</v>
          </cell>
        </row>
        <row r="2396">
          <cell r="A2396" t="str">
            <v>ESPIRAL DEXON 1/2</v>
          </cell>
          <cell r="B2396">
            <v>10900</v>
          </cell>
          <cell r="C2396" t="str">
            <v>UND</v>
          </cell>
          <cell r="D2396">
            <v>13080</v>
          </cell>
          <cell r="E2396">
            <v>2092.8000000000002</v>
          </cell>
          <cell r="F2396">
            <v>15173</v>
          </cell>
        </row>
        <row r="2397">
          <cell r="A2397" t="str">
            <v>ESTACION DE MANDO 2 BOTONES G.E.METALICO</v>
          </cell>
          <cell r="B2397">
            <v>2000</v>
          </cell>
          <cell r="C2397" t="str">
            <v>UND</v>
          </cell>
          <cell r="D2397">
            <v>2400</v>
          </cell>
          <cell r="E2397">
            <v>384</v>
          </cell>
          <cell r="F2397">
            <v>2784</v>
          </cell>
        </row>
        <row r="2398">
          <cell r="A2398" t="str">
            <v>ESTACION DE MANDO 2 BOTONES G.E/MET</v>
          </cell>
          <cell r="B2398">
            <v>2000</v>
          </cell>
          <cell r="C2398" t="str">
            <v>UND</v>
          </cell>
          <cell r="D2398">
            <v>2400</v>
          </cell>
          <cell r="E2398">
            <v>384</v>
          </cell>
          <cell r="F2398">
            <v>2784</v>
          </cell>
        </row>
        <row r="2399">
          <cell r="A2399" t="str">
            <v>ESTACION DE MANDO 3 BOTONES WESTINGHOUSE</v>
          </cell>
          <cell r="B2399">
            <v>2000</v>
          </cell>
          <cell r="C2399" t="str">
            <v>UND</v>
          </cell>
          <cell r="D2399">
            <v>2400</v>
          </cell>
          <cell r="E2399">
            <v>384</v>
          </cell>
          <cell r="F2399">
            <v>2784</v>
          </cell>
        </row>
        <row r="2400">
          <cell r="A2400" t="str">
            <v>ESTACION DE MANDO 4 PULSADORES G.E.</v>
          </cell>
          <cell r="B2400">
            <v>2000</v>
          </cell>
          <cell r="C2400" t="str">
            <v>UND</v>
          </cell>
          <cell r="D2400">
            <v>2400</v>
          </cell>
          <cell r="E2400">
            <v>384</v>
          </cell>
          <cell r="F2400">
            <v>2784</v>
          </cell>
        </row>
        <row r="2401">
          <cell r="A2401" t="str">
            <v>ESTACION DE MANDO COLGANTE</v>
          </cell>
          <cell r="B2401">
            <v>136000</v>
          </cell>
          <cell r="C2401" t="str">
            <v>UND</v>
          </cell>
          <cell r="D2401">
            <v>163200</v>
          </cell>
          <cell r="E2401">
            <v>26112</v>
          </cell>
          <cell r="F2401">
            <v>189312</v>
          </cell>
        </row>
        <row r="2402">
          <cell r="A2402" t="str">
            <v>ESTACION DE MANDO CON ENCLAVAMIENTO</v>
          </cell>
          <cell r="B2402">
            <v>74000</v>
          </cell>
          <cell r="C2402" t="str">
            <v>UND</v>
          </cell>
          <cell r="D2402">
            <v>88800</v>
          </cell>
          <cell r="E2402">
            <v>14208</v>
          </cell>
          <cell r="F2402">
            <v>103008</v>
          </cell>
        </row>
        <row r="2403">
          <cell r="A2403" t="str">
            <v>ESTACION DE MANDO NEGRO/ROJO PLASTICO</v>
          </cell>
          <cell r="B2403">
            <v>2000</v>
          </cell>
          <cell r="C2403" t="str">
            <v>UND</v>
          </cell>
          <cell r="D2403">
            <v>2400</v>
          </cell>
          <cell r="E2403">
            <v>384</v>
          </cell>
          <cell r="F2403">
            <v>2784</v>
          </cell>
        </row>
        <row r="2404">
          <cell r="A2404" t="str">
            <v>ESTACION DE MANDO START STOP PLAS/CHINA</v>
          </cell>
          <cell r="B2404">
            <v>2000</v>
          </cell>
          <cell r="C2404" t="str">
            <v>UND</v>
          </cell>
          <cell r="D2404">
            <v>2400</v>
          </cell>
          <cell r="E2404">
            <v>384</v>
          </cell>
          <cell r="F2404">
            <v>2784</v>
          </cell>
        </row>
        <row r="2405">
          <cell r="A2405" t="str">
            <v>ESTACION DE MANDO VERDE ROJO PILOTO META</v>
          </cell>
          <cell r="B2405">
            <v>2000</v>
          </cell>
          <cell r="C2405" t="str">
            <v>UND</v>
          </cell>
          <cell r="D2405">
            <v>2400</v>
          </cell>
          <cell r="E2405">
            <v>384</v>
          </cell>
          <cell r="F2405">
            <v>2784</v>
          </cell>
        </row>
        <row r="2406">
          <cell r="A2406" t="str">
            <v>ESTACION DE MANDO VERDE/ROJO METALICO</v>
          </cell>
          <cell r="B2406">
            <v>2000</v>
          </cell>
          <cell r="C2406" t="str">
            <v>UND</v>
          </cell>
          <cell r="D2406">
            <v>2400</v>
          </cell>
          <cell r="E2406">
            <v>384</v>
          </cell>
          <cell r="F2406">
            <v>2784</v>
          </cell>
        </row>
        <row r="2407">
          <cell r="A2407" t="str">
            <v>ESTACION DE MANDO3 BOTONES CHINA PLASTCO</v>
          </cell>
          <cell r="B2407">
            <v>2000</v>
          </cell>
          <cell r="C2407" t="str">
            <v>UND</v>
          </cell>
          <cell r="D2407">
            <v>2400</v>
          </cell>
          <cell r="E2407">
            <v>384</v>
          </cell>
          <cell r="F2407">
            <v>2784</v>
          </cell>
        </row>
        <row r="2408">
          <cell r="A2408" t="str">
            <v>ESTACION MANDO CAJA PLASTICA 1PULS ROJO</v>
          </cell>
          <cell r="B2408">
            <v>67000</v>
          </cell>
          <cell r="C2408" t="str">
            <v>UND</v>
          </cell>
          <cell r="D2408">
            <v>80400</v>
          </cell>
          <cell r="E2408">
            <v>12864</v>
          </cell>
          <cell r="F2408">
            <v>93264</v>
          </cell>
        </row>
        <row r="2409">
          <cell r="A2409" t="str">
            <v>ESTACION MANDO CAJA PLASTICA 1PULS.ROJO</v>
          </cell>
          <cell r="B2409">
            <v>54000</v>
          </cell>
          <cell r="C2409" t="str">
            <v>UND</v>
          </cell>
          <cell r="D2409">
            <v>64800</v>
          </cell>
          <cell r="E2409">
            <v>10368</v>
          </cell>
          <cell r="F2409">
            <v>75168</v>
          </cell>
        </row>
        <row r="2410">
          <cell r="A2410" t="str">
            <v>ESTACION MANDO CAJA PLASTICA 1PULS.VERDE</v>
          </cell>
          <cell r="B2410">
            <v>54000</v>
          </cell>
          <cell r="C2410" t="str">
            <v>UND</v>
          </cell>
          <cell r="D2410">
            <v>64800</v>
          </cell>
          <cell r="E2410">
            <v>10368</v>
          </cell>
          <cell r="F2410">
            <v>75168</v>
          </cell>
        </row>
        <row r="2411">
          <cell r="A2411" t="str">
            <v>ESTACION MANDO CAJA PLASTICA 2PULS 1ROJO</v>
          </cell>
          <cell r="B2411">
            <v>105000</v>
          </cell>
          <cell r="C2411" t="str">
            <v>UND</v>
          </cell>
          <cell r="D2411">
            <v>126000</v>
          </cell>
          <cell r="E2411">
            <v>20160</v>
          </cell>
          <cell r="F2411">
            <v>146160</v>
          </cell>
        </row>
        <row r="2412">
          <cell r="A2412" t="str">
            <v>ESTACION MANDO CAJA PLASTICA 2PULS. 1-0</v>
          </cell>
          <cell r="B2412">
            <v>80000</v>
          </cell>
          <cell r="C2412" t="str">
            <v>UND</v>
          </cell>
          <cell r="D2412">
            <v>96000</v>
          </cell>
          <cell r="E2412">
            <v>15360</v>
          </cell>
          <cell r="F2412">
            <v>111360</v>
          </cell>
        </row>
        <row r="2413">
          <cell r="A2413" t="str">
            <v>ESTACION MANDO CAJA PLASTICA PULS2VER 1R</v>
          </cell>
          <cell r="B2413">
            <v>114000</v>
          </cell>
          <cell r="C2413" t="str">
            <v>UND</v>
          </cell>
          <cell r="D2413">
            <v>136800</v>
          </cell>
          <cell r="E2413">
            <v>21888</v>
          </cell>
          <cell r="F2413">
            <v>158688</v>
          </cell>
        </row>
        <row r="2414">
          <cell r="A2414" t="str">
            <v>ESTACION MANDO CAJA PLASTICA R2M/11/I</v>
          </cell>
          <cell r="B2414">
            <v>100600</v>
          </cell>
          <cell r="C2414" t="str">
            <v>UND</v>
          </cell>
          <cell r="D2414">
            <v>120720</v>
          </cell>
          <cell r="E2414">
            <v>19315.2</v>
          </cell>
          <cell r="F2414">
            <v>140035</v>
          </cell>
        </row>
        <row r="2415">
          <cell r="A2415" t="str">
            <v>ESTACION MANDO COLGANTE 2PULSADORES</v>
          </cell>
          <cell r="B2415">
            <v>284000</v>
          </cell>
          <cell r="C2415" t="str">
            <v>UND</v>
          </cell>
          <cell r="D2415">
            <v>340800</v>
          </cell>
          <cell r="E2415">
            <v>54528</v>
          </cell>
          <cell r="F2415">
            <v>395328</v>
          </cell>
        </row>
        <row r="2416">
          <cell r="A2416" t="str">
            <v>ESTACION MANDO COLGANTE 4PULSADORES</v>
          </cell>
          <cell r="B2416">
            <v>374000</v>
          </cell>
          <cell r="C2416" t="str">
            <v>UND</v>
          </cell>
          <cell r="D2416">
            <v>448800</v>
          </cell>
          <cell r="E2416">
            <v>71808</v>
          </cell>
          <cell r="F2416">
            <v>520608</v>
          </cell>
        </row>
        <row r="2417">
          <cell r="A2417" t="str">
            <v>ESTACION MANDO COLGANTE 6PULSADORES</v>
          </cell>
          <cell r="B2417">
            <v>470000</v>
          </cell>
          <cell r="C2417" t="str">
            <v>UND</v>
          </cell>
          <cell r="D2417">
            <v>564000</v>
          </cell>
          <cell r="E2417">
            <v>90240</v>
          </cell>
          <cell r="F2417">
            <v>654240</v>
          </cell>
        </row>
        <row r="2418">
          <cell r="A2418" t="str">
            <v>ESTACION MANDO COLGANTE 8PULSADORES</v>
          </cell>
          <cell r="B2418">
            <v>571000</v>
          </cell>
          <cell r="C2418" t="str">
            <v>UND</v>
          </cell>
          <cell r="D2418">
            <v>685200</v>
          </cell>
          <cell r="E2418">
            <v>109632</v>
          </cell>
          <cell r="F2418">
            <v>794832</v>
          </cell>
        </row>
        <row r="2419">
          <cell r="A2419" t="str">
            <v>ESTACION MANDO PLASTICA 1PULSROJO ENCLAV</v>
          </cell>
          <cell r="B2419">
            <v>74000</v>
          </cell>
          <cell r="C2419" t="str">
            <v>UND</v>
          </cell>
          <cell r="D2419">
            <v>88800</v>
          </cell>
          <cell r="E2419">
            <v>14208</v>
          </cell>
          <cell r="F2419">
            <v>103008</v>
          </cell>
        </row>
        <row r="2420">
          <cell r="A2420" t="str">
            <v>ESTAION DE MANDO VERDE ROJO PILOTO METAL</v>
          </cell>
          <cell r="B2420">
            <v>2000</v>
          </cell>
          <cell r="C2420" t="str">
            <v>UND</v>
          </cell>
          <cell r="D2420">
            <v>2400</v>
          </cell>
          <cell r="E2420">
            <v>384</v>
          </cell>
          <cell r="F2420">
            <v>2784</v>
          </cell>
        </row>
        <row r="2421">
          <cell r="A2421" t="str">
            <v>ESTENSION 3MTS 3 SALIDAS</v>
          </cell>
          <cell r="B2421">
            <v>2000</v>
          </cell>
          <cell r="C2421" t="str">
            <v>UND</v>
          </cell>
          <cell r="D2421">
            <v>2400</v>
          </cell>
          <cell r="E2421">
            <v>384</v>
          </cell>
          <cell r="F2421">
            <v>2784</v>
          </cell>
        </row>
        <row r="2422">
          <cell r="A2422" t="str">
            <v>ESTRUCTURA MONTAJE /POSTE CONDENSADOR</v>
          </cell>
          <cell r="B2422">
            <v>85000</v>
          </cell>
          <cell r="C2422" t="str">
            <v>UND</v>
          </cell>
          <cell r="D2422">
            <v>102000</v>
          </cell>
          <cell r="E2422">
            <v>16320</v>
          </cell>
          <cell r="F2422">
            <v>118320</v>
          </cell>
        </row>
        <row r="2423">
          <cell r="A2423" t="str">
            <v>EXPIRAL DEXON 3/8</v>
          </cell>
          <cell r="B2423">
            <v>8000</v>
          </cell>
          <cell r="C2423" t="str">
            <v>UND</v>
          </cell>
          <cell r="D2423">
            <v>9600</v>
          </cell>
          <cell r="E2423">
            <v>1536</v>
          </cell>
          <cell r="F2423">
            <v>11136</v>
          </cell>
        </row>
        <row r="2424">
          <cell r="A2424" t="str">
            <v>EXTENSION  4MTS 2X18  3 SALIDAS POLY RUB</v>
          </cell>
          <cell r="B2424">
            <v>1026.19995117188</v>
          </cell>
          <cell r="C2424" t="str">
            <v>UND</v>
          </cell>
          <cell r="D2424">
            <v>1231.4399414062559</v>
          </cell>
          <cell r="E2424">
            <v>197.03039062500096</v>
          </cell>
          <cell r="F2424">
            <v>1428</v>
          </cell>
        </row>
        <row r="2425">
          <cell r="A2425" t="str">
            <v>EXTENSION 0.50 P/RED TRENZADA</v>
          </cell>
          <cell r="B2425">
            <v>9020</v>
          </cell>
          <cell r="C2425" t="str">
            <v>UND</v>
          </cell>
          <cell r="D2425">
            <v>10824</v>
          </cell>
          <cell r="E2425">
            <v>1731.8400000000001</v>
          </cell>
          <cell r="F2425">
            <v>12556</v>
          </cell>
        </row>
        <row r="2426">
          <cell r="A2426" t="str">
            <v>EXTENSION 040  P/RED TRENZADA</v>
          </cell>
          <cell r="B2426">
            <v>6471</v>
          </cell>
          <cell r="C2426" t="str">
            <v>UND</v>
          </cell>
          <cell r="D2426">
            <v>7765.2</v>
          </cell>
          <cell r="E2426">
            <v>1242.432</v>
          </cell>
          <cell r="F2426">
            <v>9008</v>
          </cell>
        </row>
        <row r="2427">
          <cell r="A2427" t="str">
            <v>EXTENSION 2MTS 2 SALIDAS</v>
          </cell>
          <cell r="B2427">
            <v>2300</v>
          </cell>
          <cell r="C2427" t="str">
            <v>UND</v>
          </cell>
          <cell r="D2427">
            <v>2760</v>
          </cell>
          <cell r="E2427">
            <v>441.6</v>
          </cell>
          <cell r="F2427">
            <v>3202</v>
          </cell>
        </row>
        <row r="2428">
          <cell r="A2428" t="str">
            <v>EXTENSION 7MTS 3 SALIDAS</v>
          </cell>
          <cell r="B2428">
            <v>2000</v>
          </cell>
          <cell r="C2428" t="str">
            <v>UND</v>
          </cell>
          <cell r="D2428">
            <v>2400</v>
          </cell>
          <cell r="E2428">
            <v>384</v>
          </cell>
          <cell r="F2428">
            <v>2784</v>
          </cell>
        </row>
        <row r="2429">
          <cell r="A2429" t="str">
            <v>EXTENSION 8MTS 3 SALIDAS</v>
          </cell>
          <cell r="B2429">
            <v>2000</v>
          </cell>
          <cell r="C2429" t="str">
            <v>UND</v>
          </cell>
          <cell r="D2429">
            <v>2400</v>
          </cell>
          <cell r="E2429">
            <v>384</v>
          </cell>
          <cell r="F2429">
            <v>2784</v>
          </cell>
        </row>
        <row r="2430">
          <cell r="A2430" t="str">
            <v>EXTENSION 9MTS 3 SALIDAS</v>
          </cell>
          <cell r="B2430">
            <v>2000</v>
          </cell>
          <cell r="C2430" t="str">
            <v>UND</v>
          </cell>
          <cell r="D2430">
            <v>2400</v>
          </cell>
          <cell r="E2430">
            <v>384</v>
          </cell>
          <cell r="F2430">
            <v>2784</v>
          </cell>
        </row>
        <row r="2431">
          <cell r="A2431" t="str">
            <v>EXTENSION CON PERNO OJO ABIERTO 0.50CM</v>
          </cell>
          <cell r="B2431">
            <v>10010</v>
          </cell>
          <cell r="C2431" t="str">
            <v>UND</v>
          </cell>
          <cell r="D2431">
            <v>12012</v>
          </cell>
          <cell r="E2431">
            <v>1921.92</v>
          </cell>
          <cell r="F2431">
            <v>13934</v>
          </cell>
        </row>
        <row r="2432">
          <cell r="A2432" t="str">
            <v>EXTENSION DE 10 METROS</v>
          </cell>
          <cell r="B2432">
            <v>2100</v>
          </cell>
          <cell r="C2432" t="str">
            <v>UND</v>
          </cell>
          <cell r="D2432">
            <v>2520</v>
          </cell>
          <cell r="E2432">
            <v>403.2</v>
          </cell>
          <cell r="F2432">
            <v>2923</v>
          </cell>
        </row>
        <row r="2433">
          <cell r="A2433" t="str">
            <v>EXTENSION DE 9 BOMBILLOS NAVIDEÑA</v>
          </cell>
          <cell r="B2433">
            <v>1500</v>
          </cell>
          <cell r="C2433" t="str">
            <v>UND</v>
          </cell>
          <cell r="D2433">
            <v>1800</v>
          </cell>
          <cell r="E2433">
            <v>288</v>
          </cell>
          <cell r="F2433">
            <v>2088</v>
          </cell>
        </row>
        <row r="2434">
          <cell r="A2434" t="str">
            <v>EXTENSION GRABADORA</v>
          </cell>
          <cell r="B2434">
            <v>2000</v>
          </cell>
          <cell r="C2434" t="str">
            <v>UND</v>
          </cell>
          <cell r="D2434">
            <v>2400</v>
          </cell>
          <cell r="E2434">
            <v>384</v>
          </cell>
          <cell r="F2434">
            <v>2784</v>
          </cell>
        </row>
        <row r="2435">
          <cell r="A2435" t="str">
            <v>EXTENSION NAVIDEÑA 2 MT SIN BOMBILLOS</v>
          </cell>
          <cell r="B2435">
            <v>1000</v>
          </cell>
          <cell r="C2435" t="str">
            <v>UND</v>
          </cell>
          <cell r="D2435">
            <v>1200</v>
          </cell>
          <cell r="E2435">
            <v>192</v>
          </cell>
          <cell r="F2435">
            <v>1392</v>
          </cell>
        </row>
        <row r="2436">
          <cell r="A2436" t="str">
            <v>EXTENSION PLANCHA /CAFETERA</v>
          </cell>
          <cell r="B2436">
            <v>2000</v>
          </cell>
          <cell r="C2436" t="str">
            <v>UND</v>
          </cell>
          <cell r="D2436">
            <v>2400</v>
          </cell>
          <cell r="E2436">
            <v>384</v>
          </cell>
          <cell r="F2436">
            <v>2784</v>
          </cell>
        </row>
        <row r="2437">
          <cell r="A2437" t="str">
            <v>EXTRACTOR DE LAMPARA  E10X28EA95</v>
          </cell>
          <cell r="B2437">
            <v>30800</v>
          </cell>
          <cell r="C2437" t="str">
            <v>UND</v>
          </cell>
          <cell r="D2437">
            <v>36960</v>
          </cell>
          <cell r="E2437">
            <v>5913.6</v>
          </cell>
          <cell r="F2437">
            <v>42874</v>
          </cell>
        </row>
        <row r="2438">
          <cell r="A2438" t="str">
            <v>EXTRACTOR PARA BAJO 10CMS</v>
          </cell>
          <cell r="B2438">
            <v>28210</v>
          </cell>
          <cell r="C2438" t="str">
            <v>UND</v>
          </cell>
          <cell r="D2438">
            <v>33852</v>
          </cell>
          <cell r="E2438">
            <v>5416.32</v>
          </cell>
          <cell r="F2438">
            <v>39268</v>
          </cell>
        </row>
        <row r="2439">
          <cell r="A2439" t="str">
            <v>FACEPLATE 2 PUERTOS BEIGE AMP</v>
          </cell>
          <cell r="B2439">
            <v>4507</v>
          </cell>
          <cell r="C2439" t="str">
            <v>UND</v>
          </cell>
          <cell r="D2439">
            <v>5408.4</v>
          </cell>
          <cell r="E2439">
            <v>865.34399999999994</v>
          </cell>
          <cell r="F2439">
            <v>6274</v>
          </cell>
        </row>
        <row r="2440">
          <cell r="A2440" t="str">
            <v>FAJACION FIX DIN 96</v>
          </cell>
          <cell r="B2440">
            <v>11550</v>
          </cell>
          <cell r="C2440" t="str">
            <v>UND</v>
          </cell>
          <cell r="D2440">
            <v>13860</v>
          </cell>
          <cell r="E2440">
            <v>2217.6</v>
          </cell>
          <cell r="F2440">
            <v>16078</v>
          </cell>
        </row>
        <row r="2441">
          <cell r="A2441" t="str">
            <v>FALSO POLO 1 MODULO "TICINO"</v>
          </cell>
          <cell r="B2441">
            <v>381</v>
          </cell>
          <cell r="C2441" t="str">
            <v>UND</v>
          </cell>
          <cell r="D2441">
            <v>457.2</v>
          </cell>
          <cell r="E2441">
            <v>73.152000000000001</v>
          </cell>
          <cell r="F2441">
            <v>530</v>
          </cell>
        </row>
        <row r="2442">
          <cell r="A2442" t="str">
            <v>FIBRA DUPLEX ZIP OPTICA</v>
          </cell>
          <cell r="B2442">
            <v>3386</v>
          </cell>
          <cell r="C2442" t="str">
            <v>UND</v>
          </cell>
          <cell r="D2442">
            <v>4063.2</v>
          </cell>
          <cell r="E2442">
            <v>650.11199999999997</v>
          </cell>
          <cell r="F2442">
            <v>4713</v>
          </cell>
        </row>
        <row r="2443">
          <cell r="A2443" t="str">
            <v>FIBRA OPTICA 12 HILOS ARMORED</v>
          </cell>
          <cell r="B2443">
            <v>6051</v>
          </cell>
          <cell r="C2443" t="str">
            <v>ML</v>
          </cell>
          <cell r="D2443">
            <v>7261.2</v>
          </cell>
          <cell r="E2443">
            <v>1161.7919999999999</v>
          </cell>
          <cell r="F2443">
            <v>8423</v>
          </cell>
        </row>
        <row r="2444">
          <cell r="A2444" t="str">
            <v>FLANCHE PARA LAMPARA LUZ MIXTA PELGON</v>
          </cell>
          <cell r="B2444">
            <v>7053.2001953124991</v>
          </cell>
          <cell r="C2444" t="str">
            <v>UND</v>
          </cell>
          <cell r="D2444">
            <v>8463.8402343749985</v>
          </cell>
          <cell r="E2444">
            <v>1354.2144374999998</v>
          </cell>
          <cell r="F2444">
            <v>9818</v>
          </cell>
        </row>
        <row r="2445">
          <cell r="A2445" t="str">
            <v>FLANCHES  SUJECION P/BUJE PASATAPAS 13KV</v>
          </cell>
          <cell r="B2445">
            <v>91000</v>
          </cell>
          <cell r="C2445" t="str">
            <v>UND</v>
          </cell>
          <cell r="D2445">
            <v>109200</v>
          </cell>
          <cell r="E2445">
            <v>17472</v>
          </cell>
          <cell r="F2445">
            <v>126672</v>
          </cell>
        </row>
        <row r="2446">
          <cell r="A2446" t="str">
            <v>FOTOCELDA</v>
          </cell>
          <cell r="B2446">
            <v>80000</v>
          </cell>
          <cell r="C2446" t="str">
            <v>UND</v>
          </cell>
          <cell r="D2446">
            <v>96000</v>
          </cell>
          <cell r="E2446">
            <v>15360</v>
          </cell>
          <cell r="F2446">
            <v>111360</v>
          </cell>
        </row>
        <row r="2447">
          <cell r="A2447" t="str">
            <v>FOTOCELDA NA</v>
          </cell>
          <cell r="B2447">
            <v>19200</v>
          </cell>
          <cell r="C2447" t="str">
            <v>UND</v>
          </cell>
          <cell r="D2447">
            <v>23040</v>
          </cell>
          <cell r="E2447">
            <v>3686.4</v>
          </cell>
          <cell r="F2447">
            <v>26726</v>
          </cell>
        </row>
        <row r="2448">
          <cell r="A2448" t="str">
            <v>FOTOCELDA NC</v>
          </cell>
          <cell r="B2448">
            <v>19200</v>
          </cell>
          <cell r="C2448" t="str">
            <v>UND</v>
          </cell>
          <cell r="D2448">
            <v>23040</v>
          </cell>
          <cell r="E2448">
            <v>3686.4</v>
          </cell>
          <cell r="F2448">
            <v>26726</v>
          </cell>
        </row>
        <row r="2449">
          <cell r="A2449" t="str">
            <v>FOTOCONTROL 2X30 SIN FOTOCELDA</v>
          </cell>
          <cell r="B2449">
            <v>156000</v>
          </cell>
          <cell r="C2449" t="str">
            <v>UND</v>
          </cell>
          <cell r="D2449">
            <v>187200</v>
          </cell>
          <cell r="E2449">
            <v>29952</v>
          </cell>
          <cell r="F2449">
            <v>217152</v>
          </cell>
        </row>
        <row r="2450">
          <cell r="A2450" t="str">
            <v>FOTOCONTROL 2X60 SIN FOTOCELDA</v>
          </cell>
          <cell r="B2450">
            <v>190310</v>
          </cell>
          <cell r="C2450" t="str">
            <v>UND</v>
          </cell>
          <cell r="D2450">
            <v>228372</v>
          </cell>
          <cell r="E2450">
            <v>36539.520000000004</v>
          </cell>
          <cell r="F2450">
            <v>264912</v>
          </cell>
        </row>
        <row r="2451">
          <cell r="A2451" t="str">
            <v>FOTODETECTOR 24A 240V</v>
          </cell>
          <cell r="B2451">
            <v>383000</v>
          </cell>
          <cell r="C2451" t="str">
            <v>UND</v>
          </cell>
          <cell r="D2451">
            <v>459600</v>
          </cell>
          <cell r="E2451">
            <v>73536</v>
          </cell>
          <cell r="F2451">
            <v>533136</v>
          </cell>
        </row>
        <row r="2452">
          <cell r="A2452" t="str">
            <v>FRECUENCIMETRO 440V</v>
          </cell>
          <cell r="B2452">
            <v>93962</v>
          </cell>
          <cell r="C2452" t="str">
            <v>UND</v>
          </cell>
          <cell r="D2452">
            <v>112754.4</v>
          </cell>
          <cell r="E2452">
            <v>18040.703999999998</v>
          </cell>
          <cell r="F2452">
            <v>130795</v>
          </cell>
        </row>
        <row r="2453">
          <cell r="A2453" t="str">
            <v>FRECUENCIMETRO 60Hz</v>
          </cell>
          <cell r="B2453">
            <v>138720</v>
          </cell>
          <cell r="C2453" t="str">
            <v>UND</v>
          </cell>
          <cell r="D2453">
            <v>166464</v>
          </cell>
          <cell r="E2453">
            <v>26634.240000000002</v>
          </cell>
          <cell r="F2453">
            <v>193098</v>
          </cell>
        </row>
        <row r="2454">
          <cell r="A2454" t="str">
            <v>FRECUENCIMETRO 96X96 110V CELSA</v>
          </cell>
          <cell r="B2454">
            <v>71653.3984375</v>
          </cell>
          <cell r="C2454" t="str">
            <v>UND</v>
          </cell>
          <cell r="D2454">
            <v>85984.078125</v>
          </cell>
          <cell r="E2454">
            <v>13757.452499999999</v>
          </cell>
          <cell r="F2454">
            <v>99742</v>
          </cell>
        </row>
        <row r="2455">
          <cell r="A2455" t="str">
            <v>FRENO DE BORNA LEGRAND</v>
          </cell>
          <cell r="B2455">
            <v>2101</v>
          </cell>
          <cell r="C2455" t="str">
            <v>UND</v>
          </cell>
          <cell r="D2455">
            <v>2521.1999999999998</v>
          </cell>
          <cell r="E2455">
            <v>403.392</v>
          </cell>
          <cell r="F2455">
            <v>2925</v>
          </cell>
        </row>
        <row r="2456">
          <cell r="A2456" t="str">
            <v>FRENO PARA BORNA AB1 HASTA 405 A.</v>
          </cell>
          <cell r="B2456">
            <v>5000</v>
          </cell>
          <cell r="C2456" t="str">
            <v>UND</v>
          </cell>
          <cell r="D2456">
            <v>6000</v>
          </cell>
          <cell r="E2456">
            <v>960</v>
          </cell>
          <cell r="F2456">
            <v>6960</v>
          </cell>
        </row>
        <row r="2457">
          <cell r="A2457" t="str">
            <v>FRENOS ANTIDESLIZANTES WAGO</v>
          </cell>
          <cell r="B2457">
            <v>1587</v>
          </cell>
          <cell r="C2457" t="str">
            <v>UND</v>
          </cell>
          <cell r="D2457">
            <v>1904.3999999999999</v>
          </cell>
          <cell r="E2457">
            <v>304.70400000000001</v>
          </cell>
          <cell r="F2457">
            <v>2209</v>
          </cell>
        </row>
        <row r="2458">
          <cell r="A2458" t="str">
            <v>FRENOS METALICOS P/BORNAS AB1</v>
          </cell>
          <cell r="B2458">
            <v>5000</v>
          </cell>
          <cell r="C2458" t="str">
            <v>UND</v>
          </cell>
          <cell r="D2458">
            <v>6000</v>
          </cell>
          <cell r="E2458">
            <v>960</v>
          </cell>
          <cell r="F2458">
            <v>6960</v>
          </cell>
        </row>
        <row r="2459">
          <cell r="A2459" t="str">
            <v>FUSBLE NH 00 - 160AMP</v>
          </cell>
          <cell r="B2459">
            <v>3264</v>
          </cell>
          <cell r="C2459" t="str">
            <v>UND</v>
          </cell>
          <cell r="D2459">
            <v>3916.7999999999997</v>
          </cell>
          <cell r="E2459">
            <v>626.68799999999999</v>
          </cell>
          <cell r="F2459">
            <v>4543</v>
          </cell>
        </row>
        <row r="2460">
          <cell r="A2460" t="str">
            <v>FUSIBLE  16AMP 20-24KV HH</v>
          </cell>
          <cell r="B2460">
            <v>70000</v>
          </cell>
          <cell r="C2460" t="str">
            <v>UND</v>
          </cell>
          <cell r="D2460">
            <v>84000</v>
          </cell>
          <cell r="E2460">
            <v>13440</v>
          </cell>
          <cell r="F2460">
            <v>97440</v>
          </cell>
        </row>
        <row r="2461">
          <cell r="A2461" t="str">
            <v>FUSIBLE 10 AMP 10-12KV HH</v>
          </cell>
          <cell r="B2461">
            <v>54000</v>
          </cell>
          <cell r="C2461" t="str">
            <v>UND</v>
          </cell>
          <cell r="D2461">
            <v>64800</v>
          </cell>
          <cell r="E2461">
            <v>10368</v>
          </cell>
          <cell r="F2461">
            <v>75168</v>
          </cell>
        </row>
        <row r="2462">
          <cell r="A2462" t="str">
            <v>FUSIBLE 100 AMP 15 KV</v>
          </cell>
          <cell r="B2462">
            <v>4710</v>
          </cell>
          <cell r="C2462" t="str">
            <v>UND</v>
          </cell>
          <cell r="D2462">
            <v>5652</v>
          </cell>
          <cell r="E2462">
            <v>904.32</v>
          </cell>
          <cell r="F2462">
            <v>6556</v>
          </cell>
        </row>
        <row r="2463">
          <cell r="A2463" t="str">
            <v>FUSIBLE 100 AMP NH SECCIONADOR</v>
          </cell>
          <cell r="B2463">
            <v>4800</v>
          </cell>
          <cell r="C2463" t="str">
            <v>UND</v>
          </cell>
          <cell r="D2463">
            <v>5760</v>
          </cell>
          <cell r="E2463">
            <v>921.6</v>
          </cell>
          <cell r="F2463">
            <v>6682</v>
          </cell>
        </row>
        <row r="2464">
          <cell r="A2464" t="str">
            <v>FUSIBLE 100AMP 20-24KV HH</v>
          </cell>
          <cell r="B2464">
            <v>197600</v>
          </cell>
          <cell r="C2464" t="str">
            <v>UND</v>
          </cell>
          <cell r="D2464">
            <v>237120</v>
          </cell>
          <cell r="E2464">
            <v>37939.200000000004</v>
          </cell>
          <cell r="F2464">
            <v>275059</v>
          </cell>
        </row>
        <row r="2465">
          <cell r="A2465" t="str">
            <v>FUSIBLE 100AMP 30-36KV HH</v>
          </cell>
          <cell r="B2465">
            <v>138000</v>
          </cell>
          <cell r="C2465" t="str">
            <v>UND</v>
          </cell>
          <cell r="D2465">
            <v>165600</v>
          </cell>
          <cell r="E2465">
            <v>26496</v>
          </cell>
          <cell r="F2465">
            <v>192096</v>
          </cell>
        </row>
        <row r="2466">
          <cell r="A2466" t="str">
            <v>FUSIBLE 10AMPS DIAZED E27</v>
          </cell>
          <cell r="B2466">
            <v>392</v>
          </cell>
          <cell r="C2466" t="str">
            <v>UND</v>
          </cell>
          <cell r="D2466">
            <v>470.4</v>
          </cell>
          <cell r="E2466">
            <v>75.263999999999996</v>
          </cell>
          <cell r="F2466">
            <v>546</v>
          </cell>
        </row>
        <row r="2467">
          <cell r="A2467" t="str">
            <v>FUSIBLE 10X38 2AMP LEGRAND</v>
          </cell>
          <cell r="B2467">
            <v>898.79998779296898</v>
          </cell>
          <cell r="C2467" t="str">
            <v>UND</v>
          </cell>
          <cell r="D2467">
            <v>1078.5599853515628</v>
          </cell>
          <cell r="E2467">
            <v>172.56959765625004</v>
          </cell>
          <cell r="F2467">
            <v>1251</v>
          </cell>
        </row>
        <row r="2468">
          <cell r="A2468" t="str">
            <v>FUSIBLE 10X38 4AMP  LEGRAND</v>
          </cell>
          <cell r="B2468">
            <v>898.79998779296898</v>
          </cell>
          <cell r="C2468" t="str">
            <v>UND</v>
          </cell>
          <cell r="D2468">
            <v>1078.5599853515628</v>
          </cell>
          <cell r="E2468">
            <v>172.56959765625004</v>
          </cell>
          <cell r="F2468">
            <v>1251</v>
          </cell>
        </row>
        <row r="2469">
          <cell r="A2469" t="str">
            <v>FUSIBLE 160AMPS</v>
          </cell>
          <cell r="B2469">
            <v>325</v>
          </cell>
          <cell r="C2469" t="str">
            <v>UND</v>
          </cell>
          <cell r="D2469">
            <v>390</v>
          </cell>
          <cell r="E2469">
            <v>62.4</v>
          </cell>
          <cell r="F2469">
            <v>452</v>
          </cell>
        </row>
        <row r="2470">
          <cell r="A2470" t="str">
            <v>FUSIBLE 20AMPS DIAZED E16</v>
          </cell>
          <cell r="B2470">
            <v>300</v>
          </cell>
          <cell r="C2470" t="str">
            <v>UND</v>
          </cell>
          <cell r="D2470">
            <v>360</v>
          </cell>
          <cell r="E2470">
            <v>57.6</v>
          </cell>
          <cell r="F2470">
            <v>418</v>
          </cell>
        </row>
        <row r="2471">
          <cell r="A2471" t="str">
            <v>FUSIBLE 25 AMP  20-24KV HH</v>
          </cell>
          <cell r="B2471">
            <v>84000</v>
          </cell>
          <cell r="C2471" t="str">
            <v>UND</v>
          </cell>
          <cell r="D2471">
            <v>100800</v>
          </cell>
          <cell r="E2471">
            <v>16128</v>
          </cell>
          <cell r="F2471">
            <v>116928</v>
          </cell>
        </row>
        <row r="2472">
          <cell r="A2472" t="str">
            <v>FUSIBLE 25 AMP 10-12KV HH</v>
          </cell>
          <cell r="B2472">
            <v>60000</v>
          </cell>
          <cell r="C2472" t="str">
            <v>UND</v>
          </cell>
          <cell r="D2472">
            <v>72000</v>
          </cell>
          <cell r="E2472">
            <v>11520</v>
          </cell>
          <cell r="F2472">
            <v>83520</v>
          </cell>
        </row>
        <row r="2473">
          <cell r="A2473" t="str">
            <v>FUSIBLE 250 AMP NH SECCIONADOR</v>
          </cell>
          <cell r="B2473">
            <v>3800</v>
          </cell>
          <cell r="C2473" t="str">
            <v>UND</v>
          </cell>
          <cell r="D2473">
            <v>4560</v>
          </cell>
          <cell r="E2473">
            <v>729.6</v>
          </cell>
          <cell r="F2473">
            <v>5290</v>
          </cell>
        </row>
        <row r="2474">
          <cell r="A2474" t="str">
            <v>FUSIBLE 30AMPS DIAZED E27</v>
          </cell>
          <cell r="B2474">
            <v>308</v>
          </cell>
          <cell r="C2474" t="str">
            <v>UND</v>
          </cell>
          <cell r="D2474">
            <v>369.59999999999997</v>
          </cell>
          <cell r="E2474">
            <v>59.135999999999996</v>
          </cell>
          <cell r="F2474">
            <v>429</v>
          </cell>
        </row>
        <row r="2475">
          <cell r="A2475" t="str">
            <v>FUSIBLE 40 AMP 10-12KV HH</v>
          </cell>
          <cell r="B2475">
            <v>66000</v>
          </cell>
          <cell r="C2475" t="str">
            <v>UND</v>
          </cell>
          <cell r="D2475">
            <v>79200</v>
          </cell>
          <cell r="E2475">
            <v>12672</v>
          </cell>
          <cell r="F2475">
            <v>91872</v>
          </cell>
        </row>
        <row r="2476">
          <cell r="A2476" t="str">
            <v>FUSIBLE 40 AMP 15 KV</v>
          </cell>
          <cell r="B2476">
            <v>2668</v>
          </cell>
          <cell r="C2476" t="str">
            <v>UND</v>
          </cell>
          <cell r="D2476">
            <v>3201.6</v>
          </cell>
          <cell r="E2476">
            <v>512.25599999999997</v>
          </cell>
          <cell r="F2476">
            <v>3714</v>
          </cell>
        </row>
        <row r="2477">
          <cell r="A2477" t="str">
            <v>FUSIBLE 40 AMP 20-24KV HH</v>
          </cell>
          <cell r="B2477">
            <v>91400</v>
          </cell>
          <cell r="C2477" t="str">
            <v>UND</v>
          </cell>
          <cell r="D2477">
            <v>109680</v>
          </cell>
          <cell r="E2477">
            <v>17548.8</v>
          </cell>
          <cell r="F2477">
            <v>127229</v>
          </cell>
        </row>
        <row r="2478">
          <cell r="A2478" t="str">
            <v>FUSIBLE 400 AMP NH SECCIONADOR</v>
          </cell>
          <cell r="B2478">
            <v>3800</v>
          </cell>
          <cell r="C2478" t="str">
            <v>UND</v>
          </cell>
          <cell r="D2478">
            <v>4560</v>
          </cell>
          <cell r="E2478">
            <v>729.6</v>
          </cell>
          <cell r="F2478">
            <v>5290</v>
          </cell>
        </row>
        <row r="2479">
          <cell r="A2479" t="str">
            <v>FUSIBLE 60 AMP 15 KV</v>
          </cell>
          <cell r="B2479">
            <v>4710</v>
          </cell>
          <cell r="C2479" t="str">
            <v>UND</v>
          </cell>
          <cell r="D2479">
            <v>5652</v>
          </cell>
          <cell r="E2479">
            <v>904.32</v>
          </cell>
          <cell r="F2479">
            <v>6556</v>
          </cell>
        </row>
        <row r="2480">
          <cell r="A2480" t="str">
            <v>FUSIBLE 60 AMP ARTELECTRO</v>
          </cell>
          <cell r="B2480">
            <v>2730</v>
          </cell>
          <cell r="C2480" t="str">
            <v>UND</v>
          </cell>
          <cell r="D2480">
            <v>3276</v>
          </cell>
          <cell r="E2480">
            <v>524.16</v>
          </cell>
          <cell r="F2480">
            <v>3800</v>
          </cell>
        </row>
        <row r="2481">
          <cell r="A2481" t="str">
            <v>FUSIBLE 63 AMP 10-12KV HH</v>
          </cell>
          <cell r="B2481">
            <v>78000</v>
          </cell>
          <cell r="C2481" t="str">
            <v>UND</v>
          </cell>
          <cell r="D2481">
            <v>93600</v>
          </cell>
          <cell r="E2481">
            <v>14976</v>
          </cell>
          <cell r="F2481">
            <v>108576</v>
          </cell>
        </row>
        <row r="2482">
          <cell r="A2482" t="str">
            <v>FUSIBLE 63 AMP 20-24KV HH</v>
          </cell>
          <cell r="B2482">
            <v>114000</v>
          </cell>
          <cell r="C2482" t="str">
            <v>UND</v>
          </cell>
          <cell r="D2482">
            <v>136800</v>
          </cell>
          <cell r="E2482">
            <v>21888</v>
          </cell>
          <cell r="F2482">
            <v>158688</v>
          </cell>
        </row>
        <row r="2483">
          <cell r="A2483" t="str">
            <v>FUSIBLE 63 AMP 30-36KV HH</v>
          </cell>
          <cell r="B2483">
            <v>132000</v>
          </cell>
          <cell r="C2483" t="str">
            <v>UND</v>
          </cell>
          <cell r="D2483">
            <v>158400</v>
          </cell>
          <cell r="E2483">
            <v>25344</v>
          </cell>
          <cell r="F2483">
            <v>183744</v>
          </cell>
        </row>
        <row r="2484">
          <cell r="A2484" t="str">
            <v>FUSIBLE 6AMP 20-24KV HH</v>
          </cell>
          <cell r="B2484">
            <v>68000</v>
          </cell>
          <cell r="C2484" t="str">
            <v>UND</v>
          </cell>
          <cell r="D2484">
            <v>81600</v>
          </cell>
          <cell r="E2484">
            <v>13056</v>
          </cell>
          <cell r="F2484">
            <v>94656</v>
          </cell>
        </row>
        <row r="2485">
          <cell r="A2485" t="str">
            <v>FUSIBLE 6AMPS DIAZED E27</v>
          </cell>
          <cell r="B2485">
            <v>300</v>
          </cell>
          <cell r="C2485" t="str">
            <v>UND</v>
          </cell>
          <cell r="D2485">
            <v>360</v>
          </cell>
          <cell r="E2485">
            <v>57.6</v>
          </cell>
          <cell r="F2485">
            <v>418</v>
          </cell>
        </row>
        <row r="2486">
          <cell r="A2486" t="str">
            <v>FUSIBLE CARTUCHO 8.5X1.5 8AMP 440V LEGRA</v>
          </cell>
          <cell r="B2486">
            <v>715.40002441406284</v>
          </cell>
          <cell r="C2486" t="str">
            <v>UND</v>
          </cell>
          <cell r="D2486">
            <v>858.48002929687539</v>
          </cell>
          <cell r="E2486">
            <v>137.35680468750007</v>
          </cell>
          <cell r="F2486">
            <v>996</v>
          </cell>
        </row>
        <row r="2487">
          <cell r="A2487" t="str">
            <v>FUSIBLE CARTUCHO F 1AMP H 250V LEGRAND</v>
          </cell>
          <cell r="B2487">
            <v>715.40002441406284</v>
          </cell>
          <cell r="C2487" t="str">
            <v>UND</v>
          </cell>
          <cell r="D2487">
            <v>858.48002929687539</v>
          </cell>
          <cell r="E2487">
            <v>137.35680468750007</v>
          </cell>
          <cell r="F2487">
            <v>996</v>
          </cell>
        </row>
        <row r="2488">
          <cell r="A2488" t="str">
            <v>FUSIBLE DIAZED 16 AMP.</v>
          </cell>
          <cell r="B2488">
            <v>921.20001220703114</v>
          </cell>
          <cell r="C2488" t="str">
            <v>UND</v>
          </cell>
          <cell r="D2488">
            <v>1105.4400146484372</v>
          </cell>
          <cell r="E2488">
            <v>176.87040234374996</v>
          </cell>
          <cell r="F2488">
            <v>1282</v>
          </cell>
        </row>
        <row r="2489">
          <cell r="A2489" t="str">
            <v>FUSIBLE DIAZED 20 AMP.</v>
          </cell>
          <cell r="B2489">
            <v>578</v>
          </cell>
          <cell r="C2489" t="str">
            <v>UND</v>
          </cell>
          <cell r="D2489">
            <v>693.6</v>
          </cell>
          <cell r="E2489">
            <v>110.976</v>
          </cell>
          <cell r="F2489">
            <v>805</v>
          </cell>
        </row>
        <row r="2490">
          <cell r="A2490" t="str">
            <v>FUSIBLE DIAZED 25 AMP.</v>
          </cell>
          <cell r="B2490">
            <v>671</v>
          </cell>
          <cell r="C2490" t="str">
            <v>UND</v>
          </cell>
          <cell r="D2490">
            <v>805.19999999999993</v>
          </cell>
          <cell r="E2490">
            <v>128.83199999999999</v>
          </cell>
          <cell r="F2490">
            <v>934</v>
          </cell>
        </row>
        <row r="2491">
          <cell r="A2491" t="str">
            <v>FUSIBLE DIAZED 35 AMP.</v>
          </cell>
          <cell r="B2491">
            <v>1114</v>
          </cell>
          <cell r="C2491" t="str">
            <v>UND</v>
          </cell>
          <cell r="D2491">
            <v>1336.8</v>
          </cell>
          <cell r="E2491">
            <v>213.88800000000001</v>
          </cell>
          <cell r="F2491">
            <v>1551</v>
          </cell>
        </row>
        <row r="2492">
          <cell r="A2492" t="str">
            <v>FUSIBLE DIAZED 50AMP.</v>
          </cell>
          <cell r="B2492">
            <v>1037.40002441406</v>
          </cell>
          <cell r="C2492" t="str">
            <v>UND</v>
          </cell>
          <cell r="D2492">
            <v>1244.880029296872</v>
          </cell>
          <cell r="E2492">
            <v>199.18080468749952</v>
          </cell>
          <cell r="F2492">
            <v>1444</v>
          </cell>
        </row>
        <row r="2493">
          <cell r="A2493" t="str">
            <v>FUSIBLE DIAZED 63 AMP E33</v>
          </cell>
          <cell r="B2493">
            <v>1200</v>
          </cell>
          <cell r="C2493" t="str">
            <v>UND</v>
          </cell>
          <cell r="D2493">
            <v>1440</v>
          </cell>
          <cell r="E2493">
            <v>230.4</v>
          </cell>
          <cell r="F2493">
            <v>1670</v>
          </cell>
        </row>
        <row r="2494">
          <cell r="A2494" t="str">
            <v>FUSIBLE DIAZED 63 AMP.</v>
          </cell>
          <cell r="B2494">
            <v>1092</v>
          </cell>
          <cell r="C2494" t="str">
            <v>UND</v>
          </cell>
          <cell r="D2494">
            <v>1310.3999999999999</v>
          </cell>
          <cell r="E2494">
            <v>209.66399999999999</v>
          </cell>
          <cell r="F2494">
            <v>1520</v>
          </cell>
        </row>
        <row r="2495">
          <cell r="A2495" t="str">
            <v>FUSIBLE DIAZED E 27 4AMP</v>
          </cell>
          <cell r="B2495">
            <v>276</v>
          </cell>
          <cell r="C2495" t="str">
            <v>UND</v>
          </cell>
          <cell r="D2495">
            <v>331.2</v>
          </cell>
          <cell r="E2495">
            <v>52.991999999999997</v>
          </cell>
          <cell r="F2495">
            <v>384</v>
          </cell>
        </row>
        <row r="2496">
          <cell r="A2496" t="str">
            <v>FUSIBLE DIAZED E16 16AMP SIEGER</v>
          </cell>
          <cell r="B2496">
            <v>564.20001220703114</v>
          </cell>
          <cell r="C2496" t="str">
            <v>UND</v>
          </cell>
          <cell r="D2496">
            <v>677.04001464843736</v>
          </cell>
          <cell r="E2496">
            <v>108.32640234374998</v>
          </cell>
          <cell r="F2496">
            <v>785</v>
          </cell>
        </row>
        <row r="2497">
          <cell r="A2497" t="str">
            <v>FUSIBLE DIAZED E16 25AMP FUSIVENCA</v>
          </cell>
          <cell r="B2497">
            <v>677.59997558593795</v>
          </cell>
          <cell r="C2497" t="str">
            <v>UND</v>
          </cell>
          <cell r="D2497">
            <v>813.11997070312555</v>
          </cell>
          <cell r="E2497">
            <v>130.09919531250009</v>
          </cell>
          <cell r="F2497">
            <v>943</v>
          </cell>
        </row>
        <row r="2498">
          <cell r="A2498" t="str">
            <v>FUSIBLE DIAZED E27 20AMP KEMAKEUR</v>
          </cell>
          <cell r="B2498">
            <v>677.59997558593795</v>
          </cell>
          <cell r="C2498" t="str">
            <v>UND</v>
          </cell>
          <cell r="D2498">
            <v>813.11997070312555</v>
          </cell>
          <cell r="E2498">
            <v>130.09919531250009</v>
          </cell>
          <cell r="F2498">
            <v>943</v>
          </cell>
        </row>
        <row r="2499">
          <cell r="A2499" t="str">
            <v>FUSIBLE DIAZED E27 25AMP.</v>
          </cell>
          <cell r="B2499">
            <v>276</v>
          </cell>
          <cell r="C2499" t="str">
            <v>UND</v>
          </cell>
          <cell r="D2499">
            <v>331.2</v>
          </cell>
          <cell r="E2499">
            <v>52.991999999999997</v>
          </cell>
          <cell r="F2499">
            <v>384</v>
          </cell>
        </row>
        <row r="2500">
          <cell r="A2500" t="str">
            <v>FUSIBLE DIAZED E27 2AMP FUSIVENCA</v>
          </cell>
          <cell r="B2500">
            <v>677.59997558593795</v>
          </cell>
          <cell r="C2500" t="str">
            <v>UND</v>
          </cell>
          <cell r="D2500">
            <v>813.11997070312555</v>
          </cell>
          <cell r="E2500">
            <v>130.09919531250009</v>
          </cell>
          <cell r="F2500">
            <v>943</v>
          </cell>
        </row>
        <row r="2501">
          <cell r="A2501" t="str">
            <v>FUSIBLE DIAZED E27 4AMP.</v>
          </cell>
          <cell r="B2501">
            <v>276</v>
          </cell>
          <cell r="C2501" t="str">
            <v>UND</v>
          </cell>
          <cell r="D2501">
            <v>331.2</v>
          </cell>
          <cell r="E2501">
            <v>52.991999999999997</v>
          </cell>
          <cell r="F2501">
            <v>384</v>
          </cell>
        </row>
        <row r="2502">
          <cell r="A2502" t="str">
            <v>FUSIBLE DIAZED E33 35AMP FUSIVENCA</v>
          </cell>
          <cell r="B2502">
            <v>1100.40002441406</v>
          </cell>
          <cell r="C2502" t="str">
            <v>UND</v>
          </cell>
          <cell r="D2502">
            <v>1320.4800292968719</v>
          </cell>
          <cell r="E2502">
            <v>211.27680468749949</v>
          </cell>
          <cell r="F2502">
            <v>1532</v>
          </cell>
        </row>
        <row r="2503">
          <cell r="A2503" t="str">
            <v>FUSIBLE DIAZED E33 50AMP FUSIVENKA</v>
          </cell>
          <cell r="B2503">
            <v>1100.40002441406</v>
          </cell>
          <cell r="C2503" t="str">
            <v>UND</v>
          </cell>
          <cell r="D2503">
            <v>1320.4800292968719</v>
          </cell>
          <cell r="E2503">
            <v>211.27680468749949</v>
          </cell>
          <cell r="F2503">
            <v>1532</v>
          </cell>
        </row>
        <row r="2504">
          <cell r="A2504" t="str">
            <v>FUSIBLE E16 6 AMPS</v>
          </cell>
          <cell r="B2504">
            <v>1200</v>
          </cell>
          <cell r="C2504" t="str">
            <v>UND</v>
          </cell>
          <cell r="D2504">
            <v>1440</v>
          </cell>
          <cell r="E2504">
            <v>230.4</v>
          </cell>
          <cell r="F2504">
            <v>1670</v>
          </cell>
        </row>
        <row r="2505">
          <cell r="A2505" t="str">
            <v>FUSIBLE HH 63AMP 10KV SIEMENS</v>
          </cell>
          <cell r="B2505">
            <v>38084.19921875</v>
          </cell>
          <cell r="C2505" t="str">
            <v>UND</v>
          </cell>
          <cell r="D2505">
            <v>45701.0390625</v>
          </cell>
          <cell r="E2505">
            <v>7312.1662500000002</v>
          </cell>
          <cell r="F2505">
            <v>53013</v>
          </cell>
        </row>
        <row r="2506">
          <cell r="A2506" t="str">
            <v>FUSIBLE LIMITADOR DE CORRIENTE 40A.</v>
          </cell>
          <cell r="B2506">
            <v>280000</v>
          </cell>
          <cell r="C2506" t="str">
            <v>UND</v>
          </cell>
          <cell r="D2506">
            <v>336000</v>
          </cell>
          <cell r="E2506">
            <v>53760</v>
          </cell>
          <cell r="F2506">
            <v>389760</v>
          </cell>
        </row>
        <row r="2507">
          <cell r="A2507" t="str">
            <v>FUSIBLE LIMITRON ACCION RAPIDA</v>
          </cell>
          <cell r="B2507">
            <v>12797.400390624998</v>
          </cell>
          <cell r="C2507" t="str">
            <v>UND</v>
          </cell>
          <cell r="D2507">
            <v>15356.880468749998</v>
          </cell>
          <cell r="E2507">
            <v>2457.1008749999996</v>
          </cell>
          <cell r="F2507">
            <v>17814</v>
          </cell>
        </row>
        <row r="2508">
          <cell r="A2508" t="str">
            <v>FUSIBLE NH - 00 - 50</v>
          </cell>
          <cell r="B2508">
            <v>4350</v>
          </cell>
          <cell r="C2508" t="str">
            <v>UND</v>
          </cell>
          <cell r="D2508">
            <v>5220</v>
          </cell>
          <cell r="E2508">
            <v>835.2</v>
          </cell>
          <cell r="F2508">
            <v>6055</v>
          </cell>
        </row>
        <row r="2509">
          <cell r="A2509" t="str">
            <v>FUSIBLE NH - 00 - 80AMP</v>
          </cell>
          <cell r="B2509">
            <v>4600</v>
          </cell>
          <cell r="C2509" t="str">
            <v>UND</v>
          </cell>
          <cell r="D2509">
            <v>5520</v>
          </cell>
          <cell r="E2509">
            <v>883.2</v>
          </cell>
          <cell r="F2509">
            <v>6403</v>
          </cell>
        </row>
        <row r="2510">
          <cell r="A2510" t="str">
            <v>FUSIBLE NH - 00 -16 AMP</v>
          </cell>
          <cell r="B2510">
            <v>3500</v>
          </cell>
          <cell r="C2510" t="str">
            <v>UND</v>
          </cell>
          <cell r="D2510">
            <v>4200</v>
          </cell>
          <cell r="E2510">
            <v>672</v>
          </cell>
          <cell r="F2510">
            <v>4872</v>
          </cell>
        </row>
        <row r="2511">
          <cell r="A2511" t="str">
            <v>FUSIBLE NH 00 - 125 AMP</v>
          </cell>
          <cell r="B2511">
            <v>3264</v>
          </cell>
          <cell r="C2511" t="str">
            <v>UND</v>
          </cell>
          <cell r="D2511">
            <v>3916.7999999999997</v>
          </cell>
          <cell r="E2511">
            <v>626.68799999999999</v>
          </cell>
          <cell r="F2511">
            <v>4543</v>
          </cell>
        </row>
        <row r="2512">
          <cell r="A2512" t="str">
            <v>FUSIBLE NH 00 - 16 AMP</v>
          </cell>
          <cell r="B2512">
            <v>3500</v>
          </cell>
          <cell r="C2512" t="str">
            <v>UND</v>
          </cell>
          <cell r="D2512">
            <v>4200</v>
          </cell>
          <cell r="E2512">
            <v>672</v>
          </cell>
          <cell r="F2512">
            <v>4872</v>
          </cell>
        </row>
        <row r="2513">
          <cell r="A2513" t="str">
            <v>FUSIBLE NH 00 - 40 AMP</v>
          </cell>
          <cell r="B2513">
            <v>3900</v>
          </cell>
          <cell r="C2513" t="str">
            <v>UND</v>
          </cell>
          <cell r="D2513">
            <v>4680</v>
          </cell>
          <cell r="E2513">
            <v>748.80000000000007</v>
          </cell>
          <cell r="F2513">
            <v>5429</v>
          </cell>
        </row>
        <row r="2514">
          <cell r="A2514" t="str">
            <v>FUSIBLE NH 00 - 63 AMP</v>
          </cell>
          <cell r="B2514">
            <v>4500</v>
          </cell>
          <cell r="C2514" t="str">
            <v>UND</v>
          </cell>
          <cell r="D2514">
            <v>5400</v>
          </cell>
          <cell r="E2514">
            <v>864</v>
          </cell>
          <cell r="F2514">
            <v>6264</v>
          </cell>
        </row>
        <row r="2515">
          <cell r="A2515" t="str">
            <v>FUSIBLE NH 00-100 AMP</v>
          </cell>
          <cell r="B2515">
            <v>3400</v>
          </cell>
          <cell r="C2515" t="str">
            <v>UND</v>
          </cell>
          <cell r="D2515">
            <v>4080</v>
          </cell>
          <cell r="E2515">
            <v>652.80000000000007</v>
          </cell>
          <cell r="F2515">
            <v>4733</v>
          </cell>
        </row>
        <row r="2516">
          <cell r="A2516" t="str">
            <v>FUSIBLE NH 1 - 125 AMP</v>
          </cell>
          <cell r="B2516">
            <v>10000</v>
          </cell>
          <cell r="C2516" t="str">
            <v>UND</v>
          </cell>
          <cell r="D2516">
            <v>12000</v>
          </cell>
          <cell r="E2516">
            <v>1920</v>
          </cell>
          <cell r="F2516">
            <v>13920</v>
          </cell>
        </row>
        <row r="2517">
          <cell r="A2517" t="str">
            <v>FUSIBLE NH 1 - 160 AMP</v>
          </cell>
          <cell r="B2517">
            <v>10000</v>
          </cell>
          <cell r="C2517" t="str">
            <v>UND</v>
          </cell>
          <cell r="D2517">
            <v>12000</v>
          </cell>
          <cell r="E2517">
            <v>1920</v>
          </cell>
          <cell r="F2517">
            <v>13920</v>
          </cell>
        </row>
        <row r="2518">
          <cell r="A2518" t="str">
            <v>FUSIBLE NH 2 - 200 AMP</v>
          </cell>
          <cell r="B2518">
            <v>16000</v>
          </cell>
          <cell r="C2518" t="str">
            <v>UND</v>
          </cell>
          <cell r="D2518">
            <v>19200</v>
          </cell>
          <cell r="E2518">
            <v>3072</v>
          </cell>
          <cell r="F2518">
            <v>22272</v>
          </cell>
        </row>
        <row r="2519">
          <cell r="A2519" t="str">
            <v>FUSIBLE NH 2 - 224 AMP</v>
          </cell>
          <cell r="B2519">
            <v>12961</v>
          </cell>
          <cell r="C2519" t="str">
            <v>UND</v>
          </cell>
          <cell r="D2519">
            <v>15553.199999999999</v>
          </cell>
          <cell r="E2519">
            <v>2488.5119999999997</v>
          </cell>
          <cell r="F2519">
            <v>18042</v>
          </cell>
        </row>
        <row r="2520">
          <cell r="A2520" t="str">
            <v>FUSIBLE NH 2 - 250</v>
          </cell>
          <cell r="B2520">
            <v>16000</v>
          </cell>
          <cell r="C2520" t="str">
            <v>UND</v>
          </cell>
          <cell r="D2520">
            <v>19200</v>
          </cell>
          <cell r="E2520">
            <v>3072</v>
          </cell>
          <cell r="F2520">
            <v>22272</v>
          </cell>
        </row>
        <row r="2521">
          <cell r="A2521" t="str">
            <v>FUSIBLE NH 2 - 315 AMP</v>
          </cell>
          <cell r="B2521">
            <v>16000</v>
          </cell>
          <cell r="C2521" t="str">
            <v>UND</v>
          </cell>
          <cell r="D2521">
            <v>19200</v>
          </cell>
          <cell r="E2521">
            <v>3072</v>
          </cell>
          <cell r="F2521">
            <v>22272</v>
          </cell>
        </row>
        <row r="2522">
          <cell r="A2522" t="str">
            <v>FUSIBLE NH 2 - 400 AMP</v>
          </cell>
          <cell r="B2522">
            <v>9690</v>
          </cell>
          <cell r="C2522" t="str">
            <v>UND</v>
          </cell>
          <cell r="D2522">
            <v>11628</v>
          </cell>
          <cell r="E2522">
            <v>1860.48</v>
          </cell>
          <cell r="F2522">
            <v>13488</v>
          </cell>
        </row>
        <row r="2523">
          <cell r="A2523" t="str">
            <v>FUSIBLE NH 3 - 500 AMP</v>
          </cell>
          <cell r="B2523">
            <v>32000</v>
          </cell>
          <cell r="C2523" t="str">
            <v>UND</v>
          </cell>
          <cell r="D2523">
            <v>38400</v>
          </cell>
          <cell r="E2523">
            <v>6144</v>
          </cell>
          <cell r="F2523">
            <v>44544</v>
          </cell>
        </row>
        <row r="2524">
          <cell r="A2524" t="str">
            <v>FUSIBLE NH TAM0 80AMP EIA</v>
          </cell>
          <cell r="B2524">
            <v>6064.7998046875009</v>
          </cell>
          <cell r="C2524" t="str">
            <v>UND</v>
          </cell>
          <cell r="D2524">
            <v>7277.7597656250009</v>
          </cell>
          <cell r="E2524">
            <v>1164.4415625000001</v>
          </cell>
          <cell r="F2524">
            <v>8442</v>
          </cell>
        </row>
        <row r="2525">
          <cell r="A2525" t="str">
            <v>FUSIBLE NH TAM1 250 AMP</v>
          </cell>
          <cell r="B2525">
            <v>15800</v>
          </cell>
          <cell r="C2525" t="str">
            <v>UND</v>
          </cell>
          <cell r="D2525">
            <v>18960</v>
          </cell>
          <cell r="E2525">
            <v>3033.6</v>
          </cell>
          <cell r="F2525">
            <v>21994</v>
          </cell>
        </row>
        <row r="2526">
          <cell r="A2526" t="str">
            <v>FUSIBLE NH TAM2 400 AMP</v>
          </cell>
          <cell r="B2526">
            <v>19700</v>
          </cell>
          <cell r="C2526" t="str">
            <v>UND</v>
          </cell>
          <cell r="D2526">
            <v>23640</v>
          </cell>
          <cell r="E2526">
            <v>3782.4</v>
          </cell>
          <cell r="F2526">
            <v>27422</v>
          </cell>
        </row>
        <row r="2527">
          <cell r="A2527" t="str">
            <v>FUSIBLE NH TAM3 500AMP 500V SIEMENS</v>
          </cell>
          <cell r="B2527">
            <v>29621.199218749996</v>
          </cell>
          <cell r="C2527" t="str">
            <v>UND</v>
          </cell>
          <cell r="D2527">
            <v>35545.439062499994</v>
          </cell>
          <cell r="E2527">
            <v>5687.2702499999996</v>
          </cell>
          <cell r="F2527">
            <v>41233</v>
          </cell>
        </row>
        <row r="2528">
          <cell r="A2528" t="str">
            <v>FUSIBLE NH TAM4 800AMP 500V SIEMENS</v>
          </cell>
          <cell r="B2528">
            <v>45136</v>
          </cell>
          <cell r="C2528" t="str">
            <v>UND</v>
          </cell>
          <cell r="D2528">
            <v>54163.199999999997</v>
          </cell>
          <cell r="E2528">
            <v>8666.1119999999992</v>
          </cell>
          <cell r="F2528">
            <v>62829</v>
          </cell>
        </row>
        <row r="2529">
          <cell r="A2529" t="str">
            <v>FUSIBLE NH0 160AMP EIA</v>
          </cell>
          <cell r="B2529">
            <v>6629</v>
          </cell>
          <cell r="C2529" t="str">
            <v>UND</v>
          </cell>
          <cell r="D2529">
            <v>7954.7999999999993</v>
          </cell>
          <cell r="E2529">
            <v>1272.7679999999998</v>
          </cell>
          <cell r="F2529">
            <v>9228</v>
          </cell>
        </row>
        <row r="2530">
          <cell r="A2530" t="str">
            <v>FUSIBLE NH-00 - 25AMP</v>
          </cell>
          <cell r="B2530">
            <v>4000</v>
          </cell>
          <cell r="C2530" t="str">
            <v>UND</v>
          </cell>
          <cell r="D2530">
            <v>4800</v>
          </cell>
          <cell r="E2530">
            <v>768</v>
          </cell>
          <cell r="F2530">
            <v>5568</v>
          </cell>
        </row>
        <row r="2531">
          <cell r="A2531" t="str">
            <v>FUSIBLE NH00 20AMP EIA</v>
          </cell>
          <cell r="B2531">
            <v>5642</v>
          </cell>
          <cell r="C2531" t="str">
            <v>UND</v>
          </cell>
          <cell r="D2531">
            <v>6770.4</v>
          </cell>
          <cell r="E2531">
            <v>1083.2639999999999</v>
          </cell>
          <cell r="F2531">
            <v>7854</v>
          </cell>
        </row>
        <row r="2532">
          <cell r="A2532" t="str">
            <v>FUSIBLE NH00 35AMP.ALEMAN EIA</v>
          </cell>
          <cell r="B2532">
            <v>5600</v>
          </cell>
          <cell r="C2532" t="str">
            <v>UND</v>
          </cell>
          <cell r="D2532">
            <v>6720</v>
          </cell>
          <cell r="E2532">
            <v>1075.2</v>
          </cell>
          <cell r="F2532">
            <v>7795</v>
          </cell>
        </row>
        <row r="2533">
          <cell r="A2533" t="str">
            <v>FUSIBLE NH00 63AMP</v>
          </cell>
          <cell r="B2533">
            <v>5642</v>
          </cell>
          <cell r="C2533" t="str">
            <v>UND</v>
          </cell>
          <cell r="D2533">
            <v>6770.4</v>
          </cell>
          <cell r="E2533">
            <v>1083.2639999999999</v>
          </cell>
          <cell r="F2533">
            <v>7854</v>
          </cell>
        </row>
        <row r="2534">
          <cell r="A2534" t="str">
            <v>FUSIBLE NH-00-10AMP 500V</v>
          </cell>
          <cell r="B2534">
            <v>5200</v>
          </cell>
          <cell r="C2534" t="str">
            <v>UND</v>
          </cell>
          <cell r="D2534">
            <v>6240</v>
          </cell>
          <cell r="E2534">
            <v>998.4</v>
          </cell>
          <cell r="F2534">
            <v>7238</v>
          </cell>
        </row>
        <row r="2535">
          <cell r="A2535" t="str">
            <v>FUSIBLE NH-00-35AMP 500V.</v>
          </cell>
          <cell r="B2535">
            <v>5200</v>
          </cell>
          <cell r="C2535" t="str">
            <v>UND</v>
          </cell>
          <cell r="D2535">
            <v>6240</v>
          </cell>
          <cell r="E2535">
            <v>998.4</v>
          </cell>
          <cell r="F2535">
            <v>7238</v>
          </cell>
        </row>
        <row r="2536">
          <cell r="A2536" t="str">
            <v>FUSIBLE NH2 300AMP 500V SIEMENS</v>
          </cell>
          <cell r="B2536">
            <v>16361.799804687498</v>
          </cell>
          <cell r="C2536" t="str">
            <v>UND</v>
          </cell>
          <cell r="D2536">
            <v>19634.159765624998</v>
          </cell>
          <cell r="E2536">
            <v>3141.4655624999996</v>
          </cell>
          <cell r="F2536">
            <v>22776</v>
          </cell>
        </row>
        <row r="2537">
          <cell r="A2537" t="str">
            <v>FUSIBLE NH2 TAM2 355AMP EIA</v>
          </cell>
          <cell r="B2537">
            <v>16361.799804687498</v>
          </cell>
          <cell r="C2537" t="str">
            <v>UND</v>
          </cell>
          <cell r="D2537">
            <v>19634.159765624998</v>
          </cell>
          <cell r="E2537">
            <v>3141.4655624999996</v>
          </cell>
          <cell r="F2537">
            <v>22776</v>
          </cell>
        </row>
        <row r="2538">
          <cell r="A2538" t="str">
            <v>FUSIBLE NH400 125AMP 500V ALEMAN EIA</v>
          </cell>
          <cell r="B2538">
            <v>6206.2001953124991</v>
          </cell>
          <cell r="C2538" t="str">
            <v>UND</v>
          </cell>
          <cell r="D2538">
            <v>7447.4402343749989</v>
          </cell>
          <cell r="E2538">
            <v>1191.5904374999998</v>
          </cell>
          <cell r="F2538">
            <v>8639</v>
          </cell>
        </row>
        <row r="2539">
          <cell r="A2539" t="str">
            <v>FUSIBLE R80 80AMP</v>
          </cell>
          <cell r="B2539">
            <v>300</v>
          </cell>
          <cell r="C2539" t="str">
            <v>UND</v>
          </cell>
          <cell r="D2539">
            <v>360</v>
          </cell>
          <cell r="E2539">
            <v>57.6</v>
          </cell>
          <cell r="F2539">
            <v>418</v>
          </cell>
        </row>
        <row r="2540">
          <cell r="A2540" t="str">
            <v>FUSIBLE RENOVABLE TIPO CAÑUELA 100A 240V</v>
          </cell>
          <cell r="B2540">
            <v>16400</v>
          </cell>
          <cell r="C2540" t="str">
            <v>UND</v>
          </cell>
          <cell r="D2540">
            <v>19680</v>
          </cell>
          <cell r="E2540">
            <v>3148.8</v>
          </cell>
          <cell r="F2540">
            <v>22829</v>
          </cell>
        </row>
        <row r="2541">
          <cell r="A2541" t="str">
            <v>FUSIBLE RENOVABLE TIPO CAÑUELA 200A 240V</v>
          </cell>
          <cell r="B2541">
            <v>9240</v>
          </cell>
          <cell r="C2541" t="str">
            <v>UND</v>
          </cell>
          <cell r="D2541">
            <v>11088</v>
          </cell>
          <cell r="E2541">
            <v>1774.08</v>
          </cell>
          <cell r="F2541">
            <v>12862</v>
          </cell>
        </row>
        <row r="2542">
          <cell r="A2542" t="str">
            <v>FUSIBLE TIPO BAYONETA 10 AMP.</v>
          </cell>
          <cell r="B2542">
            <v>28700</v>
          </cell>
          <cell r="C2542" t="str">
            <v>UND</v>
          </cell>
          <cell r="D2542">
            <v>34440</v>
          </cell>
          <cell r="E2542">
            <v>5510.4000000000005</v>
          </cell>
          <cell r="F2542">
            <v>39950</v>
          </cell>
        </row>
        <row r="2543">
          <cell r="A2543" t="str">
            <v>FUSIBLE TIPO CA¥UELA 100AMP GOLF</v>
          </cell>
          <cell r="B2543">
            <v>5460</v>
          </cell>
          <cell r="C2543" t="str">
            <v>UND</v>
          </cell>
          <cell r="D2543">
            <v>6552</v>
          </cell>
          <cell r="E2543">
            <v>1048.32</v>
          </cell>
          <cell r="F2543">
            <v>7600</v>
          </cell>
        </row>
        <row r="2544">
          <cell r="A2544" t="str">
            <v>FUSIBLE TIPO CA¥UELA 200AMP SALOMON ZUND</v>
          </cell>
          <cell r="B2544">
            <v>11760</v>
          </cell>
          <cell r="C2544" t="str">
            <v>UND</v>
          </cell>
          <cell r="D2544">
            <v>14112</v>
          </cell>
          <cell r="E2544">
            <v>2257.92</v>
          </cell>
          <cell r="F2544">
            <v>16370</v>
          </cell>
        </row>
        <row r="2545">
          <cell r="A2545" t="str">
            <v>FUSIBLE TIPO CA¥UELA 600AMP RENEWABLE/EV</v>
          </cell>
          <cell r="B2545">
            <v>11760</v>
          </cell>
          <cell r="C2545" t="str">
            <v>UND</v>
          </cell>
          <cell r="D2545">
            <v>14112</v>
          </cell>
          <cell r="E2545">
            <v>2257.92</v>
          </cell>
          <cell r="F2545">
            <v>16370</v>
          </cell>
        </row>
        <row r="2546">
          <cell r="A2546" t="str">
            <v>FUSIBLE TIPO CARTUCHO 60 AMP.</v>
          </cell>
          <cell r="B2546">
            <v>4300</v>
          </cell>
          <cell r="C2546" t="str">
            <v>UND</v>
          </cell>
          <cell r="D2546">
            <v>5160</v>
          </cell>
          <cell r="E2546">
            <v>825.6</v>
          </cell>
          <cell r="F2546">
            <v>5986</v>
          </cell>
        </row>
        <row r="2547">
          <cell r="A2547" t="str">
            <v>FUSIBLE TIPO DUAL 0.4 AMPS 15KV</v>
          </cell>
          <cell r="B2547">
            <v>2040</v>
          </cell>
          <cell r="C2547" t="str">
            <v>UND</v>
          </cell>
          <cell r="D2547">
            <v>2448</v>
          </cell>
          <cell r="E2547">
            <v>391.68</v>
          </cell>
          <cell r="F2547">
            <v>2840</v>
          </cell>
        </row>
        <row r="2548">
          <cell r="A2548" t="str">
            <v>FUSIBLE TIPO DUAL 0.7 AMPS 15KV</v>
          </cell>
          <cell r="B2548">
            <v>5700</v>
          </cell>
          <cell r="C2548" t="str">
            <v>UND</v>
          </cell>
          <cell r="D2548">
            <v>6840</v>
          </cell>
          <cell r="E2548">
            <v>1094.4000000000001</v>
          </cell>
          <cell r="F2548">
            <v>7934</v>
          </cell>
        </row>
        <row r="2549">
          <cell r="A2549" t="str">
            <v>FUSIBLE TIPO DUAL 1.0 AMPS 15KV</v>
          </cell>
          <cell r="B2549">
            <v>5700</v>
          </cell>
          <cell r="C2549" t="str">
            <v>UND</v>
          </cell>
          <cell r="D2549">
            <v>6840</v>
          </cell>
          <cell r="E2549">
            <v>1094.4000000000001</v>
          </cell>
          <cell r="F2549">
            <v>7934</v>
          </cell>
        </row>
        <row r="2550">
          <cell r="A2550" t="str">
            <v>FUSIBLE TIPO DUAL 1.3 AMPS 15KV</v>
          </cell>
          <cell r="B2550">
            <v>2040</v>
          </cell>
          <cell r="C2550" t="str">
            <v>UND</v>
          </cell>
          <cell r="D2550">
            <v>2448</v>
          </cell>
          <cell r="E2550">
            <v>391.68</v>
          </cell>
          <cell r="F2550">
            <v>2840</v>
          </cell>
        </row>
        <row r="2551">
          <cell r="A2551" t="str">
            <v>FUSIBLE TIPO DUAL 1.4 AMPS 15KV</v>
          </cell>
          <cell r="B2551">
            <v>2040</v>
          </cell>
          <cell r="C2551" t="str">
            <v>UND</v>
          </cell>
          <cell r="D2551">
            <v>2448</v>
          </cell>
          <cell r="E2551">
            <v>391.68</v>
          </cell>
          <cell r="F2551">
            <v>2840</v>
          </cell>
        </row>
        <row r="2552">
          <cell r="A2552" t="str">
            <v>FUSIBLE TIPO DUAL 10.4 AMPS 15KV</v>
          </cell>
          <cell r="B2552">
            <v>2200</v>
          </cell>
          <cell r="C2552" t="str">
            <v>UND</v>
          </cell>
          <cell r="D2552">
            <v>2640</v>
          </cell>
          <cell r="E2552">
            <v>422.40000000000003</v>
          </cell>
          <cell r="F2552">
            <v>3062</v>
          </cell>
        </row>
        <row r="2553">
          <cell r="A2553" t="str">
            <v>FUSIBLE TIPO DUAL 14.0 AMPS 15KV</v>
          </cell>
          <cell r="B2553">
            <v>2040</v>
          </cell>
          <cell r="C2553" t="str">
            <v>UND</v>
          </cell>
          <cell r="D2553">
            <v>2448</v>
          </cell>
          <cell r="E2553">
            <v>391.68</v>
          </cell>
          <cell r="F2553">
            <v>2840</v>
          </cell>
        </row>
        <row r="2554">
          <cell r="A2554" t="str">
            <v>FUSIBLE TIPO DUAL 2.1 AMPS 15KV</v>
          </cell>
          <cell r="B2554">
            <v>2040</v>
          </cell>
          <cell r="C2554" t="str">
            <v>UND</v>
          </cell>
          <cell r="D2554">
            <v>2448</v>
          </cell>
          <cell r="E2554">
            <v>391.68</v>
          </cell>
          <cell r="F2554">
            <v>2840</v>
          </cell>
        </row>
        <row r="2555">
          <cell r="A2555" t="str">
            <v>FUSIBLE TIPO DUAL 3.1 AMPS 15KV</v>
          </cell>
          <cell r="B2555">
            <v>5700</v>
          </cell>
          <cell r="C2555" t="str">
            <v>UND</v>
          </cell>
          <cell r="D2555">
            <v>6840</v>
          </cell>
          <cell r="E2555">
            <v>1094.4000000000001</v>
          </cell>
          <cell r="F2555">
            <v>7934</v>
          </cell>
        </row>
        <row r="2556">
          <cell r="A2556" t="str">
            <v>FUSIBLE TIPO DUAL 3.5 AMPS 15KV</v>
          </cell>
          <cell r="B2556">
            <v>5700</v>
          </cell>
          <cell r="C2556" t="str">
            <v>UND</v>
          </cell>
          <cell r="D2556">
            <v>6840</v>
          </cell>
          <cell r="E2556">
            <v>1094.4000000000001</v>
          </cell>
          <cell r="F2556">
            <v>7934</v>
          </cell>
        </row>
        <row r="2557">
          <cell r="A2557" t="str">
            <v>FUSIBLE TIPO DUAL 5.2 AMPS 15KV</v>
          </cell>
          <cell r="B2557">
            <v>5700</v>
          </cell>
          <cell r="C2557" t="str">
            <v>UND</v>
          </cell>
          <cell r="D2557">
            <v>6840</v>
          </cell>
          <cell r="E2557">
            <v>1094.4000000000001</v>
          </cell>
          <cell r="F2557">
            <v>7934</v>
          </cell>
        </row>
        <row r="2558">
          <cell r="A2558" t="str">
            <v>FUSIBLE TIPO DUAL 6.3 AMPS 15KV</v>
          </cell>
          <cell r="B2558">
            <v>5700</v>
          </cell>
          <cell r="C2558" t="str">
            <v>UND</v>
          </cell>
          <cell r="D2558">
            <v>6840</v>
          </cell>
          <cell r="E2558">
            <v>1094.4000000000001</v>
          </cell>
          <cell r="F2558">
            <v>7934</v>
          </cell>
        </row>
        <row r="2559">
          <cell r="A2559" t="str">
            <v>FUSIBLE TIPO DUAL 7.8 AMPS 15KV</v>
          </cell>
          <cell r="B2559">
            <v>2040</v>
          </cell>
          <cell r="C2559" t="str">
            <v>UND</v>
          </cell>
          <cell r="D2559">
            <v>2448</v>
          </cell>
          <cell r="E2559">
            <v>391.68</v>
          </cell>
          <cell r="F2559">
            <v>2840</v>
          </cell>
        </row>
        <row r="2560">
          <cell r="A2560" t="str">
            <v>FUSIBLE TIPO H 1 AMPS 15KV</v>
          </cell>
          <cell r="B2560">
            <v>2000</v>
          </cell>
          <cell r="C2560" t="str">
            <v>UND</v>
          </cell>
          <cell r="D2560">
            <v>2400</v>
          </cell>
          <cell r="E2560">
            <v>384</v>
          </cell>
          <cell r="F2560">
            <v>2784</v>
          </cell>
        </row>
        <row r="2561">
          <cell r="A2561" t="str">
            <v>FUSIBLE TIPO H 1 AMPS 38KV</v>
          </cell>
          <cell r="B2561">
            <v>2650</v>
          </cell>
          <cell r="C2561" t="str">
            <v>UND</v>
          </cell>
          <cell r="D2561">
            <v>3180</v>
          </cell>
          <cell r="E2561">
            <v>508.8</v>
          </cell>
          <cell r="F2561">
            <v>3689</v>
          </cell>
        </row>
        <row r="2562">
          <cell r="A2562" t="str">
            <v>FUSIBLE TIPO H 10 AMPS 15KV</v>
          </cell>
          <cell r="B2562">
            <v>2100</v>
          </cell>
          <cell r="C2562" t="str">
            <v>UND</v>
          </cell>
          <cell r="D2562">
            <v>2520</v>
          </cell>
          <cell r="E2562">
            <v>403.2</v>
          </cell>
          <cell r="F2562">
            <v>2923</v>
          </cell>
        </row>
        <row r="2563">
          <cell r="A2563" t="str">
            <v>FUSIBLE TIPO H 10 AMPS 38KV</v>
          </cell>
          <cell r="B2563">
            <v>2950</v>
          </cell>
          <cell r="C2563" t="str">
            <v>UND</v>
          </cell>
          <cell r="D2563">
            <v>3540</v>
          </cell>
          <cell r="E2563">
            <v>566.4</v>
          </cell>
          <cell r="F2563">
            <v>4106</v>
          </cell>
        </row>
        <row r="2564">
          <cell r="A2564" t="str">
            <v>FUSIBLE TIPO H 100 AMPS 15KV</v>
          </cell>
          <cell r="B2564">
            <v>4650</v>
          </cell>
          <cell r="C2564" t="str">
            <v>UND</v>
          </cell>
          <cell r="D2564">
            <v>5580</v>
          </cell>
          <cell r="E2564">
            <v>892.80000000000007</v>
          </cell>
          <cell r="F2564">
            <v>6473</v>
          </cell>
        </row>
        <row r="2565">
          <cell r="A2565" t="str">
            <v>FUSIBLE TIPO H 100 AMPS 38KV</v>
          </cell>
          <cell r="B2565">
            <v>5950</v>
          </cell>
          <cell r="C2565" t="str">
            <v>UND</v>
          </cell>
          <cell r="D2565">
            <v>7140</v>
          </cell>
          <cell r="E2565">
            <v>1142.4000000000001</v>
          </cell>
          <cell r="F2565">
            <v>8282</v>
          </cell>
        </row>
        <row r="2566">
          <cell r="A2566" t="str">
            <v>FUSIBLE TIPO H 12 AMPS 15KV</v>
          </cell>
          <cell r="B2566">
            <v>2100</v>
          </cell>
          <cell r="C2566" t="str">
            <v>UND</v>
          </cell>
          <cell r="D2566">
            <v>2520</v>
          </cell>
          <cell r="E2566">
            <v>403.2</v>
          </cell>
          <cell r="F2566">
            <v>2923</v>
          </cell>
        </row>
        <row r="2567">
          <cell r="A2567" t="str">
            <v>FUSIBLE TIPO H 12 AMPS 38KV</v>
          </cell>
          <cell r="B2567">
            <v>3352</v>
          </cell>
          <cell r="C2567" t="str">
            <v>UND</v>
          </cell>
          <cell r="D2567">
            <v>4022.3999999999996</v>
          </cell>
          <cell r="E2567">
            <v>643.58399999999995</v>
          </cell>
          <cell r="F2567">
            <v>4666</v>
          </cell>
        </row>
        <row r="2568">
          <cell r="A2568" t="str">
            <v>FUSIBLE TIPO H 15 AMPS 15KV</v>
          </cell>
          <cell r="B2568">
            <v>2100</v>
          </cell>
          <cell r="C2568" t="str">
            <v>UND</v>
          </cell>
          <cell r="D2568">
            <v>2520</v>
          </cell>
          <cell r="E2568">
            <v>403.2</v>
          </cell>
          <cell r="F2568">
            <v>2923</v>
          </cell>
        </row>
        <row r="2569">
          <cell r="A2569" t="str">
            <v>FUSIBLE TIPO H 15 AMPS 38KV</v>
          </cell>
          <cell r="B2569">
            <v>2950</v>
          </cell>
          <cell r="C2569" t="str">
            <v>UND</v>
          </cell>
          <cell r="D2569">
            <v>3540</v>
          </cell>
          <cell r="E2569">
            <v>566.4</v>
          </cell>
          <cell r="F2569">
            <v>4106</v>
          </cell>
        </row>
        <row r="2570">
          <cell r="A2570" t="str">
            <v>FUSIBLE TIPO H 150 AMPS 38KV</v>
          </cell>
          <cell r="B2570">
            <v>17600</v>
          </cell>
          <cell r="C2570" t="str">
            <v>UND</v>
          </cell>
          <cell r="D2570">
            <v>21120</v>
          </cell>
          <cell r="E2570">
            <v>3379.2000000000003</v>
          </cell>
          <cell r="F2570">
            <v>24499</v>
          </cell>
        </row>
        <row r="2571">
          <cell r="A2571" t="str">
            <v>FUSIBLE TIPO H 2 AMPS 15KV</v>
          </cell>
          <cell r="B2571">
            <v>2000</v>
          </cell>
          <cell r="C2571" t="str">
            <v>UND</v>
          </cell>
          <cell r="D2571">
            <v>2400</v>
          </cell>
          <cell r="E2571">
            <v>384</v>
          </cell>
          <cell r="F2571">
            <v>2784</v>
          </cell>
        </row>
        <row r="2572">
          <cell r="A2572" t="str">
            <v>FUSIBLE TIPO H 2 AMPS 38KV</v>
          </cell>
          <cell r="B2572">
            <v>2650</v>
          </cell>
          <cell r="C2572" t="str">
            <v>UND</v>
          </cell>
          <cell r="D2572">
            <v>3180</v>
          </cell>
          <cell r="E2572">
            <v>508.8</v>
          </cell>
          <cell r="F2572">
            <v>3689</v>
          </cell>
        </row>
        <row r="2573">
          <cell r="A2573" t="str">
            <v>FUSIBLE TIPO H 20 AMPS 15KV</v>
          </cell>
          <cell r="B2573">
            <v>2200</v>
          </cell>
          <cell r="C2573" t="str">
            <v>UND</v>
          </cell>
          <cell r="D2573">
            <v>2640</v>
          </cell>
          <cell r="E2573">
            <v>422.40000000000003</v>
          </cell>
          <cell r="F2573">
            <v>3062</v>
          </cell>
        </row>
        <row r="2574">
          <cell r="A2574" t="str">
            <v>FUSIBLE TIPO H 20 AMPS 38KV</v>
          </cell>
          <cell r="B2574">
            <v>3200</v>
          </cell>
          <cell r="C2574" t="str">
            <v>UND</v>
          </cell>
          <cell r="D2574">
            <v>3840</v>
          </cell>
          <cell r="E2574">
            <v>614.4</v>
          </cell>
          <cell r="F2574">
            <v>4454</v>
          </cell>
        </row>
        <row r="2575">
          <cell r="A2575" t="str">
            <v>FUSIBLE TIPO H 25 AMPS 15KV</v>
          </cell>
          <cell r="B2575">
            <v>2200</v>
          </cell>
          <cell r="C2575" t="str">
            <v>UND</v>
          </cell>
          <cell r="D2575">
            <v>2640</v>
          </cell>
          <cell r="E2575">
            <v>422.40000000000003</v>
          </cell>
          <cell r="F2575">
            <v>3062</v>
          </cell>
        </row>
        <row r="2576">
          <cell r="A2576" t="str">
            <v>FUSIBLE TIPO H 25 AMPS 38KV</v>
          </cell>
          <cell r="B2576">
            <v>3200</v>
          </cell>
          <cell r="C2576" t="str">
            <v>UND</v>
          </cell>
          <cell r="D2576">
            <v>3840</v>
          </cell>
          <cell r="E2576">
            <v>614.4</v>
          </cell>
          <cell r="F2576">
            <v>4454</v>
          </cell>
        </row>
        <row r="2577">
          <cell r="A2577" t="str">
            <v>FUSIBLE TIPO H 3 AMPS 15KV</v>
          </cell>
          <cell r="B2577">
            <v>2000</v>
          </cell>
          <cell r="C2577" t="str">
            <v>UND</v>
          </cell>
          <cell r="D2577">
            <v>2400</v>
          </cell>
          <cell r="E2577">
            <v>384</v>
          </cell>
          <cell r="F2577">
            <v>2784</v>
          </cell>
        </row>
        <row r="2578">
          <cell r="A2578" t="str">
            <v>FUSIBLE TIPO H 3 AMPS 38KV</v>
          </cell>
          <cell r="B2578">
            <v>2650</v>
          </cell>
          <cell r="C2578" t="str">
            <v>UND</v>
          </cell>
          <cell r="D2578">
            <v>3180</v>
          </cell>
          <cell r="E2578">
            <v>508.8</v>
          </cell>
          <cell r="F2578">
            <v>3689</v>
          </cell>
        </row>
        <row r="2579">
          <cell r="A2579" t="str">
            <v>FUSIBLE TIPO H 30 AMPS 15KV</v>
          </cell>
          <cell r="B2579">
            <v>2200</v>
          </cell>
          <cell r="C2579" t="str">
            <v>UND</v>
          </cell>
          <cell r="D2579">
            <v>2640</v>
          </cell>
          <cell r="E2579">
            <v>422.40000000000003</v>
          </cell>
          <cell r="F2579">
            <v>3062</v>
          </cell>
        </row>
        <row r="2580">
          <cell r="A2580" t="str">
            <v>FUSIBLE TIPO H 30 AMPS 38KV</v>
          </cell>
          <cell r="B2580">
            <v>3200</v>
          </cell>
          <cell r="C2580" t="str">
            <v>UND</v>
          </cell>
          <cell r="D2580">
            <v>3840</v>
          </cell>
          <cell r="E2580">
            <v>614.4</v>
          </cell>
          <cell r="F2580">
            <v>4454</v>
          </cell>
        </row>
        <row r="2581">
          <cell r="A2581" t="str">
            <v>FUSIBLE TIPO H 4 AMPS 15KV</v>
          </cell>
          <cell r="B2581">
            <v>2000</v>
          </cell>
          <cell r="C2581" t="str">
            <v>UND</v>
          </cell>
          <cell r="D2581">
            <v>2400</v>
          </cell>
          <cell r="E2581">
            <v>384</v>
          </cell>
          <cell r="F2581">
            <v>2784</v>
          </cell>
        </row>
        <row r="2582">
          <cell r="A2582" t="str">
            <v>FUSIBLE TIPO H 4 AMPS 38KV</v>
          </cell>
          <cell r="B2582">
            <v>2650</v>
          </cell>
          <cell r="C2582" t="str">
            <v>UND</v>
          </cell>
          <cell r="D2582">
            <v>3180</v>
          </cell>
          <cell r="E2582">
            <v>508.8</v>
          </cell>
          <cell r="F2582">
            <v>3689</v>
          </cell>
        </row>
        <row r="2583">
          <cell r="A2583" t="str">
            <v>FUSIBLE TIPO H 40 AMPS 15KV</v>
          </cell>
          <cell r="B2583">
            <v>2550</v>
          </cell>
          <cell r="C2583" t="str">
            <v>UND</v>
          </cell>
          <cell r="D2583">
            <v>3060</v>
          </cell>
          <cell r="E2583">
            <v>489.6</v>
          </cell>
          <cell r="F2583">
            <v>3550</v>
          </cell>
        </row>
        <row r="2584">
          <cell r="A2584" t="str">
            <v>FUSIBLE TIPO H 40 AMPS 38KV</v>
          </cell>
          <cell r="B2584">
            <v>3450</v>
          </cell>
          <cell r="C2584" t="str">
            <v>UND</v>
          </cell>
          <cell r="D2584">
            <v>4140</v>
          </cell>
          <cell r="E2584">
            <v>662.4</v>
          </cell>
          <cell r="F2584">
            <v>4802</v>
          </cell>
        </row>
        <row r="2585">
          <cell r="A2585" t="str">
            <v>FUSIBLE TIPO H 45 AMPS 15KV</v>
          </cell>
          <cell r="B2585">
            <v>2550</v>
          </cell>
          <cell r="C2585" t="str">
            <v>UND</v>
          </cell>
          <cell r="D2585">
            <v>3060</v>
          </cell>
          <cell r="E2585">
            <v>489.6</v>
          </cell>
          <cell r="F2585">
            <v>3550</v>
          </cell>
        </row>
        <row r="2586">
          <cell r="A2586" t="str">
            <v>FUSIBLE TIPO H 5 AMPS 15KV</v>
          </cell>
          <cell r="B2586">
            <v>2000</v>
          </cell>
          <cell r="C2586" t="str">
            <v>UND</v>
          </cell>
          <cell r="D2586">
            <v>2400</v>
          </cell>
          <cell r="E2586">
            <v>384</v>
          </cell>
          <cell r="F2586">
            <v>2784</v>
          </cell>
        </row>
        <row r="2587">
          <cell r="A2587" t="str">
            <v>FUSIBLE TIPO H 5 AMPS 38KV</v>
          </cell>
          <cell r="B2587">
            <v>2950</v>
          </cell>
          <cell r="C2587" t="str">
            <v>UND</v>
          </cell>
          <cell r="D2587">
            <v>3540</v>
          </cell>
          <cell r="E2587">
            <v>566.4</v>
          </cell>
          <cell r="F2587">
            <v>4106</v>
          </cell>
        </row>
        <row r="2588">
          <cell r="A2588" t="str">
            <v>FUSIBLE TIPO H 50 AMPS 15KV</v>
          </cell>
          <cell r="B2588">
            <v>2550</v>
          </cell>
          <cell r="C2588" t="str">
            <v>UND</v>
          </cell>
          <cell r="D2588">
            <v>3060</v>
          </cell>
          <cell r="E2588">
            <v>489.6</v>
          </cell>
          <cell r="F2588">
            <v>3550</v>
          </cell>
        </row>
        <row r="2589">
          <cell r="A2589" t="str">
            <v>FUSIBLE TIPO H 50 AMPS 38KV</v>
          </cell>
          <cell r="B2589">
            <v>3450</v>
          </cell>
          <cell r="C2589" t="str">
            <v>UND</v>
          </cell>
          <cell r="D2589">
            <v>4140</v>
          </cell>
          <cell r="E2589">
            <v>662.4</v>
          </cell>
          <cell r="F2589">
            <v>4802</v>
          </cell>
        </row>
        <row r="2590">
          <cell r="A2590" t="str">
            <v>FUSIBLE TIPO H 6 AMPS 15KV</v>
          </cell>
          <cell r="B2590">
            <v>2100</v>
          </cell>
          <cell r="C2590" t="str">
            <v>UND</v>
          </cell>
          <cell r="D2590">
            <v>2520</v>
          </cell>
          <cell r="E2590">
            <v>403.2</v>
          </cell>
          <cell r="F2590">
            <v>2923</v>
          </cell>
        </row>
        <row r="2591">
          <cell r="A2591" t="str">
            <v>FUSIBLE TIPO H 6 AMPS 38KV</v>
          </cell>
          <cell r="B2591">
            <v>1610</v>
          </cell>
          <cell r="C2591" t="str">
            <v>UND</v>
          </cell>
          <cell r="D2591">
            <v>1932</v>
          </cell>
          <cell r="E2591">
            <v>309.12</v>
          </cell>
          <cell r="F2591">
            <v>2241</v>
          </cell>
        </row>
        <row r="2592">
          <cell r="A2592" t="str">
            <v>FUSIBLE TIPO H 60 AMPS 15KV</v>
          </cell>
          <cell r="B2592">
            <v>4650</v>
          </cell>
          <cell r="C2592" t="str">
            <v>UND</v>
          </cell>
          <cell r="D2592">
            <v>5580</v>
          </cell>
          <cell r="E2592">
            <v>892.80000000000007</v>
          </cell>
          <cell r="F2592">
            <v>6473</v>
          </cell>
        </row>
        <row r="2593">
          <cell r="A2593" t="str">
            <v>FUSIBLE TIPO H 60 AMPS 38KV</v>
          </cell>
          <cell r="B2593">
            <v>5950</v>
          </cell>
          <cell r="C2593" t="str">
            <v>UND</v>
          </cell>
          <cell r="D2593">
            <v>7140</v>
          </cell>
          <cell r="E2593">
            <v>1142.4000000000001</v>
          </cell>
          <cell r="F2593">
            <v>8282</v>
          </cell>
        </row>
        <row r="2594">
          <cell r="A2594" t="str">
            <v>FUSIBLE TIPO H 7 AMPS 15KV</v>
          </cell>
          <cell r="B2594">
            <v>2100</v>
          </cell>
          <cell r="C2594" t="str">
            <v>UND</v>
          </cell>
          <cell r="D2594">
            <v>2520</v>
          </cell>
          <cell r="E2594">
            <v>403.2</v>
          </cell>
          <cell r="F2594">
            <v>2923</v>
          </cell>
        </row>
        <row r="2595">
          <cell r="A2595" t="str">
            <v>FUSIBLE TIPO H 70 AMPS 15KV</v>
          </cell>
          <cell r="B2595">
            <v>4650</v>
          </cell>
          <cell r="C2595" t="str">
            <v>UND</v>
          </cell>
          <cell r="D2595">
            <v>5580</v>
          </cell>
          <cell r="E2595">
            <v>892.80000000000007</v>
          </cell>
          <cell r="F2595">
            <v>6473</v>
          </cell>
        </row>
        <row r="2596">
          <cell r="A2596" t="str">
            <v>FUSIBLE TIPO H 70 AMPS 38KV</v>
          </cell>
          <cell r="B2596">
            <v>3900</v>
          </cell>
          <cell r="C2596" t="str">
            <v>UND</v>
          </cell>
          <cell r="D2596">
            <v>4680</v>
          </cell>
          <cell r="E2596">
            <v>748.80000000000007</v>
          </cell>
          <cell r="F2596">
            <v>5429</v>
          </cell>
        </row>
        <row r="2597">
          <cell r="A2597" t="str">
            <v>FUSIBLE TIPO H 75 AMPS 15KV</v>
          </cell>
          <cell r="B2597">
            <v>4650</v>
          </cell>
          <cell r="C2597" t="str">
            <v>UND</v>
          </cell>
          <cell r="D2597">
            <v>5580</v>
          </cell>
          <cell r="E2597">
            <v>892.80000000000007</v>
          </cell>
          <cell r="F2597">
            <v>6473</v>
          </cell>
        </row>
        <row r="2598">
          <cell r="A2598" t="str">
            <v>FUSIBLE TIPO H 8 AMPS 15KV</v>
          </cell>
          <cell r="B2598">
            <v>2100</v>
          </cell>
          <cell r="C2598" t="str">
            <v>UND</v>
          </cell>
          <cell r="D2598">
            <v>2520</v>
          </cell>
          <cell r="E2598">
            <v>403.2</v>
          </cell>
          <cell r="F2598">
            <v>2923</v>
          </cell>
        </row>
        <row r="2599">
          <cell r="A2599" t="str">
            <v>FUSIBLE TIPO H 8 AMPS 38KV</v>
          </cell>
          <cell r="B2599">
            <v>1610</v>
          </cell>
          <cell r="C2599" t="str">
            <v>UND</v>
          </cell>
          <cell r="D2599">
            <v>1932</v>
          </cell>
          <cell r="E2599">
            <v>309.12</v>
          </cell>
          <cell r="F2599">
            <v>2241</v>
          </cell>
        </row>
        <row r="2600">
          <cell r="A2600" t="str">
            <v>FUSIBLE TIPO H 80 AMPS 15KV</v>
          </cell>
          <cell r="B2600">
            <v>4650</v>
          </cell>
          <cell r="C2600" t="str">
            <v>UND</v>
          </cell>
          <cell r="D2600">
            <v>5580</v>
          </cell>
          <cell r="E2600">
            <v>892.80000000000007</v>
          </cell>
          <cell r="F2600">
            <v>6473</v>
          </cell>
        </row>
        <row r="2601">
          <cell r="A2601" t="str">
            <v>FUSIBLE TIPO H 80 AMPS 38KV</v>
          </cell>
          <cell r="B2601">
            <v>5950</v>
          </cell>
          <cell r="C2601" t="str">
            <v>UND</v>
          </cell>
          <cell r="D2601">
            <v>7140</v>
          </cell>
          <cell r="E2601">
            <v>1142.4000000000001</v>
          </cell>
          <cell r="F2601">
            <v>8282</v>
          </cell>
        </row>
        <row r="2602">
          <cell r="A2602" t="str">
            <v>FUSIBLE TIPO H 85 AMPS 15KV</v>
          </cell>
          <cell r="B2602">
            <v>4692</v>
          </cell>
          <cell r="C2602" t="str">
            <v>UND</v>
          </cell>
          <cell r="D2602">
            <v>5630.4</v>
          </cell>
          <cell r="E2602">
            <v>900.86399999999992</v>
          </cell>
          <cell r="F2602">
            <v>6531</v>
          </cell>
        </row>
        <row r="2603">
          <cell r="A2603" t="str">
            <v>FUSIBLE TIPO H 85 AMPS 38KV</v>
          </cell>
          <cell r="B2603">
            <v>5950</v>
          </cell>
          <cell r="C2603" t="str">
            <v>UND</v>
          </cell>
          <cell r="D2603">
            <v>7140</v>
          </cell>
          <cell r="E2603">
            <v>1142.4000000000001</v>
          </cell>
          <cell r="F2603">
            <v>8282</v>
          </cell>
        </row>
        <row r="2604">
          <cell r="A2604" t="str">
            <v>FUSIBLE TIPO H 9 AMPS 15KV</v>
          </cell>
          <cell r="B2604">
            <v>2100</v>
          </cell>
          <cell r="C2604" t="str">
            <v>UND</v>
          </cell>
          <cell r="D2604">
            <v>2520</v>
          </cell>
          <cell r="E2604">
            <v>403.2</v>
          </cell>
          <cell r="F2604">
            <v>2923</v>
          </cell>
        </row>
        <row r="2605">
          <cell r="A2605" t="str">
            <v>FUSIBLE TIPO K 1 AMPS 15KV</v>
          </cell>
          <cell r="B2605">
            <v>2300</v>
          </cell>
          <cell r="C2605" t="str">
            <v>UND</v>
          </cell>
          <cell r="D2605">
            <v>2760</v>
          </cell>
          <cell r="E2605">
            <v>441.6</v>
          </cell>
          <cell r="F2605">
            <v>3202</v>
          </cell>
        </row>
        <row r="2606">
          <cell r="A2606" t="str">
            <v>FUSIBLE TIPO K 10 AMPS 15KV</v>
          </cell>
          <cell r="B2606">
            <v>2280</v>
          </cell>
          <cell r="C2606" t="str">
            <v>UND</v>
          </cell>
          <cell r="D2606">
            <v>2736</v>
          </cell>
          <cell r="E2606">
            <v>437.76</v>
          </cell>
          <cell r="F2606">
            <v>3174</v>
          </cell>
        </row>
        <row r="2607">
          <cell r="A2607" t="str">
            <v>FUSIBLE TIPO K 10 AMPS 38KV</v>
          </cell>
          <cell r="B2607">
            <v>2760</v>
          </cell>
          <cell r="C2607" t="str">
            <v>UND</v>
          </cell>
          <cell r="D2607">
            <v>3312</v>
          </cell>
          <cell r="E2607">
            <v>529.91999999999996</v>
          </cell>
          <cell r="F2607">
            <v>3842</v>
          </cell>
        </row>
        <row r="2608">
          <cell r="A2608" t="str">
            <v>FUSIBLE TIPO K 100 AMPS 15KV</v>
          </cell>
          <cell r="B2608">
            <v>4920</v>
          </cell>
          <cell r="C2608" t="str">
            <v>UND</v>
          </cell>
          <cell r="D2608">
            <v>5904</v>
          </cell>
          <cell r="E2608">
            <v>944.64</v>
          </cell>
          <cell r="F2608">
            <v>6849</v>
          </cell>
        </row>
        <row r="2609">
          <cell r="A2609" t="str">
            <v>FUSIBLE TIPO K 100 AMPS 38KV</v>
          </cell>
          <cell r="B2609">
            <v>5880</v>
          </cell>
          <cell r="C2609" t="str">
            <v>UND</v>
          </cell>
          <cell r="D2609">
            <v>7056</v>
          </cell>
          <cell r="E2609">
            <v>1128.96</v>
          </cell>
          <cell r="F2609">
            <v>8185</v>
          </cell>
        </row>
        <row r="2610">
          <cell r="A2610" t="str">
            <v>FUSIBLE TIPO K 12 AMPS 15KV</v>
          </cell>
          <cell r="B2610">
            <v>2500</v>
          </cell>
          <cell r="C2610" t="str">
            <v>UND</v>
          </cell>
          <cell r="D2610">
            <v>3000</v>
          </cell>
          <cell r="E2610">
            <v>480</v>
          </cell>
          <cell r="F2610">
            <v>3480</v>
          </cell>
        </row>
        <row r="2611">
          <cell r="A2611" t="str">
            <v>FUSIBLE TIPO K 15 AMPS 15KV</v>
          </cell>
          <cell r="B2611">
            <v>2500</v>
          </cell>
          <cell r="C2611" t="str">
            <v>UND</v>
          </cell>
          <cell r="D2611">
            <v>3000</v>
          </cell>
          <cell r="E2611">
            <v>480</v>
          </cell>
          <cell r="F2611">
            <v>3480</v>
          </cell>
        </row>
        <row r="2612">
          <cell r="A2612" t="str">
            <v>FUSIBLE TIPO K 15 AMPS 38KV</v>
          </cell>
          <cell r="B2612">
            <v>2760</v>
          </cell>
          <cell r="C2612" t="str">
            <v>UND</v>
          </cell>
          <cell r="D2612">
            <v>3312</v>
          </cell>
          <cell r="E2612">
            <v>529.91999999999996</v>
          </cell>
          <cell r="F2612">
            <v>3842</v>
          </cell>
        </row>
        <row r="2613">
          <cell r="A2613" t="str">
            <v>FUSIBLE TIPO K 2 AMPS 15KV</v>
          </cell>
          <cell r="B2613">
            <v>2300</v>
          </cell>
          <cell r="C2613" t="str">
            <v>UND</v>
          </cell>
          <cell r="D2613">
            <v>2760</v>
          </cell>
          <cell r="E2613">
            <v>441.6</v>
          </cell>
          <cell r="F2613">
            <v>3202</v>
          </cell>
        </row>
        <row r="2614">
          <cell r="A2614" t="str">
            <v>FUSIBLE TIPO K 20 AMPS 15KV</v>
          </cell>
          <cell r="B2614">
            <v>2800</v>
          </cell>
          <cell r="C2614" t="str">
            <v>UND</v>
          </cell>
          <cell r="D2614">
            <v>3360</v>
          </cell>
          <cell r="E2614">
            <v>537.6</v>
          </cell>
          <cell r="F2614">
            <v>3898</v>
          </cell>
        </row>
        <row r="2615">
          <cell r="A2615" t="str">
            <v>FUSIBLE TIPO K 20 AMPS 38KV</v>
          </cell>
          <cell r="B2615">
            <v>3120</v>
          </cell>
          <cell r="C2615" t="str">
            <v>UND</v>
          </cell>
          <cell r="D2615">
            <v>3744</v>
          </cell>
          <cell r="E2615">
            <v>599.04</v>
          </cell>
          <cell r="F2615">
            <v>4343</v>
          </cell>
        </row>
        <row r="2616">
          <cell r="A2616" t="str">
            <v>FUSIBLE TIPO K 25 AMPS 15KV</v>
          </cell>
          <cell r="B2616">
            <v>1650</v>
          </cell>
          <cell r="C2616" t="str">
            <v>UND</v>
          </cell>
          <cell r="D2616">
            <v>1980</v>
          </cell>
          <cell r="E2616">
            <v>316.8</v>
          </cell>
          <cell r="F2616">
            <v>2297</v>
          </cell>
        </row>
        <row r="2617">
          <cell r="A2617" t="str">
            <v>FUSIBLE TIPO K 3 AMPS 15KV</v>
          </cell>
          <cell r="B2617">
            <v>2300</v>
          </cell>
          <cell r="C2617" t="str">
            <v>UND</v>
          </cell>
          <cell r="D2617">
            <v>2760</v>
          </cell>
          <cell r="E2617">
            <v>441.6</v>
          </cell>
          <cell r="F2617">
            <v>3202</v>
          </cell>
        </row>
        <row r="2618">
          <cell r="A2618" t="str">
            <v>FUSIBLE TIPO K 30 AMPS 15KV</v>
          </cell>
          <cell r="B2618">
            <v>2588</v>
          </cell>
          <cell r="C2618" t="str">
            <v>UND</v>
          </cell>
          <cell r="D2618">
            <v>3105.6</v>
          </cell>
          <cell r="E2618">
            <v>496.89600000000002</v>
          </cell>
          <cell r="F2618">
            <v>3602</v>
          </cell>
        </row>
        <row r="2619">
          <cell r="A2619" t="str">
            <v>FUSIBLE TIPO K 30 AMPS 38KV</v>
          </cell>
          <cell r="B2619">
            <v>3120</v>
          </cell>
          <cell r="C2619" t="str">
            <v>UND</v>
          </cell>
          <cell r="D2619">
            <v>3744</v>
          </cell>
          <cell r="E2619">
            <v>599.04</v>
          </cell>
          <cell r="F2619">
            <v>4343</v>
          </cell>
        </row>
        <row r="2620">
          <cell r="A2620" t="str">
            <v>FUSIBLE TIPO K 35 AMPS 15KV</v>
          </cell>
          <cell r="B2620">
            <v>3450</v>
          </cell>
          <cell r="C2620" t="str">
            <v>UND</v>
          </cell>
          <cell r="D2620">
            <v>4140</v>
          </cell>
          <cell r="E2620">
            <v>662.4</v>
          </cell>
          <cell r="F2620">
            <v>4802</v>
          </cell>
        </row>
        <row r="2621">
          <cell r="A2621" t="str">
            <v>FUSIBLE TIPO K 4 AMPS 15KV</v>
          </cell>
          <cell r="B2621">
            <v>2300</v>
          </cell>
          <cell r="C2621" t="str">
            <v>UND</v>
          </cell>
          <cell r="D2621">
            <v>2760</v>
          </cell>
          <cell r="E2621">
            <v>441.6</v>
          </cell>
          <cell r="F2621">
            <v>3202</v>
          </cell>
        </row>
        <row r="2622">
          <cell r="A2622" t="str">
            <v>FUSIBLE TIPO K 40 AMPS 15KV</v>
          </cell>
          <cell r="B2622">
            <v>3450</v>
          </cell>
          <cell r="C2622" t="str">
            <v>UND</v>
          </cell>
          <cell r="D2622">
            <v>4140</v>
          </cell>
          <cell r="E2622">
            <v>662.4</v>
          </cell>
          <cell r="F2622">
            <v>4802</v>
          </cell>
        </row>
        <row r="2623">
          <cell r="A2623" t="str">
            <v>FUSIBLE TIPO K 5 AMPS 15KV</v>
          </cell>
          <cell r="B2623">
            <v>2500</v>
          </cell>
          <cell r="C2623" t="str">
            <v>UND</v>
          </cell>
          <cell r="D2623">
            <v>3000</v>
          </cell>
          <cell r="E2623">
            <v>480</v>
          </cell>
          <cell r="F2623">
            <v>3480</v>
          </cell>
        </row>
        <row r="2624">
          <cell r="A2624" t="str">
            <v>FUSIBLE TIPO K 50 AMPS 15KV</v>
          </cell>
          <cell r="B2624">
            <v>2200</v>
          </cell>
          <cell r="C2624" t="str">
            <v>UND</v>
          </cell>
          <cell r="D2624">
            <v>2640</v>
          </cell>
          <cell r="E2624">
            <v>422.40000000000003</v>
          </cell>
          <cell r="F2624">
            <v>3062</v>
          </cell>
        </row>
        <row r="2625">
          <cell r="A2625" t="str">
            <v>FUSIBLE TIPO K 50 AMPS 38KV</v>
          </cell>
          <cell r="B2625">
            <v>2900</v>
          </cell>
          <cell r="C2625" t="str">
            <v>UND</v>
          </cell>
          <cell r="D2625">
            <v>3480</v>
          </cell>
          <cell r="E2625">
            <v>556.80000000000007</v>
          </cell>
          <cell r="F2625">
            <v>4037</v>
          </cell>
        </row>
        <row r="2626">
          <cell r="A2626" t="str">
            <v>FUSIBLE TIPO K 60 AMPS 15KV</v>
          </cell>
          <cell r="B2626">
            <v>4950</v>
          </cell>
          <cell r="C2626" t="str">
            <v>UND</v>
          </cell>
          <cell r="D2626">
            <v>5940</v>
          </cell>
          <cell r="E2626">
            <v>950.4</v>
          </cell>
          <cell r="F2626">
            <v>6890</v>
          </cell>
        </row>
        <row r="2627">
          <cell r="A2627" t="str">
            <v>FUSIBLE TIPO K 7 AMPS 15KV</v>
          </cell>
          <cell r="B2627">
            <v>2500</v>
          </cell>
          <cell r="C2627" t="str">
            <v>UND</v>
          </cell>
          <cell r="D2627">
            <v>3000</v>
          </cell>
          <cell r="E2627">
            <v>480</v>
          </cell>
          <cell r="F2627">
            <v>3480</v>
          </cell>
        </row>
        <row r="2628">
          <cell r="A2628" t="str">
            <v>FUSIBLE TIPO K 8 AMPS 15KV</v>
          </cell>
          <cell r="B2628">
            <v>2500</v>
          </cell>
          <cell r="C2628" t="str">
            <v>UND</v>
          </cell>
          <cell r="D2628">
            <v>3000</v>
          </cell>
          <cell r="E2628">
            <v>480</v>
          </cell>
          <cell r="F2628">
            <v>3480</v>
          </cell>
        </row>
        <row r="2629">
          <cell r="A2629" t="str">
            <v>FUSIBLE TIPO K 80 AMPS 15KV</v>
          </cell>
          <cell r="B2629">
            <v>5950</v>
          </cell>
          <cell r="C2629" t="str">
            <v>UND</v>
          </cell>
          <cell r="D2629">
            <v>7140</v>
          </cell>
          <cell r="E2629">
            <v>1142.4000000000001</v>
          </cell>
          <cell r="F2629">
            <v>8282</v>
          </cell>
        </row>
        <row r="2630">
          <cell r="A2630" t="str">
            <v>FUSIBLE TIPO K 80 AMPS 38KV</v>
          </cell>
          <cell r="B2630">
            <v>3910</v>
          </cell>
          <cell r="C2630" t="str">
            <v>UND</v>
          </cell>
          <cell r="D2630">
            <v>4692</v>
          </cell>
          <cell r="E2630">
            <v>750.72</v>
          </cell>
          <cell r="F2630">
            <v>5443</v>
          </cell>
        </row>
        <row r="2631">
          <cell r="A2631" t="str">
            <v>FUSIBLE VIDRIO 0.5AMP 20MM 250V FASES</v>
          </cell>
          <cell r="B2631">
            <v>63</v>
          </cell>
          <cell r="C2631" t="str">
            <v>UND</v>
          </cell>
          <cell r="D2631">
            <v>75.599999999999994</v>
          </cell>
          <cell r="E2631">
            <v>12.096</v>
          </cell>
          <cell r="F2631">
            <v>88</v>
          </cell>
        </row>
        <row r="2632">
          <cell r="A2632" t="str">
            <v>FUSIBLE VIDRIO 0.5AMP 30MM 250V FUSE</v>
          </cell>
          <cell r="B2632">
            <v>63</v>
          </cell>
          <cell r="C2632" t="str">
            <v>UND</v>
          </cell>
          <cell r="D2632">
            <v>75.599999999999994</v>
          </cell>
          <cell r="E2632">
            <v>12.096</v>
          </cell>
          <cell r="F2632">
            <v>88</v>
          </cell>
        </row>
        <row r="2633">
          <cell r="A2633" t="str">
            <v>FUSIBLE VIDRIO 10AMP 30MM 250V FASES</v>
          </cell>
          <cell r="B2633">
            <v>63</v>
          </cell>
          <cell r="C2633" t="str">
            <v>UND</v>
          </cell>
          <cell r="D2633">
            <v>75.599999999999994</v>
          </cell>
          <cell r="E2633">
            <v>12.096</v>
          </cell>
          <cell r="F2633">
            <v>88</v>
          </cell>
        </row>
        <row r="2634">
          <cell r="A2634" t="str">
            <v>FUSIBLE VIDRIO 15AMP 20MM 250V FASES</v>
          </cell>
          <cell r="B2634">
            <v>63</v>
          </cell>
          <cell r="C2634" t="str">
            <v>UND</v>
          </cell>
          <cell r="D2634">
            <v>75.599999999999994</v>
          </cell>
          <cell r="E2634">
            <v>12.096</v>
          </cell>
          <cell r="F2634">
            <v>88</v>
          </cell>
        </row>
        <row r="2635">
          <cell r="A2635" t="str">
            <v>FUSIBLE VIDRIO 1AMP 20MM 250V FASES</v>
          </cell>
          <cell r="B2635">
            <v>63</v>
          </cell>
          <cell r="C2635" t="str">
            <v>UND</v>
          </cell>
          <cell r="D2635">
            <v>75.599999999999994</v>
          </cell>
          <cell r="E2635">
            <v>12.096</v>
          </cell>
          <cell r="F2635">
            <v>88</v>
          </cell>
        </row>
        <row r="2636">
          <cell r="A2636" t="str">
            <v>FUSIBLE VIDRIO 1AMP 30MM 250V FASES</v>
          </cell>
          <cell r="B2636">
            <v>63</v>
          </cell>
          <cell r="C2636" t="str">
            <v>UND</v>
          </cell>
          <cell r="D2636">
            <v>75.599999999999994</v>
          </cell>
          <cell r="E2636">
            <v>12.096</v>
          </cell>
          <cell r="F2636">
            <v>88</v>
          </cell>
        </row>
        <row r="2637">
          <cell r="A2637" t="str">
            <v>FUSIBLE VIDRIO 20AMP 30MM 250V FASES</v>
          </cell>
          <cell r="B2637">
            <v>63</v>
          </cell>
          <cell r="C2637" t="str">
            <v>UND</v>
          </cell>
          <cell r="D2637">
            <v>75.599999999999994</v>
          </cell>
          <cell r="E2637">
            <v>12.096</v>
          </cell>
          <cell r="F2637">
            <v>88</v>
          </cell>
        </row>
        <row r="2638">
          <cell r="A2638" t="str">
            <v>FUSIBLE VIDRIO 25AMP 30MM 250V FASES</v>
          </cell>
          <cell r="B2638">
            <v>63</v>
          </cell>
          <cell r="C2638" t="str">
            <v>UND</v>
          </cell>
          <cell r="D2638">
            <v>75.599999999999994</v>
          </cell>
          <cell r="E2638">
            <v>12.096</v>
          </cell>
          <cell r="F2638">
            <v>88</v>
          </cell>
        </row>
        <row r="2639">
          <cell r="A2639" t="str">
            <v>FUSIBLE VIDRIO 2AMP 20MM 250V FASES</v>
          </cell>
          <cell r="B2639">
            <v>63</v>
          </cell>
          <cell r="C2639" t="str">
            <v>UND</v>
          </cell>
          <cell r="D2639">
            <v>75.599999999999994</v>
          </cell>
          <cell r="E2639">
            <v>12.096</v>
          </cell>
          <cell r="F2639">
            <v>88</v>
          </cell>
        </row>
        <row r="2640">
          <cell r="A2640" t="str">
            <v>FUSIBLE VIDRIO 2AMP 30MM 250V FASES</v>
          </cell>
          <cell r="B2640">
            <v>63</v>
          </cell>
          <cell r="C2640" t="str">
            <v>UND</v>
          </cell>
          <cell r="D2640">
            <v>75.599999999999994</v>
          </cell>
          <cell r="E2640">
            <v>12.096</v>
          </cell>
          <cell r="F2640">
            <v>88</v>
          </cell>
        </row>
        <row r="2641">
          <cell r="A2641" t="str">
            <v>FUSIBLE VIDRIO 30AMP 30MM 250V FASES</v>
          </cell>
          <cell r="B2641">
            <v>63</v>
          </cell>
          <cell r="C2641" t="str">
            <v>UND</v>
          </cell>
          <cell r="D2641">
            <v>75.599999999999994</v>
          </cell>
          <cell r="E2641">
            <v>12.096</v>
          </cell>
          <cell r="F2641">
            <v>88</v>
          </cell>
        </row>
        <row r="2642">
          <cell r="A2642" t="str">
            <v>FUSIBLE VIDRIO 3A 20 MM</v>
          </cell>
          <cell r="B2642">
            <v>63</v>
          </cell>
          <cell r="C2642" t="str">
            <v>UND</v>
          </cell>
          <cell r="D2642">
            <v>75.599999999999994</v>
          </cell>
          <cell r="E2642">
            <v>12.096</v>
          </cell>
          <cell r="F2642">
            <v>88</v>
          </cell>
        </row>
        <row r="2643">
          <cell r="A2643" t="str">
            <v>FUSIBLE VIDRIO 3AMP 30MM 250V FASES</v>
          </cell>
          <cell r="B2643">
            <v>63</v>
          </cell>
          <cell r="C2643" t="str">
            <v>UND</v>
          </cell>
          <cell r="D2643">
            <v>75.599999999999994</v>
          </cell>
          <cell r="E2643">
            <v>12.096</v>
          </cell>
          <cell r="F2643">
            <v>88</v>
          </cell>
        </row>
        <row r="2644">
          <cell r="A2644" t="str">
            <v>FUSIBLE VIDRIO 4AMP 30MM 250V FASES</v>
          </cell>
          <cell r="B2644">
            <v>63</v>
          </cell>
          <cell r="C2644" t="str">
            <v>UND</v>
          </cell>
          <cell r="D2644">
            <v>75.599999999999994</v>
          </cell>
          <cell r="E2644">
            <v>12.096</v>
          </cell>
          <cell r="F2644">
            <v>88</v>
          </cell>
        </row>
        <row r="2645">
          <cell r="A2645" t="str">
            <v>FUSIBLE VIDRIO 5AMP 30MM 250V FASES</v>
          </cell>
          <cell r="B2645">
            <v>63</v>
          </cell>
          <cell r="C2645" t="str">
            <v>UND</v>
          </cell>
          <cell r="D2645">
            <v>75.599999999999994</v>
          </cell>
          <cell r="E2645">
            <v>12.096</v>
          </cell>
          <cell r="F2645">
            <v>88</v>
          </cell>
        </row>
        <row r="2646">
          <cell r="A2646" t="str">
            <v>FUSIBLE VIDRIO 6AMP 30MM 250V FASES</v>
          </cell>
          <cell r="B2646">
            <v>63</v>
          </cell>
          <cell r="C2646" t="str">
            <v>UND</v>
          </cell>
          <cell r="D2646">
            <v>75.599999999999994</v>
          </cell>
          <cell r="E2646">
            <v>12.096</v>
          </cell>
          <cell r="F2646">
            <v>88</v>
          </cell>
        </row>
        <row r="2647">
          <cell r="A2647" t="str">
            <v>FUSIBLE VIDRIO 7AMP 30MM 250V FASES</v>
          </cell>
          <cell r="B2647">
            <v>63</v>
          </cell>
          <cell r="C2647" t="str">
            <v>UND</v>
          </cell>
          <cell r="D2647">
            <v>75.599999999999994</v>
          </cell>
          <cell r="E2647">
            <v>12.096</v>
          </cell>
          <cell r="F2647">
            <v>88</v>
          </cell>
        </row>
        <row r="2648">
          <cell r="A2648" t="str">
            <v>FUSIBLE VIDRIO 8AMP 30MM 250V FASES</v>
          </cell>
          <cell r="B2648">
            <v>63</v>
          </cell>
          <cell r="C2648" t="str">
            <v>UND</v>
          </cell>
          <cell r="D2648">
            <v>75.599999999999994</v>
          </cell>
          <cell r="E2648">
            <v>12.096</v>
          </cell>
          <cell r="F2648">
            <v>88</v>
          </cell>
        </row>
        <row r="2649">
          <cell r="A2649" t="str">
            <v>FUSIBLE VIDRIO 9AMP 30MM 250V FASES</v>
          </cell>
          <cell r="B2649">
            <v>63</v>
          </cell>
          <cell r="C2649" t="str">
            <v>UND</v>
          </cell>
          <cell r="D2649">
            <v>75.599999999999994</v>
          </cell>
          <cell r="E2649">
            <v>12.096</v>
          </cell>
          <cell r="F2649">
            <v>88</v>
          </cell>
        </row>
        <row r="2650">
          <cell r="A2650" t="str">
            <v>GABINETE AUTOSOP.T/EXTE. CON  EQUIPO</v>
          </cell>
          <cell r="B2650">
            <v>5298824</v>
          </cell>
          <cell r="C2650" t="str">
            <v>UND</v>
          </cell>
          <cell r="D2650">
            <v>6358588.7999999998</v>
          </cell>
          <cell r="E2650">
            <v>1017374.208</v>
          </cell>
          <cell r="F2650">
            <v>7375963</v>
          </cell>
        </row>
        <row r="2651">
          <cell r="A2651" t="str">
            <v>GABINETE AUTOSOPORTADO LAM COL.R.14 PINT</v>
          </cell>
          <cell r="B2651">
            <v>1320000</v>
          </cell>
          <cell r="C2651" t="str">
            <v>UND</v>
          </cell>
          <cell r="D2651">
            <v>1584000</v>
          </cell>
          <cell r="E2651">
            <v>253440</v>
          </cell>
          <cell r="F2651">
            <v>1837440</v>
          </cell>
        </row>
        <row r="2652">
          <cell r="A2652" t="str">
            <v>GABINETE CONTROL/PROTECC.GKS2200X800X800</v>
          </cell>
          <cell r="B2652">
            <v>24249394</v>
          </cell>
          <cell r="C2652" t="str">
            <v>UND</v>
          </cell>
          <cell r="D2652">
            <v>29099272.800000001</v>
          </cell>
          <cell r="E2652">
            <v>4655883.648</v>
          </cell>
          <cell r="F2652">
            <v>33755156</v>
          </cell>
        </row>
        <row r="2653">
          <cell r="A2653" t="str">
            <v>GABINETE PISO 200A+67F TOMA 8S EIB</v>
          </cell>
          <cell r="B2653">
            <v>894400</v>
          </cell>
          <cell r="C2653" t="str">
            <v>UND</v>
          </cell>
          <cell r="D2653">
            <v>1073280</v>
          </cell>
          <cell r="E2653">
            <v>171724.80000000002</v>
          </cell>
          <cell r="F2653">
            <v>1245005</v>
          </cell>
        </row>
        <row r="2654">
          <cell r="A2654" t="str">
            <v>GANCHO DE TIRO TIPO TELECOM</v>
          </cell>
          <cell r="B2654">
            <v>3135</v>
          </cell>
          <cell r="C2654" t="str">
            <v>UND</v>
          </cell>
          <cell r="D2654">
            <v>3762</v>
          </cell>
          <cell r="E2654">
            <v>601.91999999999996</v>
          </cell>
          <cell r="F2654">
            <v>4364</v>
          </cell>
        </row>
        <row r="2655">
          <cell r="A2655" t="str">
            <v>GAS HEXAFLORURO DE ASUFR SF6</v>
          </cell>
          <cell r="B2655">
            <v>130000</v>
          </cell>
          <cell r="C2655" t="str">
            <v>UND</v>
          </cell>
          <cell r="D2655">
            <v>156000</v>
          </cell>
          <cell r="E2655">
            <v>24960</v>
          </cell>
          <cell r="F2655">
            <v>180960</v>
          </cell>
        </row>
        <row r="2656">
          <cell r="A2656" t="str">
            <v>GRAPA ACERADA RETENCION PISTOLA CABLE9.5</v>
          </cell>
          <cell r="B2656">
            <v>9000</v>
          </cell>
          <cell r="C2656" t="str">
            <v>UND</v>
          </cell>
          <cell r="D2656">
            <v>10800</v>
          </cell>
          <cell r="E2656">
            <v>1728</v>
          </cell>
          <cell r="F2656">
            <v>12528</v>
          </cell>
        </row>
        <row r="2657">
          <cell r="A2657" t="str">
            <v>GRAPA DE HIERRO/72X50X50NORMACS536</v>
          </cell>
          <cell r="B2657">
            <v>23460</v>
          </cell>
          <cell r="C2657" t="str">
            <v>UND</v>
          </cell>
          <cell r="D2657">
            <v>28152</v>
          </cell>
          <cell r="E2657">
            <v>4504.32</v>
          </cell>
          <cell r="F2657">
            <v>32656</v>
          </cell>
        </row>
        <row r="2658">
          <cell r="A2658" t="str">
            <v>GRAPA GALVANIZADA 1"</v>
          </cell>
          <cell r="B2658">
            <v>136</v>
          </cell>
          <cell r="C2658" t="str">
            <v>UND</v>
          </cell>
          <cell r="D2658">
            <v>163.19999999999999</v>
          </cell>
          <cell r="E2658">
            <v>26.111999999999998</v>
          </cell>
          <cell r="F2658">
            <v>189</v>
          </cell>
        </row>
        <row r="2659">
          <cell r="A2659" t="str">
            <v>GRAPA GALVANIZADA 1" DOBLE ALETA</v>
          </cell>
          <cell r="B2659">
            <v>250</v>
          </cell>
          <cell r="C2659" t="str">
            <v>UND</v>
          </cell>
          <cell r="D2659">
            <v>300</v>
          </cell>
          <cell r="E2659">
            <v>48</v>
          </cell>
          <cell r="F2659">
            <v>348</v>
          </cell>
        </row>
        <row r="2660">
          <cell r="A2660" t="str">
            <v>GRAPA GALVANIZADA 1/2"</v>
          </cell>
          <cell r="B2660">
            <v>54</v>
          </cell>
          <cell r="C2660" t="str">
            <v>UND</v>
          </cell>
          <cell r="D2660">
            <v>64.8</v>
          </cell>
          <cell r="E2660">
            <v>10.368</v>
          </cell>
          <cell r="F2660">
            <v>75</v>
          </cell>
        </row>
        <row r="2661">
          <cell r="A2661" t="str">
            <v>GRAPA GALVANIZADA 1/2" DOBLE ALETA</v>
          </cell>
          <cell r="B2661">
            <v>200</v>
          </cell>
          <cell r="C2661" t="str">
            <v>UND</v>
          </cell>
          <cell r="D2661">
            <v>240</v>
          </cell>
          <cell r="E2661">
            <v>38.4</v>
          </cell>
          <cell r="F2661">
            <v>278</v>
          </cell>
        </row>
        <row r="2662">
          <cell r="A2662" t="str">
            <v>GRAPA GALVANIZADA 1/4 DOBLE ALETA</v>
          </cell>
          <cell r="B2662">
            <v>100</v>
          </cell>
          <cell r="C2662" t="str">
            <v>UND</v>
          </cell>
          <cell r="D2662">
            <v>120</v>
          </cell>
          <cell r="E2662">
            <v>19.2</v>
          </cell>
          <cell r="F2662">
            <v>139</v>
          </cell>
        </row>
        <row r="2663">
          <cell r="A2663" t="str">
            <v>GRAPA GALVANIZADA 11/2" DOBLE OREJA</v>
          </cell>
          <cell r="B2663">
            <v>750</v>
          </cell>
          <cell r="C2663" t="str">
            <v>UND</v>
          </cell>
          <cell r="D2663">
            <v>900</v>
          </cell>
          <cell r="E2663">
            <v>144</v>
          </cell>
          <cell r="F2663">
            <v>1044</v>
          </cell>
        </row>
        <row r="2664">
          <cell r="A2664" t="str">
            <v>GRAPA GALVANIZADA 11/4"</v>
          </cell>
          <cell r="B2664">
            <v>146</v>
          </cell>
          <cell r="C2664" t="str">
            <v>UND</v>
          </cell>
          <cell r="D2664">
            <v>175.2</v>
          </cell>
          <cell r="E2664">
            <v>28.032</v>
          </cell>
          <cell r="F2664">
            <v>203</v>
          </cell>
        </row>
        <row r="2665">
          <cell r="A2665" t="str">
            <v>GRAPA GALVANIZADA 2"</v>
          </cell>
          <cell r="B2665">
            <v>307</v>
          </cell>
          <cell r="C2665" t="str">
            <v>UND</v>
          </cell>
          <cell r="D2665">
            <v>368.4</v>
          </cell>
          <cell r="E2665">
            <v>58.943999999999996</v>
          </cell>
          <cell r="F2665">
            <v>427</v>
          </cell>
        </row>
        <row r="2666">
          <cell r="A2666" t="str">
            <v>GRAPA GALVANIZADA 21/2"</v>
          </cell>
          <cell r="B2666">
            <v>350</v>
          </cell>
          <cell r="C2666" t="str">
            <v>UND</v>
          </cell>
          <cell r="D2666">
            <v>420</v>
          </cell>
          <cell r="E2666">
            <v>67.2</v>
          </cell>
          <cell r="F2666">
            <v>487</v>
          </cell>
        </row>
        <row r="2667">
          <cell r="A2667" t="str">
            <v>GRAPA GALVANIZADA 3/4</v>
          </cell>
          <cell r="B2667">
            <v>73</v>
          </cell>
          <cell r="C2667" t="str">
            <v>UND</v>
          </cell>
          <cell r="D2667">
            <v>87.6</v>
          </cell>
          <cell r="E2667">
            <v>14.016</v>
          </cell>
          <cell r="F2667">
            <v>102</v>
          </cell>
        </row>
        <row r="2668">
          <cell r="A2668" t="str">
            <v>GRAPA GALVANIZADA 3/4"  DOBLE ALETA</v>
          </cell>
          <cell r="B2668">
            <v>110</v>
          </cell>
          <cell r="C2668" t="str">
            <v>UND</v>
          </cell>
          <cell r="D2668">
            <v>132</v>
          </cell>
          <cell r="E2668">
            <v>21.12</v>
          </cell>
          <cell r="F2668">
            <v>153</v>
          </cell>
        </row>
        <row r="2669">
          <cell r="A2669" t="str">
            <v>GRAPA GALVANIZADA 3/8 DOBLE ALETA</v>
          </cell>
          <cell r="B2669">
            <v>150</v>
          </cell>
          <cell r="C2669" t="str">
            <v>UND</v>
          </cell>
          <cell r="D2669">
            <v>180</v>
          </cell>
          <cell r="E2669">
            <v>28.8</v>
          </cell>
          <cell r="F2669">
            <v>209</v>
          </cell>
        </row>
        <row r="2670">
          <cell r="A2670" t="str">
            <v>GRAPA GALVANIZADA DE 11/2"</v>
          </cell>
          <cell r="B2670">
            <v>158</v>
          </cell>
          <cell r="C2670" t="str">
            <v>UND</v>
          </cell>
          <cell r="D2670">
            <v>189.6</v>
          </cell>
          <cell r="E2670">
            <v>30.335999999999999</v>
          </cell>
          <cell r="F2670">
            <v>220</v>
          </cell>
        </row>
        <row r="2671">
          <cell r="A2671" t="str">
            <v>GRAPA GRILLETE 1/2"</v>
          </cell>
          <cell r="B2671">
            <v>4500</v>
          </cell>
          <cell r="C2671" t="str">
            <v>UND</v>
          </cell>
          <cell r="D2671">
            <v>5400</v>
          </cell>
          <cell r="E2671">
            <v>864</v>
          </cell>
          <cell r="F2671">
            <v>6264</v>
          </cell>
        </row>
        <row r="2672">
          <cell r="A2672" t="str">
            <v>GRAPA GRILLETE 3/8"</v>
          </cell>
          <cell r="B2672">
            <v>4286</v>
          </cell>
          <cell r="C2672" t="str">
            <v>UND</v>
          </cell>
          <cell r="D2672">
            <v>5143.2</v>
          </cell>
          <cell r="E2672">
            <v>822.91200000000003</v>
          </cell>
          <cell r="F2672">
            <v>5966</v>
          </cell>
        </row>
        <row r="2673">
          <cell r="A2673" t="str">
            <v>GRAPA OPERAR CALIENTE AL. CIRCUIT.</v>
          </cell>
          <cell r="B2673">
            <v>16000</v>
          </cell>
          <cell r="C2673" t="str">
            <v>UND</v>
          </cell>
          <cell r="D2673">
            <v>19200</v>
          </cell>
          <cell r="E2673">
            <v>3072</v>
          </cell>
          <cell r="F2673">
            <v>22272</v>
          </cell>
        </row>
        <row r="2674">
          <cell r="A2674" t="str">
            <v>GRAPA OPERAR CALIENTE AL. TRATM TERMICO</v>
          </cell>
          <cell r="B2674">
            <v>11270</v>
          </cell>
          <cell r="C2674" t="str">
            <v>UND</v>
          </cell>
          <cell r="D2674">
            <v>13524</v>
          </cell>
          <cell r="E2674">
            <v>2163.84</v>
          </cell>
          <cell r="F2674">
            <v>15688</v>
          </cell>
        </row>
        <row r="2675">
          <cell r="A2675" t="str">
            <v>GRAPA PLASTICA  P/CABLE 8</v>
          </cell>
          <cell r="B2675">
            <v>12</v>
          </cell>
          <cell r="C2675" t="str">
            <v>UND</v>
          </cell>
          <cell r="D2675">
            <v>14.399999999999999</v>
          </cell>
          <cell r="E2675">
            <v>2.3039999999999998</v>
          </cell>
          <cell r="F2675">
            <v>17</v>
          </cell>
        </row>
        <row r="2676">
          <cell r="A2676" t="str">
            <v>GRAPA PLASTICA #4 PAQUETE X50PIA</v>
          </cell>
          <cell r="B2676">
            <v>550.20001220703114</v>
          </cell>
          <cell r="C2676" t="str">
            <v>UND</v>
          </cell>
          <cell r="D2676">
            <v>660.2400146484373</v>
          </cell>
          <cell r="E2676">
            <v>105.63840234374997</v>
          </cell>
          <cell r="F2676">
            <v>766</v>
          </cell>
        </row>
        <row r="2677">
          <cell r="A2677" t="str">
            <v>GRAPA PLASTICA #6  CON PUNTILLA</v>
          </cell>
          <cell r="B2677">
            <v>550.20001220703114</v>
          </cell>
          <cell r="C2677" t="str">
            <v>UND</v>
          </cell>
          <cell r="D2677">
            <v>660.2400146484373</v>
          </cell>
          <cell r="E2677">
            <v>105.63840234374997</v>
          </cell>
          <cell r="F2677">
            <v>766</v>
          </cell>
        </row>
        <row r="2678">
          <cell r="A2678" t="str">
            <v>GRAPA PLASTICA #9 PAQUETE X50 PIA</v>
          </cell>
          <cell r="B2678">
            <v>550.20001220703114</v>
          </cell>
          <cell r="C2678" t="str">
            <v>UND</v>
          </cell>
          <cell r="D2678">
            <v>660.2400146484373</v>
          </cell>
          <cell r="E2678">
            <v>105.63840234374997</v>
          </cell>
          <cell r="F2678">
            <v>766</v>
          </cell>
        </row>
        <row r="2679">
          <cell r="A2679" t="str">
            <v>GRAPA PLASTICA MURAL CABLE 10 PARES</v>
          </cell>
          <cell r="B2679">
            <v>85</v>
          </cell>
          <cell r="C2679" t="str">
            <v>UND</v>
          </cell>
          <cell r="D2679">
            <v>102</v>
          </cell>
          <cell r="E2679">
            <v>16.32</v>
          </cell>
          <cell r="F2679">
            <v>118</v>
          </cell>
        </row>
        <row r="2680">
          <cell r="A2680" t="str">
            <v>GRAPA PLASTICA MURAL CABLE 40 PARES</v>
          </cell>
          <cell r="B2680">
            <v>91</v>
          </cell>
          <cell r="C2680" t="str">
            <v>UND</v>
          </cell>
          <cell r="D2680">
            <v>109.2</v>
          </cell>
          <cell r="E2680">
            <v>17.472000000000001</v>
          </cell>
          <cell r="F2680">
            <v>127</v>
          </cell>
        </row>
        <row r="2681">
          <cell r="A2681" t="str">
            <v>GRAPA PLASTICA P/CABLE 3X8</v>
          </cell>
          <cell r="B2681">
            <v>250</v>
          </cell>
          <cell r="C2681" t="str">
            <v>UND</v>
          </cell>
          <cell r="D2681">
            <v>300</v>
          </cell>
          <cell r="E2681">
            <v>48</v>
          </cell>
          <cell r="F2681">
            <v>348</v>
          </cell>
        </row>
        <row r="2682">
          <cell r="A2682" t="str">
            <v>GRAPA PRENSORA 2 PERNOS CABLE 9.5-3/8</v>
          </cell>
          <cell r="B2682">
            <v>2400</v>
          </cell>
          <cell r="C2682" t="str">
            <v>UND</v>
          </cell>
          <cell r="D2682">
            <v>2880</v>
          </cell>
          <cell r="E2682">
            <v>460.8</v>
          </cell>
          <cell r="F2682">
            <v>3341</v>
          </cell>
        </row>
        <row r="2683">
          <cell r="A2683" t="str">
            <v>GRAPA PRENSORA 3 PERNOS 11/2X3/8"</v>
          </cell>
          <cell r="B2683">
            <v>6800</v>
          </cell>
          <cell r="C2683" t="str">
            <v>UND</v>
          </cell>
          <cell r="D2683">
            <v>8160</v>
          </cell>
          <cell r="E2683">
            <v>1305.6000000000001</v>
          </cell>
          <cell r="F2683">
            <v>9466</v>
          </cell>
        </row>
        <row r="2684">
          <cell r="A2684" t="str">
            <v>GRAPA PRENSORA 3 PERNOS 2X3/8"</v>
          </cell>
          <cell r="B2684">
            <v>6800</v>
          </cell>
          <cell r="C2684" t="str">
            <v>UND</v>
          </cell>
          <cell r="D2684">
            <v>8160</v>
          </cell>
          <cell r="E2684">
            <v>1305.6000000000001</v>
          </cell>
          <cell r="F2684">
            <v>9466</v>
          </cell>
        </row>
        <row r="2685">
          <cell r="A2685" t="str">
            <v>GRAPA PRENSORA PARA ACOMETIDA REF.RA-8</v>
          </cell>
          <cell r="B2685">
            <v>2050</v>
          </cell>
          <cell r="C2685" t="str">
            <v>UND</v>
          </cell>
          <cell r="D2685">
            <v>2460</v>
          </cell>
          <cell r="E2685">
            <v>393.6</v>
          </cell>
          <cell r="F2685">
            <v>2854</v>
          </cell>
        </row>
        <row r="2686">
          <cell r="A2686" t="str">
            <v>GRAPA RECTA 63MM - 125MMTRATAMI.TERMICO</v>
          </cell>
          <cell r="B2686">
            <v>10560</v>
          </cell>
          <cell r="C2686" t="str">
            <v>UND</v>
          </cell>
          <cell r="D2686">
            <v>12672</v>
          </cell>
          <cell r="E2686">
            <v>2027.52</v>
          </cell>
          <cell r="F2686">
            <v>14700</v>
          </cell>
        </row>
        <row r="2687">
          <cell r="A2687" t="str">
            <v>GRAPA RECTA AL 4/0-336.4MCM TRATAM.TERMI</v>
          </cell>
          <cell r="B2687">
            <v>10120</v>
          </cell>
          <cell r="C2687" t="str">
            <v>UND</v>
          </cell>
          <cell r="D2687">
            <v>12144</v>
          </cell>
          <cell r="E2687">
            <v>1943.04</v>
          </cell>
          <cell r="F2687">
            <v>14087</v>
          </cell>
        </row>
        <row r="2688">
          <cell r="A2688" t="str">
            <v>GRAPA RETEN PISTOLA P/CABLEGUARDA1/4-3/8</v>
          </cell>
          <cell r="B2688">
            <v>13000</v>
          </cell>
          <cell r="C2688" t="str">
            <v>UND</v>
          </cell>
          <cell r="D2688">
            <v>15600</v>
          </cell>
          <cell r="E2688">
            <v>2496</v>
          </cell>
          <cell r="F2688">
            <v>18096</v>
          </cell>
        </row>
        <row r="2689">
          <cell r="A2689" t="str">
            <v>GRAPA RETENCION PA 54/1500</v>
          </cell>
          <cell r="B2689">
            <v>11000</v>
          </cell>
          <cell r="C2689" t="str">
            <v>UND</v>
          </cell>
          <cell r="D2689">
            <v>13200</v>
          </cell>
          <cell r="E2689">
            <v>2112</v>
          </cell>
          <cell r="F2689">
            <v>15312</v>
          </cell>
        </row>
        <row r="2690">
          <cell r="A2690" t="str">
            <v>GRAPA RETENCION PISTOLA 6-2/0 EN BRONCE</v>
          </cell>
          <cell r="B2690">
            <v>19951</v>
          </cell>
          <cell r="C2690" t="str">
            <v>UND</v>
          </cell>
          <cell r="D2690">
            <v>23941.200000000001</v>
          </cell>
          <cell r="E2690">
            <v>3830.5920000000001</v>
          </cell>
          <cell r="F2690">
            <v>27772</v>
          </cell>
        </row>
        <row r="2691">
          <cell r="A2691" t="str">
            <v>GRAPA RETENCION PISTOLA AL .250</v>
          </cell>
          <cell r="B2691">
            <v>19937</v>
          </cell>
          <cell r="C2691" t="str">
            <v>UND</v>
          </cell>
          <cell r="D2691">
            <v>23924.399999999998</v>
          </cell>
          <cell r="E2691">
            <v>3827.9039999999995</v>
          </cell>
          <cell r="F2691">
            <v>27752</v>
          </cell>
        </row>
        <row r="2692">
          <cell r="A2692" t="str">
            <v>GRAPA RETENCION PISTOLA AL 2/0-4/0</v>
          </cell>
          <cell r="B2692">
            <v>12460</v>
          </cell>
          <cell r="C2692" t="str">
            <v>UND</v>
          </cell>
          <cell r="D2692">
            <v>14952</v>
          </cell>
          <cell r="E2692">
            <v>2392.3200000000002</v>
          </cell>
          <cell r="F2692">
            <v>17344</v>
          </cell>
        </row>
        <row r="2693">
          <cell r="A2693" t="str">
            <v>GRAPA RETENCION PISTOLA AL 300-500</v>
          </cell>
          <cell r="B2693">
            <v>27066</v>
          </cell>
          <cell r="C2693" t="str">
            <v>UND</v>
          </cell>
          <cell r="D2693">
            <v>32479.199999999997</v>
          </cell>
          <cell r="E2693">
            <v>5196.6719999999996</v>
          </cell>
          <cell r="F2693">
            <v>37676</v>
          </cell>
        </row>
        <row r="2694">
          <cell r="A2694" t="str">
            <v>GRAPA RETENCION PISTOLA AL 500-900</v>
          </cell>
          <cell r="B2694">
            <v>76104</v>
          </cell>
          <cell r="C2694" t="str">
            <v>UND</v>
          </cell>
          <cell r="D2694">
            <v>91324.800000000003</v>
          </cell>
          <cell r="E2694">
            <v>14611.968000000001</v>
          </cell>
          <cell r="F2694">
            <v>105937</v>
          </cell>
        </row>
        <row r="2695">
          <cell r="A2695" t="str">
            <v>GRAPA RETENCION PISTOLA AL 6-2/0</v>
          </cell>
          <cell r="B2695">
            <v>9967</v>
          </cell>
          <cell r="C2695" t="str">
            <v>UND</v>
          </cell>
          <cell r="D2695">
            <v>11960.4</v>
          </cell>
          <cell r="E2695">
            <v>1913.664</v>
          </cell>
          <cell r="F2695">
            <v>13874</v>
          </cell>
        </row>
        <row r="2696">
          <cell r="A2696" t="str">
            <v>GRAPA RETENCION PISTOLA P/CAB.GUA1/4-1/2</v>
          </cell>
          <cell r="B2696">
            <v>11913</v>
          </cell>
          <cell r="C2696" t="str">
            <v>UND</v>
          </cell>
          <cell r="D2696">
            <v>14295.6</v>
          </cell>
          <cell r="E2696">
            <v>2287.2960000000003</v>
          </cell>
          <cell r="F2696">
            <v>16583</v>
          </cell>
        </row>
        <row r="2697">
          <cell r="A2697" t="str">
            <v>GRAPA RETENCION PISTOLA P/CABLEACSR397.5</v>
          </cell>
          <cell r="B2697">
            <v>48720</v>
          </cell>
          <cell r="C2697" t="str">
            <v>UND</v>
          </cell>
          <cell r="D2697">
            <v>58464</v>
          </cell>
          <cell r="E2697">
            <v>9354.24</v>
          </cell>
          <cell r="F2697">
            <v>67818</v>
          </cell>
        </row>
        <row r="2698">
          <cell r="A2698" t="str">
            <v>GRAPA RETENCION RECTA AL 6-2/0</v>
          </cell>
          <cell r="B2698">
            <v>8284</v>
          </cell>
          <cell r="C2698" t="str">
            <v>UND</v>
          </cell>
          <cell r="D2698">
            <v>9940.7999999999993</v>
          </cell>
          <cell r="E2698">
            <v>1590.528</v>
          </cell>
          <cell r="F2698">
            <v>11531</v>
          </cell>
        </row>
        <row r="2699">
          <cell r="A2699" t="str">
            <v>GRAPA RETENCION RECTA AL.2/0-4/0(266.8)</v>
          </cell>
          <cell r="B2699">
            <v>10512.700195312502</v>
          </cell>
          <cell r="C2699" t="str">
            <v>UND</v>
          </cell>
          <cell r="D2699">
            <v>12615.240234375002</v>
          </cell>
          <cell r="E2699">
            <v>2018.4384375000004</v>
          </cell>
          <cell r="F2699">
            <v>14634</v>
          </cell>
        </row>
        <row r="2700">
          <cell r="A2700" t="str">
            <v>GRAPA RETENCION RECTA ALU 4-4/0</v>
          </cell>
          <cell r="B2700">
            <v>10355</v>
          </cell>
          <cell r="C2700" t="str">
            <v>UND</v>
          </cell>
          <cell r="D2700">
            <v>12426</v>
          </cell>
          <cell r="E2700">
            <v>1988.16</v>
          </cell>
          <cell r="F2700">
            <v>14414</v>
          </cell>
        </row>
        <row r="2701">
          <cell r="A2701" t="str">
            <v>GRAPA SUJETAR ACOMETIDA</v>
          </cell>
          <cell r="B2701">
            <v>1415</v>
          </cell>
          <cell r="C2701" t="str">
            <v>UND</v>
          </cell>
          <cell r="D2701">
            <v>1698</v>
          </cell>
          <cell r="E2701">
            <v>271.68</v>
          </cell>
          <cell r="F2701">
            <v>1970</v>
          </cell>
        </row>
        <row r="2702">
          <cell r="A2702" t="str">
            <v>GRAPA SUSPENSION  AL. P/CABLE ACSR397.5</v>
          </cell>
          <cell r="B2702">
            <v>18000</v>
          </cell>
          <cell r="C2702" t="str">
            <v>UND</v>
          </cell>
          <cell r="D2702">
            <v>21600</v>
          </cell>
          <cell r="E2702">
            <v>3456</v>
          </cell>
          <cell r="F2702">
            <v>25056</v>
          </cell>
        </row>
        <row r="2703">
          <cell r="A2703" t="str">
            <v>GRAPA SUSPENSION 54/1500+UNION</v>
          </cell>
          <cell r="B2703">
            <v>5200</v>
          </cell>
          <cell r="C2703" t="str">
            <v>UND</v>
          </cell>
          <cell r="D2703">
            <v>6240</v>
          </cell>
          <cell r="E2703">
            <v>998.4</v>
          </cell>
          <cell r="F2703">
            <v>7238</v>
          </cell>
        </row>
        <row r="2704">
          <cell r="A2704" t="str">
            <v>GRAPA SUSPENSION AL 6-2/0</v>
          </cell>
          <cell r="B2704">
            <v>12558</v>
          </cell>
          <cell r="C2704" t="str">
            <v>UND</v>
          </cell>
          <cell r="D2704">
            <v>15069.599999999999</v>
          </cell>
          <cell r="E2704">
            <v>2411.136</v>
          </cell>
          <cell r="F2704">
            <v>17481</v>
          </cell>
        </row>
        <row r="2705">
          <cell r="A2705" t="str">
            <v>GRAPA SUSPENSION AL.2/0-4/0(266MCM)</v>
          </cell>
          <cell r="B2705">
            <v>12264</v>
          </cell>
          <cell r="C2705" t="str">
            <v>UND</v>
          </cell>
          <cell r="D2705">
            <v>14716.8</v>
          </cell>
          <cell r="E2705">
            <v>2354.6880000000001</v>
          </cell>
          <cell r="F2705">
            <v>17071</v>
          </cell>
        </row>
        <row r="2706">
          <cell r="A2706" t="str">
            <v>GRAPA SUSPENSION AL.500</v>
          </cell>
          <cell r="B2706">
            <v>14620</v>
          </cell>
          <cell r="C2706" t="str">
            <v>UND</v>
          </cell>
          <cell r="D2706">
            <v>17544</v>
          </cell>
          <cell r="E2706">
            <v>2807.04</v>
          </cell>
          <cell r="F2706">
            <v>20351</v>
          </cell>
        </row>
        <row r="2707">
          <cell r="A2707" t="str">
            <v>GRAPA SUSPENSION EN BRONCE</v>
          </cell>
          <cell r="B2707">
            <v>26000</v>
          </cell>
          <cell r="C2707" t="str">
            <v>UND</v>
          </cell>
          <cell r="D2707">
            <v>31200</v>
          </cell>
          <cell r="E2707">
            <v>4992</v>
          </cell>
          <cell r="F2707">
            <v>36192</v>
          </cell>
        </row>
        <row r="2708">
          <cell r="A2708" t="str">
            <v>GRAPA SUSPENSION P/CABLE GUARDA 1/8-3/8</v>
          </cell>
          <cell r="B2708">
            <v>11550</v>
          </cell>
          <cell r="C2708" t="str">
            <v>UND</v>
          </cell>
          <cell r="D2708">
            <v>13860</v>
          </cell>
          <cell r="E2708">
            <v>2217.6</v>
          </cell>
          <cell r="F2708">
            <v>16078</v>
          </cell>
        </row>
        <row r="2709">
          <cell r="A2709" t="str">
            <v>GRAPA SUSPENSION PS54/1500</v>
          </cell>
          <cell r="B2709">
            <v>4000</v>
          </cell>
          <cell r="C2709" t="str">
            <v>UND</v>
          </cell>
          <cell r="D2709">
            <v>4800</v>
          </cell>
          <cell r="E2709">
            <v>768</v>
          </cell>
          <cell r="F2709">
            <v>5568</v>
          </cell>
        </row>
        <row r="2710">
          <cell r="A2710" t="str">
            <v>GRAPADE HIERRO/30X15 NORMA 536</v>
          </cell>
          <cell r="B2710">
            <v>7981</v>
          </cell>
          <cell r="C2710" t="str">
            <v>UND</v>
          </cell>
          <cell r="D2710">
            <v>9577.1999999999989</v>
          </cell>
          <cell r="E2710">
            <v>1532.3519999999999</v>
          </cell>
          <cell r="F2710">
            <v>11110</v>
          </cell>
        </row>
        <row r="2711">
          <cell r="A2711" t="str">
            <v>GUARDACABO PESADO 1/2-3/8</v>
          </cell>
          <cell r="B2711">
            <v>650</v>
          </cell>
          <cell r="C2711" t="str">
            <v>UND</v>
          </cell>
          <cell r="D2711">
            <v>780</v>
          </cell>
          <cell r="E2711">
            <v>124.8</v>
          </cell>
          <cell r="F2711">
            <v>905</v>
          </cell>
        </row>
        <row r="2712">
          <cell r="A2712" t="str">
            <v>GUARDACABO PESADO 1/2-5/8</v>
          </cell>
          <cell r="B2712">
            <v>368</v>
          </cell>
          <cell r="C2712" t="str">
            <v>UND</v>
          </cell>
          <cell r="D2712">
            <v>441.59999999999997</v>
          </cell>
          <cell r="E2712">
            <v>70.655999999999992</v>
          </cell>
          <cell r="F2712">
            <v>512</v>
          </cell>
        </row>
        <row r="2713">
          <cell r="A2713" t="str">
            <v>GUARDACABO PESADO 1/4</v>
          </cell>
          <cell r="B2713">
            <v>330</v>
          </cell>
          <cell r="C2713" t="str">
            <v>UND</v>
          </cell>
          <cell r="D2713">
            <v>396</v>
          </cell>
          <cell r="E2713">
            <v>63.36</v>
          </cell>
          <cell r="F2713">
            <v>459</v>
          </cell>
        </row>
        <row r="2714">
          <cell r="A2714" t="str">
            <v>GUARDAMOTOR  1.8 - 2.5 AMP</v>
          </cell>
          <cell r="B2714">
            <v>132800</v>
          </cell>
          <cell r="C2714" t="str">
            <v>UND</v>
          </cell>
          <cell r="D2714">
            <v>159360</v>
          </cell>
          <cell r="E2714">
            <v>25497.600000000002</v>
          </cell>
          <cell r="F2714">
            <v>184858</v>
          </cell>
        </row>
        <row r="2715">
          <cell r="A2715" t="str">
            <v>GUARDAMOTOR  11.0 - 16.0 AMP</v>
          </cell>
          <cell r="B2715">
            <v>167200</v>
          </cell>
          <cell r="C2715" t="str">
            <v>UND</v>
          </cell>
          <cell r="D2715">
            <v>200640</v>
          </cell>
          <cell r="E2715">
            <v>32102.400000000001</v>
          </cell>
          <cell r="F2715">
            <v>232742</v>
          </cell>
        </row>
        <row r="2716">
          <cell r="A2716" t="str">
            <v>GUARDAMOTOR  3VR 1,4 - 2,0 A</v>
          </cell>
          <cell r="B2716">
            <v>132800</v>
          </cell>
          <cell r="C2716" t="str">
            <v>UND</v>
          </cell>
          <cell r="D2716">
            <v>159360</v>
          </cell>
          <cell r="E2716">
            <v>25497.600000000002</v>
          </cell>
          <cell r="F2716">
            <v>184858</v>
          </cell>
        </row>
        <row r="2717">
          <cell r="A2717" t="str">
            <v>GUARDAMOTOR 0..25-0.44</v>
          </cell>
          <cell r="B2717">
            <v>136000</v>
          </cell>
          <cell r="C2717" t="str">
            <v>UND</v>
          </cell>
          <cell r="D2717">
            <v>163200</v>
          </cell>
          <cell r="E2717">
            <v>26112</v>
          </cell>
          <cell r="F2717">
            <v>189312</v>
          </cell>
        </row>
        <row r="2718">
          <cell r="A2718" t="str">
            <v>GUARDAMOTOR 0.7-1.0 AMP</v>
          </cell>
          <cell r="B2718">
            <v>132800</v>
          </cell>
          <cell r="C2718" t="str">
            <v>UND</v>
          </cell>
          <cell r="D2718">
            <v>159360</v>
          </cell>
          <cell r="E2718">
            <v>25497.600000000002</v>
          </cell>
          <cell r="F2718">
            <v>184858</v>
          </cell>
        </row>
        <row r="2719">
          <cell r="A2719" t="str">
            <v>GUARDAMOTOR 0.8-1SAMP MARCA KM</v>
          </cell>
          <cell r="B2719">
            <v>4000</v>
          </cell>
          <cell r="C2719" t="str">
            <v>UND</v>
          </cell>
          <cell r="D2719">
            <v>4800</v>
          </cell>
          <cell r="E2719">
            <v>768</v>
          </cell>
          <cell r="F2719">
            <v>5568</v>
          </cell>
        </row>
        <row r="2720">
          <cell r="A2720" t="str">
            <v>GUARDAMOTOR 1.0-1.6AMP</v>
          </cell>
          <cell r="B2720">
            <v>132800</v>
          </cell>
          <cell r="C2720" t="str">
            <v>UND</v>
          </cell>
          <cell r="D2720">
            <v>159360</v>
          </cell>
          <cell r="E2720">
            <v>25497.600000000002</v>
          </cell>
          <cell r="F2720">
            <v>184858</v>
          </cell>
        </row>
        <row r="2721">
          <cell r="A2721" t="str">
            <v>GUARDAMOTOR 1.6-2.4 SIEMENS</v>
          </cell>
          <cell r="B2721">
            <v>3000</v>
          </cell>
          <cell r="C2721" t="str">
            <v>UND</v>
          </cell>
          <cell r="D2721">
            <v>3600</v>
          </cell>
          <cell r="E2721">
            <v>576</v>
          </cell>
          <cell r="F2721">
            <v>4176</v>
          </cell>
        </row>
        <row r="2722">
          <cell r="A2722" t="str">
            <v>GUARDAMOTOR 10-16AMP MARCA ABB</v>
          </cell>
          <cell r="B2722">
            <v>3000</v>
          </cell>
          <cell r="C2722" t="str">
            <v>UND</v>
          </cell>
          <cell r="D2722">
            <v>3600</v>
          </cell>
          <cell r="E2722">
            <v>576</v>
          </cell>
          <cell r="F2722">
            <v>4176</v>
          </cell>
        </row>
        <row r="2723">
          <cell r="A2723" t="str">
            <v>GUARDAMOTOR 1-1.6 MARCA KM</v>
          </cell>
          <cell r="B2723">
            <v>600</v>
          </cell>
          <cell r="C2723" t="str">
            <v>UND</v>
          </cell>
          <cell r="D2723">
            <v>720</v>
          </cell>
          <cell r="E2723">
            <v>115.2</v>
          </cell>
          <cell r="F2723">
            <v>835</v>
          </cell>
        </row>
        <row r="2724">
          <cell r="A2724" t="str">
            <v>GUARDAMOTOR 1-1.6 MARCA TM</v>
          </cell>
          <cell r="B2724">
            <v>500</v>
          </cell>
          <cell r="C2724" t="str">
            <v>UND</v>
          </cell>
          <cell r="D2724">
            <v>600</v>
          </cell>
          <cell r="E2724">
            <v>96</v>
          </cell>
          <cell r="F2724">
            <v>696</v>
          </cell>
        </row>
        <row r="2725">
          <cell r="A2725" t="str">
            <v>GUARDAMOTOR 14.0-20.0AMP</v>
          </cell>
          <cell r="B2725">
            <v>167200</v>
          </cell>
          <cell r="C2725" t="str">
            <v>UND</v>
          </cell>
          <cell r="D2725">
            <v>200640</v>
          </cell>
          <cell r="E2725">
            <v>32102.400000000001</v>
          </cell>
          <cell r="F2725">
            <v>232742</v>
          </cell>
        </row>
        <row r="2726">
          <cell r="A2726" t="str">
            <v>GUARDAMOTOR 16-20AMP MARCA KM</v>
          </cell>
          <cell r="B2726">
            <v>3000</v>
          </cell>
          <cell r="C2726" t="str">
            <v>UND</v>
          </cell>
          <cell r="D2726">
            <v>3600</v>
          </cell>
          <cell r="E2726">
            <v>576</v>
          </cell>
          <cell r="F2726">
            <v>4176</v>
          </cell>
        </row>
        <row r="2727">
          <cell r="A2727" t="str">
            <v>GUARDAMOTOR 16-25A ISKRA</v>
          </cell>
          <cell r="B2727">
            <v>500</v>
          </cell>
          <cell r="C2727" t="str">
            <v>UND</v>
          </cell>
          <cell r="D2727">
            <v>600</v>
          </cell>
          <cell r="E2727">
            <v>96</v>
          </cell>
          <cell r="F2727">
            <v>696</v>
          </cell>
        </row>
        <row r="2728">
          <cell r="A2728" t="str">
            <v>GUARDAMOTOR 18.0-25.0AMP</v>
          </cell>
          <cell r="B2728">
            <v>205900</v>
          </cell>
          <cell r="C2728" t="str">
            <v>UND</v>
          </cell>
          <cell r="D2728">
            <v>247080</v>
          </cell>
          <cell r="E2728">
            <v>39532.800000000003</v>
          </cell>
          <cell r="F2728">
            <v>286613</v>
          </cell>
        </row>
        <row r="2729">
          <cell r="A2729" t="str">
            <v>GUARDAMOTOR 2.5-4A TIPO ANTIGUO SIEMENS</v>
          </cell>
          <cell r="B2729">
            <v>500</v>
          </cell>
          <cell r="C2729" t="str">
            <v>UND</v>
          </cell>
          <cell r="D2729">
            <v>600</v>
          </cell>
          <cell r="E2729">
            <v>96</v>
          </cell>
          <cell r="F2729">
            <v>696</v>
          </cell>
        </row>
        <row r="2730">
          <cell r="A2730" t="str">
            <v>GUARDAMOTOR 2.8 - 4.0 AMP</v>
          </cell>
          <cell r="B2730">
            <v>132800</v>
          </cell>
          <cell r="C2730" t="str">
            <v>UND</v>
          </cell>
          <cell r="D2730">
            <v>159360</v>
          </cell>
          <cell r="E2730">
            <v>25497.600000000002</v>
          </cell>
          <cell r="F2730">
            <v>184858</v>
          </cell>
        </row>
        <row r="2731">
          <cell r="A2731" t="str">
            <v>GUARDAMOTOR 22-32AMP</v>
          </cell>
          <cell r="B2731">
            <v>315120</v>
          </cell>
          <cell r="C2731" t="str">
            <v>UND</v>
          </cell>
          <cell r="D2731">
            <v>378144</v>
          </cell>
          <cell r="E2731">
            <v>60503.040000000001</v>
          </cell>
          <cell r="F2731">
            <v>438647</v>
          </cell>
        </row>
        <row r="2732">
          <cell r="A2732" t="str">
            <v>GUARDAMOTOR 2-3.2 MARCA SIEMENS</v>
          </cell>
          <cell r="B2732">
            <v>3000</v>
          </cell>
          <cell r="C2732" t="str">
            <v>UND</v>
          </cell>
          <cell r="D2732">
            <v>3600</v>
          </cell>
          <cell r="E2732">
            <v>576</v>
          </cell>
          <cell r="F2732">
            <v>4176</v>
          </cell>
        </row>
        <row r="2733">
          <cell r="A2733" t="str">
            <v>GUARDAMOTOR 25-32AMP SIEMENS</v>
          </cell>
          <cell r="B2733">
            <v>3000</v>
          </cell>
          <cell r="C2733" t="str">
            <v>UND</v>
          </cell>
          <cell r="D2733">
            <v>3600</v>
          </cell>
          <cell r="E2733">
            <v>576</v>
          </cell>
          <cell r="F2733">
            <v>4176</v>
          </cell>
        </row>
        <row r="2734">
          <cell r="A2734" t="str">
            <v>GUARDAMOTOR 25-40A</v>
          </cell>
          <cell r="B2734">
            <v>501000</v>
          </cell>
          <cell r="C2734" t="str">
            <v>UND</v>
          </cell>
          <cell r="D2734">
            <v>601200</v>
          </cell>
          <cell r="E2734">
            <v>96192</v>
          </cell>
          <cell r="F2734">
            <v>697392</v>
          </cell>
        </row>
        <row r="2735">
          <cell r="A2735" t="str">
            <v>GUARDAMOTOR 28-40AMP.</v>
          </cell>
          <cell r="B2735">
            <v>432700</v>
          </cell>
          <cell r="C2735" t="str">
            <v>UND</v>
          </cell>
          <cell r="D2735">
            <v>519240</v>
          </cell>
          <cell r="E2735">
            <v>83078.400000000009</v>
          </cell>
          <cell r="F2735">
            <v>602318</v>
          </cell>
        </row>
        <row r="2736">
          <cell r="A2736" t="str">
            <v>GUARDAMOTOR 36 - 45 AMP</v>
          </cell>
          <cell r="B2736">
            <v>432700</v>
          </cell>
          <cell r="C2736" t="str">
            <v>UND</v>
          </cell>
          <cell r="D2736">
            <v>519240</v>
          </cell>
          <cell r="E2736">
            <v>83078.400000000009</v>
          </cell>
          <cell r="F2736">
            <v>602318</v>
          </cell>
        </row>
        <row r="2737">
          <cell r="A2737" t="str">
            <v>GUARDAMOTOR 3VR 2, 2 - 3,2 A</v>
          </cell>
          <cell r="B2737">
            <v>132800</v>
          </cell>
          <cell r="C2737" t="str">
            <v>UND</v>
          </cell>
          <cell r="D2737">
            <v>159360</v>
          </cell>
          <cell r="E2737">
            <v>25497.600000000002</v>
          </cell>
          <cell r="F2737">
            <v>184858</v>
          </cell>
        </row>
        <row r="2738">
          <cell r="A2738" t="str">
            <v>GUARDAMOTOR 4.0-6.0AMP</v>
          </cell>
          <cell r="B2738">
            <v>132800</v>
          </cell>
          <cell r="C2738" t="str">
            <v>UND</v>
          </cell>
          <cell r="D2738">
            <v>159360</v>
          </cell>
          <cell r="E2738">
            <v>25497.600000000002</v>
          </cell>
          <cell r="F2738">
            <v>184858</v>
          </cell>
        </row>
        <row r="2739">
          <cell r="A2739" t="str">
            <v>GUARDAMOTOR 40-63A</v>
          </cell>
          <cell r="B2739">
            <v>513000</v>
          </cell>
          <cell r="C2739" t="str">
            <v>UND</v>
          </cell>
          <cell r="D2739">
            <v>615600</v>
          </cell>
          <cell r="E2739">
            <v>98496</v>
          </cell>
          <cell r="F2739">
            <v>714096</v>
          </cell>
        </row>
        <row r="2740">
          <cell r="A2740" t="str">
            <v>GUARDAMOTOR 45-63AMP.</v>
          </cell>
          <cell r="B2740">
            <v>443100</v>
          </cell>
          <cell r="C2740" t="str">
            <v>UND</v>
          </cell>
          <cell r="D2740">
            <v>531720</v>
          </cell>
          <cell r="E2740">
            <v>85075.199999999997</v>
          </cell>
          <cell r="F2740">
            <v>616795</v>
          </cell>
        </row>
        <row r="2741">
          <cell r="A2741" t="str">
            <v>GUARDAMOTOR 4-6AMP TIPO ANTIGO KM</v>
          </cell>
          <cell r="B2741">
            <v>56420</v>
          </cell>
          <cell r="C2741" t="str">
            <v>UND</v>
          </cell>
          <cell r="D2741">
            <v>67704</v>
          </cell>
          <cell r="E2741">
            <v>10832.64</v>
          </cell>
          <cell r="F2741">
            <v>78537</v>
          </cell>
        </row>
        <row r="2742">
          <cell r="A2742" t="str">
            <v>GUARDAMOTOR 4-6AMP TIPO ANTIGUO ABB</v>
          </cell>
          <cell r="B2742">
            <v>37942.80078125</v>
          </cell>
          <cell r="C2742" t="str">
            <v>UND</v>
          </cell>
          <cell r="D2742">
            <v>45531.360937500001</v>
          </cell>
          <cell r="E2742">
            <v>7285.01775</v>
          </cell>
          <cell r="F2742">
            <v>52816</v>
          </cell>
        </row>
        <row r="2743">
          <cell r="A2743" t="str">
            <v>GUARDAMOTOR 4-6AMP TIPO ANTIGUO SIEMENS</v>
          </cell>
          <cell r="B2743">
            <v>39494</v>
          </cell>
          <cell r="C2743" t="str">
            <v>UND</v>
          </cell>
          <cell r="D2743">
            <v>47392.799999999996</v>
          </cell>
          <cell r="E2743">
            <v>7582.847999999999</v>
          </cell>
          <cell r="F2743">
            <v>54976</v>
          </cell>
        </row>
        <row r="2744">
          <cell r="A2744" t="str">
            <v>GUARDAMOTOR 5.5-8.0 AMP</v>
          </cell>
          <cell r="B2744">
            <v>132800</v>
          </cell>
          <cell r="C2744" t="str">
            <v>UND</v>
          </cell>
          <cell r="D2744">
            <v>159360</v>
          </cell>
          <cell r="E2744">
            <v>25497.600000000002</v>
          </cell>
          <cell r="F2744">
            <v>184858</v>
          </cell>
        </row>
        <row r="2745">
          <cell r="A2745" t="str">
            <v>GUARDAMOTOR 6.0-10.0AMP</v>
          </cell>
          <cell r="B2745">
            <v>167200</v>
          </cell>
          <cell r="C2745" t="str">
            <v>UND</v>
          </cell>
          <cell r="D2745">
            <v>200640</v>
          </cell>
          <cell r="E2745">
            <v>32102.400000000001</v>
          </cell>
          <cell r="F2745">
            <v>232742</v>
          </cell>
        </row>
        <row r="2746">
          <cell r="A2746" t="str">
            <v>GUARDAMOTOR 6-10A ABB</v>
          </cell>
          <cell r="B2746">
            <v>5000</v>
          </cell>
          <cell r="C2746" t="str">
            <v>UND</v>
          </cell>
          <cell r="D2746">
            <v>6000</v>
          </cell>
          <cell r="E2746">
            <v>960</v>
          </cell>
          <cell r="F2746">
            <v>6960</v>
          </cell>
        </row>
        <row r="2747">
          <cell r="A2747" t="str">
            <v>GUARDAMOTOR 63-80A</v>
          </cell>
          <cell r="B2747">
            <v>540000</v>
          </cell>
          <cell r="C2747" t="str">
            <v>UND</v>
          </cell>
          <cell r="D2747">
            <v>648000</v>
          </cell>
          <cell r="E2747">
            <v>103680</v>
          </cell>
          <cell r="F2747">
            <v>751680</v>
          </cell>
        </row>
        <row r="2748">
          <cell r="A2748" t="str">
            <v>GUARDAMOTOR ABB</v>
          </cell>
          <cell r="B2748">
            <v>59241.601562499993</v>
          </cell>
          <cell r="C2748" t="str">
            <v>UND</v>
          </cell>
          <cell r="D2748">
            <v>71089.921874999985</v>
          </cell>
          <cell r="E2748">
            <v>11374.387499999997</v>
          </cell>
          <cell r="F2748">
            <v>82464</v>
          </cell>
        </row>
        <row r="2749">
          <cell r="A2749" t="str">
            <v>GUARDAMOTOR TIPO MS325-12.5 ABB</v>
          </cell>
          <cell r="B2749">
            <v>59241.601562499993</v>
          </cell>
          <cell r="C2749" t="str">
            <v>UND</v>
          </cell>
          <cell r="D2749">
            <v>71089.921874999985</v>
          </cell>
          <cell r="E2749">
            <v>11374.387499999997</v>
          </cell>
          <cell r="F2749">
            <v>82464</v>
          </cell>
        </row>
        <row r="2750">
          <cell r="A2750" t="str">
            <v>GUARDAMOTOR TIPO MS325-6.0 ABB</v>
          </cell>
          <cell r="B2750">
            <v>46339.69921875</v>
          </cell>
          <cell r="C2750" t="str">
            <v>UND</v>
          </cell>
          <cell r="D2750">
            <v>55607.639062499999</v>
          </cell>
          <cell r="E2750">
            <v>8897.2222500000007</v>
          </cell>
          <cell r="F2750">
            <v>64505</v>
          </cell>
        </row>
        <row r="2751">
          <cell r="A2751" t="str">
            <v>HEBILLA ACERO INOXIDABLE DE 1/2 BANDIT</v>
          </cell>
          <cell r="B2751">
            <v>301</v>
          </cell>
          <cell r="C2751" t="str">
            <v>UND</v>
          </cell>
          <cell r="D2751">
            <v>361.2</v>
          </cell>
          <cell r="E2751">
            <v>57.792000000000002</v>
          </cell>
          <cell r="F2751">
            <v>419</v>
          </cell>
        </row>
        <row r="2752">
          <cell r="A2752" t="str">
            <v>HEBILLA ACERO INOXIDABLE DE 3/4 BANDIT</v>
          </cell>
          <cell r="B2752">
            <v>412</v>
          </cell>
          <cell r="C2752" t="str">
            <v>UND</v>
          </cell>
          <cell r="D2752">
            <v>494.4</v>
          </cell>
          <cell r="E2752">
            <v>79.103999999999999</v>
          </cell>
          <cell r="F2752">
            <v>574</v>
          </cell>
        </row>
        <row r="2753">
          <cell r="A2753" t="str">
            <v>HEBILLA ACERO INOXIDABLE DE 3/4 CAHORS</v>
          </cell>
          <cell r="B2753">
            <v>284</v>
          </cell>
          <cell r="C2753" t="str">
            <v>UND</v>
          </cell>
          <cell r="D2753">
            <v>340.8</v>
          </cell>
          <cell r="E2753">
            <v>54.528000000000006</v>
          </cell>
          <cell r="F2753">
            <v>395</v>
          </cell>
        </row>
        <row r="2754">
          <cell r="A2754" t="str">
            <v>HEBILLA ACERO INOXIDABLE DE 3/8 BANDIT</v>
          </cell>
          <cell r="B2754">
            <v>232</v>
          </cell>
          <cell r="C2754" t="str">
            <v>UND</v>
          </cell>
          <cell r="D2754">
            <v>278.39999999999998</v>
          </cell>
          <cell r="E2754">
            <v>44.543999999999997</v>
          </cell>
          <cell r="F2754">
            <v>323</v>
          </cell>
        </row>
        <row r="2755">
          <cell r="A2755" t="str">
            <v>HEBILLA ACERO INOXIDABLE DE 5/8 BANDIT</v>
          </cell>
          <cell r="B2755">
            <v>353</v>
          </cell>
          <cell r="C2755" t="str">
            <v>UND</v>
          </cell>
          <cell r="D2755">
            <v>423.59999999999997</v>
          </cell>
          <cell r="E2755">
            <v>67.775999999999996</v>
          </cell>
          <cell r="F2755">
            <v>491</v>
          </cell>
        </row>
        <row r="2756">
          <cell r="A2756" t="str">
            <v>HERRAJE GUITARRA</v>
          </cell>
          <cell r="B2756">
            <v>13163</v>
          </cell>
          <cell r="C2756" t="str">
            <v>UND</v>
          </cell>
          <cell r="D2756">
            <v>15795.599999999999</v>
          </cell>
          <cell r="E2756">
            <v>2527.2959999999998</v>
          </cell>
          <cell r="F2756">
            <v>18323</v>
          </cell>
        </row>
        <row r="2757">
          <cell r="A2757" t="str">
            <v>HERRAJE PARA CAJA CTT Y CTI</v>
          </cell>
          <cell r="B2757">
            <v>1352.40002441406</v>
          </cell>
          <cell r="C2757" t="str">
            <v>UND</v>
          </cell>
          <cell r="D2757">
            <v>1622.880029296872</v>
          </cell>
          <cell r="E2757">
            <v>259.66080468749954</v>
          </cell>
          <cell r="F2757">
            <v>1883</v>
          </cell>
        </row>
        <row r="2758">
          <cell r="A2758" t="str">
            <v>HERRAJE PARA SWITCH GF</v>
          </cell>
          <cell r="B2758">
            <v>2000</v>
          </cell>
          <cell r="C2758" t="str">
            <v>UND</v>
          </cell>
          <cell r="D2758">
            <v>2400</v>
          </cell>
          <cell r="E2758">
            <v>384</v>
          </cell>
          <cell r="F2758">
            <v>2784</v>
          </cell>
        </row>
        <row r="2759">
          <cell r="A2759" t="str">
            <v>HERRAJE SOP.SECCIONADOR 600/630AMP ELECT</v>
          </cell>
          <cell r="B2759">
            <v>4160</v>
          </cell>
          <cell r="C2759" t="str">
            <v>UND</v>
          </cell>
          <cell r="D2759">
            <v>4992</v>
          </cell>
          <cell r="E2759">
            <v>798.72</v>
          </cell>
          <cell r="F2759">
            <v>5791</v>
          </cell>
        </row>
        <row r="2760">
          <cell r="A2760" t="str">
            <v>HERRAJE SOPOR. SECCIONADOR 160AMP.TORNIL</v>
          </cell>
          <cell r="B2760">
            <v>3410</v>
          </cell>
          <cell r="C2760" t="str">
            <v>UND</v>
          </cell>
          <cell r="D2760">
            <v>4092</v>
          </cell>
          <cell r="E2760">
            <v>654.72</v>
          </cell>
          <cell r="F2760">
            <v>4747</v>
          </cell>
        </row>
        <row r="2761">
          <cell r="A2761" t="str">
            <v>HERRAJE TEMPLETE GUITARRA TIPO TELECOM</v>
          </cell>
          <cell r="B2761">
            <v>15680</v>
          </cell>
          <cell r="C2761" t="str">
            <v>UND</v>
          </cell>
          <cell r="D2761">
            <v>18816</v>
          </cell>
          <cell r="E2761">
            <v>3010.56</v>
          </cell>
          <cell r="F2761">
            <v>21827</v>
          </cell>
        </row>
        <row r="2762">
          <cell r="A2762" t="str">
            <v>HERRAMIENTA LOAD BUSTER / CAJA PLASTICA</v>
          </cell>
          <cell r="B2762">
            <v>3220000</v>
          </cell>
          <cell r="C2762" t="str">
            <v>UND</v>
          </cell>
          <cell r="D2762">
            <v>3864000</v>
          </cell>
          <cell r="E2762">
            <v>618240</v>
          </cell>
          <cell r="F2762">
            <v>4482240</v>
          </cell>
        </row>
        <row r="2763">
          <cell r="A2763" t="str">
            <v>HERRAMIENTA MANUAL ACOTCHLOK</v>
          </cell>
          <cell r="B2763">
            <v>126885</v>
          </cell>
          <cell r="C2763" t="str">
            <v>UND</v>
          </cell>
          <cell r="D2763">
            <v>152262</v>
          </cell>
          <cell r="E2763">
            <v>24361.920000000002</v>
          </cell>
          <cell r="F2763">
            <v>176624</v>
          </cell>
        </row>
        <row r="2764">
          <cell r="A2764" t="str">
            <v>HIDROSOLTA</v>
          </cell>
          <cell r="B2764">
            <v>6200</v>
          </cell>
          <cell r="C2764" t="str">
            <v>KG</v>
          </cell>
          <cell r="D2764">
            <v>7440</v>
          </cell>
          <cell r="E2764">
            <v>1190.4000000000001</v>
          </cell>
          <cell r="F2764">
            <v>8630</v>
          </cell>
        </row>
        <row r="2765">
          <cell r="A2765" t="str">
            <v>HITER DE REGULACION 106/144 AMP.</v>
          </cell>
          <cell r="B2765">
            <v>58700</v>
          </cell>
          <cell r="C2765" t="str">
            <v>UND</v>
          </cell>
          <cell r="D2765">
            <v>70440</v>
          </cell>
          <cell r="E2765">
            <v>11270.4</v>
          </cell>
          <cell r="F2765">
            <v>81710</v>
          </cell>
        </row>
        <row r="2766">
          <cell r="A2766" t="str">
            <v>HOROMETRO 110V.</v>
          </cell>
          <cell r="B2766">
            <v>171400</v>
          </cell>
          <cell r="C2766" t="str">
            <v>UND</v>
          </cell>
          <cell r="D2766">
            <v>205680</v>
          </cell>
          <cell r="E2766">
            <v>32908.800000000003</v>
          </cell>
          <cell r="F2766">
            <v>238589</v>
          </cell>
        </row>
        <row r="2767">
          <cell r="A2767" t="str">
            <v>HOROMETRO 220V.</v>
          </cell>
          <cell r="B2767">
            <v>171400</v>
          </cell>
          <cell r="C2767" t="str">
            <v>UND</v>
          </cell>
          <cell r="D2767">
            <v>205680</v>
          </cell>
          <cell r="E2767">
            <v>32908.800000000003</v>
          </cell>
          <cell r="F2767">
            <v>238589</v>
          </cell>
        </row>
        <row r="2768">
          <cell r="A2768" t="str">
            <v>HOROMETRO 72X72 110V SIEMENS</v>
          </cell>
          <cell r="B2768">
            <v>56420</v>
          </cell>
          <cell r="C2768" t="str">
            <v>UND</v>
          </cell>
          <cell r="D2768">
            <v>67704</v>
          </cell>
          <cell r="E2768">
            <v>10832.64</v>
          </cell>
          <cell r="F2768">
            <v>78537</v>
          </cell>
        </row>
        <row r="2769">
          <cell r="A2769" t="str">
            <v>IMPRIMANTE</v>
          </cell>
          <cell r="B2769">
            <v>199043</v>
          </cell>
          <cell r="C2769" t="str">
            <v>UND</v>
          </cell>
          <cell r="D2769">
            <v>238851.59999999998</v>
          </cell>
          <cell r="E2769">
            <v>38216.255999999994</v>
          </cell>
          <cell r="F2769">
            <v>277068</v>
          </cell>
        </row>
        <row r="2770">
          <cell r="A2770" t="str">
            <v>INT 2X(125)A (25KA)240V TIPO GI2125 WH</v>
          </cell>
          <cell r="B2770">
            <v>193817.40625</v>
          </cell>
          <cell r="C2770" t="str">
            <v>UND</v>
          </cell>
          <cell r="D2770">
            <v>232580.88749999998</v>
          </cell>
          <cell r="E2770">
            <v>37212.941999999995</v>
          </cell>
          <cell r="F2770">
            <v>269794</v>
          </cell>
        </row>
        <row r="2771">
          <cell r="A2771" t="str">
            <v>INT 2X(30)A (25KA)240V TIPO GI2030 WH</v>
          </cell>
          <cell r="B2771">
            <v>53578.80078125</v>
          </cell>
          <cell r="C2771" t="str">
            <v>UND</v>
          </cell>
          <cell r="D2771">
            <v>64294.560937499999</v>
          </cell>
          <cell r="E2771">
            <v>10287.12975</v>
          </cell>
          <cell r="F2771">
            <v>74582</v>
          </cell>
        </row>
        <row r="2772">
          <cell r="A2772" t="str">
            <v>INT 2X(30)A 240V DE SEGURIDAD P/FUSIBLE</v>
          </cell>
          <cell r="B2772">
            <v>52600</v>
          </cell>
          <cell r="C2772" t="str">
            <v>UND</v>
          </cell>
          <cell r="D2772">
            <v>63120</v>
          </cell>
          <cell r="E2772">
            <v>10099.200000000001</v>
          </cell>
          <cell r="F2772">
            <v>73219</v>
          </cell>
        </row>
        <row r="2773">
          <cell r="A2773" t="str">
            <v>INT 2X(60)A (25KA)240V TIPO GI2060 WH</v>
          </cell>
          <cell r="B2773">
            <v>95121.601562500015</v>
          </cell>
          <cell r="C2773" t="str">
            <v>UND</v>
          </cell>
          <cell r="D2773">
            <v>114145.92187500001</v>
          </cell>
          <cell r="E2773">
            <v>18263.347500000003</v>
          </cell>
          <cell r="F2773">
            <v>132409</v>
          </cell>
        </row>
        <row r="2774">
          <cell r="A2774" t="str">
            <v>INT 2X(80)A (25KA)240V TIPO GI2080 WH</v>
          </cell>
          <cell r="B2774">
            <v>84760.203125</v>
          </cell>
          <cell r="C2774" t="str">
            <v>UND</v>
          </cell>
          <cell r="D2774">
            <v>101712.24374999999</v>
          </cell>
          <cell r="E2774">
            <v>16273.958999999999</v>
          </cell>
          <cell r="F2774">
            <v>117986</v>
          </cell>
        </row>
        <row r="2775">
          <cell r="A2775" t="str">
            <v>INT 3X(100)A (10KA)240V TIPO FAL320100 S</v>
          </cell>
          <cell r="B2775">
            <v>191000</v>
          </cell>
          <cell r="C2775" t="str">
            <v>UND</v>
          </cell>
          <cell r="D2775">
            <v>229200</v>
          </cell>
          <cell r="E2775">
            <v>36672</v>
          </cell>
          <cell r="F2775">
            <v>265872</v>
          </cell>
        </row>
        <row r="2776">
          <cell r="A2776" t="str">
            <v>INT 3X(100)A (14KA)600V TIPO FAL360100 S</v>
          </cell>
          <cell r="B2776">
            <v>280000</v>
          </cell>
          <cell r="C2776" t="str">
            <v>UND</v>
          </cell>
          <cell r="D2776">
            <v>336000</v>
          </cell>
          <cell r="E2776">
            <v>53760</v>
          </cell>
          <cell r="F2776">
            <v>389760</v>
          </cell>
        </row>
        <row r="2777">
          <cell r="A2777" t="str">
            <v>INT 3X(100)A (25KA)240V TIPO C100E</v>
          </cell>
          <cell r="B2777">
            <v>177100</v>
          </cell>
          <cell r="C2777" t="str">
            <v>UND</v>
          </cell>
          <cell r="D2777">
            <v>212520</v>
          </cell>
          <cell r="E2777">
            <v>34003.199999999997</v>
          </cell>
          <cell r="F2777">
            <v>246523</v>
          </cell>
        </row>
        <row r="2778">
          <cell r="A2778" t="str">
            <v>INT 3X(100)A (25KA)240V TIPO GI3100 WH</v>
          </cell>
          <cell r="B2778">
            <v>170000</v>
          </cell>
          <cell r="C2778" t="str">
            <v>UND</v>
          </cell>
          <cell r="D2778">
            <v>204000</v>
          </cell>
          <cell r="E2778">
            <v>32640</v>
          </cell>
          <cell r="F2778">
            <v>236640</v>
          </cell>
        </row>
        <row r="2779">
          <cell r="A2779" t="str">
            <v>INT 3X(100)A (25KA)240V TIPO NB100N</v>
          </cell>
          <cell r="B2779">
            <v>185000</v>
          </cell>
          <cell r="C2779" t="str">
            <v>UND</v>
          </cell>
          <cell r="D2779">
            <v>222000</v>
          </cell>
          <cell r="E2779">
            <v>35520</v>
          </cell>
          <cell r="F2779">
            <v>257520</v>
          </cell>
        </row>
        <row r="2780">
          <cell r="A2780" t="str">
            <v>INT 3X(100)A (65KA)240V TIPO FD3100L WH</v>
          </cell>
          <cell r="B2780">
            <v>289500</v>
          </cell>
          <cell r="C2780" t="str">
            <v>UND</v>
          </cell>
          <cell r="D2780">
            <v>347400</v>
          </cell>
          <cell r="E2780">
            <v>55584</v>
          </cell>
          <cell r="F2780">
            <v>402984</v>
          </cell>
        </row>
        <row r="2781">
          <cell r="A2781" t="str">
            <v>INT 3X(100)A 240V DE SEGURIDAD P/FUSIBLE</v>
          </cell>
          <cell r="B2781">
            <v>138900</v>
          </cell>
          <cell r="C2781" t="str">
            <v>UND</v>
          </cell>
          <cell r="D2781">
            <v>166680</v>
          </cell>
          <cell r="E2781">
            <v>26668.799999999999</v>
          </cell>
          <cell r="F2781">
            <v>193349</v>
          </cell>
        </row>
        <row r="2782">
          <cell r="A2782" t="str">
            <v>INT 3X(100/125)A (85KA)240V NS160N TM125</v>
          </cell>
          <cell r="B2782">
            <v>503000</v>
          </cell>
          <cell r="C2782" t="str">
            <v>UND</v>
          </cell>
          <cell r="D2782">
            <v>603600</v>
          </cell>
          <cell r="E2782">
            <v>96576</v>
          </cell>
          <cell r="F2782">
            <v>700176</v>
          </cell>
        </row>
        <row r="2783">
          <cell r="A2783" t="str">
            <v>INT 3X(1000)A (22KA)600V TIPO MAL361000</v>
          </cell>
          <cell r="B2783">
            <v>4550000</v>
          </cell>
          <cell r="C2783" t="str">
            <v>UND</v>
          </cell>
          <cell r="D2783">
            <v>5460000</v>
          </cell>
          <cell r="E2783">
            <v>873600</v>
          </cell>
          <cell r="F2783">
            <v>6333600</v>
          </cell>
        </row>
        <row r="2784">
          <cell r="A2784" t="str">
            <v>INT 3X(12.8/16)A (85KA)240V NS100N TM16D</v>
          </cell>
          <cell r="B2784">
            <v>299000</v>
          </cell>
          <cell r="C2784" t="str">
            <v>UND</v>
          </cell>
          <cell r="D2784">
            <v>358800</v>
          </cell>
          <cell r="E2784">
            <v>57408</v>
          </cell>
          <cell r="F2784">
            <v>416208</v>
          </cell>
        </row>
        <row r="2785">
          <cell r="A2785" t="str">
            <v>INT 3X(1200)A (42KA)600V TIPO PAF361200</v>
          </cell>
          <cell r="B2785">
            <v>5850000</v>
          </cell>
          <cell r="C2785" t="str">
            <v>UND</v>
          </cell>
          <cell r="D2785">
            <v>7020000</v>
          </cell>
          <cell r="E2785">
            <v>1123200</v>
          </cell>
          <cell r="F2785">
            <v>8143200</v>
          </cell>
        </row>
        <row r="2786">
          <cell r="A2786" t="str">
            <v>INT 3X(125)A (22KA)600V TIPO KAL36125 SQ</v>
          </cell>
          <cell r="B2786">
            <v>422000</v>
          </cell>
          <cell r="C2786" t="str">
            <v>UND</v>
          </cell>
          <cell r="D2786">
            <v>506400</v>
          </cell>
          <cell r="E2786">
            <v>81024</v>
          </cell>
          <cell r="F2786">
            <v>587424</v>
          </cell>
        </row>
        <row r="2787">
          <cell r="A2787" t="str">
            <v>INT 3X(125)A (25KA)240V TIPO GI3125 WH</v>
          </cell>
          <cell r="B2787">
            <v>372800</v>
          </cell>
          <cell r="C2787" t="str">
            <v>UND</v>
          </cell>
          <cell r="D2787">
            <v>447360</v>
          </cell>
          <cell r="E2787">
            <v>71577.600000000006</v>
          </cell>
          <cell r="F2787">
            <v>518938</v>
          </cell>
        </row>
        <row r="2788">
          <cell r="A2788" t="str">
            <v>INT 3X(125)A (65KA)240V TIPO FD3125L WH</v>
          </cell>
          <cell r="B2788">
            <v>421100</v>
          </cell>
          <cell r="C2788" t="str">
            <v>UND</v>
          </cell>
          <cell r="D2788">
            <v>505320</v>
          </cell>
          <cell r="E2788">
            <v>80851.199999999997</v>
          </cell>
          <cell r="F2788">
            <v>586171</v>
          </cell>
        </row>
        <row r="2789">
          <cell r="A2789" t="str">
            <v>INT 3X(128/160)A (85KA)240V NS160N TM160</v>
          </cell>
          <cell r="B2789">
            <v>650000</v>
          </cell>
          <cell r="C2789" t="str">
            <v>UND</v>
          </cell>
          <cell r="D2789">
            <v>780000</v>
          </cell>
          <cell r="E2789">
            <v>124800</v>
          </cell>
          <cell r="F2789">
            <v>904800</v>
          </cell>
        </row>
        <row r="2790">
          <cell r="A2790" t="str">
            <v>INT 3X(15)A (10KA)240V TIPO FAL32015 SQ</v>
          </cell>
          <cell r="B2790">
            <v>173000</v>
          </cell>
          <cell r="C2790" t="str">
            <v>UND</v>
          </cell>
          <cell r="D2790">
            <v>207600</v>
          </cell>
          <cell r="E2790">
            <v>33216</v>
          </cell>
          <cell r="F2790">
            <v>240816</v>
          </cell>
        </row>
        <row r="2791">
          <cell r="A2791" t="str">
            <v>INT 3X(15)A (14KA)600V TIPO FAL36015 SQ</v>
          </cell>
          <cell r="B2791">
            <v>272000</v>
          </cell>
          <cell r="C2791" t="str">
            <v>UND</v>
          </cell>
          <cell r="D2791">
            <v>326400</v>
          </cell>
          <cell r="E2791">
            <v>52224</v>
          </cell>
          <cell r="F2791">
            <v>378624</v>
          </cell>
        </row>
        <row r="2792">
          <cell r="A2792" t="str">
            <v>INT 3X(15)A (15KA)240V TIPO NB50N</v>
          </cell>
          <cell r="B2792">
            <v>117000</v>
          </cell>
          <cell r="C2792" t="str">
            <v>UND</v>
          </cell>
          <cell r="D2792">
            <v>140400</v>
          </cell>
          <cell r="E2792">
            <v>22464</v>
          </cell>
          <cell r="F2792">
            <v>162864</v>
          </cell>
        </row>
        <row r="2793">
          <cell r="A2793" t="str">
            <v>INT 3X(15)A (25KA)240V TIPO C100E</v>
          </cell>
          <cell r="B2793">
            <v>143000</v>
          </cell>
          <cell r="C2793" t="str">
            <v>UND</v>
          </cell>
          <cell r="D2793">
            <v>171600</v>
          </cell>
          <cell r="E2793">
            <v>27456</v>
          </cell>
          <cell r="F2793">
            <v>199056</v>
          </cell>
        </row>
        <row r="2794">
          <cell r="A2794" t="str">
            <v>INT 3X(15)A (25KA)240V TIPO GI3015 WH</v>
          </cell>
          <cell r="B2794">
            <v>155000</v>
          </cell>
          <cell r="C2794" t="str">
            <v>UND</v>
          </cell>
          <cell r="D2794">
            <v>186000</v>
          </cell>
          <cell r="E2794">
            <v>29760</v>
          </cell>
          <cell r="F2794">
            <v>215760</v>
          </cell>
        </row>
        <row r="2795">
          <cell r="A2795" t="str">
            <v>INT 3X(15)A (25KA)240V TIPO NB100N</v>
          </cell>
          <cell r="B2795">
            <v>163000</v>
          </cell>
          <cell r="C2795" t="str">
            <v>UND</v>
          </cell>
          <cell r="D2795">
            <v>195600</v>
          </cell>
          <cell r="E2795">
            <v>31296</v>
          </cell>
          <cell r="F2795">
            <v>226896</v>
          </cell>
        </row>
        <row r="2796">
          <cell r="A2796" t="str">
            <v>INT 3X(15)A (65KA)240V TIPO FD3015L WH</v>
          </cell>
          <cell r="B2796">
            <v>258800</v>
          </cell>
          <cell r="C2796" t="str">
            <v>UND</v>
          </cell>
          <cell r="D2796">
            <v>310560</v>
          </cell>
          <cell r="E2796">
            <v>49689.599999999999</v>
          </cell>
          <cell r="F2796">
            <v>360250</v>
          </cell>
        </row>
        <row r="2797">
          <cell r="A2797" t="str">
            <v>INT 3X(15)A TIPO GHC3015 WH</v>
          </cell>
          <cell r="B2797">
            <v>75297.601562500015</v>
          </cell>
          <cell r="C2797" t="str">
            <v>UND</v>
          </cell>
          <cell r="D2797">
            <v>90357.121875000012</v>
          </cell>
          <cell r="E2797">
            <v>14457.139500000003</v>
          </cell>
          <cell r="F2797">
            <v>104814</v>
          </cell>
        </row>
        <row r="2798">
          <cell r="A2798" t="str">
            <v>INT 3X(150)A (10KA)240V TIPO Q2L3125 SQ</v>
          </cell>
          <cell r="B2798">
            <v>374000</v>
          </cell>
          <cell r="C2798" t="str">
            <v>UND</v>
          </cell>
          <cell r="D2798">
            <v>448800</v>
          </cell>
          <cell r="E2798">
            <v>71808</v>
          </cell>
          <cell r="F2798">
            <v>520608</v>
          </cell>
        </row>
        <row r="2799">
          <cell r="A2799" t="str">
            <v>INT 3X(150)A (22KA)600V TIPO KAL36150 SQ</v>
          </cell>
          <cell r="B2799">
            <v>444000</v>
          </cell>
          <cell r="C2799" t="str">
            <v>UND</v>
          </cell>
          <cell r="D2799">
            <v>532800</v>
          </cell>
          <cell r="E2799">
            <v>85248</v>
          </cell>
          <cell r="F2799">
            <v>618048</v>
          </cell>
        </row>
        <row r="2800">
          <cell r="A2800" t="str">
            <v>INT 3X(150)A (65KA)240V TIPO FD3150L WH</v>
          </cell>
          <cell r="B2800">
            <v>537300</v>
          </cell>
          <cell r="C2800" t="str">
            <v>UND</v>
          </cell>
          <cell r="D2800">
            <v>644760</v>
          </cell>
          <cell r="E2800">
            <v>103161.60000000001</v>
          </cell>
          <cell r="F2800">
            <v>747922</v>
          </cell>
        </row>
        <row r="2801">
          <cell r="A2801" t="str">
            <v>INT 3X(160/200)A (85KA)240V NS250N TM200</v>
          </cell>
          <cell r="B2801">
            <v>760000</v>
          </cell>
          <cell r="C2801" t="str">
            <v>UND</v>
          </cell>
          <cell r="D2801">
            <v>912000</v>
          </cell>
          <cell r="E2801">
            <v>145920</v>
          </cell>
          <cell r="F2801">
            <v>1057920</v>
          </cell>
        </row>
        <row r="2802">
          <cell r="A2802" t="str">
            <v>INT 3X(160/400)A (100KA)240V NS400H (1)</v>
          </cell>
          <cell r="B2802">
            <v>1740000</v>
          </cell>
          <cell r="C2802" t="str">
            <v>UND</v>
          </cell>
          <cell r="D2802">
            <v>2088000</v>
          </cell>
          <cell r="E2802">
            <v>334080</v>
          </cell>
          <cell r="F2802">
            <v>2422080</v>
          </cell>
        </row>
        <row r="2803">
          <cell r="A2803" t="str">
            <v>INT 3X(160/400)A (85KA)240V NS400N (1)</v>
          </cell>
          <cell r="B2803">
            <v>1421000</v>
          </cell>
          <cell r="C2803" t="str">
            <v>UND</v>
          </cell>
          <cell r="D2803">
            <v>1705200</v>
          </cell>
          <cell r="E2803">
            <v>272832</v>
          </cell>
          <cell r="F2803">
            <v>1978032</v>
          </cell>
        </row>
        <row r="2804">
          <cell r="A2804" t="str">
            <v>INT 3X(1600/3200)A TIPO CM3200</v>
          </cell>
          <cell r="B2804">
            <v>17598000</v>
          </cell>
          <cell r="C2804" t="str">
            <v>UND</v>
          </cell>
          <cell r="D2804">
            <v>21117600</v>
          </cell>
          <cell r="E2804">
            <v>3378816</v>
          </cell>
          <cell r="F2804">
            <v>24496416</v>
          </cell>
        </row>
        <row r="2805">
          <cell r="A2805" t="str">
            <v>INT 3X(175)A (10KA)240V TIPO Q2L3175 SQ</v>
          </cell>
          <cell r="B2805">
            <v>501000</v>
          </cell>
          <cell r="C2805" t="str">
            <v>UND</v>
          </cell>
          <cell r="D2805">
            <v>601200</v>
          </cell>
          <cell r="E2805">
            <v>96192</v>
          </cell>
          <cell r="F2805">
            <v>697392</v>
          </cell>
        </row>
        <row r="2806">
          <cell r="A2806" t="str">
            <v>INT 3X(175)A (22KA)600V TIPO KAL36175 SQ</v>
          </cell>
          <cell r="B2806">
            <v>594000</v>
          </cell>
          <cell r="C2806" t="str">
            <v>UND</v>
          </cell>
          <cell r="D2806">
            <v>712800</v>
          </cell>
          <cell r="E2806">
            <v>114048</v>
          </cell>
          <cell r="F2806">
            <v>826848</v>
          </cell>
        </row>
        <row r="2807">
          <cell r="A2807" t="str">
            <v>INT 3X(175)A (65KA)240V TIPO FD3175L WH</v>
          </cell>
          <cell r="B2807">
            <v>538000</v>
          </cell>
          <cell r="C2807" t="str">
            <v>UND</v>
          </cell>
          <cell r="D2807">
            <v>645600</v>
          </cell>
          <cell r="E2807">
            <v>103296</v>
          </cell>
          <cell r="F2807">
            <v>748896</v>
          </cell>
        </row>
        <row r="2808">
          <cell r="A2808" t="str">
            <v>INT 3X(175)A (65KA)240V TIPO JD3175 WH</v>
          </cell>
          <cell r="B2808">
            <v>235224</v>
          </cell>
          <cell r="C2808" t="str">
            <v>UND</v>
          </cell>
          <cell r="D2808">
            <v>282268.79999999999</v>
          </cell>
          <cell r="E2808">
            <v>45163.008000000002</v>
          </cell>
          <cell r="F2808">
            <v>327432</v>
          </cell>
        </row>
        <row r="2809">
          <cell r="A2809" t="str">
            <v>INT 3X(20)A (10KA)240V TIPO FAL32020 SQ</v>
          </cell>
          <cell r="B2809">
            <v>173000</v>
          </cell>
          <cell r="C2809" t="str">
            <v>UND</v>
          </cell>
          <cell r="D2809">
            <v>207600</v>
          </cell>
          <cell r="E2809">
            <v>33216</v>
          </cell>
          <cell r="F2809">
            <v>240816</v>
          </cell>
        </row>
        <row r="2810">
          <cell r="A2810" t="str">
            <v>INT 3X(20)A (14KA)600V TIPO FAL36020 SQ</v>
          </cell>
          <cell r="B2810">
            <v>272000</v>
          </cell>
          <cell r="C2810" t="str">
            <v>UND</v>
          </cell>
          <cell r="D2810">
            <v>326400</v>
          </cell>
          <cell r="E2810">
            <v>52224</v>
          </cell>
          <cell r="F2810">
            <v>378624</v>
          </cell>
        </row>
        <row r="2811">
          <cell r="A2811" t="str">
            <v>INT 3X(20)A (15KA)240V TIPO NB50N</v>
          </cell>
          <cell r="B2811">
            <v>117000</v>
          </cell>
          <cell r="C2811" t="str">
            <v>UND</v>
          </cell>
          <cell r="D2811">
            <v>140400</v>
          </cell>
          <cell r="E2811">
            <v>22464</v>
          </cell>
          <cell r="F2811">
            <v>162864</v>
          </cell>
        </row>
        <row r="2812">
          <cell r="A2812" t="str">
            <v>INT 3X(20)A (25KA)240V TIPO C100E</v>
          </cell>
          <cell r="B2812">
            <v>143000</v>
          </cell>
          <cell r="C2812" t="str">
            <v>UND</v>
          </cell>
          <cell r="D2812">
            <v>171600</v>
          </cell>
          <cell r="E2812">
            <v>27456</v>
          </cell>
          <cell r="F2812">
            <v>199056</v>
          </cell>
        </row>
        <row r="2813">
          <cell r="A2813" t="str">
            <v>INT 3X(20)A (25KA)240V TIPO GI3020 WH</v>
          </cell>
          <cell r="B2813">
            <v>155000</v>
          </cell>
          <cell r="C2813" t="str">
            <v>UND</v>
          </cell>
          <cell r="D2813">
            <v>186000</v>
          </cell>
          <cell r="E2813">
            <v>29760</v>
          </cell>
          <cell r="F2813">
            <v>215760</v>
          </cell>
        </row>
        <row r="2814">
          <cell r="A2814" t="str">
            <v>INT 3X(20)A (25KA)240V TIPO NB100N</v>
          </cell>
          <cell r="B2814">
            <v>163000</v>
          </cell>
          <cell r="C2814" t="str">
            <v>UND</v>
          </cell>
          <cell r="D2814">
            <v>195600</v>
          </cell>
          <cell r="E2814">
            <v>31296</v>
          </cell>
          <cell r="F2814">
            <v>226896</v>
          </cell>
        </row>
        <row r="2815">
          <cell r="A2815" t="str">
            <v>INT 3X(20)A (65KA)240V TIPO FD3020L WH</v>
          </cell>
          <cell r="B2815">
            <v>258800</v>
          </cell>
          <cell r="C2815" t="str">
            <v>UND</v>
          </cell>
          <cell r="D2815">
            <v>310560</v>
          </cell>
          <cell r="E2815">
            <v>49689.599999999999</v>
          </cell>
          <cell r="F2815">
            <v>360250</v>
          </cell>
        </row>
        <row r="2816">
          <cell r="A2816" t="str">
            <v>INT 3X(20)A TIPO GHC3020 WH</v>
          </cell>
          <cell r="B2816">
            <v>75297.601562500015</v>
          </cell>
          <cell r="C2816" t="str">
            <v>UND</v>
          </cell>
          <cell r="D2816">
            <v>90357.121875000012</v>
          </cell>
          <cell r="E2816">
            <v>14457.139500000003</v>
          </cell>
          <cell r="F2816">
            <v>104814</v>
          </cell>
        </row>
        <row r="2817">
          <cell r="A2817" t="str">
            <v>INT 3X(20/25)A (85KA)240V NS100N TM25D</v>
          </cell>
          <cell r="B2817">
            <v>299000</v>
          </cell>
          <cell r="C2817" t="str">
            <v>UND</v>
          </cell>
          <cell r="D2817">
            <v>358800</v>
          </cell>
          <cell r="E2817">
            <v>57408</v>
          </cell>
          <cell r="F2817">
            <v>416208</v>
          </cell>
        </row>
        <row r="2818">
          <cell r="A2818" t="str">
            <v>INT 3X(200)A (22KA)600V TIPO KAL36200 SQ</v>
          </cell>
          <cell r="B2818">
            <v>594000</v>
          </cell>
          <cell r="C2818" t="str">
            <v>UND</v>
          </cell>
          <cell r="D2818">
            <v>712800</v>
          </cell>
          <cell r="E2818">
            <v>114048</v>
          </cell>
          <cell r="F2818">
            <v>826848</v>
          </cell>
        </row>
        <row r="2819">
          <cell r="A2819" t="str">
            <v>INT 3X(200)A (65KA)240V TIPO FD3200L WH</v>
          </cell>
          <cell r="B2819">
            <v>652600</v>
          </cell>
          <cell r="C2819" t="str">
            <v>UND</v>
          </cell>
          <cell r="D2819">
            <v>783120</v>
          </cell>
          <cell r="E2819">
            <v>125299.2</v>
          </cell>
          <cell r="F2819">
            <v>908419</v>
          </cell>
        </row>
        <row r="2820">
          <cell r="A2820" t="str">
            <v>INT 3X(200)A TIPO C225E</v>
          </cell>
          <cell r="B2820">
            <v>270784.8125</v>
          </cell>
          <cell r="C2820" t="str">
            <v>UND</v>
          </cell>
          <cell r="D2820">
            <v>324941.77499999997</v>
          </cell>
          <cell r="E2820">
            <v>51990.683999999994</v>
          </cell>
          <cell r="F2820">
            <v>376932</v>
          </cell>
        </row>
        <row r="2821">
          <cell r="A2821" t="str">
            <v>INT 3X(200/250)A (100KA)240V NS250H TM25</v>
          </cell>
          <cell r="B2821">
            <v>1283000</v>
          </cell>
          <cell r="C2821" t="str">
            <v>UND</v>
          </cell>
          <cell r="D2821">
            <v>1539600</v>
          </cell>
          <cell r="E2821">
            <v>246336</v>
          </cell>
          <cell r="F2821">
            <v>1785936</v>
          </cell>
        </row>
        <row r="2822">
          <cell r="A2822" t="str">
            <v>INT 3X(200/250)A (85KA)240V NS250N TM250</v>
          </cell>
          <cell r="B2822">
            <v>910000</v>
          </cell>
          <cell r="C2822" t="str">
            <v>UND</v>
          </cell>
          <cell r="D2822">
            <v>1092000</v>
          </cell>
          <cell r="E2822">
            <v>174720</v>
          </cell>
          <cell r="F2822">
            <v>1266720</v>
          </cell>
        </row>
        <row r="2823">
          <cell r="A2823" t="str">
            <v>INT 3X(225)A (10KA)240V TIPO Q2L3225 SQ</v>
          </cell>
          <cell r="B2823">
            <v>501000</v>
          </cell>
          <cell r="C2823" t="str">
            <v>UND</v>
          </cell>
          <cell r="D2823">
            <v>601200</v>
          </cell>
          <cell r="E2823">
            <v>96192</v>
          </cell>
          <cell r="F2823">
            <v>697392</v>
          </cell>
        </row>
        <row r="2824">
          <cell r="A2824" t="str">
            <v>INT 3X(225)A (22KA)600V TIPO KAL36225 SQ</v>
          </cell>
          <cell r="B2824">
            <v>594000</v>
          </cell>
          <cell r="C2824" t="str">
            <v>UND</v>
          </cell>
          <cell r="D2824">
            <v>712800</v>
          </cell>
          <cell r="E2824">
            <v>114048</v>
          </cell>
          <cell r="F2824">
            <v>826848</v>
          </cell>
        </row>
        <row r="2825">
          <cell r="A2825" t="str">
            <v>INT 3X(225)A TIPO C225E</v>
          </cell>
          <cell r="B2825">
            <v>327795.59375</v>
          </cell>
          <cell r="C2825" t="str">
            <v>UND</v>
          </cell>
          <cell r="D2825">
            <v>393354.71249999997</v>
          </cell>
          <cell r="E2825">
            <v>62936.753999999994</v>
          </cell>
          <cell r="F2825">
            <v>456291</v>
          </cell>
        </row>
        <row r="2826">
          <cell r="A2826" t="str">
            <v>INT 3X(25)A TIPO C101N</v>
          </cell>
          <cell r="B2826">
            <v>139000</v>
          </cell>
          <cell r="C2826" t="str">
            <v>UND</v>
          </cell>
          <cell r="D2826">
            <v>166800</v>
          </cell>
          <cell r="E2826">
            <v>26688</v>
          </cell>
          <cell r="F2826">
            <v>193488</v>
          </cell>
        </row>
        <row r="2827">
          <cell r="A2827" t="str">
            <v>INT 3X(250)A (10KA)240V TIPO Q4L3250 SQ</v>
          </cell>
          <cell r="B2827">
            <v>600600</v>
          </cell>
          <cell r="C2827" t="str">
            <v>UND</v>
          </cell>
          <cell r="D2827">
            <v>720720</v>
          </cell>
          <cell r="E2827">
            <v>115315.2</v>
          </cell>
          <cell r="F2827">
            <v>836035</v>
          </cell>
        </row>
        <row r="2828">
          <cell r="A2828" t="str">
            <v>INT 3X(250)A (22KA)600V TIPO KAL36250 SQ</v>
          </cell>
          <cell r="B2828">
            <v>700000</v>
          </cell>
          <cell r="C2828" t="str">
            <v>UND</v>
          </cell>
          <cell r="D2828">
            <v>840000</v>
          </cell>
          <cell r="E2828">
            <v>134400</v>
          </cell>
          <cell r="F2828">
            <v>974400</v>
          </cell>
        </row>
        <row r="2829">
          <cell r="A2829" t="str">
            <v>INT 3X(250)A (65KA)240V TIPO JD3250 WH</v>
          </cell>
          <cell r="B2829">
            <v>300000</v>
          </cell>
          <cell r="C2829" t="str">
            <v>UND</v>
          </cell>
          <cell r="D2829">
            <v>360000</v>
          </cell>
          <cell r="E2829">
            <v>57600</v>
          </cell>
          <cell r="F2829">
            <v>417600</v>
          </cell>
        </row>
        <row r="2830">
          <cell r="A2830" t="str">
            <v>INT 3X(250)A TIPO C250N</v>
          </cell>
          <cell r="B2830">
            <v>184086.09375</v>
          </cell>
          <cell r="C2830" t="str">
            <v>UND</v>
          </cell>
          <cell r="D2830">
            <v>220903.3125</v>
          </cell>
          <cell r="E2830">
            <v>35344.53</v>
          </cell>
          <cell r="F2830">
            <v>256248</v>
          </cell>
        </row>
        <row r="2831">
          <cell r="A2831" t="str">
            <v>INT 3X(252/630)A (85KA)240V NS630N (1)</v>
          </cell>
          <cell r="B2831">
            <v>2900000</v>
          </cell>
          <cell r="C2831" t="str">
            <v>UND</v>
          </cell>
          <cell r="D2831">
            <v>3480000</v>
          </cell>
          <cell r="E2831">
            <v>556800</v>
          </cell>
          <cell r="F2831">
            <v>4036800</v>
          </cell>
        </row>
        <row r="2832">
          <cell r="A2832" t="str">
            <v>INT 3X(253/630)A (100KA)240V NS630H (1)</v>
          </cell>
          <cell r="B2832">
            <v>3682000</v>
          </cell>
          <cell r="C2832" t="str">
            <v>UND</v>
          </cell>
          <cell r="D2832">
            <v>4418400</v>
          </cell>
          <cell r="E2832">
            <v>706944</v>
          </cell>
          <cell r="F2832">
            <v>5125344</v>
          </cell>
        </row>
        <row r="2833">
          <cell r="A2833" t="str">
            <v>INT 3X(30)A (10KA)240V TIPO FAL32030 SQ</v>
          </cell>
          <cell r="B2833">
            <v>173000</v>
          </cell>
          <cell r="C2833" t="str">
            <v>UND</v>
          </cell>
          <cell r="D2833">
            <v>207600</v>
          </cell>
          <cell r="E2833">
            <v>33216</v>
          </cell>
          <cell r="F2833">
            <v>240816</v>
          </cell>
        </row>
        <row r="2834">
          <cell r="A2834" t="str">
            <v>INT 3X(30)A (14KA)600V TIPO FAL36030 SQ</v>
          </cell>
          <cell r="B2834">
            <v>272000</v>
          </cell>
          <cell r="C2834" t="str">
            <v>UND</v>
          </cell>
          <cell r="D2834">
            <v>326400</v>
          </cell>
          <cell r="E2834">
            <v>52224</v>
          </cell>
          <cell r="F2834">
            <v>378624</v>
          </cell>
        </row>
        <row r="2835">
          <cell r="A2835" t="str">
            <v>INT 3X(30)A (15KA)240V TIPO NB50N</v>
          </cell>
          <cell r="B2835">
            <v>117000</v>
          </cell>
          <cell r="C2835" t="str">
            <v>UND</v>
          </cell>
          <cell r="D2835">
            <v>140400</v>
          </cell>
          <cell r="E2835">
            <v>22464</v>
          </cell>
          <cell r="F2835">
            <v>162864</v>
          </cell>
        </row>
        <row r="2836">
          <cell r="A2836" t="str">
            <v>INT 3X(30)A (25KA)240V TIPO C100E</v>
          </cell>
          <cell r="B2836">
            <v>143000</v>
          </cell>
          <cell r="C2836" t="str">
            <v>UND</v>
          </cell>
          <cell r="D2836">
            <v>171600</v>
          </cell>
          <cell r="E2836">
            <v>27456</v>
          </cell>
          <cell r="F2836">
            <v>199056</v>
          </cell>
        </row>
        <row r="2837">
          <cell r="A2837" t="str">
            <v>INT 3X(30)A (25KA)240V TIPO GI3030 WH</v>
          </cell>
          <cell r="B2837">
            <v>155000</v>
          </cell>
          <cell r="C2837" t="str">
            <v>UND</v>
          </cell>
          <cell r="D2837">
            <v>186000</v>
          </cell>
          <cell r="E2837">
            <v>29760</v>
          </cell>
          <cell r="F2837">
            <v>215760</v>
          </cell>
        </row>
        <row r="2838">
          <cell r="A2838" t="str">
            <v>INT 3X(30)A (25KA)240V TIPO NB100N</v>
          </cell>
          <cell r="B2838">
            <v>1630000</v>
          </cell>
          <cell r="C2838" t="str">
            <v>UND</v>
          </cell>
          <cell r="D2838">
            <v>1956000</v>
          </cell>
          <cell r="E2838">
            <v>312960</v>
          </cell>
          <cell r="F2838">
            <v>2268960</v>
          </cell>
        </row>
        <row r="2839">
          <cell r="A2839" t="str">
            <v>INT 3X(30)A (65KA)240V TIPO FD3030L WH</v>
          </cell>
          <cell r="B2839">
            <v>258800</v>
          </cell>
          <cell r="C2839" t="str">
            <v>UND</v>
          </cell>
          <cell r="D2839">
            <v>310560</v>
          </cell>
          <cell r="E2839">
            <v>49689.599999999999</v>
          </cell>
          <cell r="F2839">
            <v>360250</v>
          </cell>
        </row>
        <row r="2840">
          <cell r="A2840" t="str">
            <v>INT 3X(30)A 240V DE SEGURIDAD P/FUSIBLE</v>
          </cell>
          <cell r="B2840">
            <v>62900</v>
          </cell>
          <cell r="C2840" t="str">
            <v>UND</v>
          </cell>
          <cell r="D2840">
            <v>75480</v>
          </cell>
          <cell r="E2840">
            <v>12076.800000000001</v>
          </cell>
          <cell r="F2840">
            <v>87557</v>
          </cell>
        </row>
        <row r="2841">
          <cell r="A2841" t="str">
            <v>INT 3X(300)A (10KA)240V TIPO Q4L3300 SQ</v>
          </cell>
          <cell r="B2841">
            <v>915000</v>
          </cell>
          <cell r="C2841" t="str">
            <v>UND</v>
          </cell>
          <cell r="D2841">
            <v>1098000</v>
          </cell>
          <cell r="E2841">
            <v>175680</v>
          </cell>
          <cell r="F2841">
            <v>1273680</v>
          </cell>
        </row>
        <row r="2842">
          <cell r="A2842" t="str">
            <v>INT 3X(300)A (22KA)600V TIPO LAL36300 SQ</v>
          </cell>
          <cell r="B2842">
            <v>1106000</v>
          </cell>
          <cell r="C2842" t="str">
            <v>UND</v>
          </cell>
          <cell r="D2842">
            <v>1327200</v>
          </cell>
          <cell r="E2842">
            <v>212352</v>
          </cell>
          <cell r="F2842">
            <v>1539552</v>
          </cell>
        </row>
        <row r="2843">
          <cell r="A2843" t="str">
            <v>INT 3X(300)A (65KA)240V TIPO KD3300 WH</v>
          </cell>
          <cell r="B2843">
            <v>1015400</v>
          </cell>
          <cell r="C2843" t="str">
            <v>UND</v>
          </cell>
          <cell r="D2843">
            <v>1218480</v>
          </cell>
          <cell r="E2843">
            <v>194956.80000000002</v>
          </cell>
          <cell r="F2843">
            <v>1413437</v>
          </cell>
        </row>
        <row r="2844">
          <cell r="A2844" t="str">
            <v>INT 3X(32/40)A (85KA)240V NS100N TM40D</v>
          </cell>
          <cell r="B2844">
            <v>299000</v>
          </cell>
          <cell r="C2844" t="str">
            <v>UND</v>
          </cell>
          <cell r="D2844">
            <v>358800</v>
          </cell>
          <cell r="E2844">
            <v>57408</v>
          </cell>
          <cell r="F2844">
            <v>416208</v>
          </cell>
        </row>
        <row r="2845">
          <cell r="A2845" t="str">
            <v>INT 3X(320/800)A (85KA)240V TIPO C801N</v>
          </cell>
          <cell r="B2845">
            <v>4643000</v>
          </cell>
          <cell r="C2845" t="str">
            <v>UND</v>
          </cell>
          <cell r="D2845">
            <v>5571600</v>
          </cell>
          <cell r="E2845">
            <v>891456</v>
          </cell>
          <cell r="F2845">
            <v>6463056</v>
          </cell>
        </row>
        <row r="2846">
          <cell r="A2846" t="str">
            <v>INT 3X(350)A (35KA)240V TIPO KI3350 WH</v>
          </cell>
          <cell r="B2846">
            <v>997800</v>
          </cell>
          <cell r="C2846" t="str">
            <v>UND</v>
          </cell>
          <cell r="D2846">
            <v>1197360</v>
          </cell>
          <cell r="E2846">
            <v>191577.60000000001</v>
          </cell>
          <cell r="F2846">
            <v>1388938</v>
          </cell>
        </row>
        <row r="2847">
          <cell r="A2847" t="str">
            <v>INT 3X(350)A (35KA)240V TIPO KI3350 WH</v>
          </cell>
          <cell r="B2847">
            <v>997800</v>
          </cell>
          <cell r="C2847" t="str">
            <v>UND</v>
          </cell>
          <cell r="D2847">
            <v>1197360</v>
          </cell>
          <cell r="E2847">
            <v>191577.60000000001</v>
          </cell>
          <cell r="F2847">
            <v>1388938</v>
          </cell>
        </row>
        <row r="2848">
          <cell r="A2848" t="str">
            <v>INT 3X(350)A (65KA)240V TIPO KD3350 WH</v>
          </cell>
          <cell r="B2848">
            <v>1015400</v>
          </cell>
          <cell r="C2848" t="str">
            <v>UND</v>
          </cell>
          <cell r="D2848">
            <v>1218480</v>
          </cell>
          <cell r="E2848">
            <v>194956.80000000002</v>
          </cell>
          <cell r="F2848">
            <v>1413437</v>
          </cell>
        </row>
        <row r="2849">
          <cell r="A2849" t="str">
            <v>INT 3X(40)A (10KA)240V TIPO FAL32040 SQ</v>
          </cell>
          <cell r="B2849">
            <v>173000</v>
          </cell>
          <cell r="C2849" t="str">
            <v>UND</v>
          </cell>
          <cell r="D2849">
            <v>207600</v>
          </cell>
          <cell r="E2849">
            <v>33216</v>
          </cell>
          <cell r="F2849">
            <v>240816</v>
          </cell>
        </row>
        <row r="2850">
          <cell r="A2850" t="str">
            <v>INT 3X(40)A (14KA)600V TIPO FAL36040 SQ</v>
          </cell>
          <cell r="B2850">
            <v>272000</v>
          </cell>
          <cell r="C2850" t="str">
            <v>UND</v>
          </cell>
          <cell r="D2850">
            <v>326400</v>
          </cell>
          <cell r="E2850">
            <v>52224</v>
          </cell>
          <cell r="F2850">
            <v>378624</v>
          </cell>
        </row>
        <row r="2851">
          <cell r="A2851" t="str">
            <v>INT 3X(40)A (15KA)240V TIPO NB50N</v>
          </cell>
          <cell r="B2851">
            <v>117000</v>
          </cell>
          <cell r="C2851" t="str">
            <v>UND</v>
          </cell>
          <cell r="D2851">
            <v>140400</v>
          </cell>
          <cell r="E2851">
            <v>22464</v>
          </cell>
          <cell r="F2851">
            <v>162864</v>
          </cell>
        </row>
        <row r="2852">
          <cell r="A2852" t="str">
            <v>INT 3X(40)A (25KA)240V TIPO C100E</v>
          </cell>
          <cell r="B2852">
            <v>143000</v>
          </cell>
          <cell r="C2852" t="str">
            <v>UND</v>
          </cell>
          <cell r="D2852">
            <v>171600</v>
          </cell>
          <cell r="E2852">
            <v>27456</v>
          </cell>
          <cell r="F2852">
            <v>199056</v>
          </cell>
        </row>
        <row r="2853">
          <cell r="A2853" t="str">
            <v>INT 3X(40)A (25KA)240V TIPO GI3040 WH</v>
          </cell>
          <cell r="B2853">
            <v>155000</v>
          </cell>
          <cell r="C2853" t="str">
            <v>UND</v>
          </cell>
          <cell r="D2853">
            <v>186000</v>
          </cell>
          <cell r="E2853">
            <v>29760</v>
          </cell>
          <cell r="F2853">
            <v>215760</v>
          </cell>
        </row>
        <row r="2854">
          <cell r="A2854" t="str">
            <v>INT 3X(40)A (25KA)240V TIPO NB100N</v>
          </cell>
          <cell r="B2854">
            <v>163000</v>
          </cell>
          <cell r="C2854" t="str">
            <v>UND</v>
          </cell>
          <cell r="D2854">
            <v>195600</v>
          </cell>
          <cell r="E2854">
            <v>31296</v>
          </cell>
          <cell r="F2854">
            <v>226896</v>
          </cell>
        </row>
        <row r="2855">
          <cell r="A2855" t="str">
            <v>INT 3X(40)A (65KA)240V TIPO FD3040L WH</v>
          </cell>
          <cell r="B2855">
            <v>258800</v>
          </cell>
          <cell r="C2855" t="str">
            <v>UND</v>
          </cell>
          <cell r="D2855">
            <v>310560</v>
          </cell>
          <cell r="E2855">
            <v>49689.599999999999</v>
          </cell>
          <cell r="F2855">
            <v>360250</v>
          </cell>
        </row>
        <row r="2856">
          <cell r="A2856" t="str">
            <v>INT 3X(400)A (22KA)600V TIPO LAL36400 SQ</v>
          </cell>
          <cell r="B2856">
            <v>1129000</v>
          </cell>
          <cell r="C2856" t="str">
            <v>UND</v>
          </cell>
          <cell r="D2856">
            <v>1354800</v>
          </cell>
          <cell r="E2856">
            <v>216768</v>
          </cell>
          <cell r="F2856">
            <v>1571568</v>
          </cell>
        </row>
        <row r="2857">
          <cell r="A2857" t="str">
            <v>INT 3X(400)A (65KA)240V TIPO KD3400 WH</v>
          </cell>
          <cell r="B2857">
            <v>1015400</v>
          </cell>
          <cell r="C2857" t="str">
            <v>UND</v>
          </cell>
          <cell r="D2857">
            <v>1218480</v>
          </cell>
          <cell r="E2857">
            <v>194956.80000000002</v>
          </cell>
          <cell r="F2857">
            <v>1413437</v>
          </cell>
        </row>
        <row r="2858">
          <cell r="A2858" t="str">
            <v>INT 3X(400/1000)A (85KA)240V TIPO C1001N</v>
          </cell>
          <cell r="B2858">
            <v>6642000</v>
          </cell>
          <cell r="C2858" t="str">
            <v>UND</v>
          </cell>
          <cell r="D2858">
            <v>7970400</v>
          </cell>
          <cell r="E2858">
            <v>1275264</v>
          </cell>
          <cell r="F2858">
            <v>9245664</v>
          </cell>
        </row>
        <row r="2859">
          <cell r="A2859" t="str">
            <v>INT 3X(50)A (10KA)240V TIPO FAL32050 SQ</v>
          </cell>
          <cell r="B2859">
            <v>173000</v>
          </cell>
          <cell r="C2859" t="str">
            <v>UND</v>
          </cell>
          <cell r="D2859">
            <v>207600</v>
          </cell>
          <cell r="E2859">
            <v>33216</v>
          </cell>
          <cell r="F2859">
            <v>240816</v>
          </cell>
        </row>
        <row r="2860">
          <cell r="A2860" t="str">
            <v>INT 3X(50)A (14KA)600V TIPO FAL36050 SQ</v>
          </cell>
          <cell r="B2860">
            <v>272000</v>
          </cell>
          <cell r="C2860" t="str">
            <v>UND</v>
          </cell>
          <cell r="D2860">
            <v>326400</v>
          </cell>
          <cell r="E2860">
            <v>52224</v>
          </cell>
          <cell r="F2860">
            <v>378624</v>
          </cell>
        </row>
        <row r="2861">
          <cell r="A2861" t="str">
            <v>INT 3X(50)A (15KA)240V TIPO NB50N</v>
          </cell>
          <cell r="B2861">
            <v>117000</v>
          </cell>
          <cell r="C2861" t="str">
            <v>UND</v>
          </cell>
          <cell r="D2861">
            <v>140400</v>
          </cell>
          <cell r="E2861">
            <v>22464</v>
          </cell>
          <cell r="F2861">
            <v>162864</v>
          </cell>
        </row>
        <row r="2862">
          <cell r="A2862" t="str">
            <v>INT 3X(50)A (25KA)240V TIPO C100E</v>
          </cell>
          <cell r="B2862">
            <v>143000</v>
          </cell>
          <cell r="C2862" t="str">
            <v>UND</v>
          </cell>
          <cell r="D2862">
            <v>171600</v>
          </cell>
          <cell r="E2862">
            <v>27456</v>
          </cell>
          <cell r="F2862">
            <v>199056</v>
          </cell>
        </row>
        <row r="2863">
          <cell r="A2863" t="str">
            <v>INT 3X(50)A (25KA)240V TIPO GI3050 WH</v>
          </cell>
          <cell r="B2863">
            <v>155000</v>
          </cell>
          <cell r="C2863" t="str">
            <v>UND</v>
          </cell>
          <cell r="D2863">
            <v>186000</v>
          </cell>
          <cell r="E2863">
            <v>29760</v>
          </cell>
          <cell r="F2863">
            <v>215760</v>
          </cell>
        </row>
        <row r="2864">
          <cell r="A2864" t="str">
            <v>INT 3X(50)A (25KA)240V TIPO NB100N</v>
          </cell>
          <cell r="B2864">
            <v>163000</v>
          </cell>
          <cell r="C2864" t="str">
            <v>UND</v>
          </cell>
          <cell r="D2864">
            <v>195600</v>
          </cell>
          <cell r="E2864">
            <v>31296</v>
          </cell>
          <cell r="F2864">
            <v>226896</v>
          </cell>
        </row>
        <row r="2865">
          <cell r="A2865" t="str">
            <v>INT 3X(50.4/63)A (85KA)240V NS100N TM63D</v>
          </cell>
          <cell r="B2865">
            <v>299000</v>
          </cell>
          <cell r="C2865" t="str">
            <v>UND</v>
          </cell>
          <cell r="D2865">
            <v>358800</v>
          </cell>
          <cell r="E2865">
            <v>57408</v>
          </cell>
          <cell r="F2865">
            <v>416208</v>
          </cell>
        </row>
        <row r="2866">
          <cell r="A2866" t="str">
            <v>INT 3X(500)A (22KA)600V TIPO MAL36500 SQ</v>
          </cell>
          <cell r="B2866">
            <v>2280000</v>
          </cell>
          <cell r="C2866" t="str">
            <v>UND</v>
          </cell>
          <cell r="D2866">
            <v>2736000</v>
          </cell>
          <cell r="E2866">
            <v>437760</v>
          </cell>
          <cell r="F2866">
            <v>3173760</v>
          </cell>
        </row>
        <row r="2867">
          <cell r="A2867" t="str">
            <v>INT 3X(500/1250)A (85KA)240V TIPO C1251N</v>
          </cell>
          <cell r="B2867">
            <v>7380000</v>
          </cell>
          <cell r="C2867" t="str">
            <v>UND</v>
          </cell>
          <cell r="D2867">
            <v>8856000</v>
          </cell>
          <cell r="E2867">
            <v>1416960</v>
          </cell>
          <cell r="F2867">
            <v>10272960</v>
          </cell>
        </row>
        <row r="2868">
          <cell r="A2868" t="str">
            <v>INT 3X(60)A (10KA)240V TIPO FAL32060 SQ</v>
          </cell>
          <cell r="B2868">
            <v>173000</v>
          </cell>
          <cell r="C2868" t="str">
            <v>UND</v>
          </cell>
          <cell r="D2868">
            <v>207600</v>
          </cell>
          <cell r="E2868">
            <v>33216</v>
          </cell>
          <cell r="F2868">
            <v>240816</v>
          </cell>
        </row>
        <row r="2869">
          <cell r="A2869" t="str">
            <v>INT 3X(60)A (14KA)600V TIPO FAL36060 SQ</v>
          </cell>
          <cell r="B2869">
            <v>280000</v>
          </cell>
          <cell r="C2869" t="str">
            <v>UND</v>
          </cell>
          <cell r="D2869">
            <v>336000</v>
          </cell>
          <cell r="E2869">
            <v>53760</v>
          </cell>
          <cell r="F2869">
            <v>389760</v>
          </cell>
        </row>
        <row r="2870">
          <cell r="A2870" t="str">
            <v>INT 3X(60)A (25KA)240V TIPO GI3060 WH</v>
          </cell>
          <cell r="B2870">
            <v>165000</v>
          </cell>
          <cell r="C2870" t="str">
            <v>UND</v>
          </cell>
          <cell r="D2870">
            <v>198000</v>
          </cell>
          <cell r="E2870">
            <v>31680</v>
          </cell>
          <cell r="F2870">
            <v>229680</v>
          </cell>
        </row>
        <row r="2871">
          <cell r="A2871" t="str">
            <v>INT 3X(60)A (25KA)240V TIPO NB100N</v>
          </cell>
          <cell r="B2871">
            <v>163000</v>
          </cell>
          <cell r="C2871" t="str">
            <v>UND</v>
          </cell>
          <cell r="D2871">
            <v>195600</v>
          </cell>
          <cell r="E2871">
            <v>31296</v>
          </cell>
          <cell r="F2871">
            <v>226896</v>
          </cell>
        </row>
        <row r="2872">
          <cell r="A2872" t="str">
            <v>INT 3X(60)A (65KA)240V TIPO FD3060L WH</v>
          </cell>
          <cell r="B2872">
            <v>258800</v>
          </cell>
          <cell r="C2872" t="str">
            <v>UND</v>
          </cell>
          <cell r="D2872">
            <v>310560</v>
          </cell>
          <cell r="E2872">
            <v>49689.599999999999</v>
          </cell>
          <cell r="F2872">
            <v>360250</v>
          </cell>
        </row>
        <row r="2873">
          <cell r="A2873" t="str">
            <v>INT 3X(60)A 240V DE SEGURIDAD P/FUSIBLE</v>
          </cell>
          <cell r="B2873">
            <v>105700</v>
          </cell>
          <cell r="C2873" t="str">
            <v>UND</v>
          </cell>
          <cell r="D2873">
            <v>126840</v>
          </cell>
          <cell r="E2873">
            <v>20294.400000000001</v>
          </cell>
          <cell r="F2873">
            <v>147134</v>
          </cell>
        </row>
        <row r="2874">
          <cell r="A2874" t="str">
            <v>INT 3X(60)A TIPO GHC3060 WH</v>
          </cell>
          <cell r="B2874">
            <v>75297.601562500015</v>
          </cell>
          <cell r="C2874" t="str">
            <v>UND</v>
          </cell>
          <cell r="D2874">
            <v>90357.121875000012</v>
          </cell>
          <cell r="E2874">
            <v>14457.139500000003</v>
          </cell>
          <cell r="F2874">
            <v>104814</v>
          </cell>
        </row>
        <row r="2875">
          <cell r="A2875" t="str">
            <v>INT 3X(600)A (22KA)600V TIPO MAL36600 SQ</v>
          </cell>
          <cell r="B2875">
            <v>2290000</v>
          </cell>
          <cell r="C2875" t="str">
            <v>UND</v>
          </cell>
          <cell r="D2875">
            <v>2748000</v>
          </cell>
          <cell r="E2875">
            <v>439680</v>
          </cell>
          <cell r="F2875">
            <v>3187680</v>
          </cell>
        </row>
        <row r="2876">
          <cell r="A2876" t="str">
            <v>INT 3X(600)A (65KA)240V TIPO LD3600 WH</v>
          </cell>
          <cell r="B2876">
            <v>2267500</v>
          </cell>
          <cell r="C2876" t="str">
            <v>UND</v>
          </cell>
          <cell r="D2876">
            <v>2721000</v>
          </cell>
          <cell r="E2876">
            <v>435360</v>
          </cell>
          <cell r="F2876">
            <v>3156360</v>
          </cell>
        </row>
        <row r="2877">
          <cell r="A2877" t="str">
            <v>INT 3X(64/80)A (85KA)240V NS100N TM80D</v>
          </cell>
          <cell r="B2877">
            <v>334000</v>
          </cell>
          <cell r="C2877" t="str">
            <v>UND</v>
          </cell>
          <cell r="D2877">
            <v>400800</v>
          </cell>
          <cell r="E2877">
            <v>64128</v>
          </cell>
          <cell r="F2877">
            <v>464928</v>
          </cell>
        </row>
        <row r="2878">
          <cell r="A2878" t="str">
            <v>INT 3X(640/1600)A (40KA)220/415V MASTERP</v>
          </cell>
          <cell r="B2878">
            <v>10200000</v>
          </cell>
          <cell r="C2878" t="str">
            <v>UND</v>
          </cell>
          <cell r="D2878">
            <v>12240000</v>
          </cell>
          <cell r="E2878">
            <v>1958400</v>
          </cell>
          <cell r="F2878">
            <v>14198400</v>
          </cell>
        </row>
        <row r="2879">
          <cell r="A2879" t="str">
            <v>INT 3X(70)A (10KA)240V TIPO FAL32070 SQ</v>
          </cell>
          <cell r="B2879">
            <v>191000</v>
          </cell>
          <cell r="C2879" t="str">
            <v>UND</v>
          </cell>
          <cell r="D2879">
            <v>229200</v>
          </cell>
          <cell r="E2879">
            <v>36672</v>
          </cell>
          <cell r="F2879">
            <v>265872</v>
          </cell>
        </row>
        <row r="2880">
          <cell r="A2880" t="str">
            <v>INT 3X(70)A (14KA)600V TIPO FAL36070 SQ</v>
          </cell>
          <cell r="B2880">
            <v>280000</v>
          </cell>
          <cell r="C2880" t="str">
            <v>UND</v>
          </cell>
          <cell r="D2880">
            <v>336000</v>
          </cell>
          <cell r="E2880">
            <v>53760</v>
          </cell>
          <cell r="F2880">
            <v>389760</v>
          </cell>
        </row>
        <row r="2881">
          <cell r="A2881" t="str">
            <v>INT 3X(70)A (25KA)240V TIPO GI3070 WH</v>
          </cell>
          <cell r="B2881">
            <v>165000</v>
          </cell>
          <cell r="C2881" t="str">
            <v>UND</v>
          </cell>
          <cell r="D2881">
            <v>198000</v>
          </cell>
          <cell r="E2881">
            <v>31680</v>
          </cell>
          <cell r="F2881">
            <v>229680</v>
          </cell>
        </row>
        <row r="2882">
          <cell r="A2882" t="str">
            <v>INT 3X(70)A (65KA)240V TIPO FD3070L WH</v>
          </cell>
          <cell r="B2882">
            <v>289500</v>
          </cell>
          <cell r="C2882" t="str">
            <v>UND</v>
          </cell>
          <cell r="D2882">
            <v>347400</v>
          </cell>
          <cell r="E2882">
            <v>55584</v>
          </cell>
          <cell r="F2882">
            <v>402984</v>
          </cell>
        </row>
        <row r="2883">
          <cell r="A2883" t="str">
            <v>INT 3X(80)A (25KA)240V TIPO C100E</v>
          </cell>
          <cell r="B2883">
            <v>156000</v>
          </cell>
          <cell r="C2883" t="str">
            <v>UND</v>
          </cell>
          <cell r="D2883">
            <v>187200</v>
          </cell>
          <cell r="E2883">
            <v>29952</v>
          </cell>
          <cell r="F2883">
            <v>217152</v>
          </cell>
        </row>
        <row r="2884">
          <cell r="A2884" t="str">
            <v>INT 3X(80)A (25KA)240V TIPO NB100N</v>
          </cell>
          <cell r="B2884">
            <v>185000</v>
          </cell>
          <cell r="C2884" t="str">
            <v>UND</v>
          </cell>
          <cell r="D2884">
            <v>222000</v>
          </cell>
          <cell r="E2884">
            <v>35520</v>
          </cell>
          <cell r="F2884">
            <v>257520</v>
          </cell>
        </row>
        <row r="2885">
          <cell r="A2885" t="str">
            <v>INT 3X(80/100)A (85KA)240V NS100N TM100D</v>
          </cell>
          <cell r="B2885">
            <v>334000</v>
          </cell>
          <cell r="C2885" t="str">
            <v>UND</v>
          </cell>
          <cell r="D2885">
            <v>400800</v>
          </cell>
          <cell r="E2885">
            <v>64128</v>
          </cell>
          <cell r="F2885">
            <v>464928</v>
          </cell>
        </row>
        <row r="2886">
          <cell r="A2886" t="str">
            <v>INT 3X(800)A (22KA)600V TIPO MAL36800 SQ</v>
          </cell>
          <cell r="B2886">
            <v>3102000</v>
          </cell>
          <cell r="C2886" t="str">
            <v>UND</v>
          </cell>
          <cell r="D2886">
            <v>3722400</v>
          </cell>
          <cell r="E2886">
            <v>595584</v>
          </cell>
          <cell r="F2886">
            <v>4317984</v>
          </cell>
        </row>
        <row r="2887">
          <cell r="A2887" t="str">
            <v>INT 3X40 AMP G.E.</v>
          </cell>
          <cell r="B2887">
            <v>113000</v>
          </cell>
          <cell r="C2887" t="str">
            <v>UND</v>
          </cell>
          <cell r="D2887">
            <v>135600</v>
          </cell>
          <cell r="E2887">
            <v>21696</v>
          </cell>
          <cell r="F2887">
            <v>157296</v>
          </cell>
        </row>
        <row r="2888">
          <cell r="A2888" t="str">
            <v>INT 3X50 AMP G.E.</v>
          </cell>
          <cell r="B2888">
            <v>113000</v>
          </cell>
          <cell r="C2888" t="str">
            <v>UND</v>
          </cell>
          <cell r="D2888">
            <v>135600</v>
          </cell>
          <cell r="E2888">
            <v>21696</v>
          </cell>
          <cell r="F2888">
            <v>157296</v>
          </cell>
        </row>
        <row r="2889">
          <cell r="A2889" t="str">
            <v>INT DE PROTECCION 175 AMP</v>
          </cell>
          <cell r="B2889">
            <v>632400</v>
          </cell>
          <cell r="C2889" t="str">
            <v>UND</v>
          </cell>
          <cell r="D2889">
            <v>758880</v>
          </cell>
          <cell r="E2889">
            <v>121420.8</v>
          </cell>
          <cell r="F2889">
            <v>880301</v>
          </cell>
        </row>
        <row r="2890">
          <cell r="A2890" t="str">
            <v>INT ENCHUFABLE QP315 AMP</v>
          </cell>
          <cell r="B2890">
            <v>52100</v>
          </cell>
          <cell r="C2890" t="str">
            <v>UND</v>
          </cell>
          <cell r="D2890">
            <v>62520</v>
          </cell>
          <cell r="E2890">
            <v>10003.200000000001</v>
          </cell>
          <cell r="F2890">
            <v>72523</v>
          </cell>
        </row>
        <row r="2891">
          <cell r="A2891" t="str">
            <v>INT ENCHUFABLE QP320 AMP</v>
          </cell>
          <cell r="B2891">
            <v>52100</v>
          </cell>
          <cell r="C2891" t="str">
            <v>UND</v>
          </cell>
          <cell r="D2891">
            <v>62520</v>
          </cell>
          <cell r="E2891">
            <v>10003.200000000001</v>
          </cell>
          <cell r="F2891">
            <v>72523</v>
          </cell>
        </row>
        <row r="2892">
          <cell r="A2892" t="str">
            <v>INT FXD 63B 125 AMP</v>
          </cell>
          <cell r="B2892">
            <v>495900</v>
          </cell>
          <cell r="C2892" t="str">
            <v>UND</v>
          </cell>
          <cell r="D2892">
            <v>595080</v>
          </cell>
          <cell r="E2892">
            <v>95212.800000000003</v>
          </cell>
          <cell r="F2892">
            <v>690293</v>
          </cell>
        </row>
        <row r="2893">
          <cell r="A2893" t="str">
            <v>INT FXD 63B 225 AMP</v>
          </cell>
          <cell r="B2893">
            <v>632400</v>
          </cell>
          <cell r="C2893" t="str">
            <v>UND</v>
          </cell>
          <cell r="D2893">
            <v>758880</v>
          </cell>
          <cell r="E2893">
            <v>121420.8</v>
          </cell>
          <cell r="F2893">
            <v>880301</v>
          </cell>
        </row>
        <row r="2894">
          <cell r="A2894" t="str">
            <v>INT PROTEC MOTORES (1200/1950)A (100KA)2</v>
          </cell>
          <cell r="B2894">
            <v>586000</v>
          </cell>
          <cell r="C2894" t="str">
            <v>UND</v>
          </cell>
          <cell r="D2894">
            <v>703200</v>
          </cell>
          <cell r="E2894">
            <v>112512</v>
          </cell>
          <cell r="F2894">
            <v>815712</v>
          </cell>
        </row>
        <row r="2895">
          <cell r="A2895" t="str">
            <v>INT PROTEC MOTORES (300/700)A (100KA)240</v>
          </cell>
          <cell r="B2895">
            <v>364000</v>
          </cell>
          <cell r="C2895" t="str">
            <v>UND</v>
          </cell>
          <cell r="D2895">
            <v>436800</v>
          </cell>
          <cell r="E2895">
            <v>69888</v>
          </cell>
          <cell r="F2895">
            <v>506688</v>
          </cell>
        </row>
        <row r="2896">
          <cell r="A2896" t="str">
            <v>INT PROTEC MOTORES (75/175)A (100KA)240V</v>
          </cell>
          <cell r="B2896">
            <v>353000</v>
          </cell>
          <cell r="C2896" t="str">
            <v>UND</v>
          </cell>
          <cell r="D2896">
            <v>423600</v>
          </cell>
          <cell r="E2896">
            <v>67776</v>
          </cell>
          <cell r="F2896">
            <v>491376</v>
          </cell>
        </row>
        <row r="2897">
          <cell r="A2897" t="str">
            <v>INT SECCIONADOR TRIPOLAR 20 AMP</v>
          </cell>
          <cell r="B2897">
            <v>62000</v>
          </cell>
          <cell r="C2897" t="str">
            <v>UND</v>
          </cell>
          <cell r="D2897">
            <v>74400</v>
          </cell>
          <cell r="E2897">
            <v>11904</v>
          </cell>
          <cell r="F2897">
            <v>86304</v>
          </cell>
        </row>
        <row r="2898">
          <cell r="A2898" t="str">
            <v>INT TRIPOLAR 800 AMP ABB</v>
          </cell>
          <cell r="B2898">
            <v>1860000</v>
          </cell>
          <cell r="C2898" t="str">
            <v>UND</v>
          </cell>
          <cell r="D2898">
            <v>2232000</v>
          </cell>
          <cell r="E2898">
            <v>357120</v>
          </cell>
          <cell r="F2898">
            <v>2589120</v>
          </cell>
        </row>
        <row r="2899">
          <cell r="A2899" t="str">
            <v>INT. 1X(32) AMPS (18KA)240V DPX125</v>
          </cell>
          <cell r="B2899">
            <v>138200</v>
          </cell>
          <cell r="C2899" t="str">
            <v>UND</v>
          </cell>
          <cell r="D2899">
            <v>165840</v>
          </cell>
          <cell r="E2899">
            <v>26534.400000000001</v>
          </cell>
          <cell r="F2899">
            <v>192374</v>
          </cell>
        </row>
        <row r="2900">
          <cell r="A2900" t="str">
            <v>INT. 3 X (320/400)AMPS(65KA)240V DPX400</v>
          </cell>
          <cell r="B2900">
            <v>1089460</v>
          </cell>
          <cell r="C2900" t="str">
            <v>UND</v>
          </cell>
          <cell r="D2900">
            <v>1307352</v>
          </cell>
          <cell r="E2900">
            <v>209176.32000000001</v>
          </cell>
          <cell r="F2900">
            <v>1516528</v>
          </cell>
        </row>
        <row r="2901">
          <cell r="A2901" t="str">
            <v xml:space="preserve">INT. 3X(70/100) AMPS (25KA)240V </v>
          </cell>
          <cell r="B2901">
            <v>458000</v>
          </cell>
          <cell r="C2901" t="str">
            <v>UND</v>
          </cell>
          <cell r="D2901">
            <v>549600</v>
          </cell>
          <cell r="E2901">
            <v>87936</v>
          </cell>
          <cell r="F2901">
            <v>637536</v>
          </cell>
        </row>
        <row r="2902">
          <cell r="A2902" t="str">
            <v xml:space="preserve">INT. 3X(100/160) AMPS (25KA)240V </v>
          </cell>
          <cell r="B2902">
            <v>993200</v>
          </cell>
          <cell r="C2902" t="str">
            <v>UND</v>
          </cell>
          <cell r="D2902">
            <v>1191840</v>
          </cell>
          <cell r="E2902">
            <v>190694.39999999999</v>
          </cell>
          <cell r="F2902">
            <v>1382534</v>
          </cell>
        </row>
        <row r="2903">
          <cell r="A2903" t="str">
            <v>INT. 3X(100/160) AMPS (65KA)240V DPX250</v>
          </cell>
          <cell r="B2903">
            <v>530000</v>
          </cell>
          <cell r="C2903" t="str">
            <v>UND</v>
          </cell>
          <cell r="D2903">
            <v>636000</v>
          </cell>
          <cell r="E2903">
            <v>101760</v>
          </cell>
          <cell r="F2903">
            <v>737760</v>
          </cell>
        </row>
        <row r="2904">
          <cell r="A2904" t="str">
            <v>INT. 3X(1280/1600)AMP (65KA)220V DPX1600</v>
          </cell>
          <cell r="B2904">
            <v>8516900</v>
          </cell>
          <cell r="C2904" t="str">
            <v>UND</v>
          </cell>
          <cell r="D2904">
            <v>10220280</v>
          </cell>
          <cell r="E2904">
            <v>1635244.8</v>
          </cell>
          <cell r="F2904">
            <v>11855525</v>
          </cell>
        </row>
        <row r="2905">
          <cell r="A2905" t="str">
            <v xml:space="preserve">INT. 3X(160/250) AMPS (25KA)240V </v>
          </cell>
          <cell r="B2905">
            <v>1350000</v>
          </cell>
          <cell r="C2905" t="str">
            <v>UND</v>
          </cell>
          <cell r="D2905">
            <v>1620000</v>
          </cell>
          <cell r="E2905">
            <v>259200</v>
          </cell>
          <cell r="F2905">
            <v>1879200</v>
          </cell>
        </row>
        <row r="2906">
          <cell r="A2906" t="str">
            <v>INT. 3X(160/250) AMPS (65KA)240V DPX250</v>
          </cell>
          <cell r="B2906">
            <v>1200000</v>
          </cell>
          <cell r="C2906" t="str">
            <v>UND</v>
          </cell>
          <cell r="D2906">
            <v>1440000</v>
          </cell>
          <cell r="E2906">
            <v>230400</v>
          </cell>
          <cell r="F2906">
            <v>1670400</v>
          </cell>
        </row>
        <row r="2907">
          <cell r="A2907" t="str">
            <v>INT. 3X(18/25) AMPS (25KA)240V DPX125</v>
          </cell>
          <cell r="B2907">
            <v>380000</v>
          </cell>
          <cell r="C2907" t="str">
            <v>UND</v>
          </cell>
          <cell r="D2907">
            <v>456000</v>
          </cell>
          <cell r="E2907">
            <v>72960</v>
          </cell>
          <cell r="F2907">
            <v>528960</v>
          </cell>
        </row>
        <row r="2908">
          <cell r="A2908" t="str">
            <v>INT. 3X(256/320) AMPS (100KA)240V DPX400</v>
          </cell>
          <cell r="B2908">
            <v>1422100</v>
          </cell>
          <cell r="C2908" t="str">
            <v>UND</v>
          </cell>
          <cell r="D2908">
            <v>1706520</v>
          </cell>
          <cell r="E2908">
            <v>273043.20000000001</v>
          </cell>
          <cell r="F2908">
            <v>1979563</v>
          </cell>
        </row>
        <row r="2909">
          <cell r="A2909" t="str">
            <v>INT. 3X(256/320) AMPS (35KA)240V DPX400</v>
          </cell>
          <cell r="B2909">
            <v>1009600</v>
          </cell>
          <cell r="C2909" t="str">
            <v>UND</v>
          </cell>
          <cell r="D2909">
            <v>1211520</v>
          </cell>
          <cell r="E2909">
            <v>193843.20000000001</v>
          </cell>
          <cell r="F2909">
            <v>1405363</v>
          </cell>
        </row>
        <row r="2910">
          <cell r="A2910" t="str">
            <v>INT. 3X(256/320) AMPS (65KA)240V DPX400</v>
          </cell>
          <cell r="B2910">
            <v>1244000</v>
          </cell>
          <cell r="C2910" t="str">
            <v>UND</v>
          </cell>
          <cell r="D2910">
            <v>1492800</v>
          </cell>
          <cell r="E2910">
            <v>238848</v>
          </cell>
          <cell r="F2910">
            <v>1731648</v>
          </cell>
        </row>
        <row r="2911">
          <cell r="A2911" t="str">
            <v>INT. 3X(28/40) AMPS (25KA)240V DPX125</v>
          </cell>
          <cell r="B2911">
            <v>380000</v>
          </cell>
          <cell r="C2911" t="str">
            <v>UND</v>
          </cell>
          <cell r="D2911">
            <v>456000</v>
          </cell>
          <cell r="E2911">
            <v>72960</v>
          </cell>
          <cell r="F2911">
            <v>528960</v>
          </cell>
        </row>
        <row r="2912">
          <cell r="A2912" t="str">
            <v>INT. 3X(400/500) AMPS (35KA)240V DPX630</v>
          </cell>
          <cell r="B2912">
            <v>1901100</v>
          </cell>
          <cell r="C2912" t="str">
            <v>UND</v>
          </cell>
          <cell r="D2912">
            <v>2281320</v>
          </cell>
          <cell r="E2912">
            <v>365011.20000000001</v>
          </cell>
          <cell r="F2912">
            <v>2646331</v>
          </cell>
        </row>
        <row r="2913">
          <cell r="A2913" t="str">
            <v>INT. 3X(400/500) AMPS (65KA)220V DPX630</v>
          </cell>
          <cell r="B2913">
            <v>2770400</v>
          </cell>
          <cell r="C2913" t="str">
            <v>UND</v>
          </cell>
          <cell r="D2913">
            <v>3324480</v>
          </cell>
          <cell r="E2913">
            <v>531916.80000000005</v>
          </cell>
          <cell r="F2913">
            <v>3856397</v>
          </cell>
        </row>
        <row r="2914">
          <cell r="A2914" t="str">
            <v>INT. 3X(44/63) AMPS (25KA)240V</v>
          </cell>
          <cell r="B2914">
            <v>380000</v>
          </cell>
          <cell r="C2914" t="str">
            <v>UND</v>
          </cell>
          <cell r="D2914">
            <v>456000</v>
          </cell>
          <cell r="E2914">
            <v>72960</v>
          </cell>
          <cell r="F2914">
            <v>528960</v>
          </cell>
        </row>
        <row r="2915">
          <cell r="A2915" t="str">
            <v>INT. 3X(504/630) AMPS (35KA)240V DPX630</v>
          </cell>
          <cell r="B2915">
            <v>1977100</v>
          </cell>
          <cell r="C2915" t="str">
            <v>UND</v>
          </cell>
          <cell r="D2915">
            <v>2372520</v>
          </cell>
          <cell r="E2915">
            <v>379603.20000000001</v>
          </cell>
          <cell r="F2915">
            <v>2752123</v>
          </cell>
        </row>
        <row r="2916">
          <cell r="A2916" t="str">
            <v>INT. 3X(640/800) AMPS (42KA)220V DPX800</v>
          </cell>
          <cell r="B2916">
            <v>3095000</v>
          </cell>
          <cell r="C2916" t="str">
            <v>UND</v>
          </cell>
          <cell r="D2916">
            <v>3714000</v>
          </cell>
          <cell r="E2916">
            <v>594240</v>
          </cell>
          <cell r="F2916">
            <v>4308240</v>
          </cell>
        </row>
        <row r="2917">
          <cell r="A2917" t="str">
            <v>INT. 3X(70/100) AMPS (25KA)240V DPX125</v>
          </cell>
          <cell r="B2917">
            <v>420000</v>
          </cell>
          <cell r="C2917" t="str">
            <v>UND</v>
          </cell>
          <cell r="D2917">
            <v>504000</v>
          </cell>
          <cell r="E2917">
            <v>80640</v>
          </cell>
          <cell r="F2917">
            <v>584640</v>
          </cell>
        </row>
        <row r="2918">
          <cell r="A2918" t="str">
            <v>INT. 3X(800/1000) AMP (65KA)220V DPX1250</v>
          </cell>
          <cell r="B2918">
            <v>9800000</v>
          </cell>
          <cell r="C2918" t="str">
            <v>UND</v>
          </cell>
          <cell r="D2918">
            <v>11760000</v>
          </cell>
          <cell r="E2918">
            <v>1881600</v>
          </cell>
          <cell r="F2918">
            <v>13641600</v>
          </cell>
        </row>
        <row r="2920">
          <cell r="A2920" t="str">
            <v>INT. 3X1200 AMP G.E.</v>
          </cell>
          <cell r="B2920">
            <v>2200000</v>
          </cell>
          <cell r="C2920" t="str">
            <v>UND</v>
          </cell>
          <cell r="D2920">
            <v>2640000</v>
          </cell>
          <cell r="E2920">
            <v>422400</v>
          </cell>
          <cell r="F2920">
            <v>3062400</v>
          </cell>
        </row>
        <row r="2921">
          <cell r="A2921" t="str">
            <v>INT. 3X125 AMP. G.E.</v>
          </cell>
          <cell r="B2921">
            <v>357000</v>
          </cell>
          <cell r="C2921" t="str">
            <v>UND</v>
          </cell>
          <cell r="D2921">
            <v>428400</v>
          </cell>
          <cell r="E2921">
            <v>68544</v>
          </cell>
          <cell r="F2921">
            <v>496944</v>
          </cell>
        </row>
        <row r="2922">
          <cell r="A2922" t="str">
            <v>INT. 3X30 AMP. G.E.</v>
          </cell>
          <cell r="B2922">
            <v>130000</v>
          </cell>
          <cell r="C2922" t="str">
            <v>UND</v>
          </cell>
          <cell r="D2922">
            <v>156000</v>
          </cell>
          <cell r="E2922">
            <v>24960</v>
          </cell>
          <cell r="F2922">
            <v>180960</v>
          </cell>
        </row>
        <row r="2923">
          <cell r="A2923" t="str">
            <v>INT. 3X50 AMP. G.E.</v>
          </cell>
          <cell r="B2923">
            <v>78650</v>
          </cell>
          <cell r="C2923" t="str">
            <v>UND</v>
          </cell>
          <cell r="D2923">
            <v>94380</v>
          </cell>
          <cell r="E2923">
            <v>15100.800000000001</v>
          </cell>
          <cell r="F2923">
            <v>109481</v>
          </cell>
        </row>
        <row r="2924">
          <cell r="A2924" t="str">
            <v>INT. 3X70 AMP G.E.</v>
          </cell>
          <cell r="B2924">
            <v>127000</v>
          </cell>
          <cell r="C2924" t="str">
            <v>UND</v>
          </cell>
          <cell r="D2924">
            <v>152400</v>
          </cell>
          <cell r="E2924">
            <v>24384</v>
          </cell>
          <cell r="F2924">
            <v>176784</v>
          </cell>
        </row>
        <row r="2925">
          <cell r="A2925" t="str">
            <v>INT. CENTRIFUGO 3600RPM PARTE MOVIL</v>
          </cell>
          <cell r="B2925">
            <v>23400</v>
          </cell>
          <cell r="C2925" t="str">
            <v>UND</v>
          </cell>
          <cell r="D2925">
            <v>28080</v>
          </cell>
          <cell r="E2925">
            <v>4492.8</v>
          </cell>
          <cell r="F2925">
            <v>32573</v>
          </cell>
        </row>
        <row r="2926">
          <cell r="A2926" t="str">
            <v>INT. CON PALANCA Y ROLDANA  DE ACERO</v>
          </cell>
          <cell r="B2926">
            <v>145000</v>
          </cell>
          <cell r="C2926" t="str">
            <v>UND</v>
          </cell>
          <cell r="D2926">
            <v>174000</v>
          </cell>
          <cell r="E2926">
            <v>27840</v>
          </cell>
          <cell r="F2926">
            <v>201840</v>
          </cell>
        </row>
        <row r="2927">
          <cell r="A2927" t="str">
            <v>INT. CONMUTABLE DOBLE L.P.</v>
          </cell>
          <cell r="B2927">
            <v>7447</v>
          </cell>
          <cell r="C2927" t="str">
            <v>UND</v>
          </cell>
          <cell r="D2927">
            <v>8936.4</v>
          </cell>
          <cell r="E2927">
            <v>1429.8240000000001</v>
          </cell>
          <cell r="F2927">
            <v>10366</v>
          </cell>
        </row>
        <row r="2928">
          <cell r="A2928" t="str">
            <v>INT. CUATRO VIAS CREMA L.P.</v>
          </cell>
          <cell r="B2928">
            <v>18770</v>
          </cell>
          <cell r="C2928" t="str">
            <v>UND</v>
          </cell>
          <cell r="D2928">
            <v>22524</v>
          </cell>
          <cell r="E2928">
            <v>3603.84</v>
          </cell>
          <cell r="F2928">
            <v>26128</v>
          </cell>
        </row>
        <row r="2929">
          <cell r="A2929" t="str">
            <v>INT. DE POSICION</v>
          </cell>
          <cell r="B2929">
            <v>113000</v>
          </cell>
          <cell r="C2929" t="str">
            <v>UND</v>
          </cell>
          <cell r="D2929">
            <v>135600</v>
          </cell>
          <cell r="E2929">
            <v>21696</v>
          </cell>
          <cell r="F2929">
            <v>157296</v>
          </cell>
        </row>
        <row r="2930">
          <cell r="A2930" t="str">
            <v>INT. DE PROTECCION 70 AMP</v>
          </cell>
          <cell r="B2930">
            <v>106398.60156250001</v>
          </cell>
          <cell r="C2930" t="str">
            <v>UND</v>
          </cell>
          <cell r="D2930">
            <v>127678.32187500001</v>
          </cell>
          <cell r="E2930">
            <v>20428.531500000001</v>
          </cell>
          <cell r="F2930">
            <v>148107</v>
          </cell>
        </row>
        <row r="2931">
          <cell r="A2931" t="str">
            <v>INT. DOBLE BLANCO L.P.</v>
          </cell>
          <cell r="B2931">
            <v>12720</v>
          </cell>
          <cell r="C2931" t="str">
            <v>UND</v>
          </cell>
          <cell r="D2931">
            <v>15264</v>
          </cell>
          <cell r="E2931">
            <v>2442.2400000000002</v>
          </cell>
          <cell r="F2931">
            <v>17706</v>
          </cell>
        </row>
        <row r="2932">
          <cell r="A2932" t="str">
            <v>INT. DOBLE LUZ PILOTO GRIS</v>
          </cell>
          <cell r="B2932">
            <v>6890</v>
          </cell>
          <cell r="C2932" t="str">
            <v>UND</v>
          </cell>
          <cell r="D2932">
            <v>8268</v>
          </cell>
          <cell r="E2932">
            <v>1322.88</v>
          </cell>
          <cell r="F2932">
            <v>9591</v>
          </cell>
        </row>
        <row r="2933">
          <cell r="A2933" t="str">
            <v>INT. DOBLE MARFIL L/PILOTO KORA</v>
          </cell>
          <cell r="B2933">
            <v>12720</v>
          </cell>
          <cell r="C2933" t="str">
            <v>UND</v>
          </cell>
          <cell r="D2933">
            <v>15264</v>
          </cell>
          <cell r="E2933">
            <v>2442.2400000000002</v>
          </cell>
          <cell r="F2933">
            <v>17706</v>
          </cell>
        </row>
        <row r="2934">
          <cell r="A2934" t="str">
            <v>INT. ENCHUFABLE Q115 AMP</v>
          </cell>
          <cell r="B2934">
            <v>7700</v>
          </cell>
          <cell r="C2934" t="str">
            <v>UND</v>
          </cell>
          <cell r="D2934">
            <v>9240</v>
          </cell>
          <cell r="E2934">
            <v>1478.4</v>
          </cell>
          <cell r="F2934">
            <v>10718</v>
          </cell>
        </row>
        <row r="2935">
          <cell r="A2935" t="str">
            <v>INT. MONOPOLAR 5SX2 101-7  1A</v>
          </cell>
          <cell r="B2935">
            <v>18800</v>
          </cell>
          <cell r="C2935" t="str">
            <v>UND</v>
          </cell>
          <cell r="D2935">
            <v>22560</v>
          </cell>
          <cell r="E2935">
            <v>3609.6</v>
          </cell>
          <cell r="F2935">
            <v>26170</v>
          </cell>
        </row>
        <row r="2936">
          <cell r="A2936" t="str">
            <v>INT. MONOPOLAR 5SX2 102-7 2A</v>
          </cell>
          <cell r="B2936">
            <v>18800</v>
          </cell>
          <cell r="C2936" t="str">
            <v>UND</v>
          </cell>
          <cell r="D2936">
            <v>22560</v>
          </cell>
          <cell r="E2936">
            <v>3609.6</v>
          </cell>
          <cell r="F2936">
            <v>26170</v>
          </cell>
        </row>
        <row r="2937">
          <cell r="A2937" t="str">
            <v>INT. MONOPOLAR 5SX2 105-7 - 05.AMP</v>
          </cell>
          <cell r="B2937">
            <v>18300</v>
          </cell>
          <cell r="C2937" t="str">
            <v>UND</v>
          </cell>
          <cell r="D2937">
            <v>21960</v>
          </cell>
          <cell r="E2937">
            <v>3513.6</v>
          </cell>
          <cell r="F2937">
            <v>25474</v>
          </cell>
        </row>
        <row r="2938">
          <cell r="A2938" t="str">
            <v>INT. MONOPOLAR 5SX2103-7 3A</v>
          </cell>
          <cell r="B2938">
            <v>18800</v>
          </cell>
          <cell r="C2938" t="str">
            <v>UND</v>
          </cell>
          <cell r="D2938">
            <v>22560</v>
          </cell>
          <cell r="E2938">
            <v>3609.6</v>
          </cell>
          <cell r="F2938">
            <v>26170</v>
          </cell>
        </row>
        <row r="2939">
          <cell r="A2939" t="str">
            <v>INT. MONOPOLAR 5SX2104-7  4A</v>
          </cell>
          <cell r="B2939">
            <v>18800</v>
          </cell>
          <cell r="C2939" t="str">
            <v>UND</v>
          </cell>
          <cell r="D2939">
            <v>22560</v>
          </cell>
          <cell r="E2939">
            <v>3609.6</v>
          </cell>
          <cell r="F2939">
            <v>26170</v>
          </cell>
        </row>
        <row r="2940">
          <cell r="A2940" t="str">
            <v>INT. POSICION CON CUERPO METALICO FIJO</v>
          </cell>
          <cell r="B2940">
            <v>236000</v>
          </cell>
          <cell r="C2940" t="str">
            <v>UND</v>
          </cell>
          <cell r="D2940">
            <v>283200</v>
          </cell>
          <cell r="E2940">
            <v>45312</v>
          </cell>
          <cell r="F2940">
            <v>328512</v>
          </cell>
        </row>
        <row r="2941">
          <cell r="A2941" t="str">
            <v>INT. SECCIONADOR TRIPOLAR 20 AMP</v>
          </cell>
          <cell r="B2941">
            <v>62000</v>
          </cell>
          <cell r="C2941" t="str">
            <v>UND</v>
          </cell>
          <cell r="D2941">
            <v>74400</v>
          </cell>
          <cell r="E2941">
            <v>11904</v>
          </cell>
          <cell r="F2941">
            <v>86304</v>
          </cell>
        </row>
        <row r="2942">
          <cell r="A2942" t="str">
            <v>INT. SENCILLO BLANCO</v>
          </cell>
          <cell r="B2942">
            <v>1554</v>
          </cell>
          <cell r="C2942" t="str">
            <v>UND</v>
          </cell>
          <cell r="D2942">
            <v>1864.8</v>
          </cell>
          <cell r="E2942">
            <v>298.36799999999999</v>
          </cell>
          <cell r="F2942">
            <v>2163</v>
          </cell>
        </row>
        <row r="2943">
          <cell r="A2943" t="str">
            <v>INT. SENCILLO CREMA</v>
          </cell>
          <cell r="B2943">
            <v>3324</v>
          </cell>
          <cell r="C2943" t="str">
            <v>UND</v>
          </cell>
          <cell r="D2943">
            <v>3988.7999999999997</v>
          </cell>
          <cell r="E2943">
            <v>638.20799999999997</v>
          </cell>
          <cell r="F2943">
            <v>4627</v>
          </cell>
        </row>
        <row r="2944">
          <cell r="A2944" t="str">
            <v>INT. SENCILLO LUZ PILOTO CREMA</v>
          </cell>
          <cell r="B2944">
            <v>1554</v>
          </cell>
          <cell r="C2944" t="str">
            <v>UND</v>
          </cell>
          <cell r="D2944">
            <v>1864.8</v>
          </cell>
          <cell r="E2944">
            <v>298.36799999999999</v>
          </cell>
          <cell r="F2944">
            <v>2163</v>
          </cell>
        </row>
        <row r="2945">
          <cell r="A2945" t="str">
            <v>INT. TIMBRE</v>
          </cell>
          <cell r="B2945">
            <v>1840</v>
          </cell>
          <cell r="C2945" t="str">
            <v>UND</v>
          </cell>
          <cell r="D2945">
            <v>2208</v>
          </cell>
          <cell r="E2945">
            <v>353.28000000000003</v>
          </cell>
          <cell r="F2945">
            <v>2561</v>
          </cell>
        </row>
        <row r="2946">
          <cell r="A2946" t="str">
            <v>INT. TRIPLE BLANCO L.P.</v>
          </cell>
          <cell r="B2946">
            <v>15790</v>
          </cell>
          <cell r="C2946" t="str">
            <v>UND</v>
          </cell>
          <cell r="D2946">
            <v>18948</v>
          </cell>
          <cell r="E2946">
            <v>3031.68</v>
          </cell>
          <cell r="F2946">
            <v>21980</v>
          </cell>
        </row>
        <row r="2947">
          <cell r="A2947" t="str">
            <v>INT. TRIPOLAR</v>
          </cell>
          <cell r="B2947">
            <v>35203</v>
          </cell>
          <cell r="C2947" t="str">
            <v>UND</v>
          </cell>
          <cell r="D2947">
            <v>42243.6</v>
          </cell>
          <cell r="E2947">
            <v>6758.9759999999997</v>
          </cell>
          <cell r="F2947">
            <v>49003</v>
          </cell>
        </row>
        <row r="2948">
          <cell r="A2948" t="str">
            <v>INT.1x[16] AMPS [18 KA] 240V. DPX 125</v>
          </cell>
          <cell r="B2948">
            <v>138200</v>
          </cell>
          <cell r="C2948" t="str">
            <v>UND</v>
          </cell>
          <cell r="D2948">
            <v>165840</v>
          </cell>
          <cell r="E2948">
            <v>26534.400000000001</v>
          </cell>
          <cell r="F2948">
            <v>192374</v>
          </cell>
        </row>
        <row r="2949">
          <cell r="A2949" t="str">
            <v>INT.1x[16] AMPS [18KA] 240V. DPX 125</v>
          </cell>
          <cell r="B2949">
            <v>138200</v>
          </cell>
          <cell r="C2949" t="str">
            <v>UND</v>
          </cell>
          <cell r="D2949">
            <v>165840</v>
          </cell>
          <cell r="E2949">
            <v>26534.400000000001</v>
          </cell>
          <cell r="F2949">
            <v>192374</v>
          </cell>
        </row>
        <row r="2950">
          <cell r="A2950" t="str">
            <v>INT.1x[20] AMPS [18KA] 240V. DPX125</v>
          </cell>
          <cell r="B2950">
            <v>138200</v>
          </cell>
          <cell r="C2950" t="str">
            <v>UND</v>
          </cell>
          <cell r="D2950">
            <v>165840</v>
          </cell>
          <cell r="E2950">
            <v>26534.400000000001</v>
          </cell>
          <cell r="F2950">
            <v>192374</v>
          </cell>
        </row>
        <row r="2951">
          <cell r="A2951" t="str">
            <v>INT.2X(70/100) AMPS (25KA)240V DPX125</v>
          </cell>
          <cell r="B2951">
            <v>165400</v>
          </cell>
          <cell r="C2951" t="str">
            <v>UND</v>
          </cell>
          <cell r="D2951">
            <v>198480</v>
          </cell>
          <cell r="E2951">
            <v>31756.799999999999</v>
          </cell>
          <cell r="F2951">
            <v>230237</v>
          </cell>
        </row>
        <row r="2952">
          <cell r="A2952" t="str">
            <v>INT.3X(100/160)AMPS (25KA)240V DPX160</v>
          </cell>
          <cell r="B2952">
            <v>399600</v>
          </cell>
          <cell r="C2952" t="str">
            <v>UND</v>
          </cell>
          <cell r="D2952">
            <v>479520</v>
          </cell>
          <cell r="E2952">
            <v>76723.199999999997</v>
          </cell>
          <cell r="F2952">
            <v>556243</v>
          </cell>
        </row>
        <row r="2953">
          <cell r="A2953" t="str">
            <v>INT.3X(40/63)AMPS(65KA)240V DPX160</v>
          </cell>
          <cell r="B2953">
            <v>308900</v>
          </cell>
          <cell r="C2953" t="str">
            <v>UND</v>
          </cell>
          <cell r="D2953">
            <v>370680</v>
          </cell>
          <cell r="E2953">
            <v>59308.800000000003</v>
          </cell>
          <cell r="F2953">
            <v>429989</v>
          </cell>
        </row>
        <row r="2954">
          <cell r="A2954" t="str">
            <v>INT.3X(87/125) AMPS (25KA)240V DPX125</v>
          </cell>
          <cell r="B2954">
            <v>361800</v>
          </cell>
          <cell r="C2954" t="str">
            <v>UND</v>
          </cell>
          <cell r="D2954">
            <v>434160</v>
          </cell>
          <cell r="E2954">
            <v>69465.600000000006</v>
          </cell>
          <cell r="F2954">
            <v>503626</v>
          </cell>
        </row>
        <row r="2955">
          <cell r="A2955" t="str">
            <v>INT.3X100 AMP G.E.</v>
          </cell>
          <cell r="B2955">
            <v>132000</v>
          </cell>
          <cell r="C2955" t="str">
            <v>UND</v>
          </cell>
          <cell r="D2955">
            <v>158400</v>
          </cell>
          <cell r="E2955">
            <v>25344</v>
          </cell>
          <cell r="F2955">
            <v>183744</v>
          </cell>
        </row>
        <row r="2956">
          <cell r="A2956" t="str">
            <v>INT.3X15 AMP G.E.</v>
          </cell>
          <cell r="B2956">
            <v>60000</v>
          </cell>
          <cell r="C2956" t="str">
            <v>UND</v>
          </cell>
          <cell r="D2956">
            <v>72000</v>
          </cell>
          <cell r="E2956">
            <v>11520</v>
          </cell>
          <cell r="F2956">
            <v>83520</v>
          </cell>
        </row>
        <row r="2957">
          <cell r="A2957" t="str">
            <v>INT.3X150 AMP G.E.</v>
          </cell>
          <cell r="B2957">
            <v>300000</v>
          </cell>
          <cell r="C2957" t="str">
            <v>UND</v>
          </cell>
          <cell r="D2957">
            <v>360000</v>
          </cell>
          <cell r="E2957">
            <v>57600</v>
          </cell>
          <cell r="F2957">
            <v>417600</v>
          </cell>
        </row>
        <row r="2958">
          <cell r="A2958" t="str">
            <v>INT.3X150AMP G.E.MAS TAPON REF.CLA.</v>
          </cell>
          <cell r="B2958">
            <v>366000</v>
          </cell>
          <cell r="C2958" t="str">
            <v>UND</v>
          </cell>
          <cell r="D2958">
            <v>439200</v>
          </cell>
          <cell r="E2958">
            <v>70272</v>
          </cell>
          <cell r="F2958">
            <v>509472</v>
          </cell>
        </row>
        <row r="2959">
          <cell r="A2959" t="str">
            <v>INT.3X1600 AMP G.E.</v>
          </cell>
          <cell r="B2959">
            <v>6618000</v>
          </cell>
          <cell r="C2959" t="str">
            <v>UND</v>
          </cell>
          <cell r="D2959">
            <v>7941600</v>
          </cell>
          <cell r="E2959">
            <v>1270656</v>
          </cell>
          <cell r="F2959">
            <v>9212256</v>
          </cell>
        </row>
        <row r="2960">
          <cell r="A2960" t="str">
            <v>INT.3X20 AMP G.E.</v>
          </cell>
          <cell r="B2960">
            <v>113000</v>
          </cell>
          <cell r="C2960" t="str">
            <v>UND</v>
          </cell>
          <cell r="D2960">
            <v>135600</v>
          </cell>
          <cell r="E2960">
            <v>21696</v>
          </cell>
          <cell r="F2960">
            <v>157296</v>
          </cell>
        </row>
        <row r="2961">
          <cell r="A2961" t="str">
            <v>INT.3X30 AMP G.E.</v>
          </cell>
          <cell r="B2961">
            <v>113000</v>
          </cell>
          <cell r="C2961" t="str">
            <v>UND</v>
          </cell>
          <cell r="D2961">
            <v>135600</v>
          </cell>
          <cell r="E2961">
            <v>21696</v>
          </cell>
          <cell r="F2961">
            <v>157296</v>
          </cell>
        </row>
        <row r="2962">
          <cell r="A2962" t="str">
            <v>INT.3X500 AMP G.E.</v>
          </cell>
          <cell r="B2962">
            <v>1390000</v>
          </cell>
          <cell r="C2962" t="str">
            <v>UND</v>
          </cell>
          <cell r="D2962">
            <v>1668000</v>
          </cell>
          <cell r="E2962">
            <v>266880</v>
          </cell>
          <cell r="F2962">
            <v>1934880</v>
          </cell>
        </row>
        <row r="2963">
          <cell r="A2963" t="str">
            <v>INT.3X800 AMP G.E.</v>
          </cell>
          <cell r="B2963">
            <v>2000000</v>
          </cell>
          <cell r="C2963" t="str">
            <v>UND</v>
          </cell>
          <cell r="D2963">
            <v>2400000</v>
          </cell>
          <cell r="E2963">
            <v>384000</v>
          </cell>
          <cell r="F2963">
            <v>2784000</v>
          </cell>
        </row>
        <row r="2964">
          <cell r="A2964" t="str">
            <v>INT.AUTOMATICO 3VQ52T-15 15AMP</v>
          </cell>
          <cell r="B2964">
            <v>119400</v>
          </cell>
          <cell r="C2964" t="str">
            <v>UND</v>
          </cell>
          <cell r="D2964">
            <v>143280</v>
          </cell>
          <cell r="E2964">
            <v>22924.799999999999</v>
          </cell>
          <cell r="F2964">
            <v>166205</v>
          </cell>
        </row>
        <row r="2965">
          <cell r="A2965" t="str">
            <v>INT.AUTOMATICO 3VQ52T-20 20AMP.</v>
          </cell>
          <cell r="B2965">
            <v>119400</v>
          </cell>
          <cell r="C2965" t="str">
            <v>UND</v>
          </cell>
          <cell r="D2965">
            <v>143280</v>
          </cell>
          <cell r="E2965">
            <v>22924.799999999999</v>
          </cell>
          <cell r="F2965">
            <v>166205</v>
          </cell>
        </row>
        <row r="2966">
          <cell r="A2966" t="str">
            <v>INT.AUTOMATICO 3VQ52T-30 30AMP.</v>
          </cell>
          <cell r="B2966">
            <v>119400</v>
          </cell>
          <cell r="C2966" t="str">
            <v>UND</v>
          </cell>
          <cell r="D2966">
            <v>143280</v>
          </cell>
          <cell r="E2966">
            <v>22924.799999999999</v>
          </cell>
          <cell r="F2966">
            <v>166205</v>
          </cell>
        </row>
        <row r="2967">
          <cell r="A2967" t="str">
            <v>INT.AUTOMATICO 3VQ52T-40 40AMP.</v>
          </cell>
          <cell r="B2967">
            <v>131800</v>
          </cell>
          <cell r="C2967" t="str">
            <v>UND</v>
          </cell>
          <cell r="D2967">
            <v>158160</v>
          </cell>
          <cell r="E2967">
            <v>25305.600000000002</v>
          </cell>
          <cell r="F2967">
            <v>183466</v>
          </cell>
        </row>
        <row r="2968">
          <cell r="A2968" t="str">
            <v>INT.AUTOMATICO 3VQ52T-50 50AMP.</v>
          </cell>
          <cell r="B2968">
            <v>131800</v>
          </cell>
          <cell r="C2968" t="str">
            <v>UND</v>
          </cell>
          <cell r="D2968">
            <v>158160</v>
          </cell>
          <cell r="E2968">
            <v>25305.600000000002</v>
          </cell>
          <cell r="F2968">
            <v>183466</v>
          </cell>
        </row>
        <row r="2969">
          <cell r="A2969" t="str">
            <v>INT.AUTOMATICO 3VQ52T-60 60AMP.</v>
          </cell>
          <cell r="B2969">
            <v>131800</v>
          </cell>
          <cell r="C2969" t="str">
            <v>UND</v>
          </cell>
          <cell r="D2969">
            <v>158160</v>
          </cell>
          <cell r="E2969">
            <v>25305.600000000002</v>
          </cell>
          <cell r="F2969">
            <v>183466</v>
          </cell>
        </row>
        <row r="2970">
          <cell r="A2970" t="str">
            <v>INT.AUTOMATICO 3VQ56T-100 100AMP.</v>
          </cell>
          <cell r="B2970">
            <v>131731.59375</v>
          </cell>
          <cell r="C2970" t="str">
            <v>UND</v>
          </cell>
          <cell r="D2970">
            <v>158077.91250000001</v>
          </cell>
          <cell r="E2970">
            <v>25292.466</v>
          </cell>
          <cell r="F2970">
            <v>183370</v>
          </cell>
        </row>
        <row r="2971">
          <cell r="A2971" t="str">
            <v>INT.AUTOMATICO 3VQ56T-15 15AMP.</v>
          </cell>
          <cell r="B2971">
            <v>148050</v>
          </cell>
          <cell r="C2971" t="str">
            <v>UND</v>
          </cell>
          <cell r="D2971">
            <v>177660</v>
          </cell>
          <cell r="E2971">
            <v>28425.600000000002</v>
          </cell>
          <cell r="F2971">
            <v>206086</v>
          </cell>
        </row>
        <row r="2972">
          <cell r="A2972" t="str">
            <v>INT.AUTOMATICO 3VQ56T-20 20AMP.</v>
          </cell>
          <cell r="B2972">
            <v>229500</v>
          </cell>
          <cell r="C2972" t="str">
            <v>UND</v>
          </cell>
          <cell r="D2972">
            <v>275400</v>
          </cell>
          <cell r="E2972">
            <v>44064</v>
          </cell>
          <cell r="F2972">
            <v>319464</v>
          </cell>
        </row>
        <row r="2973">
          <cell r="A2973" t="str">
            <v>INT.AUTOMATICO 3VQ56T-30 30AMP.</v>
          </cell>
          <cell r="B2973">
            <v>118440</v>
          </cell>
          <cell r="C2973" t="str">
            <v>UND</v>
          </cell>
          <cell r="D2973">
            <v>142128</v>
          </cell>
          <cell r="E2973">
            <v>22740.48</v>
          </cell>
          <cell r="F2973">
            <v>164868</v>
          </cell>
        </row>
        <row r="2974">
          <cell r="A2974" t="str">
            <v>INT.AUTOMATICO 3VQ56T-40 40AMP.</v>
          </cell>
          <cell r="B2974">
            <v>148050</v>
          </cell>
          <cell r="C2974" t="str">
            <v>UND</v>
          </cell>
          <cell r="D2974">
            <v>177660</v>
          </cell>
          <cell r="E2974">
            <v>28425.600000000002</v>
          </cell>
          <cell r="F2974">
            <v>206086</v>
          </cell>
        </row>
        <row r="2975">
          <cell r="A2975" t="str">
            <v>INT.AUTOMATICO 3VQ56T-50 50AMP.</v>
          </cell>
          <cell r="B2975">
            <v>117663</v>
          </cell>
          <cell r="C2975" t="str">
            <v>UND</v>
          </cell>
          <cell r="D2975">
            <v>141195.6</v>
          </cell>
          <cell r="E2975">
            <v>22591.296000000002</v>
          </cell>
          <cell r="F2975">
            <v>163787</v>
          </cell>
        </row>
        <row r="2976">
          <cell r="A2976" t="str">
            <v>INT.AUTOMATICO 3VQ56T-60 60AMP.</v>
          </cell>
          <cell r="B2976">
            <v>164500</v>
          </cell>
          <cell r="C2976" t="str">
            <v>UND</v>
          </cell>
          <cell r="D2976">
            <v>197400</v>
          </cell>
          <cell r="E2976">
            <v>31584</v>
          </cell>
          <cell r="F2976">
            <v>228984</v>
          </cell>
        </row>
        <row r="2977">
          <cell r="A2977" t="str">
            <v>INT.AUTOMATICO 3VQ62T-125 125AMP.</v>
          </cell>
          <cell r="B2977">
            <v>327684</v>
          </cell>
          <cell r="C2977" t="str">
            <v>UND</v>
          </cell>
          <cell r="D2977">
            <v>393220.8</v>
          </cell>
          <cell r="E2977">
            <v>62915.328000000001</v>
          </cell>
          <cell r="F2977">
            <v>456136</v>
          </cell>
        </row>
        <row r="2978">
          <cell r="A2978" t="str">
            <v>INT.AUTOMATICO 3VQ62T-200 200AMP.</v>
          </cell>
          <cell r="B2978">
            <v>262213</v>
          </cell>
          <cell r="C2978" t="str">
            <v>UND</v>
          </cell>
          <cell r="D2978">
            <v>314655.59999999998</v>
          </cell>
          <cell r="E2978">
            <v>50344.896000000001</v>
          </cell>
          <cell r="F2978">
            <v>365000</v>
          </cell>
        </row>
        <row r="2979">
          <cell r="A2979" t="str">
            <v>INT.AUTOMATICO 3VQ62T-225 225AMP.</v>
          </cell>
          <cell r="B2979">
            <v>725088</v>
          </cell>
          <cell r="C2979" t="str">
            <v>UND</v>
          </cell>
          <cell r="D2979">
            <v>870105.59999999998</v>
          </cell>
          <cell r="E2979">
            <v>139216.89600000001</v>
          </cell>
          <cell r="F2979">
            <v>1009322</v>
          </cell>
        </row>
        <row r="2980">
          <cell r="A2980" t="str">
            <v>INT.AUTOMATICO 3VQ71T-250 250AMP.</v>
          </cell>
          <cell r="B2980">
            <v>376684</v>
          </cell>
          <cell r="C2980" t="str">
            <v>UND</v>
          </cell>
          <cell r="D2980">
            <v>452020.8</v>
          </cell>
          <cell r="E2980">
            <v>72323.327999999994</v>
          </cell>
          <cell r="F2980">
            <v>524344</v>
          </cell>
        </row>
        <row r="2981">
          <cell r="A2981" t="str">
            <v>INT.AUTOMATICO 3VQ71T-300 300AMP.</v>
          </cell>
          <cell r="B2981">
            <v>464231.59375</v>
          </cell>
          <cell r="C2981" t="str">
            <v>UND</v>
          </cell>
          <cell r="D2981">
            <v>557077.91249999998</v>
          </cell>
          <cell r="E2981">
            <v>89132.466</v>
          </cell>
          <cell r="F2981">
            <v>646210</v>
          </cell>
        </row>
        <row r="2982">
          <cell r="A2982" t="str">
            <v>INT.AUTOMATICO 3VQ71T-400 400AMP.</v>
          </cell>
          <cell r="B2982">
            <v>656684</v>
          </cell>
          <cell r="C2982" t="str">
            <v>UND</v>
          </cell>
          <cell r="D2982">
            <v>788020.79999999993</v>
          </cell>
          <cell r="E2982">
            <v>126083.32799999999</v>
          </cell>
          <cell r="F2982">
            <v>914104</v>
          </cell>
        </row>
        <row r="2983">
          <cell r="A2983" t="str">
            <v>INT.AUTOMATICO 3VQ72T-500 500AMP.</v>
          </cell>
          <cell r="B2983">
            <v>950328.375</v>
          </cell>
          <cell r="C2983" t="str">
            <v>UND</v>
          </cell>
          <cell r="D2983">
            <v>1140394.05</v>
          </cell>
          <cell r="E2983">
            <v>182463.04800000001</v>
          </cell>
          <cell r="F2983">
            <v>1322857</v>
          </cell>
        </row>
        <row r="2984">
          <cell r="A2984" t="str">
            <v>INT.AUTOMATICO 3VQ81T-800 800AMP.</v>
          </cell>
          <cell r="B2984">
            <v>949921</v>
          </cell>
          <cell r="C2984" t="str">
            <v>UND</v>
          </cell>
          <cell r="D2984">
            <v>1139905.2</v>
          </cell>
          <cell r="E2984">
            <v>182384.83199999999</v>
          </cell>
          <cell r="F2984">
            <v>1322290</v>
          </cell>
        </row>
        <row r="2985">
          <cell r="A2985" t="str">
            <v>INT.AUTOMATICO CQD3100 100AMP.</v>
          </cell>
          <cell r="B2985">
            <v>210700</v>
          </cell>
          <cell r="C2985" t="str">
            <v>UND</v>
          </cell>
          <cell r="D2985">
            <v>252840</v>
          </cell>
          <cell r="E2985">
            <v>40454.400000000001</v>
          </cell>
          <cell r="F2985">
            <v>293294</v>
          </cell>
        </row>
        <row r="2986">
          <cell r="A2986" t="str">
            <v>INT.AUTOMATICO CQD315 15AMP.</v>
          </cell>
          <cell r="B2986">
            <v>178100</v>
          </cell>
          <cell r="C2986" t="str">
            <v>UND</v>
          </cell>
          <cell r="D2986">
            <v>213720</v>
          </cell>
          <cell r="E2986">
            <v>34195.199999999997</v>
          </cell>
          <cell r="F2986">
            <v>247915</v>
          </cell>
        </row>
        <row r="2987">
          <cell r="A2987" t="str">
            <v>INT.AUTOMATICO CQD320 20AMP.</v>
          </cell>
          <cell r="B2987">
            <v>178100</v>
          </cell>
          <cell r="C2987" t="str">
            <v>UND</v>
          </cell>
          <cell r="D2987">
            <v>213720</v>
          </cell>
          <cell r="E2987">
            <v>34195.199999999997</v>
          </cell>
          <cell r="F2987">
            <v>247915</v>
          </cell>
        </row>
        <row r="2988">
          <cell r="A2988" t="str">
            <v>INT.AUTOMATICO CQD330 30AMP.</v>
          </cell>
          <cell r="B2988">
            <v>178100</v>
          </cell>
          <cell r="C2988" t="str">
            <v>UND</v>
          </cell>
          <cell r="D2988">
            <v>213720</v>
          </cell>
          <cell r="E2988">
            <v>34195.199999999997</v>
          </cell>
          <cell r="F2988">
            <v>247915</v>
          </cell>
        </row>
        <row r="2989">
          <cell r="A2989" t="str">
            <v>INT.AUTOMATICO CQD340 40AMP.</v>
          </cell>
          <cell r="B2989">
            <v>178100</v>
          </cell>
          <cell r="C2989" t="str">
            <v>UND</v>
          </cell>
          <cell r="D2989">
            <v>213720</v>
          </cell>
          <cell r="E2989">
            <v>34195.199999999997</v>
          </cell>
          <cell r="F2989">
            <v>247915</v>
          </cell>
        </row>
        <row r="2990">
          <cell r="A2990" t="str">
            <v>INT.AUTOMATICO CQD350 50AMP.</v>
          </cell>
          <cell r="B2990">
            <v>178100</v>
          </cell>
          <cell r="C2990" t="str">
            <v>UND</v>
          </cell>
          <cell r="D2990">
            <v>213720</v>
          </cell>
          <cell r="E2990">
            <v>34195.199999999997</v>
          </cell>
          <cell r="F2990">
            <v>247915</v>
          </cell>
        </row>
        <row r="2991">
          <cell r="A2991" t="str">
            <v>INT.AUTOMATICO CQD360 60AMP.</v>
          </cell>
          <cell r="B2991">
            <v>210700</v>
          </cell>
          <cell r="C2991" t="str">
            <v>UND</v>
          </cell>
          <cell r="D2991">
            <v>252840</v>
          </cell>
          <cell r="E2991">
            <v>40454.400000000001</v>
          </cell>
          <cell r="F2991">
            <v>293294</v>
          </cell>
        </row>
        <row r="2992">
          <cell r="A2992" t="str">
            <v>INT.AUTOMATICO CQD380 80AMP.</v>
          </cell>
          <cell r="B2992">
            <v>210700</v>
          </cell>
          <cell r="C2992" t="str">
            <v>UND</v>
          </cell>
          <cell r="D2992">
            <v>252840</v>
          </cell>
          <cell r="E2992">
            <v>40454.400000000001</v>
          </cell>
          <cell r="F2992">
            <v>293294</v>
          </cell>
        </row>
        <row r="2993">
          <cell r="A2993" t="str">
            <v>INT.AUTOMATICO FXD63B150 150AMP.</v>
          </cell>
          <cell r="B2993">
            <v>632400</v>
          </cell>
          <cell r="C2993" t="str">
            <v>UND</v>
          </cell>
          <cell r="D2993">
            <v>758880</v>
          </cell>
          <cell r="E2993">
            <v>121420.8</v>
          </cell>
          <cell r="F2993">
            <v>880301</v>
          </cell>
        </row>
        <row r="2994">
          <cell r="A2994" t="str">
            <v>INT.AUTOMATICO FXD63B200 200AMP.</v>
          </cell>
          <cell r="B2994">
            <v>632400</v>
          </cell>
          <cell r="C2994" t="str">
            <v>UND</v>
          </cell>
          <cell r="D2994">
            <v>758880</v>
          </cell>
          <cell r="E2994">
            <v>121420.8</v>
          </cell>
          <cell r="F2994">
            <v>880301</v>
          </cell>
        </row>
        <row r="2995">
          <cell r="A2995" t="str">
            <v>INT.AUTOMATICO JXD63B300 300AMP.</v>
          </cell>
          <cell r="B2995">
            <v>1179000</v>
          </cell>
          <cell r="C2995" t="str">
            <v>UND</v>
          </cell>
          <cell r="D2995">
            <v>1414800</v>
          </cell>
          <cell r="E2995">
            <v>226368</v>
          </cell>
          <cell r="F2995">
            <v>1641168</v>
          </cell>
        </row>
        <row r="2996">
          <cell r="A2996" t="str">
            <v>INT.AUTOMATICO JXD63B350 350AMP.</v>
          </cell>
          <cell r="B2996">
            <v>1179000</v>
          </cell>
          <cell r="C2996" t="str">
            <v>UND</v>
          </cell>
          <cell r="D2996">
            <v>1414800</v>
          </cell>
          <cell r="E2996">
            <v>226368</v>
          </cell>
          <cell r="F2996">
            <v>1641168</v>
          </cell>
        </row>
        <row r="2997">
          <cell r="A2997" t="str">
            <v>INT.AUTOMATICO JXD63B400 400AMP.</v>
          </cell>
          <cell r="B2997">
            <v>1179000</v>
          </cell>
          <cell r="C2997" t="str">
            <v>UND</v>
          </cell>
          <cell r="D2997">
            <v>1414800</v>
          </cell>
          <cell r="E2997">
            <v>226368</v>
          </cell>
          <cell r="F2997">
            <v>1641168</v>
          </cell>
        </row>
        <row r="2998">
          <cell r="A2998" t="str">
            <v>INT.CENTRIFUGO 3600RPM PARTE MOVIL ANTIG</v>
          </cell>
          <cell r="B2998">
            <v>10500</v>
          </cell>
          <cell r="C2998" t="str">
            <v>UND</v>
          </cell>
          <cell r="D2998">
            <v>12600</v>
          </cell>
          <cell r="E2998">
            <v>2016</v>
          </cell>
          <cell r="F2998">
            <v>14616</v>
          </cell>
        </row>
        <row r="2999">
          <cell r="A2999" t="str">
            <v>INT.DOBLE CREMA</v>
          </cell>
          <cell r="B2999">
            <v>5123</v>
          </cell>
          <cell r="C2999" t="str">
            <v>UND</v>
          </cell>
          <cell r="D2999">
            <v>6147.5999999999995</v>
          </cell>
          <cell r="E2999">
            <v>983.61599999999999</v>
          </cell>
          <cell r="F2999">
            <v>7131</v>
          </cell>
        </row>
        <row r="3000">
          <cell r="A3000" t="str">
            <v>INT.ENCHUFABLE Q120 AMP</v>
          </cell>
          <cell r="B3000">
            <v>7700</v>
          </cell>
          <cell r="C3000" t="str">
            <v>UND</v>
          </cell>
          <cell r="D3000">
            <v>9240</v>
          </cell>
          <cell r="E3000">
            <v>1478.4</v>
          </cell>
          <cell r="F3000">
            <v>10718</v>
          </cell>
        </row>
        <row r="3001">
          <cell r="A3001" t="str">
            <v>INT.ENCHUFABLE Q215 15AMP. BIPOLAR</v>
          </cell>
          <cell r="B3001">
            <v>18300</v>
          </cell>
          <cell r="C3001" t="str">
            <v>UND</v>
          </cell>
          <cell r="D3001">
            <v>21960</v>
          </cell>
          <cell r="E3001">
            <v>3513.6</v>
          </cell>
          <cell r="F3001">
            <v>25474</v>
          </cell>
        </row>
        <row r="3002">
          <cell r="A3002" t="str">
            <v>INT.LMXD 63B 800AMP</v>
          </cell>
          <cell r="B3002">
            <v>4495000</v>
          </cell>
          <cell r="C3002" t="str">
            <v>UND</v>
          </cell>
          <cell r="D3002">
            <v>5394000</v>
          </cell>
          <cell r="E3002">
            <v>863040</v>
          </cell>
          <cell r="F3002">
            <v>6257040</v>
          </cell>
        </row>
        <row r="3003">
          <cell r="A3003" t="str">
            <v>INT.MAGNETICO 1.0-1.6A</v>
          </cell>
          <cell r="B3003">
            <v>106000</v>
          </cell>
          <cell r="C3003" t="str">
            <v>UND</v>
          </cell>
          <cell r="D3003">
            <v>127200</v>
          </cell>
          <cell r="E3003">
            <v>20352</v>
          </cell>
          <cell r="F3003">
            <v>147552</v>
          </cell>
        </row>
        <row r="3004">
          <cell r="A3004" t="str">
            <v>INT.MAGNETICO 1.6-2.5A</v>
          </cell>
          <cell r="B3004">
            <v>106000</v>
          </cell>
          <cell r="C3004" t="str">
            <v>UND</v>
          </cell>
          <cell r="D3004">
            <v>127200</v>
          </cell>
          <cell r="E3004">
            <v>20352</v>
          </cell>
          <cell r="F3004">
            <v>147552</v>
          </cell>
        </row>
        <row r="3005">
          <cell r="A3005" t="str">
            <v>INT.MAGNETICO 12-18AMP</v>
          </cell>
          <cell r="B3005">
            <v>111000</v>
          </cell>
          <cell r="C3005" t="str">
            <v>UND</v>
          </cell>
          <cell r="D3005">
            <v>133200</v>
          </cell>
          <cell r="E3005">
            <v>21312</v>
          </cell>
          <cell r="F3005">
            <v>154512</v>
          </cell>
        </row>
        <row r="3006">
          <cell r="A3006" t="str">
            <v>INT.MAGNETICO 17-25AMP</v>
          </cell>
          <cell r="B3006">
            <v>111000</v>
          </cell>
          <cell r="C3006" t="str">
            <v>UND</v>
          </cell>
          <cell r="D3006">
            <v>133200</v>
          </cell>
          <cell r="E3006">
            <v>21312</v>
          </cell>
          <cell r="F3006">
            <v>154512</v>
          </cell>
        </row>
        <row r="3007">
          <cell r="A3007" t="str">
            <v>INT.MAGNETICO 4-6AMP</v>
          </cell>
          <cell r="B3007">
            <v>106000</v>
          </cell>
          <cell r="C3007" t="str">
            <v>UND</v>
          </cell>
          <cell r="D3007">
            <v>127200</v>
          </cell>
          <cell r="E3007">
            <v>20352</v>
          </cell>
          <cell r="F3007">
            <v>147552</v>
          </cell>
        </row>
        <row r="3008">
          <cell r="A3008" t="str">
            <v>INT.MAGNETICO 5.5-8AMP</v>
          </cell>
          <cell r="B3008">
            <v>106000</v>
          </cell>
          <cell r="C3008" t="str">
            <v>UND</v>
          </cell>
          <cell r="D3008">
            <v>127200</v>
          </cell>
          <cell r="E3008">
            <v>20352</v>
          </cell>
          <cell r="F3008">
            <v>147552</v>
          </cell>
        </row>
        <row r="3009">
          <cell r="A3009" t="str">
            <v>INT.MAGNETICO 9-13AMP</v>
          </cell>
          <cell r="B3009">
            <v>111000</v>
          </cell>
          <cell r="C3009" t="str">
            <v>UND</v>
          </cell>
          <cell r="D3009">
            <v>133200</v>
          </cell>
          <cell r="E3009">
            <v>21312</v>
          </cell>
          <cell r="F3009">
            <v>154512</v>
          </cell>
        </row>
        <row r="3010">
          <cell r="A3010" t="str">
            <v>INT.POSICION PALANCA REGULABLE ROLDANA P</v>
          </cell>
          <cell r="B3010">
            <v>145000</v>
          </cell>
          <cell r="C3010" t="str">
            <v>UND</v>
          </cell>
          <cell r="D3010">
            <v>174000</v>
          </cell>
          <cell r="E3010">
            <v>27840</v>
          </cell>
          <cell r="F3010">
            <v>201840</v>
          </cell>
        </row>
        <row r="3011">
          <cell r="A3011" t="str">
            <v>INT.POSICION PALANCA ROLDANA PLASTICA</v>
          </cell>
          <cell r="B3011">
            <v>145000</v>
          </cell>
          <cell r="C3011" t="str">
            <v>UND</v>
          </cell>
          <cell r="D3011">
            <v>174000</v>
          </cell>
          <cell r="E3011">
            <v>27840</v>
          </cell>
          <cell r="F3011">
            <v>201840</v>
          </cell>
        </row>
        <row r="3012">
          <cell r="A3012" t="str">
            <v>INT.POSICION PALANCA Y ROLDANA 1SOLO SEN</v>
          </cell>
          <cell r="B3012">
            <v>61000</v>
          </cell>
          <cell r="C3012" t="str">
            <v>UND</v>
          </cell>
          <cell r="D3012">
            <v>73200</v>
          </cell>
          <cell r="E3012">
            <v>11712</v>
          </cell>
          <cell r="F3012">
            <v>84912</v>
          </cell>
        </row>
        <row r="3013">
          <cell r="A3013" t="str">
            <v>INT.POSICION PALANCA Y ROLDANA PLASTICA</v>
          </cell>
          <cell r="B3013">
            <v>73000</v>
          </cell>
          <cell r="C3013" t="str">
            <v>UND</v>
          </cell>
          <cell r="D3013">
            <v>87600</v>
          </cell>
          <cell r="E3013">
            <v>14016</v>
          </cell>
          <cell r="F3013">
            <v>101616</v>
          </cell>
        </row>
        <row r="3014">
          <cell r="A3014" t="str">
            <v>INT.POSICION PALANCA Y ROLDANA RECTILINE</v>
          </cell>
          <cell r="B3014">
            <v>54000</v>
          </cell>
          <cell r="C3014" t="str">
            <v>UND</v>
          </cell>
          <cell r="D3014">
            <v>64800</v>
          </cell>
          <cell r="E3014">
            <v>10368</v>
          </cell>
          <cell r="F3014">
            <v>75168</v>
          </cell>
        </row>
        <row r="3015">
          <cell r="A3015" t="str">
            <v>INT.POSICION PALANCA,ROLDANA,1SOLO SENTI</v>
          </cell>
          <cell r="B3015">
            <v>81000</v>
          </cell>
          <cell r="C3015" t="str">
            <v>UND</v>
          </cell>
          <cell r="D3015">
            <v>97200</v>
          </cell>
          <cell r="E3015">
            <v>15552</v>
          </cell>
          <cell r="F3015">
            <v>112752</v>
          </cell>
        </row>
        <row r="3016">
          <cell r="A3016" t="str">
            <v>INT.POSICION PULSADOR EN ACERO</v>
          </cell>
          <cell r="B3016">
            <v>64000</v>
          </cell>
          <cell r="C3016" t="str">
            <v>UND</v>
          </cell>
          <cell r="D3016">
            <v>76800</v>
          </cell>
          <cell r="E3016">
            <v>12288</v>
          </cell>
          <cell r="F3016">
            <v>89088</v>
          </cell>
        </row>
        <row r="3017">
          <cell r="A3017" t="str">
            <v>INT.POSICION PULSADOR EXTREMO EN ACERO</v>
          </cell>
          <cell r="B3017">
            <v>47500</v>
          </cell>
          <cell r="C3017" t="str">
            <v>UND</v>
          </cell>
          <cell r="D3017">
            <v>57000</v>
          </cell>
          <cell r="E3017">
            <v>9120</v>
          </cell>
          <cell r="F3017">
            <v>66120</v>
          </cell>
        </row>
        <row r="3018">
          <cell r="A3018" t="str">
            <v>INT.POSICION PULSADOR ROLDANA EN ACERO</v>
          </cell>
          <cell r="B3018">
            <v>84000</v>
          </cell>
          <cell r="C3018" t="str">
            <v>UND</v>
          </cell>
          <cell r="D3018">
            <v>100800</v>
          </cell>
          <cell r="E3018">
            <v>16128</v>
          </cell>
          <cell r="F3018">
            <v>116928</v>
          </cell>
        </row>
        <row r="3019">
          <cell r="A3019" t="str">
            <v>INT.POSICION PULSADOR,ROLDANA TERMOPLAST</v>
          </cell>
          <cell r="B3019">
            <v>63000</v>
          </cell>
          <cell r="C3019" t="str">
            <v>UND</v>
          </cell>
          <cell r="D3019">
            <v>75600</v>
          </cell>
          <cell r="E3019">
            <v>12096</v>
          </cell>
          <cell r="F3019">
            <v>87696</v>
          </cell>
        </row>
        <row r="3020">
          <cell r="A3020" t="str">
            <v>INT.POSICION VARILLA FEXIBLE RESORTADA</v>
          </cell>
          <cell r="B3020">
            <v>62000</v>
          </cell>
          <cell r="C3020" t="str">
            <v>UND</v>
          </cell>
          <cell r="D3020">
            <v>74400</v>
          </cell>
          <cell r="E3020">
            <v>11904</v>
          </cell>
          <cell r="F3020">
            <v>86304</v>
          </cell>
        </row>
        <row r="3021">
          <cell r="A3021" t="str">
            <v>INT.POSICION VARILLA FLEXIBLE</v>
          </cell>
          <cell r="B3021">
            <v>82000</v>
          </cell>
          <cell r="C3021" t="str">
            <v>UND</v>
          </cell>
          <cell r="D3021">
            <v>98400</v>
          </cell>
          <cell r="E3021">
            <v>15744</v>
          </cell>
          <cell r="F3021">
            <v>114144</v>
          </cell>
        </row>
        <row r="3022">
          <cell r="A3022" t="str">
            <v>INT.PROTECCION 250 AMP</v>
          </cell>
          <cell r="B3022">
            <v>663400</v>
          </cell>
          <cell r="C3022" t="str">
            <v>UND</v>
          </cell>
          <cell r="D3022">
            <v>796080</v>
          </cell>
          <cell r="E3022">
            <v>127372.8</v>
          </cell>
          <cell r="F3022">
            <v>923453</v>
          </cell>
        </row>
        <row r="3023">
          <cell r="A3023" t="str">
            <v>INT.PROTECCION 500AMP</v>
          </cell>
          <cell r="B3023">
            <v>2654000</v>
          </cell>
          <cell r="C3023" t="str">
            <v>UND</v>
          </cell>
          <cell r="D3023">
            <v>3184800</v>
          </cell>
          <cell r="E3023">
            <v>509568</v>
          </cell>
          <cell r="F3023">
            <v>3694368</v>
          </cell>
        </row>
        <row r="3024">
          <cell r="A3024" t="str">
            <v>INT.PROTECCION 600 AMP</v>
          </cell>
          <cell r="B3024">
            <v>2654000</v>
          </cell>
          <cell r="C3024" t="str">
            <v>UND</v>
          </cell>
          <cell r="D3024">
            <v>3184800</v>
          </cell>
          <cell r="E3024">
            <v>509568</v>
          </cell>
          <cell r="F3024">
            <v>3694368</v>
          </cell>
        </row>
        <row r="3025">
          <cell r="A3025" t="str">
            <v>INT.SENCILLO CON LUZ PILOTO "TICINO"</v>
          </cell>
          <cell r="B3025">
            <v>3547</v>
          </cell>
          <cell r="C3025" t="str">
            <v>UND</v>
          </cell>
          <cell r="D3025">
            <v>4256.3999999999996</v>
          </cell>
          <cell r="E3025">
            <v>681.024</v>
          </cell>
          <cell r="F3025">
            <v>4937</v>
          </cell>
        </row>
        <row r="3026">
          <cell r="A3026" t="str">
            <v>INT.SENCILLO CONMUTABLE LUZ PILOTO</v>
          </cell>
          <cell r="B3026">
            <v>3714</v>
          </cell>
          <cell r="C3026" t="str">
            <v>UND</v>
          </cell>
          <cell r="D3026">
            <v>4456.8</v>
          </cell>
          <cell r="E3026">
            <v>713.08800000000008</v>
          </cell>
          <cell r="F3026">
            <v>5170</v>
          </cell>
        </row>
        <row r="3027">
          <cell r="A3027" t="str">
            <v>INTERRUPTO TRIPOLAR 5SX2-310-7 10AMP</v>
          </cell>
          <cell r="B3027">
            <v>29675</v>
          </cell>
          <cell r="C3027" t="str">
            <v>UND</v>
          </cell>
          <cell r="D3027">
            <v>35610</v>
          </cell>
          <cell r="E3027">
            <v>5697.6</v>
          </cell>
          <cell r="F3027">
            <v>41308</v>
          </cell>
        </row>
        <row r="3028">
          <cell r="A3028" t="str">
            <v>INTERRUPTOE DOBLE L.P. AVITARE</v>
          </cell>
          <cell r="B3028">
            <v>2000</v>
          </cell>
          <cell r="C3028" t="str">
            <v>UND</v>
          </cell>
          <cell r="D3028">
            <v>2400</v>
          </cell>
          <cell r="E3028">
            <v>384</v>
          </cell>
          <cell r="F3028">
            <v>2784</v>
          </cell>
        </row>
        <row r="3029">
          <cell r="A3029" t="str">
            <v>INTERRUPTOR  2X25 AMP BIPOLAR K.M</v>
          </cell>
          <cell r="B3029">
            <v>125700</v>
          </cell>
          <cell r="C3029" t="str">
            <v>UND</v>
          </cell>
          <cell r="D3029">
            <v>150840</v>
          </cell>
          <cell r="E3029">
            <v>24134.400000000001</v>
          </cell>
          <cell r="F3029">
            <v>174974</v>
          </cell>
        </row>
        <row r="3030">
          <cell r="A3030" t="str">
            <v>INTERRUPTOR  SENCILLO MARFIL</v>
          </cell>
          <cell r="B3030">
            <v>8370</v>
          </cell>
          <cell r="C3030" t="str">
            <v>UND</v>
          </cell>
          <cell r="D3030">
            <v>10044</v>
          </cell>
          <cell r="E3030">
            <v>1607.04</v>
          </cell>
          <cell r="F3030">
            <v>11651</v>
          </cell>
        </row>
        <row r="3031">
          <cell r="A3031" t="str">
            <v>INTERRUPTOR + TOMA S/P AVE</v>
          </cell>
          <cell r="B3031">
            <v>1142.40002441406</v>
          </cell>
          <cell r="C3031" t="str">
            <v>UND</v>
          </cell>
          <cell r="D3031">
            <v>1370.880029296872</v>
          </cell>
          <cell r="E3031">
            <v>219.34080468749951</v>
          </cell>
          <cell r="F3031">
            <v>1590</v>
          </cell>
        </row>
        <row r="3032">
          <cell r="A3032" t="str">
            <v>INTERRUPTOR 16 AMP CC MONOPOLAR K.M</v>
          </cell>
          <cell r="B3032">
            <v>53600</v>
          </cell>
          <cell r="C3032" t="str">
            <v>UND</v>
          </cell>
          <cell r="D3032">
            <v>64320</v>
          </cell>
          <cell r="E3032">
            <v>10291.200000000001</v>
          </cell>
          <cell r="F3032">
            <v>74611</v>
          </cell>
        </row>
        <row r="3033">
          <cell r="A3033" t="str">
            <v>INTERRUPTOR 1600 AMP STR28D OPC. (1)</v>
          </cell>
          <cell r="B3033">
            <v>12292800</v>
          </cell>
          <cell r="C3033" t="str">
            <v>UND</v>
          </cell>
          <cell r="D3033">
            <v>14751360</v>
          </cell>
          <cell r="E3033">
            <v>2360217.6000000001</v>
          </cell>
          <cell r="F3033">
            <v>17111578</v>
          </cell>
        </row>
        <row r="3034">
          <cell r="A3034" t="str">
            <v>INTERRUPTOR 1X20 AVE</v>
          </cell>
          <cell r="B3034">
            <v>2000</v>
          </cell>
          <cell r="C3034" t="str">
            <v>UND</v>
          </cell>
          <cell r="D3034">
            <v>2400</v>
          </cell>
          <cell r="E3034">
            <v>384</v>
          </cell>
          <cell r="F3034">
            <v>2784</v>
          </cell>
        </row>
        <row r="3035">
          <cell r="A3035" t="str">
            <v>INTERRUPTOR 1X80 AVE ENCHUFABLE</v>
          </cell>
          <cell r="B3035">
            <v>2000</v>
          </cell>
          <cell r="C3035" t="str">
            <v>UND</v>
          </cell>
          <cell r="D3035">
            <v>2400</v>
          </cell>
          <cell r="E3035">
            <v>384</v>
          </cell>
          <cell r="F3035">
            <v>2784</v>
          </cell>
        </row>
        <row r="3036">
          <cell r="A3036" t="str">
            <v>INTERRUPTOR 20 AMP CC MONOPOLAR K.M</v>
          </cell>
          <cell r="B3036">
            <v>57500</v>
          </cell>
          <cell r="C3036" t="str">
            <v>UND</v>
          </cell>
          <cell r="D3036">
            <v>69000</v>
          </cell>
          <cell r="E3036">
            <v>11040</v>
          </cell>
          <cell r="F3036">
            <v>80040</v>
          </cell>
        </row>
        <row r="3037">
          <cell r="A3037" t="str">
            <v>INTERRUPTOR 200A FUSE</v>
          </cell>
          <cell r="B3037">
            <v>2000</v>
          </cell>
          <cell r="C3037" t="str">
            <v>UND</v>
          </cell>
          <cell r="D3037">
            <v>2400</v>
          </cell>
          <cell r="E3037">
            <v>384</v>
          </cell>
          <cell r="F3037">
            <v>2784</v>
          </cell>
        </row>
        <row r="3038">
          <cell r="A3038" t="str">
            <v>INTERRUPTOR 200A MARCA GATO</v>
          </cell>
          <cell r="B3038">
            <v>2000</v>
          </cell>
          <cell r="C3038" t="str">
            <v>UND</v>
          </cell>
          <cell r="D3038">
            <v>2400</v>
          </cell>
          <cell r="E3038">
            <v>384</v>
          </cell>
          <cell r="F3038">
            <v>2784</v>
          </cell>
        </row>
        <row r="3039">
          <cell r="A3039" t="str">
            <v>INTERRUPTOR 2X40 SRIEL TEXAS INST</v>
          </cell>
          <cell r="B3039">
            <v>2000</v>
          </cell>
          <cell r="C3039" t="str">
            <v>UND</v>
          </cell>
          <cell r="D3039">
            <v>2400</v>
          </cell>
          <cell r="E3039">
            <v>384</v>
          </cell>
          <cell r="F3039">
            <v>2784</v>
          </cell>
        </row>
        <row r="3040">
          <cell r="A3040" t="str">
            <v>INTERRUPTOR 30 AMP REF:913324</v>
          </cell>
          <cell r="B3040">
            <v>6000</v>
          </cell>
          <cell r="C3040" t="str">
            <v>UND</v>
          </cell>
          <cell r="D3040">
            <v>7200</v>
          </cell>
          <cell r="E3040">
            <v>1152</v>
          </cell>
          <cell r="F3040">
            <v>8352</v>
          </cell>
        </row>
        <row r="3041">
          <cell r="A3041" t="str">
            <v>INTERRUPTOR 3VQ56 -15AMP</v>
          </cell>
          <cell r="B3041">
            <v>2000</v>
          </cell>
          <cell r="C3041" t="str">
            <v>UND</v>
          </cell>
          <cell r="D3041">
            <v>2400</v>
          </cell>
          <cell r="E3041">
            <v>384</v>
          </cell>
          <cell r="F3041">
            <v>2784</v>
          </cell>
        </row>
        <row r="3042">
          <cell r="A3042" t="str">
            <v>INTERRUPTOR 3X15A FUSI</v>
          </cell>
          <cell r="B3042">
            <v>2000</v>
          </cell>
          <cell r="C3042" t="str">
            <v>UND</v>
          </cell>
          <cell r="D3042">
            <v>2400</v>
          </cell>
          <cell r="E3042">
            <v>384</v>
          </cell>
          <cell r="F3042">
            <v>2784</v>
          </cell>
        </row>
        <row r="3043">
          <cell r="A3043" t="str">
            <v>INTERRUPTOR 3X30A TOSHIBA</v>
          </cell>
          <cell r="B3043">
            <v>2000</v>
          </cell>
          <cell r="C3043" t="str">
            <v>UND</v>
          </cell>
          <cell r="D3043">
            <v>2400</v>
          </cell>
          <cell r="E3043">
            <v>384</v>
          </cell>
          <cell r="F3043">
            <v>2784</v>
          </cell>
        </row>
        <row r="3044">
          <cell r="A3044" t="str">
            <v>INTERRUPTOR 3X40 MONATLICHP</v>
          </cell>
          <cell r="B3044">
            <v>2000</v>
          </cell>
          <cell r="C3044" t="str">
            <v>UND</v>
          </cell>
          <cell r="D3044">
            <v>2400</v>
          </cell>
          <cell r="E3044">
            <v>384</v>
          </cell>
          <cell r="F3044">
            <v>2784</v>
          </cell>
        </row>
        <row r="3045">
          <cell r="A3045" t="str">
            <v>INTERRUPTOR 3X50 AMP JARSON</v>
          </cell>
          <cell r="B3045">
            <v>38084.19921875</v>
          </cell>
          <cell r="C3045" t="str">
            <v>UND</v>
          </cell>
          <cell r="D3045">
            <v>45701.0390625</v>
          </cell>
          <cell r="E3045">
            <v>7312.1662500000002</v>
          </cell>
          <cell r="F3045">
            <v>53013</v>
          </cell>
        </row>
        <row r="3046">
          <cell r="A3046" t="str">
            <v>INTERRUPTOR 3X50 MISUBISHI</v>
          </cell>
          <cell r="B3046">
            <v>2000</v>
          </cell>
          <cell r="C3046" t="str">
            <v>UND</v>
          </cell>
          <cell r="D3046">
            <v>2400</v>
          </cell>
          <cell r="E3046">
            <v>384</v>
          </cell>
          <cell r="F3046">
            <v>2784</v>
          </cell>
        </row>
        <row r="3047">
          <cell r="A3047" t="str">
            <v>INTERRUPTOR 3X70 PACIFIC</v>
          </cell>
          <cell r="B3047">
            <v>3000</v>
          </cell>
          <cell r="C3047" t="str">
            <v>UND</v>
          </cell>
          <cell r="D3047">
            <v>3600</v>
          </cell>
          <cell r="E3047">
            <v>576</v>
          </cell>
          <cell r="F3047">
            <v>4176</v>
          </cell>
        </row>
        <row r="3048">
          <cell r="A3048" t="str">
            <v>INTERRUPTOR 4 VIAS LUZ PILOTO</v>
          </cell>
          <cell r="B3048">
            <v>19080</v>
          </cell>
          <cell r="C3048" t="str">
            <v>UND</v>
          </cell>
          <cell r="D3048">
            <v>22896</v>
          </cell>
          <cell r="E3048">
            <v>3663.36</v>
          </cell>
          <cell r="F3048">
            <v>26559</v>
          </cell>
        </row>
        <row r="3049">
          <cell r="A3049" t="str">
            <v>INTERRUPTOR 40AMP REF BMKG SOBRE RIEL  G</v>
          </cell>
          <cell r="B3049">
            <v>4232.2001953124991</v>
          </cell>
          <cell r="C3049" t="str">
            <v>UND</v>
          </cell>
          <cell r="D3049">
            <v>5078.6402343749987</v>
          </cell>
          <cell r="E3049">
            <v>812.58243749999986</v>
          </cell>
          <cell r="F3049">
            <v>5891</v>
          </cell>
        </row>
        <row r="3050">
          <cell r="A3050" t="str">
            <v>INTERRUPTOR 70AMP SOBRE RIEL MULTI9 MERL</v>
          </cell>
          <cell r="B3050">
            <v>61831</v>
          </cell>
          <cell r="C3050" t="str">
            <v>UND</v>
          </cell>
          <cell r="D3050">
            <v>74197.2</v>
          </cell>
          <cell r="E3050">
            <v>11871.552</v>
          </cell>
          <cell r="F3050">
            <v>86069</v>
          </cell>
        </row>
        <row r="3051">
          <cell r="A3051" t="str">
            <v>INTERRUPTOR BIPOLAR LUZ PILOTO</v>
          </cell>
          <cell r="B3051">
            <v>7900</v>
          </cell>
          <cell r="C3051" t="str">
            <v>UND</v>
          </cell>
          <cell r="D3051">
            <v>9480</v>
          </cell>
          <cell r="E3051">
            <v>1516.8</v>
          </cell>
          <cell r="F3051">
            <v>10997</v>
          </cell>
        </row>
        <row r="3052">
          <cell r="A3052" t="str">
            <v>INTERRUPTOR BLANCO LUZ PILOTO DEKO</v>
          </cell>
          <cell r="B3052">
            <v>7780</v>
          </cell>
          <cell r="C3052" t="str">
            <v>UND</v>
          </cell>
          <cell r="D3052">
            <v>9336</v>
          </cell>
          <cell r="E3052">
            <v>1493.76</v>
          </cell>
          <cell r="F3052">
            <v>10830</v>
          </cell>
        </row>
        <row r="3053">
          <cell r="A3053" t="str">
            <v>INTERRUPTOR BOLA MARCA MAR-GIRIUS</v>
          </cell>
          <cell r="B3053">
            <v>3000</v>
          </cell>
          <cell r="C3053" t="str">
            <v>UND</v>
          </cell>
          <cell r="D3053">
            <v>3600</v>
          </cell>
          <cell r="E3053">
            <v>576</v>
          </cell>
          <cell r="F3053">
            <v>4176</v>
          </cell>
        </row>
        <row r="3054">
          <cell r="A3054" t="str">
            <v>INTERRUPTOR CENTRIFUGO P/MOTOR 1800RPM</v>
          </cell>
          <cell r="B3054">
            <v>23400</v>
          </cell>
          <cell r="C3054" t="str">
            <v>UND</v>
          </cell>
          <cell r="D3054">
            <v>28080</v>
          </cell>
          <cell r="E3054">
            <v>4492.8</v>
          </cell>
          <cell r="F3054">
            <v>32573</v>
          </cell>
        </row>
        <row r="3055">
          <cell r="A3055" t="str">
            <v>INTERRUPTOR CENTRIFUGO P/MOTOR 3600-1800</v>
          </cell>
          <cell r="B3055">
            <v>23400</v>
          </cell>
          <cell r="C3055" t="str">
            <v>UND</v>
          </cell>
          <cell r="D3055">
            <v>28080</v>
          </cell>
          <cell r="E3055">
            <v>4492.8</v>
          </cell>
          <cell r="F3055">
            <v>32573</v>
          </cell>
        </row>
        <row r="3056">
          <cell r="A3056" t="str">
            <v>INTERRUPTOR CODILLO 2P-2POLOS</v>
          </cell>
          <cell r="B3056">
            <v>2000</v>
          </cell>
          <cell r="C3056" t="str">
            <v>UND</v>
          </cell>
          <cell r="D3056">
            <v>2400</v>
          </cell>
          <cell r="E3056">
            <v>384</v>
          </cell>
          <cell r="F3056">
            <v>2784</v>
          </cell>
        </row>
        <row r="3057">
          <cell r="A3057" t="str">
            <v>INTERRUPTOR CODILLO 2P-2POLOS</v>
          </cell>
          <cell r="B3057">
            <v>3000</v>
          </cell>
          <cell r="C3057" t="str">
            <v>UND</v>
          </cell>
          <cell r="D3057">
            <v>3600</v>
          </cell>
          <cell r="E3057">
            <v>576</v>
          </cell>
          <cell r="F3057">
            <v>4176</v>
          </cell>
        </row>
        <row r="3058">
          <cell r="A3058" t="str">
            <v>INTERRUPTOR CODILLO 2P-6POLOS</v>
          </cell>
          <cell r="B3058">
            <v>3000</v>
          </cell>
          <cell r="C3058" t="str">
            <v>UND</v>
          </cell>
          <cell r="D3058">
            <v>3600</v>
          </cell>
          <cell r="E3058">
            <v>576</v>
          </cell>
          <cell r="F3058">
            <v>4176</v>
          </cell>
        </row>
        <row r="3059">
          <cell r="A3059" t="str">
            <v>INTERRUPTOR COMPAC C125N 125A</v>
          </cell>
          <cell r="B3059">
            <v>2000</v>
          </cell>
          <cell r="C3059" t="str">
            <v>UND</v>
          </cell>
          <cell r="D3059">
            <v>2400</v>
          </cell>
          <cell r="E3059">
            <v>384</v>
          </cell>
          <cell r="F3059">
            <v>2784</v>
          </cell>
        </row>
        <row r="3060">
          <cell r="A3060" t="str">
            <v>INTERRUPTOR COMPAC C225E 200A</v>
          </cell>
          <cell r="B3060">
            <v>2000</v>
          </cell>
          <cell r="C3060" t="str">
            <v>UND</v>
          </cell>
          <cell r="D3060">
            <v>2400</v>
          </cell>
          <cell r="E3060">
            <v>384</v>
          </cell>
          <cell r="F3060">
            <v>2784</v>
          </cell>
        </row>
        <row r="3061">
          <cell r="A3061" t="str">
            <v>INTERRUPTOR COMPAC F 100E 15A</v>
          </cell>
          <cell r="B3061">
            <v>2000</v>
          </cell>
          <cell r="C3061" t="str">
            <v>UND</v>
          </cell>
          <cell r="D3061">
            <v>2400</v>
          </cell>
          <cell r="E3061">
            <v>384</v>
          </cell>
          <cell r="F3061">
            <v>2784</v>
          </cell>
        </row>
        <row r="3062">
          <cell r="A3062" t="str">
            <v>INTERRUPTOR CONMUTABLE</v>
          </cell>
          <cell r="B3062">
            <v>3240</v>
          </cell>
          <cell r="C3062" t="str">
            <v>UND</v>
          </cell>
          <cell r="D3062">
            <v>3888</v>
          </cell>
          <cell r="E3062">
            <v>622.08000000000004</v>
          </cell>
          <cell r="F3062">
            <v>4510</v>
          </cell>
        </row>
        <row r="3063">
          <cell r="A3063" t="str">
            <v>INTERRUPTOR CONMUTABLE</v>
          </cell>
          <cell r="B3063">
            <v>3590</v>
          </cell>
          <cell r="C3063" t="str">
            <v>UND</v>
          </cell>
          <cell r="D3063">
            <v>4308</v>
          </cell>
          <cell r="E3063">
            <v>689.28</v>
          </cell>
          <cell r="F3063">
            <v>4997</v>
          </cell>
        </row>
        <row r="3064">
          <cell r="A3064" t="str">
            <v>INTERRUPTOR CONMUTABLE</v>
          </cell>
          <cell r="B3064">
            <v>4060</v>
          </cell>
          <cell r="C3064" t="str">
            <v>UND</v>
          </cell>
          <cell r="D3064">
            <v>4872</v>
          </cell>
          <cell r="E3064">
            <v>779.52</v>
          </cell>
          <cell r="F3064">
            <v>5652</v>
          </cell>
        </row>
        <row r="3065">
          <cell r="A3065" t="str">
            <v>INTERRUPTOR CONMUTABLE</v>
          </cell>
          <cell r="B3065">
            <v>4060</v>
          </cell>
          <cell r="C3065" t="str">
            <v>UND</v>
          </cell>
          <cell r="D3065">
            <v>4872</v>
          </cell>
          <cell r="E3065">
            <v>779.52</v>
          </cell>
          <cell r="F3065">
            <v>5652</v>
          </cell>
        </row>
        <row r="3066">
          <cell r="A3066" t="str">
            <v>INTERRUPTOR CONMUTABLE</v>
          </cell>
          <cell r="B3066">
            <v>6540</v>
          </cell>
          <cell r="C3066" t="str">
            <v>UND</v>
          </cell>
          <cell r="D3066">
            <v>7848</v>
          </cell>
          <cell r="E3066">
            <v>1255.68</v>
          </cell>
          <cell r="F3066">
            <v>9104</v>
          </cell>
        </row>
        <row r="3067">
          <cell r="A3067" t="str">
            <v>INTERRUPTOR CONMUTABLE</v>
          </cell>
          <cell r="B3067">
            <v>6540</v>
          </cell>
          <cell r="C3067" t="str">
            <v>UND</v>
          </cell>
          <cell r="D3067">
            <v>7848</v>
          </cell>
          <cell r="E3067">
            <v>1255.68</v>
          </cell>
          <cell r="F3067">
            <v>9104</v>
          </cell>
        </row>
        <row r="3068">
          <cell r="A3068" t="str">
            <v>INTERRUPTOR CONMUTABLE</v>
          </cell>
          <cell r="B3068">
            <v>7020</v>
          </cell>
          <cell r="C3068" t="str">
            <v>UND</v>
          </cell>
          <cell r="D3068">
            <v>8424</v>
          </cell>
          <cell r="E3068">
            <v>1347.84</v>
          </cell>
          <cell r="F3068">
            <v>9772</v>
          </cell>
        </row>
        <row r="3069">
          <cell r="A3069" t="str">
            <v>INTERRUPTOR CONMUTABLE +INTERRUPTOR SENC</v>
          </cell>
          <cell r="B3069">
            <v>4560</v>
          </cell>
          <cell r="C3069" t="str">
            <v>UND</v>
          </cell>
          <cell r="D3069">
            <v>5472</v>
          </cell>
          <cell r="E3069">
            <v>875.52</v>
          </cell>
          <cell r="F3069">
            <v>6348</v>
          </cell>
        </row>
        <row r="3070">
          <cell r="A3070" t="str">
            <v>INTERRUPTOR CONMUTABLE 4 VIAS MARFIL FUT</v>
          </cell>
          <cell r="B3070">
            <v>3160</v>
          </cell>
          <cell r="C3070" t="str">
            <v>UND</v>
          </cell>
          <cell r="D3070">
            <v>3792</v>
          </cell>
          <cell r="E3070">
            <v>606.72</v>
          </cell>
          <cell r="F3070">
            <v>4399</v>
          </cell>
        </row>
        <row r="3071">
          <cell r="A3071" t="str">
            <v>INTERRUPTOR CONMUTABLE DOBLE</v>
          </cell>
          <cell r="B3071">
            <v>4780</v>
          </cell>
          <cell r="C3071" t="str">
            <v>UND</v>
          </cell>
          <cell r="D3071">
            <v>5736</v>
          </cell>
          <cell r="E3071">
            <v>917.76</v>
          </cell>
          <cell r="F3071">
            <v>6654</v>
          </cell>
        </row>
        <row r="3072">
          <cell r="A3072" t="str">
            <v>INTERRUPTOR CONMUTABLE DOBLE</v>
          </cell>
          <cell r="B3072">
            <v>5650</v>
          </cell>
          <cell r="C3072" t="str">
            <v>UND</v>
          </cell>
          <cell r="D3072">
            <v>6780</v>
          </cell>
          <cell r="E3072">
            <v>1084.8</v>
          </cell>
          <cell r="F3072">
            <v>7865</v>
          </cell>
        </row>
        <row r="3073">
          <cell r="A3073" t="str">
            <v>INTERRUPTOR CONMUTABLE DOBLE</v>
          </cell>
          <cell r="B3073">
            <v>5650</v>
          </cell>
          <cell r="C3073" t="str">
            <v>UND</v>
          </cell>
          <cell r="D3073">
            <v>6780</v>
          </cell>
          <cell r="E3073">
            <v>1084.8</v>
          </cell>
          <cell r="F3073">
            <v>7865</v>
          </cell>
        </row>
        <row r="3074">
          <cell r="A3074" t="str">
            <v>INTERRUPTOR CONMUTABLE DOBLE</v>
          </cell>
          <cell r="B3074">
            <v>6030</v>
          </cell>
          <cell r="C3074" t="str">
            <v>UND</v>
          </cell>
          <cell r="D3074">
            <v>7236</v>
          </cell>
          <cell r="E3074">
            <v>1157.76</v>
          </cell>
          <cell r="F3074">
            <v>8394</v>
          </cell>
        </row>
        <row r="3075">
          <cell r="A3075" t="str">
            <v>INTERRUPTOR CONMUTABLE DOBLE BLANCO</v>
          </cell>
          <cell r="B3075">
            <v>4780</v>
          </cell>
          <cell r="C3075" t="str">
            <v>UND</v>
          </cell>
          <cell r="D3075">
            <v>5736</v>
          </cell>
          <cell r="E3075">
            <v>917.76</v>
          </cell>
          <cell r="F3075">
            <v>6654</v>
          </cell>
        </row>
        <row r="3076">
          <cell r="A3076" t="str">
            <v>INTERRUPTOR CONMUTABLE DOBLE BLANCO FUTU</v>
          </cell>
          <cell r="B3076">
            <v>1920</v>
          </cell>
          <cell r="C3076" t="str">
            <v>UND</v>
          </cell>
          <cell r="D3076">
            <v>2304</v>
          </cell>
          <cell r="E3076">
            <v>368.64</v>
          </cell>
          <cell r="F3076">
            <v>2673</v>
          </cell>
        </row>
        <row r="3077">
          <cell r="A3077" t="str">
            <v>INTERRUPTOR CONMUTABLE DOBLE L/PILOTO</v>
          </cell>
          <cell r="B3077">
            <v>9320</v>
          </cell>
          <cell r="C3077" t="str">
            <v>UND</v>
          </cell>
          <cell r="D3077">
            <v>11184</v>
          </cell>
          <cell r="E3077">
            <v>1789.44</v>
          </cell>
          <cell r="F3077">
            <v>12973</v>
          </cell>
        </row>
        <row r="3078">
          <cell r="A3078" t="str">
            <v>INTERRUPTOR CONMUTABLE DOBLE LUZ PILOTO</v>
          </cell>
          <cell r="B3078">
            <v>7447</v>
          </cell>
          <cell r="C3078" t="str">
            <v>UND</v>
          </cell>
          <cell r="D3078">
            <v>8936.4</v>
          </cell>
          <cell r="E3078">
            <v>1429.8240000000001</v>
          </cell>
          <cell r="F3078">
            <v>10366</v>
          </cell>
        </row>
        <row r="3079">
          <cell r="A3079" t="str">
            <v>INTERRUPTOR CONMUTABLE DOBLE LUZ PILOTO</v>
          </cell>
          <cell r="B3079">
            <v>11830</v>
          </cell>
          <cell r="C3079" t="str">
            <v>UND</v>
          </cell>
          <cell r="D3079">
            <v>14196</v>
          </cell>
          <cell r="E3079">
            <v>2271.36</v>
          </cell>
          <cell r="F3079">
            <v>16467</v>
          </cell>
        </row>
        <row r="3080">
          <cell r="A3080" t="str">
            <v>INTERRUPTOR CONMUTABLE DOBLE LUZ PILOTO</v>
          </cell>
          <cell r="B3080">
            <v>11830</v>
          </cell>
          <cell r="C3080" t="str">
            <v>UND</v>
          </cell>
          <cell r="D3080">
            <v>14196</v>
          </cell>
          <cell r="E3080">
            <v>2271.36</v>
          </cell>
          <cell r="F3080">
            <v>16467</v>
          </cell>
        </row>
        <row r="3081">
          <cell r="A3081" t="str">
            <v>INTERRUPTOR CONMUTABLE DOBLE MARFIL FUTU</v>
          </cell>
          <cell r="B3081">
            <v>1920</v>
          </cell>
          <cell r="C3081" t="str">
            <v>UND</v>
          </cell>
          <cell r="D3081">
            <v>2304</v>
          </cell>
          <cell r="E3081">
            <v>368.64</v>
          </cell>
          <cell r="F3081">
            <v>2673</v>
          </cell>
        </row>
        <row r="3082">
          <cell r="A3082" t="str">
            <v>INTERRUPTOR CONMUTABLE DOBLE+INTERRUPTO</v>
          </cell>
          <cell r="B3082">
            <v>6910</v>
          </cell>
          <cell r="C3082" t="str">
            <v>UND</v>
          </cell>
          <cell r="D3082">
            <v>8292</v>
          </cell>
          <cell r="E3082">
            <v>1326.72</v>
          </cell>
          <cell r="F3082">
            <v>9619</v>
          </cell>
        </row>
        <row r="3083">
          <cell r="A3083" t="str">
            <v>INTERRUPTOR CONMUTABLE DOBLELUZ PILOTO</v>
          </cell>
          <cell r="B3083">
            <v>7447</v>
          </cell>
          <cell r="C3083" t="str">
            <v>UND</v>
          </cell>
          <cell r="D3083">
            <v>8936.4</v>
          </cell>
          <cell r="E3083">
            <v>1429.8240000000001</v>
          </cell>
          <cell r="F3083">
            <v>10366</v>
          </cell>
        </row>
        <row r="3084">
          <cell r="A3084" t="str">
            <v>INTERRUPTOR CONMUTABLE LUZ PILOTO</v>
          </cell>
          <cell r="B3084">
            <v>4880</v>
          </cell>
          <cell r="C3084" t="str">
            <v>UND</v>
          </cell>
          <cell r="D3084">
            <v>5856</v>
          </cell>
          <cell r="E3084">
            <v>936.96</v>
          </cell>
          <cell r="F3084">
            <v>6793</v>
          </cell>
        </row>
        <row r="3085">
          <cell r="A3085" t="str">
            <v>INTERRUPTOR CONMUTABLE LUZ PILOTO</v>
          </cell>
          <cell r="B3085">
            <v>5780</v>
          </cell>
          <cell r="C3085" t="str">
            <v>UND</v>
          </cell>
          <cell r="D3085">
            <v>6936</v>
          </cell>
          <cell r="E3085">
            <v>1109.76</v>
          </cell>
          <cell r="F3085">
            <v>8046</v>
          </cell>
        </row>
        <row r="3086">
          <cell r="A3086" t="str">
            <v>INTERRUPTOR CONMUTABLE LUZ PILOTO</v>
          </cell>
          <cell r="B3086">
            <v>7340</v>
          </cell>
          <cell r="C3086" t="str">
            <v>UND</v>
          </cell>
          <cell r="D3086">
            <v>8808</v>
          </cell>
          <cell r="E3086">
            <v>1409.28</v>
          </cell>
          <cell r="F3086">
            <v>10217</v>
          </cell>
        </row>
        <row r="3087">
          <cell r="A3087" t="str">
            <v>INTERRUPTOR CONMUTABLE LUZ PILOTO</v>
          </cell>
          <cell r="B3087">
            <v>7340</v>
          </cell>
          <cell r="C3087" t="str">
            <v>UND</v>
          </cell>
          <cell r="D3087">
            <v>8808</v>
          </cell>
          <cell r="E3087">
            <v>1409.28</v>
          </cell>
          <cell r="F3087">
            <v>10217</v>
          </cell>
        </row>
        <row r="3088">
          <cell r="A3088" t="str">
            <v>INTERRUPTOR CONMUTABLE LUZ PILOTO</v>
          </cell>
          <cell r="B3088">
            <v>8320</v>
          </cell>
          <cell r="C3088" t="str">
            <v>UND</v>
          </cell>
          <cell r="D3088">
            <v>9984</v>
          </cell>
          <cell r="E3088">
            <v>1597.44</v>
          </cell>
          <cell r="F3088">
            <v>11581</v>
          </cell>
        </row>
        <row r="3089">
          <cell r="A3089" t="str">
            <v>INTERRUPTOR CONMUTABLE LUZ PILOTO</v>
          </cell>
          <cell r="B3089">
            <v>8740</v>
          </cell>
          <cell r="C3089" t="str">
            <v>UND</v>
          </cell>
          <cell r="D3089">
            <v>10488</v>
          </cell>
          <cell r="E3089">
            <v>1678.08</v>
          </cell>
          <cell r="F3089">
            <v>12166</v>
          </cell>
        </row>
        <row r="3090">
          <cell r="A3090" t="str">
            <v>INTERRUPTOR CONMUTABLE LUZ PILOTO</v>
          </cell>
          <cell r="B3090">
            <v>10400</v>
          </cell>
          <cell r="C3090" t="str">
            <v>UND</v>
          </cell>
          <cell r="D3090">
            <v>12480</v>
          </cell>
          <cell r="E3090">
            <v>1996.8</v>
          </cell>
          <cell r="F3090">
            <v>14477</v>
          </cell>
        </row>
        <row r="3091">
          <cell r="A3091" t="str">
            <v>INTERRUPTOR CONMUTABLE LUZ PILOTO</v>
          </cell>
          <cell r="B3091">
            <v>9230</v>
          </cell>
          <cell r="C3091" t="str">
            <v>UND</v>
          </cell>
          <cell r="D3091">
            <v>11076</v>
          </cell>
          <cell r="E3091">
            <v>1772.16</v>
          </cell>
          <cell r="F3091">
            <v>12848</v>
          </cell>
        </row>
        <row r="3092">
          <cell r="A3092" t="str">
            <v>INTERRUPTOR CONMUTABLE LUZ PILOTO MARFIL</v>
          </cell>
          <cell r="B3092">
            <v>9230</v>
          </cell>
          <cell r="C3092" t="str">
            <v>UND</v>
          </cell>
          <cell r="D3092">
            <v>11076</v>
          </cell>
          <cell r="E3092">
            <v>1772.16</v>
          </cell>
          <cell r="F3092">
            <v>12848</v>
          </cell>
        </row>
        <row r="3093">
          <cell r="A3093" t="str">
            <v>INTERRUPTOR CONMUTABLE SENCILLO</v>
          </cell>
          <cell r="B3093">
            <v>5800</v>
          </cell>
          <cell r="C3093" t="str">
            <v>UND</v>
          </cell>
          <cell r="D3093">
            <v>6960</v>
          </cell>
          <cell r="E3093">
            <v>1113.6000000000001</v>
          </cell>
          <cell r="F3093">
            <v>8074</v>
          </cell>
        </row>
        <row r="3094">
          <cell r="A3094" t="str">
            <v>INTERRUPTOR CONMUTABLE SENCILLO BLANCO</v>
          </cell>
          <cell r="B3094">
            <v>3240</v>
          </cell>
          <cell r="C3094" t="str">
            <v>UND</v>
          </cell>
          <cell r="D3094">
            <v>3888</v>
          </cell>
          <cell r="E3094">
            <v>622.08000000000004</v>
          </cell>
          <cell r="F3094">
            <v>4510</v>
          </cell>
        </row>
        <row r="3095">
          <cell r="A3095" t="str">
            <v>INTERRUPTOR CONMUTABLE TRIPLE</v>
          </cell>
          <cell r="B3095">
            <v>6480</v>
          </cell>
          <cell r="C3095" t="str">
            <v>UND</v>
          </cell>
          <cell r="D3095">
            <v>7776</v>
          </cell>
          <cell r="E3095">
            <v>1244.1600000000001</v>
          </cell>
          <cell r="F3095">
            <v>9020</v>
          </cell>
        </row>
        <row r="3096">
          <cell r="A3096" t="str">
            <v>INTERRUPTOR CONMUTABLE TRIPLE</v>
          </cell>
          <cell r="B3096">
            <v>8370</v>
          </cell>
          <cell r="C3096" t="str">
            <v>UND</v>
          </cell>
          <cell r="D3096">
            <v>10044</v>
          </cell>
          <cell r="E3096">
            <v>1607.04</v>
          </cell>
          <cell r="F3096">
            <v>11651</v>
          </cell>
        </row>
        <row r="3097">
          <cell r="A3097" t="str">
            <v>INTERRUPTOR CONMUTABLE TRIPLE L/PILOTO</v>
          </cell>
          <cell r="B3097">
            <v>12990</v>
          </cell>
          <cell r="C3097" t="str">
            <v>UND</v>
          </cell>
          <cell r="D3097">
            <v>15588</v>
          </cell>
          <cell r="E3097">
            <v>2494.08</v>
          </cell>
          <cell r="F3097">
            <v>18082</v>
          </cell>
        </row>
        <row r="3098">
          <cell r="A3098" t="str">
            <v>INTERRUPTOR CONMUTABLE TRIPLE LUZ PILOTO</v>
          </cell>
          <cell r="B3098">
            <v>10820</v>
          </cell>
          <cell r="C3098" t="str">
            <v>UND</v>
          </cell>
          <cell r="D3098">
            <v>12984</v>
          </cell>
          <cell r="E3098">
            <v>2077.44</v>
          </cell>
          <cell r="F3098">
            <v>15061</v>
          </cell>
        </row>
        <row r="3099">
          <cell r="A3099" t="str">
            <v>INTERRUPTOR CONMUTABLE TRIPLE LUZ PILOTO</v>
          </cell>
          <cell r="B3099">
            <v>10820</v>
          </cell>
          <cell r="C3099" t="str">
            <v>UND</v>
          </cell>
          <cell r="D3099">
            <v>12984</v>
          </cell>
          <cell r="E3099">
            <v>2077.44</v>
          </cell>
          <cell r="F3099">
            <v>15061</v>
          </cell>
        </row>
        <row r="3100">
          <cell r="A3100" t="str">
            <v>INTERRUPTOR CONMUTABLE TRIPLE LUZ PILOTO</v>
          </cell>
          <cell r="B3100">
            <v>16150</v>
          </cell>
          <cell r="C3100" t="str">
            <v>UND</v>
          </cell>
          <cell r="D3100">
            <v>19380</v>
          </cell>
          <cell r="E3100">
            <v>3100.8</v>
          </cell>
          <cell r="F3100">
            <v>22481</v>
          </cell>
        </row>
        <row r="3101">
          <cell r="A3101" t="str">
            <v>INTERRUPTOR CONMUTABLE TRIPLE LUZ PILOTO</v>
          </cell>
          <cell r="B3101">
            <v>16150</v>
          </cell>
          <cell r="C3101" t="str">
            <v>UND</v>
          </cell>
          <cell r="D3101">
            <v>19380</v>
          </cell>
          <cell r="E3101">
            <v>3100.8</v>
          </cell>
          <cell r="F3101">
            <v>22481</v>
          </cell>
        </row>
        <row r="3102">
          <cell r="A3102" t="str">
            <v>INTERRUPTOR CONMUTABLE+SENCILLO</v>
          </cell>
          <cell r="B3102">
            <v>5730</v>
          </cell>
          <cell r="C3102" t="str">
            <v>UND</v>
          </cell>
          <cell r="D3102">
            <v>6876</v>
          </cell>
          <cell r="E3102">
            <v>1100.1600000000001</v>
          </cell>
          <cell r="F3102">
            <v>7976</v>
          </cell>
        </row>
        <row r="3103">
          <cell r="A3103" t="str">
            <v>INTERRUPTOR CONMUTABLE+SENCILLO LUZ PILO</v>
          </cell>
          <cell r="B3103">
            <v>10940</v>
          </cell>
          <cell r="C3103" t="str">
            <v>UND</v>
          </cell>
          <cell r="D3103">
            <v>13128</v>
          </cell>
          <cell r="E3103">
            <v>2100.48</v>
          </cell>
          <cell r="F3103">
            <v>15228</v>
          </cell>
        </row>
        <row r="3104">
          <cell r="A3104" t="str">
            <v>INTERRUPTOR CONMUTABLE+SENCILLO LUZ PILO</v>
          </cell>
          <cell r="B3104">
            <v>10940</v>
          </cell>
          <cell r="C3104" t="str">
            <v>UND</v>
          </cell>
          <cell r="D3104">
            <v>13128</v>
          </cell>
          <cell r="E3104">
            <v>2100.48</v>
          </cell>
          <cell r="F3104">
            <v>15228</v>
          </cell>
        </row>
        <row r="3105">
          <cell r="A3105" t="str">
            <v>INTERRUPTOR CUATRO VIAS BLANCO</v>
          </cell>
          <cell r="B3105">
            <v>11950</v>
          </cell>
          <cell r="C3105" t="str">
            <v>UND</v>
          </cell>
          <cell r="D3105">
            <v>14340</v>
          </cell>
          <cell r="E3105">
            <v>2294.4</v>
          </cell>
          <cell r="F3105">
            <v>16634</v>
          </cell>
        </row>
        <row r="3106">
          <cell r="A3106" t="str">
            <v>INTERRUPTOR CUATRO VIAS BOTON GRANDE</v>
          </cell>
          <cell r="B3106">
            <v>11950</v>
          </cell>
          <cell r="C3106" t="str">
            <v>UND</v>
          </cell>
          <cell r="D3106">
            <v>14340</v>
          </cell>
          <cell r="E3106">
            <v>2294.4</v>
          </cell>
          <cell r="F3106">
            <v>16634</v>
          </cell>
        </row>
        <row r="3107">
          <cell r="A3107" t="str">
            <v>INTERRUPTOR DE CODILLO 2P. 20AMP/120V</v>
          </cell>
          <cell r="B3107">
            <v>12000</v>
          </cell>
          <cell r="C3107" t="str">
            <v>UND</v>
          </cell>
          <cell r="D3107">
            <v>14400</v>
          </cell>
          <cell r="E3107">
            <v>2304</v>
          </cell>
          <cell r="F3107">
            <v>16704</v>
          </cell>
        </row>
        <row r="3108">
          <cell r="A3108" t="str">
            <v>INTERRUPTOR DE PASO</v>
          </cell>
          <cell r="B3108">
            <v>352.79998779296898</v>
          </cell>
          <cell r="C3108" t="str">
            <v>UND</v>
          </cell>
          <cell r="D3108">
            <v>423.35998535156278</v>
          </cell>
          <cell r="E3108">
            <v>67.737597656250045</v>
          </cell>
          <cell r="F3108">
            <v>491</v>
          </cell>
        </row>
        <row r="3109">
          <cell r="A3109" t="str">
            <v>INTERRUPTOR DE PERA 447</v>
          </cell>
          <cell r="B3109">
            <v>473.20001220703097</v>
          </cell>
          <cell r="C3109" t="str">
            <v>UND</v>
          </cell>
          <cell r="D3109">
            <v>567.84001464843709</v>
          </cell>
          <cell r="E3109">
            <v>90.854402343749939</v>
          </cell>
          <cell r="F3109">
            <v>659</v>
          </cell>
        </row>
        <row r="3110">
          <cell r="A3110" t="str">
            <v>INTERRUPTOR DE POCISION 3SE3020-1AA 21MM</v>
          </cell>
          <cell r="B3110">
            <v>35700</v>
          </cell>
          <cell r="C3110" t="str">
            <v>UND</v>
          </cell>
          <cell r="D3110">
            <v>42840</v>
          </cell>
          <cell r="E3110">
            <v>6854.4000000000005</v>
          </cell>
          <cell r="F3110">
            <v>49694</v>
          </cell>
        </row>
        <row r="3111">
          <cell r="A3111" t="str">
            <v>INTERRUPTOR DE POSICION</v>
          </cell>
          <cell r="B3111">
            <v>68000</v>
          </cell>
          <cell r="C3111" t="str">
            <v>UND</v>
          </cell>
          <cell r="D3111">
            <v>81600</v>
          </cell>
          <cell r="E3111">
            <v>13056</v>
          </cell>
          <cell r="F3111">
            <v>94656</v>
          </cell>
        </row>
        <row r="3112">
          <cell r="A3112" t="str">
            <v>INTERRUPTOR DOBLE</v>
          </cell>
          <cell r="B3112">
            <v>4110</v>
          </cell>
          <cell r="C3112" t="str">
            <v>UND</v>
          </cell>
          <cell r="D3112">
            <v>4932</v>
          </cell>
          <cell r="E3112">
            <v>789.12</v>
          </cell>
          <cell r="F3112">
            <v>5721</v>
          </cell>
        </row>
        <row r="3113">
          <cell r="A3113" t="str">
            <v>INTERRUPTOR DOBLE</v>
          </cell>
          <cell r="B3113">
            <v>4612</v>
          </cell>
          <cell r="C3113" t="str">
            <v>UND</v>
          </cell>
          <cell r="D3113">
            <v>5534.4</v>
          </cell>
          <cell r="E3113">
            <v>885.50399999999991</v>
          </cell>
          <cell r="F3113">
            <v>6420</v>
          </cell>
        </row>
        <row r="3114">
          <cell r="A3114" t="str">
            <v>INTERRUPTOR DOBLE</v>
          </cell>
          <cell r="B3114">
            <v>5020</v>
          </cell>
          <cell r="C3114" t="str">
            <v>UND</v>
          </cell>
          <cell r="D3114">
            <v>6024</v>
          </cell>
          <cell r="E3114">
            <v>963.84</v>
          </cell>
          <cell r="F3114">
            <v>6988</v>
          </cell>
        </row>
        <row r="3115">
          <cell r="A3115" t="str">
            <v>INTERRUPTOR DOBLE</v>
          </cell>
          <cell r="B3115">
            <v>5020</v>
          </cell>
          <cell r="C3115" t="str">
            <v>UND</v>
          </cell>
          <cell r="D3115">
            <v>6024</v>
          </cell>
          <cell r="E3115">
            <v>963.84</v>
          </cell>
          <cell r="F3115">
            <v>6988</v>
          </cell>
        </row>
        <row r="3116">
          <cell r="A3116" t="str">
            <v>INTERRUPTOR DOBLE</v>
          </cell>
          <cell r="B3116">
            <v>5123</v>
          </cell>
          <cell r="C3116" t="str">
            <v>UND</v>
          </cell>
          <cell r="D3116">
            <v>6147.5999999999995</v>
          </cell>
          <cell r="E3116">
            <v>983.61599999999999</v>
          </cell>
          <cell r="F3116">
            <v>7131</v>
          </cell>
        </row>
        <row r="3117">
          <cell r="A3117" t="str">
            <v>INTERRUPTOR DOBLE</v>
          </cell>
          <cell r="B3117">
            <v>8510</v>
          </cell>
          <cell r="C3117" t="str">
            <v>UND</v>
          </cell>
          <cell r="D3117">
            <v>10212</v>
          </cell>
          <cell r="E3117">
            <v>1633.92</v>
          </cell>
          <cell r="F3117">
            <v>11846</v>
          </cell>
        </row>
        <row r="3118">
          <cell r="A3118" t="str">
            <v>INTERRUPTOR DOBLE 400 AVE</v>
          </cell>
          <cell r="B3118">
            <v>1170.40002441406</v>
          </cell>
          <cell r="C3118" t="str">
            <v>UND</v>
          </cell>
          <cell r="D3118">
            <v>1404.4800292968719</v>
          </cell>
          <cell r="E3118">
            <v>224.71680468749949</v>
          </cell>
          <cell r="F3118">
            <v>1629</v>
          </cell>
        </row>
        <row r="3119">
          <cell r="A3119" t="str">
            <v>INTERRUPTOR DOBLE AVE</v>
          </cell>
          <cell r="B3119">
            <v>2000</v>
          </cell>
          <cell r="C3119" t="str">
            <v>UND</v>
          </cell>
          <cell r="D3119">
            <v>2400</v>
          </cell>
          <cell r="E3119">
            <v>384</v>
          </cell>
          <cell r="F3119">
            <v>2784</v>
          </cell>
        </row>
        <row r="3120">
          <cell r="A3120" t="str">
            <v>INTERRUPTOR DOBLE AVITARE</v>
          </cell>
          <cell r="B3120">
            <v>2000</v>
          </cell>
          <cell r="C3120" t="str">
            <v>UND</v>
          </cell>
          <cell r="D3120">
            <v>2400</v>
          </cell>
          <cell r="E3120">
            <v>384</v>
          </cell>
          <cell r="F3120">
            <v>2784</v>
          </cell>
        </row>
        <row r="3121">
          <cell r="A3121" t="str">
            <v>INTERRUPTOR DOBLE BLANCO</v>
          </cell>
          <cell r="B3121">
            <v>4110</v>
          </cell>
          <cell r="C3121" t="str">
            <v>UND</v>
          </cell>
          <cell r="D3121">
            <v>4932</v>
          </cell>
          <cell r="E3121">
            <v>789.12</v>
          </cell>
          <cell r="F3121">
            <v>5721</v>
          </cell>
        </row>
        <row r="3122">
          <cell r="A3122" t="str">
            <v>INTERRUPTOR DOBLE BLANCO FUTURA</v>
          </cell>
          <cell r="B3122">
            <v>1655</v>
          </cell>
          <cell r="C3122" t="str">
            <v>UND</v>
          </cell>
          <cell r="D3122">
            <v>1986</v>
          </cell>
          <cell r="E3122">
            <v>317.76</v>
          </cell>
          <cell r="F3122">
            <v>2304</v>
          </cell>
        </row>
        <row r="3123">
          <cell r="A3123" t="str">
            <v>INTERRUPTOR DOBLE LEVINTON</v>
          </cell>
          <cell r="B3123">
            <v>2821</v>
          </cell>
          <cell r="C3123" t="str">
            <v>UND</v>
          </cell>
          <cell r="D3123">
            <v>3385.2</v>
          </cell>
          <cell r="E3123">
            <v>541.63199999999995</v>
          </cell>
          <cell r="F3123">
            <v>3927</v>
          </cell>
        </row>
        <row r="3124">
          <cell r="A3124" t="str">
            <v>INTERRUPTOR DOBLE LUZ PILOTO</v>
          </cell>
          <cell r="B3124">
            <v>6890</v>
          </cell>
          <cell r="C3124" t="str">
            <v>UND</v>
          </cell>
          <cell r="D3124">
            <v>8268</v>
          </cell>
          <cell r="E3124">
            <v>1322.88</v>
          </cell>
          <cell r="F3124">
            <v>9591</v>
          </cell>
        </row>
        <row r="3125">
          <cell r="A3125" t="str">
            <v>INTERRUPTOR DOBLE LUZ PILOTO</v>
          </cell>
          <cell r="B3125">
            <v>7234</v>
          </cell>
          <cell r="C3125" t="str">
            <v>UND</v>
          </cell>
          <cell r="D3125">
            <v>8680.7999999999993</v>
          </cell>
          <cell r="E3125">
            <v>1388.9279999999999</v>
          </cell>
          <cell r="F3125">
            <v>10070</v>
          </cell>
        </row>
        <row r="3126">
          <cell r="A3126" t="str">
            <v>INTERRUPTOR DOBLE LUZ PILOTO</v>
          </cell>
          <cell r="B3126">
            <v>10130</v>
          </cell>
          <cell r="C3126" t="str">
            <v>UND</v>
          </cell>
          <cell r="D3126">
            <v>12156</v>
          </cell>
          <cell r="E3126">
            <v>1944.96</v>
          </cell>
          <cell r="F3126">
            <v>14101</v>
          </cell>
        </row>
        <row r="3127">
          <cell r="A3127" t="str">
            <v>INTERRUPTOR DOBLE LUZ PILOTO</v>
          </cell>
          <cell r="B3127">
            <v>10130</v>
          </cell>
          <cell r="C3127" t="str">
            <v>UND</v>
          </cell>
          <cell r="D3127">
            <v>12156</v>
          </cell>
          <cell r="E3127">
            <v>1944.96</v>
          </cell>
          <cell r="F3127">
            <v>14101</v>
          </cell>
        </row>
        <row r="3128">
          <cell r="A3128" t="str">
            <v>INTERRUPTOR DOBLE LUZ PILOTO</v>
          </cell>
          <cell r="B3128">
            <v>11070</v>
          </cell>
          <cell r="C3128" t="str">
            <v>UND</v>
          </cell>
          <cell r="D3128">
            <v>13284</v>
          </cell>
          <cell r="E3128">
            <v>2125.44</v>
          </cell>
          <cell r="F3128">
            <v>15409</v>
          </cell>
        </row>
        <row r="3129">
          <cell r="A3129" t="str">
            <v>INTERRUPTOR DOBLE MARFIL FUTURA</v>
          </cell>
          <cell r="B3129">
            <v>1655</v>
          </cell>
          <cell r="C3129" t="str">
            <v>UND</v>
          </cell>
          <cell r="D3129">
            <v>1986</v>
          </cell>
          <cell r="E3129">
            <v>317.76</v>
          </cell>
          <cell r="F3129">
            <v>2304</v>
          </cell>
        </row>
        <row r="3130">
          <cell r="A3130" t="str">
            <v>INTERRUPTOR DOBLE MARFIL LUZ PILOTO</v>
          </cell>
          <cell r="B3130">
            <v>8450</v>
          </cell>
          <cell r="C3130" t="str">
            <v>UND</v>
          </cell>
          <cell r="D3130">
            <v>10140</v>
          </cell>
          <cell r="E3130">
            <v>1622.4</v>
          </cell>
          <cell r="F3130">
            <v>11762</v>
          </cell>
        </row>
        <row r="3131">
          <cell r="A3131" t="str">
            <v>INTERRUPTOR DOBLE RIEL 1/20A SMMISSLINE</v>
          </cell>
          <cell r="B3131">
            <v>9800</v>
          </cell>
          <cell r="C3131" t="str">
            <v>UND</v>
          </cell>
          <cell r="D3131">
            <v>11760</v>
          </cell>
          <cell r="E3131">
            <v>1881.6000000000001</v>
          </cell>
          <cell r="F3131">
            <v>13642</v>
          </cell>
        </row>
        <row r="3132">
          <cell r="A3132" t="str">
            <v>INTERRUPTOR DOBLE S/P AVE</v>
          </cell>
          <cell r="B3132">
            <v>1083.59997558594</v>
          </cell>
          <cell r="C3132" t="str">
            <v>UND</v>
          </cell>
          <cell r="D3132">
            <v>1300.3199707031279</v>
          </cell>
          <cell r="E3132">
            <v>208.05119531250045</v>
          </cell>
          <cell r="F3132">
            <v>1508</v>
          </cell>
        </row>
        <row r="3133">
          <cell r="A3133" t="str">
            <v>INTERRUPTOR DOBLE15 AMP /CAJA INTERPERIE</v>
          </cell>
          <cell r="B3133">
            <v>55200</v>
          </cell>
          <cell r="C3133" t="str">
            <v>UND</v>
          </cell>
          <cell r="D3133">
            <v>66240</v>
          </cell>
          <cell r="E3133">
            <v>10598.4</v>
          </cell>
          <cell r="F3133">
            <v>76838</v>
          </cell>
        </row>
        <row r="3134">
          <cell r="A3134" t="str">
            <v>INTERRUPTOR ENCHUFABLE 1X15 AVE</v>
          </cell>
          <cell r="B3134">
            <v>1692.59997558594</v>
          </cell>
          <cell r="C3134" t="str">
            <v>UND</v>
          </cell>
          <cell r="D3134">
            <v>2031.1199707031278</v>
          </cell>
          <cell r="E3134">
            <v>324.97919531250045</v>
          </cell>
          <cell r="F3134">
            <v>2356</v>
          </cell>
        </row>
        <row r="3135">
          <cell r="A3135" t="str">
            <v>INTERRUPTOR ENCHUFABLE 1X30</v>
          </cell>
          <cell r="B3135">
            <v>2000</v>
          </cell>
          <cell r="C3135" t="str">
            <v>UND</v>
          </cell>
          <cell r="D3135">
            <v>2400</v>
          </cell>
          <cell r="E3135">
            <v>384</v>
          </cell>
          <cell r="F3135">
            <v>2784</v>
          </cell>
        </row>
        <row r="3136">
          <cell r="A3136" t="str">
            <v>INTERRUPTOR ENCHUFABLE 1X30 AVE</v>
          </cell>
          <cell r="B3136">
            <v>1692.59997558594</v>
          </cell>
          <cell r="C3136" t="str">
            <v>UND</v>
          </cell>
          <cell r="D3136">
            <v>2031.1199707031278</v>
          </cell>
          <cell r="E3136">
            <v>324.97919531250045</v>
          </cell>
          <cell r="F3136">
            <v>2356</v>
          </cell>
        </row>
        <row r="3137">
          <cell r="A3137" t="str">
            <v>INTERRUPTOR ENCHUFABLE 1X40 AVE</v>
          </cell>
          <cell r="B3137">
            <v>1692.59997558594</v>
          </cell>
          <cell r="C3137" t="str">
            <v>UND</v>
          </cell>
          <cell r="D3137">
            <v>2031.1199707031278</v>
          </cell>
          <cell r="E3137">
            <v>324.97919531250045</v>
          </cell>
          <cell r="F3137">
            <v>2356</v>
          </cell>
        </row>
        <row r="3138">
          <cell r="A3138" t="str">
            <v>INTERRUPTOR ENCHUFABLE 1X50 AVE</v>
          </cell>
          <cell r="B3138">
            <v>1692.59997558594</v>
          </cell>
          <cell r="C3138" t="str">
            <v>UND</v>
          </cell>
          <cell r="D3138">
            <v>2031.1199707031278</v>
          </cell>
          <cell r="E3138">
            <v>324.97919531250045</v>
          </cell>
          <cell r="F3138">
            <v>2356</v>
          </cell>
        </row>
        <row r="3139">
          <cell r="A3139" t="str">
            <v>INTERRUPTOR ENCHUFABLE 2X50</v>
          </cell>
          <cell r="B3139">
            <v>2000</v>
          </cell>
          <cell r="C3139" t="str">
            <v>UND</v>
          </cell>
          <cell r="D3139">
            <v>2400</v>
          </cell>
          <cell r="E3139">
            <v>384</v>
          </cell>
          <cell r="F3139">
            <v>2784</v>
          </cell>
        </row>
        <row r="3140">
          <cell r="A3140" t="str">
            <v>INTERRUPTOR ENCHUFABLE 3X50 AVE</v>
          </cell>
          <cell r="B3140">
            <v>2000</v>
          </cell>
          <cell r="C3140" t="str">
            <v>UND</v>
          </cell>
          <cell r="D3140">
            <v>2400</v>
          </cell>
          <cell r="E3140">
            <v>384</v>
          </cell>
          <cell r="F3140">
            <v>2784</v>
          </cell>
        </row>
        <row r="3141">
          <cell r="A3141" t="str">
            <v>INTERRUPTOR ENCHUFABLE QP3100AMP</v>
          </cell>
          <cell r="B3141">
            <v>62600</v>
          </cell>
          <cell r="C3141" t="str">
            <v>UND</v>
          </cell>
          <cell r="D3141">
            <v>75120</v>
          </cell>
          <cell r="E3141">
            <v>12019.2</v>
          </cell>
          <cell r="F3141">
            <v>87139</v>
          </cell>
        </row>
        <row r="3142">
          <cell r="A3142" t="str">
            <v>INTERRUPTOR ENCHUFABLE QP330AMP.</v>
          </cell>
          <cell r="B3142">
            <v>52100</v>
          </cell>
          <cell r="C3142" t="str">
            <v>UND</v>
          </cell>
          <cell r="D3142">
            <v>62520</v>
          </cell>
          <cell r="E3142">
            <v>10003.200000000001</v>
          </cell>
          <cell r="F3142">
            <v>72523</v>
          </cell>
        </row>
        <row r="3143">
          <cell r="A3143" t="str">
            <v>INTERRUPTOR ENCHUFABLE QP350AMP.</v>
          </cell>
          <cell r="B3143">
            <v>52100</v>
          </cell>
          <cell r="C3143" t="str">
            <v>UND</v>
          </cell>
          <cell r="D3143">
            <v>62520</v>
          </cell>
          <cell r="E3143">
            <v>10003.200000000001</v>
          </cell>
          <cell r="F3143">
            <v>72523</v>
          </cell>
        </row>
        <row r="3144">
          <cell r="A3144" t="str">
            <v>INTERRUPTOR ENCHUFABLE QP380AMP.</v>
          </cell>
          <cell r="B3144">
            <v>62600</v>
          </cell>
          <cell r="C3144" t="str">
            <v>UND</v>
          </cell>
          <cell r="D3144">
            <v>75120</v>
          </cell>
          <cell r="E3144">
            <v>12019.2</v>
          </cell>
          <cell r="F3144">
            <v>87139</v>
          </cell>
        </row>
        <row r="3145">
          <cell r="A3145" t="str">
            <v>INTERRUPTOR ENCHUFABLE TIPO Q220</v>
          </cell>
          <cell r="B3145">
            <v>18300</v>
          </cell>
          <cell r="C3145" t="str">
            <v>UND</v>
          </cell>
          <cell r="D3145">
            <v>21960</v>
          </cell>
          <cell r="E3145">
            <v>3513.6</v>
          </cell>
          <cell r="F3145">
            <v>25474</v>
          </cell>
        </row>
        <row r="3146">
          <cell r="A3146" t="str">
            <v>INTERRUPTOR ENCHUFABLE TIPO QP Q230</v>
          </cell>
          <cell r="B3146">
            <v>18300</v>
          </cell>
          <cell r="C3146" t="str">
            <v>UND</v>
          </cell>
          <cell r="D3146">
            <v>21960</v>
          </cell>
          <cell r="E3146">
            <v>3513.6</v>
          </cell>
          <cell r="F3146">
            <v>25474</v>
          </cell>
        </row>
        <row r="3147">
          <cell r="A3147" t="str">
            <v>INTERRUPTOR ENCHUFABLE TIPO QP Q340</v>
          </cell>
          <cell r="B3147">
            <v>52100</v>
          </cell>
          <cell r="C3147" t="str">
            <v>UND</v>
          </cell>
          <cell r="D3147">
            <v>62520</v>
          </cell>
          <cell r="E3147">
            <v>10003.200000000001</v>
          </cell>
          <cell r="F3147">
            <v>72523</v>
          </cell>
        </row>
        <row r="3148">
          <cell r="A3148" t="str">
            <v>INTERRUPTOR ENCHUFABLE TIPO QP Q360</v>
          </cell>
          <cell r="B3148">
            <v>62600</v>
          </cell>
          <cell r="C3148" t="str">
            <v>UND</v>
          </cell>
          <cell r="D3148">
            <v>75120</v>
          </cell>
          <cell r="E3148">
            <v>12019.2</v>
          </cell>
          <cell r="F3148">
            <v>87139</v>
          </cell>
        </row>
        <row r="3149">
          <cell r="A3149" t="str">
            <v>INTERRUPTOR FIJO 160A. ABB</v>
          </cell>
          <cell r="B3149">
            <v>267844</v>
          </cell>
          <cell r="C3149" t="str">
            <v>UND</v>
          </cell>
          <cell r="D3149">
            <v>321412.8</v>
          </cell>
          <cell r="E3149">
            <v>51426.048000000003</v>
          </cell>
          <cell r="F3149">
            <v>372839</v>
          </cell>
        </row>
        <row r="3150">
          <cell r="A3150" t="str">
            <v>INTERRUPTOR G.E.</v>
          </cell>
          <cell r="B3150">
            <v>453600</v>
          </cell>
          <cell r="C3150" t="str">
            <v>UND</v>
          </cell>
          <cell r="D3150">
            <v>544320</v>
          </cell>
          <cell r="E3150">
            <v>87091.199999999997</v>
          </cell>
          <cell r="F3150">
            <v>631411</v>
          </cell>
        </row>
        <row r="3151">
          <cell r="A3151" t="str">
            <v>INTERRUPTOR GENERAL ELECTRIC (SKHA26AT12</v>
          </cell>
          <cell r="B3151">
            <v>453600</v>
          </cell>
          <cell r="C3151" t="str">
            <v>UND</v>
          </cell>
          <cell r="D3151">
            <v>544320</v>
          </cell>
          <cell r="E3151">
            <v>87091.199999999997</v>
          </cell>
          <cell r="F3151">
            <v>631411</v>
          </cell>
        </row>
        <row r="3152">
          <cell r="A3152" t="str">
            <v>INTERRUPTOR GENERAL ELECTRIC 3x15 A EHB</v>
          </cell>
          <cell r="B3152">
            <v>85260</v>
          </cell>
          <cell r="C3152" t="str">
            <v>UND</v>
          </cell>
          <cell r="D3152">
            <v>102312</v>
          </cell>
          <cell r="E3152">
            <v>16369.92</v>
          </cell>
          <cell r="F3152">
            <v>118682</v>
          </cell>
        </row>
        <row r="3153">
          <cell r="A3153" t="str">
            <v>INTERRUPTOR GENERAL ELECTRIC 3X30A TEB</v>
          </cell>
          <cell r="B3153">
            <v>85260</v>
          </cell>
          <cell r="C3153" t="str">
            <v>UND</v>
          </cell>
          <cell r="D3153">
            <v>102312</v>
          </cell>
          <cell r="E3153">
            <v>16369.92</v>
          </cell>
          <cell r="F3153">
            <v>118682</v>
          </cell>
        </row>
        <row r="3154">
          <cell r="A3154" t="str">
            <v>INTERRUPTOR GENERAL ELECTRIC 3X50AMP.</v>
          </cell>
          <cell r="B3154">
            <v>104000</v>
          </cell>
          <cell r="C3154" t="str">
            <v>UND</v>
          </cell>
          <cell r="D3154">
            <v>124800</v>
          </cell>
          <cell r="E3154">
            <v>19968</v>
          </cell>
          <cell r="F3154">
            <v>144768</v>
          </cell>
        </row>
        <row r="3155">
          <cell r="A3155" t="str">
            <v>INTERRUPTOR GENERAL POWER</v>
          </cell>
          <cell r="B3155">
            <v>447200</v>
          </cell>
          <cell r="C3155" t="str">
            <v>UND</v>
          </cell>
          <cell r="D3155">
            <v>536640</v>
          </cell>
          <cell r="E3155">
            <v>85862.400000000009</v>
          </cell>
          <cell r="F3155">
            <v>622502</v>
          </cell>
        </row>
        <row r="3156">
          <cell r="A3156" t="str">
            <v>INTERRUPTOR GENERAL POWER</v>
          </cell>
          <cell r="B3156">
            <v>602000</v>
          </cell>
          <cell r="C3156" t="str">
            <v>UND</v>
          </cell>
          <cell r="D3156">
            <v>722400</v>
          </cell>
          <cell r="E3156">
            <v>115584</v>
          </cell>
          <cell r="F3156">
            <v>837984</v>
          </cell>
        </row>
        <row r="3157">
          <cell r="A3157" t="str">
            <v>INTERRUPTOR GHC-20A</v>
          </cell>
          <cell r="B3157">
            <v>2000</v>
          </cell>
          <cell r="C3157" t="str">
            <v>UND</v>
          </cell>
          <cell r="D3157">
            <v>2400</v>
          </cell>
          <cell r="E3157">
            <v>384</v>
          </cell>
          <cell r="F3157">
            <v>2784</v>
          </cell>
        </row>
        <row r="3158">
          <cell r="A3158" t="str">
            <v>INTERRUPTOR HQP 1X50 EXE AVE</v>
          </cell>
          <cell r="B3158">
            <v>1776.59997558594</v>
          </cell>
          <cell r="C3158" t="str">
            <v>UND</v>
          </cell>
          <cell r="D3158">
            <v>2131.919970703128</v>
          </cell>
          <cell r="E3158">
            <v>341.10719531250049</v>
          </cell>
          <cell r="F3158">
            <v>2473</v>
          </cell>
        </row>
        <row r="3159">
          <cell r="A3159" t="str">
            <v>INTERRUPTOR INDUSTRIAL 3X30 ABS53 GOLDST</v>
          </cell>
          <cell r="B3159">
            <v>29726.199218749996</v>
          </cell>
          <cell r="C3159" t="str">
            <v>UND</v>
          </cell>
          <cell r="D3159">
            <v>35671.439062499994</v>
          </cell>
          <cell r="E3159">
            <v>5707.4302499999994</v>
          </cell>
          <cell r="F3159">
            <v>41379</v>
          </cell>
        </row>
        <row r="3160">
          <cell r="A3160" t="str">
            <v>INTERRUPTOR MULTI 9 70A</v>
          </cell>
          <cell r="B3160">
            <v>2000</v>
          </cell>
          <cell r="C3160" t="str">
            <v>UND</v>
          </cell>
          <cell r="D3160">
            <v>2400</v>
          </cell>
          <cell r="E3160">
            <v>384</v>
          </cell>
          <cell r="F3160">
            <v>2784</v>
          </cell>
        </row>
        <row r="3161">
          <cell r="A3161" t="str">
            <v>INTERRUPTOR NO AUTOM.1X100 ENCHUFA AVE</v>
          </cell>
          <cell r="B3161">
            <v>2000</v>
          </cell>
          <cell r="C3161" t="str">
            <v>UND</v>
          </cell>
          <cell r="D3161">
            <v>2400</v>
          </cell>
          <cell r="E3161">
            <v>384</v>
          </cell>
          <cell r="F3161">
            <v>2784</v>
          </cell>
        </row>
        <row r="3162">
          <cell r="A3162" t="str">
            <v>INTERRUPTOR POSICION PALANCA RODILLO</v>
          </cell>
          <cell r="B3162">
            <v>89300</v>
          </cell>
          <cell r="C3162" t="str">
            <v>UND</v>
          </cell>
          <cell r="D3162">
            <v>107160</v>
          </cell>
          <cell r="E3162">
            <v>17145.599999999999</v>
          </cell>
          <cell r="F3162">
            <v>124306</v>
          </cell>
        </row>
        <row r="3163">
          <cell r="A3163" t="str">
            <v>INTERRUPTOR POSICION PALANCA RODILLO</v>
          </cell>
          <cell r="B3163">
            <v>148100</v>
          </cell>
          <cell r="C3163" t="str">
            <v>UND</v>
          </cell>
          <cell r="D3163">
            <v>177720</v>
          </cell>
          <cell r="E3163">
            <v>28435.200000000001</v>
          </cell>
          <cell r="F3163">
            <v>206155</v>
          </cell>
        </row>
        <row r="3164">
          <cell r="A3164" t="str">
            <v>INTERRUPTOR PULSADOR ACERO FREED-PORT</v>
          </cell>
          <cell r="B3164">
            <v>2000</v>
          </cell>
          <cell r="C3164" t="str">
            <v>UND</v>
          </cell>
          <cell r="D3164">
            <v>2400</v>
          </cell>
          <cell r="E3164">
            <v>384</v>
          </cell>
          <cell r="F3164">
            <v>2784</v>
          </cell>
        </row>
        <row r="3165">
          <cell r="A3165" t="str">
            <v>INTERRUPTOR PULSADOR ACREO SQUARED</v>
          </cell>
          <cell r="B3165">
            <v>2000</v>
          </cell>
          <cell r="C3165" t="str">
            <v>UND</v>
          </cell>
          <cell r="D3165">
            <v>2400</v>
          </cell>
          <cell r="E3165">
            <v>384</v>
          </cell>
          <cell r="F3165">
            <v>2784</v>
          </cell>
        </row>
        <row r="3166">
          <cell r="A3166" t="str">
            <v>INTERRUPTOR PULSADOR PLASTICO AGUT</v>
          </cell>
          <cell r="B3166">
            <v>2000</v>
          </cell>
          <cell r="C3166" t="str">
            <v>UND</v>
          </cell>
          <cell r="D3166">
            <v>2400</v>
          </cell>
          <cell r="E3166">
            <v>384</v>
          </cell>
          <cell r="F3166">
            <v>2784</v>
          </cell>
        </row>
        <row r="3167">
          <cell r="A3167" t="str">
            <v>INTERRUPTOR PULSADOR ROLDANA SIEMENS</v>
          </cell>
          <cell r="B3167">
            <v>2000</v>
          </cell>
          <cell r="C3167" t="str">
            <v>UND</v>
          </cell>
          <cell r="D3167">
            <v>2400</v>
          </cell>
          <cell r="E3167">
            <v>384</v>
          </cell>
          <cell r="F3167">
            <v>2784</v>
          </cell>
        </row>
        <row r="3168">
          <cell r="A3168" t="str">
            <v>INTERRUPTOR QPX-3015</v>
          </cell>
          <cell r="B3168">
            <v>2000</v>
          </cell>
          <cell r="C3168" t="str">
            <v>UND</v>
          </cell>
          <cell r="D3168">
            <v>2400</v>
          </cell>
          <cell r="E3168">
            <v>384</v>
          </cell>
          <cell r="F3168">
            <v>2784</v>
          </cell>
        </row>
        <row r="3169">
          <cell r="A3169" t="str">
            <v>INTERRUPTOR QPX-3020</v>
          </cell>
          <cell r="B3169">
            <v>2000</v>
          </cell>
          <cell r="C3169" t="str">
            <v>UND</v>
          </cell>
          <cell r="D3169">
            <v>2400</v>
          </cell>
          <cell r="E3169">
            <v>384</v>
          </cell>
          <cell r="F3169">
            <v>2784</v>
          </cell>
        </row>
        <row r="3170">
          <cell r="A3170" t="str">
            <v>INTERRUPTOR SENCILLO</v>
          </cell>
          <cell r="B3170">
            <v>3390</v>
          </cell>
          <cell r="C3170" t="str">
            <v>UND</v>
          </cell>
          <cell r="D3170">
            <v>4068</v>
          </cell>
          <cell r="E3170">
            <v>650.88</v>
          </cell>
          <cell r="F3170">
            <v>4719</v>
          </cell>
        </row>
        <row r="3171">
          <cell r="A3171" t="str">
            <v>INTERRUPTOR SENCILLO</v>
          </cell>
          <cell r="B3171">
            <v>3390</v>
          </cell>
          <cell r="C3171" t="str">
            <v>UND</v>
          </cell>
          <cell r="D3171">
            <v>4068</v>
          </cell>
          <cell r="E3171">
            <v>650.88</v>
          </cell>
          <cell r="F3171">
            <v>4719</v>
          </cell>
        </row>
        <row r="3172">
          <cell r="A3172" t="str">
            <v>INTERRUPTOR SENCILLO</v>
          </cell>
          <cell r="B3172">
            <v>6170</v>
          </cell>
          <cell r="C3172" t="str">
            <v>UND</v>
          </cell>
          <cell r="D3172">
            <v>7404</v>
          </cell>
          <cell r="E3172">
            <v>1184.6400000000001</v>
          </cell>
          <cell r="F3172">
            <v>8589</v>
          </cell>
        </row>
        <row r="3173">
          <cell r="A3173" t="str">
            <v>INTERRUPTOR SENCILLO</v>
          </cell>
          <cell r="B3173">
            <v>6170</v>
          </cell>
          <cell r="C3173" t="str">
            <v>UND</v>
          </cell>
          <cell r="D3173">
            <v>7404</v>
          </cell>
          <cell r="E3173">
            <v>1184.6400000000001</v>
          </cell>
          <cell r="F3173">
            <v>8589</v>
          </cell>
        </row>
        <row r="3174">
          <cell r="A3174" t="str">
            <v>INTERRUPTOR SENCILLO</v>
          </cell>
          <cell r="B3174">
            <v>6240</v>
          </cell>
          <cell r="C3174" t="str">
            <v>UND</v>
          </cell>
          <cell r="D3174">
            <v>7488</v>
          </cell>
          <cell r="E3174">
            <v>1198.08</v>
          </cell>
          <cell r="F3174">
            <v>8686</v>
          </cell>
        </row>
        <row r="3175">
          <cell r="A3175" t="str">
            <v>INTERRUPTOR SENCILLO</v>
          </cell>
          <cell r="B3175">
            <v>6250</v>
          </cell>
          <cell r="C3175" t="str">
            <v>UND</v>
          </cell>
          <cell r="D3175">
            <v>7500</v>
          </cell>
          <cell r="E3175">
            <v>1200</v>
          </cell>
          <cell r="F3175">
            <v>8700</v>
          </cell>
        </row>
        <row r="3176">
          <cell r="A3176" t="str">
            <v>INTERRUPTOR SENCILLO BLANCO</v>
          </cell>
          <cell r="B3176">
            <v>2940</v>
          </cell>
          <cell r="C3176" t="str">
            <v>UND</v>
          </cell>
          <cell r="D3176">
            <v>3528</v>
          </cell>
          <cell r="E3176">
            <v>564.48</v>
          </cell>
          <cell r="F3176">
            <v>4092</v>
          </cell>
        </row>
        <row r="3177">
          <cell r="A3177" t="str">
            <v>INTERRUPTOR SENCILLO BLANCO FUTURA</v>
          </cell>
          <cell r="B3177">
            <v>1180</v>
          </cell>
          <cell r="C3177" t="str">
            <v>UND</v>
          </cell>
          <cell r="D3177">
            <v>1416</v>
          </cell>
          <cell r="E3177">
            <v>226.56</v>
          </cell>
          <cell r="F3177">
            <v>1643</v>
          </cell>
        </row>
        <row r="3178">
          <cell r="A3178" t="str">
            <v>INTERRUPTOR SENCILLO DE SOBREPONER BTP</v>
          </cell>
          <cell r="B3178">
            <v>1600</v>
          </cell>
          <cell r="C3178" t="str">
            <v>UND</v>
          </cell>
          <cell r="D3178">
            <v>1920</v>
          </cell>
          <cell r="E3178">
            <v>307.2</v>
          </cell>
          <cell r="F3178">
            <v>2227</v>
          </cell>
        </row>
        <row r="3179">
          <cell r="A3179" t="str">
            <v>INTERRUPTOR SENCILLO EDELUX</v>
          </cell>
          <cell r="B3179">
            <v>775.59997558593795</v>
          </cell>
          <cell r="C3179" t="str">
            <v>UND</v>
          </cell>
          <cell r="D3179">
            <v>930.71997070312545</v>
          </cell>
          <cell r="E3179">
            <v>148.91519531250009</v>
          </cell>
          <cell r="F3179">
            <v>1080</v>
          </cell>
        </row>
        <row r="3180">
          <cell r="A3180" t="str">
            <v>INTERRUPTOR SENCILLO LEVINTON</v>
          </cell>
          <cell r="B3180">
            <v>1128.40002441406</v>
          </cell>
          <cell r="C3180" t="str">
            <v>UND</v>
          </cell>
          <cell r="D3180">
            <v>1354.080029296872</v>
          </cell>
          <cell r="E3180">
            <v>216.65280468749953</v>
          </cell>
          <cell r="F3180">
            <v>1571</v>
          </cell>
        </row>
        <row r="3181">
          <cell r="A3181" t="str">
            <v>INTERRUPTOR SENCILLO LINEA AMBIA(MARFIL)</v>
          </cell>
          <cell r="B3181">
            <v>2940</v>
          </cell>
          <cell r="C3181" t="str">
            <v>UND</v>
          </cell>
          <cell r="D3181">
            <v>3528</v>
          </cell>
          <cell r="E3181">
            <v>564.48</v>
          </cell>
          <cell r="F3181">
            <v>4092</v>
          </cell>
        </row>
        <row r="3182">
          <cell r="A3182" t="str">
            <v>INTERRUPTOR SENCILLO LUZ PILOTO</v>
          </cell>
          <cell r="B3182">
            <v>4920</v>
          </cell>
          <cell r="C3182" t="str">
            <v>UND</v>
          </cell>
          <cell r="D3182">
            <v>5904</v>
          </cell>
          <cell r="E3182">
            <v>944.64</v>
          </cell>
          <cell r="F3182">
            <v>6849</v>
          </cell>
        </row>
        <row r="3183">
          <cell r="A3183" t="str">
            <v>INTERRUPTOR SENCILLO LUZ PILOTO</v>
          </cell>
          <cell r="B3183">
            <v>5210</v>
          </cell>
          <cell r="C3183" t="str">
            <v>UND</v>
          </cell>
          <cell r="D3183">
            <v>6252</v>
          </cell>
          <cell r="E3183">
            <v>1000.32</v>
          </cell>
          <cell r="F3183">
            <v>7252</v>
          </cell>
        </row>
        <row r="3184">
          <cell r="A3184" t="str">
            <v>INTERRUPTOR SENCILLO LUZ PILOTO</v>
          </cell>
          <cell r="B3184">
            <v>6070</v>
          </cell>
          <cell r="C3184" t="str">
            <v>UND</v>
          </cell>
          <cell r="D3184">
            <v>7284</v>
          </cell>
          <cell r="E3184">
            <v>1165.44</v>
          </cell>
          <cell r="F3184">
            <v>8449</v>
          </cell>
        </row>
        <row r="3185">
          <cell r="A3185" t="str">
            <v>INTERRUPTOR SENCILLO LUZ PILOTO</v>
          </cell>
          <cell r="B3185">
            <v>6070</v>
          </cell>
          <cell r="C3185" t="str">
            <v>UND</v>
          </cell>
          <cell r="D3185">
            <v>7284</v>
          </cell>
          <cell r="E3185">
            <v>1165.44</v>
          </cell>
          <cell r="F3185">
            <v>8449</v>
          </cell>
        </row>
        <row r="3186">
          <cell r="A3186" t="str">
            <v>INTERRUPTOR SENCILLO LUZ PILOTO</v>
          </cell>
          <cell r="B3186">
            <v>7550</v>
          </cell>
          <cell r="C3186" t="str">
            <v>UND</v>
          </cell>
          <cell r="D3186">
            <v>9060</v>
          </cell>
          <cell r="E3186">
            <v>1449.6000000000001</v>
          </cell>
          <cell r="F3186">
            <v>10510</v>
          </cell>
        </row>
        <row r="3187">
          <cell r="A3187" t="str">
            <v>INTERRUPTOR SENCILLO LUZ PILOTO</v>
          </cell>
          <cell r="B3187">
            <v>7780</v>
          </cell>
          <cell r="C3187" t="str">
            <v>UND</v>
          </cell>
          <cell r="D3187">
            <v>9336</v>
          </cell>
          <cell r="E3187">
            <v>1493.76</v>
          </cell>
          <cell r="F3187">
            <v>10830</v>
          </cell>
        </row>
        <row r="3188">
          <cell r="A3188" t="str">
            <v>INTERRUPTOR SENCILLO LUZ PILOTO</v>
          </cell>
          <cell r="B3188">
            <v>8370</v>
          </cell>
          <cell r="C3188" t="str">
            <v>UND</v>
          </cell>
          <cell r="D3188">
            <v>10044</v>
          </cell>
          <cell r="E3188">
            <v>1607.04</v>
          </cell>
          <cell r="F3188">
            <v>11651</v>
          </cell>
        </row>
        <row r="3189">
          <cell r="A3189" t="str">
            <v>INTERRUPTOR SENCILLO LUZ PILOTO GRIS</v>
          </cell>
          <cell r="B3189">
            <v>7780</v>
          </cell>
          <cell r="C3189" t="str">
            <v>UND</v>
          </cell>
          <cell r="D3189">
            <v>9336</v>
          </cell>
          <cell r="E3189">
            <v>1493.76</v>
          </cell>
          <cell r="F3189">
            <v>10830</v>
          </cell>
        </row>
        <row r="3190">
          <cell r="A3190" t="str">
            <v>INTERRUPTOR SENCILLO MARFIL</v>
          </cell>
          <cell r="B3190">
            <v>6250</v>
          </cell>
          <cell r="C3190" t="str">
            <v>UND</v>
          </cell>
          <cell r="D3190">
            <v>7500</v>
          </cell>
          <cell r="E3190">
            <v>1200</v>
          </cell>
          <cell r="F3190">
            <v>8700</v>
          </cell>
        </row>
        <row r="3191">
          <cell r="A3191" t="str">
            <v>INTERRUPTOR SENCILLO MARFIL FUTURA</v>
          </cell>
          <cell r="B3191">
            <v>1180</v>
          </cell>
          <cell r="C3191" t="str">
            <v>UND</v>
          </cell>
          <cell r="D3191">
            <v>1416</v>
          </cell>
          <cell r="E3191">
            <v>226.56</v>
          </cell>
          <cell r="F3191">
            <v>1643</v>
          </cell>
        </row>
        <row r="3192">
          <cell r="A3192" t="str">
            <v>INTERRUPTOR SENCILLO MODULO AVE</v>
          </cell>
          <cell r="B3192">
            <v>2000</v>
          </cell>
          <cell r="C3192" t="str">
            <v>UND</v>
          </cell>
          <cell r="D3192">
            <v>2400</v>
          </cell>
          <cell r="E3192">
            <v>384</v>
          </cell>
          <cell r="F3192">
            <v>2784</v>
          </cell>
        </row>
        <row r="3193">
          <cell r="A3193" t="str">
            <v>INTERRUPTOR SENCILLO S/P AVE</v>
          </cell>
          <cell r="B3193">
            <v>600.59997558593795</v>
          </cell>
          <cell r="C3193" t="str">
            <v>UND</v>
          </cell>
          <cell r="D3193">
            <v>720.71997070312557</v>
          </cell>
          <cell r="E3193">
            <v>115.31519531250009</v>
          </cell>
          <cell r="F3193">
            <v>836</v>
          </cell>
        </row>
        <row r="3194">
          <cell r="A3194" t="str">
            <v>INTERRUPTOR SENCILLO+INTERRUPTOR CONMUTA</v>
          </cell>
          <cell r="B3194">
            <v>6279</v>
          </cell>
          <cell r="C3194" t="str">
            <v>UND</v>
          </cell>
          <cell r="D3194">
            <v>7534.7999999999993</v>
          </cell>
          <cell r="E3194">
            <v>1205.568</v>
          </cell>
          <cell r="F3194">
            <v>8740</v>
          </cell>
        </row>
        <row r="3195">
          <cell r="A3195" t="str">
            <v>INTERRUPTOR SENCILLO15 AMP. CAJA/INTERPE</v>
          </cell>
          <cell r="B3195">
            <v>46000</v>
          </cell>
          <cell r="C3195" t="str">
            <v>UND</v>
          </cell>
          <cell r="D3195">
            <v>55200</v>
          </cell>
          <cell r="E3195">
            <v>8832</v>
          </cell>
          <cell r="F3195">
            <v>64032</v>
          </cell>
        </row>
        <row r="3196">
          <cell r="A3196" t="str">
            <v>INTERRUPTOR SIN PALANCA SQUARED</v>
          </cell>
          <cell r="B3196">
            <v>2000</v>
          </cell>
          <cell r="C3196" t="str">
            <v>UND</v>
          </cell>
          <cell r="D3196">
            <v>2400</v>
          </cell>
          <cell r="E3196">
            <v>384</v>
          </cell>
          <cell r="F3196">
            <v>2784</v>
          </cell>
        </row>
        <row r="3197">
          <cell r="A3197" t="str">
            <v>INTERRUPTOR SOBRE RIEL 10AMP REF:BKMG GO</v>
          </cell>
          <cell r="B3197">
            <v>4232.2001953124991</v>
          </cell>
          <cell r="C3197" t="str">
            <v>UND</v>
          </cell>
          <cell r="D3197">
            <v>5078.6402343749987</v>
          </cell>
          <cell r="E3197">
            <v>812.58243749999986</v>
          </cell>
          <cell r="F3197">
            <v>5891</v>
          </cell>
        </row>
        <row r="3198">
          <cell r="A3198" t="str">
            <v>INTERRUPTOR SOBRE RIEL 1X10AMP REF:GS</v>
          </cell>
          <cell r="B3198">
            <v>5642</v>
          </cell>
          <cell r="C3198" t="str">
            <v>UND</v>
          </cell>
          <cell r="D3198">
            <v>6770.4</v>
          </cell>
          <cell r="E3198">
            <v>1083.2639999999999</v>
          </cell>
          <cell r="F3198">
            <v>7854</v>
          </cell>
        </row>
        <row r="3199">
          <cell r="A3199" t="str">
            <v>INTERRUPTOR SOBRE RIEL 1X3.02.302</v>
          </cell>
          <cell r="B3199">
            <v>2000</v>
          </cell>
          <cell r="C3199" t="str">
            <v>UND</v>
          </cell>
          <cell r="D3199">
            <v>2400</v>
          </cell>
          <cell r="E3199">
            <v>384</v>
          </cell>
          <cell r="F3199">
            <v>2784</v>
          </cell>
        </row>
        <row r="3200">
          <cell r="A3200" t="str">
            <v>INTERRUPTOR SOBRE RIEL 2X10AMP REF:02334</v>
          </cell>
          <cell r="B3200">
            <v>15374.799804687498</v>
          </cell>
          <cell r="C3200" t="str">
            <v>UND</v>
          </cell>
          <cell r="D3200">
            <v>18449.759765624996</v>
          </cell>
          <cell r="E3200">
            <v>2951.9615624999997</v>
          </cell>
          <cell r="F3200">
            <v>21402</v>
          </cell>
        </row>
        <row r="3201">
          <cell r="A3201" t="str">
            <v>INTERRUPTOR SOBRE RIEL 2X16AMP REF:02335</v>
          </cell>
          <cell r="B3201">
            <v>15374.799804687498</v>
          </cell>
          <cell r="C3201" t="str">
            <v>UND</v>
          </cell>
          <cell r="D3201">
            <v>18449.759765624996</v>
          </cell>
          <cell r="E3201">
            <v>2951.9615624999997</v>
          </cell>
          <cell r="F3201">
            <v>21402</v>
          </cell>
        </row>
        <row r="3202">
          <cell r="A3202" t="str">
            <v>INTERRUPTOR SOBREPONER 2X50</v>
          </cell>
          <cell r="B3202">
            <v>2000</v>
          </cell>
          <cell r="C3202" t="str">
            <v>UND</v>
          </cell>
          <cell r="D3202">
            <v>2400</v>
          </cell>
          <cell r="E3202">
            <v>384</v>
          </cell>
          <cell r="F3202">
            <v>2784</v>
          </cell>
        </row>
        <row r="3203">
          <cell r="A3203" t="str">
            <v>INTERRUPTOR SOBREPONER 3X75 FUCE</v>
          </cell>
          <cell r="B3203">
            <v>2000</v>
          </cell>
          <cell r="C3203" t="str">
            <v>UND</v>
          </cell>
          <cell r="D3203">
            <v>2400</v>
          </cell>
          <cell r="E3203">
            <v>384</v>
          </cell>
          <cell r="F3203">
            <v>2784</v>
          </cell>
        </row>
        <row r="3204">
          <cell r="A3204" t="str">
            <v>INTERRUPTOR SOBREPONER MARCA-LG2X30</v>
          </cell>
          <cell r="B3204">
            <v>18000</v>
          </cell>
          <cell r="C3204" t="str">
            <v>UND</v>
          </cell>
          <cell r="D3204">
            <v>21600</v>
          </cell>
          <cell r="E3204">
            <v>3456</v>
          </cell>
          <cell r="F3204">
            <v>25056</v>
          </cell>
        </row>
        <row r="3205">
          <cell r="A3205" t="str">
            <v>INTERRUPTOR TAQ 3X175 GE</v>
          </cell>
          <cell r="B3205">
            <v>215807.20312500003</v>
          </cell>
          <cell r="C3205" t="str">
            <v>UND</v>
          </cell>
          <cell r="D3205">
            <v>258968.64375000002</v>
          </cell>
          <cell r="E3205">
            <v>41434.983</v>
          </cell>
          <cell r="F3205">
            <v>300404</v>
          </cell>
        </row>
        <row r="3206">
          <cell r="A3206" t="str">
            <v>INTERRUPTOR TEB 40A G,E,</v>
          </cell>
          <cell r="B3206">
            <v>2000</v>
          </cell>
          <cell r="C3206" t="str">
            <v>UND</v>
          </cell>
          <cell r="D3206">
            <v>2400</v>
          </cell>
          <cell r="E3206">
            <v>384</v>
          </cell>
          <cell r="F3206">
            <v>2784</v>
          </cell>
        </row>
        <row r="3207">
          <cell r="A3207" t="str">
            <v>INTERRUPTOR THQC3X20 G.E.</v>
          </cell>
          <cell r="B3207">
            <v>2000</v>
          </cell>
          <cell r="C3207" t="str">
            <v>UND</v>
          </cell>
          <cell r="D3207">
            <v>2400</v>
          </cell>
          <cell r="E3207">
            <v>384</v>
          </cell>
          <cell r="F3207">
            <v>2784</v>
          </cell>
        </row>
        <row r="3208">
          <cell r="A3208" t="str">
            <v>INTERRUPTOR THQL 1X30 GE</v>
          </cell>
          <cell r="B3208">
            <v>4232.2001953124991</v>
          </cell>
          <cell r="C3208" t="str">
            <v>UND</v>
          </cell>
          <cell r="D3208">
            <v>5078.6402343749987</v>
          </cell>
          <cell r="E3208">
            <v>812.58243749999986</v>
          </cell>
          <cell r="F3208">
            <v>5891</v>
          </cell>
        </row>
        <row r="3209">
          <cell r="A3209" t="str">
            <v>INTERRUPTOR THQL 1X50 GE</v>
          </cell>
          <cell r="B3209">
            <v>4232.2001953124991</v>
          </cell>
          <cell r="C3209" t="str">
            <v>UND</v>
          </cell>
          <cell r="D3209">
            <v>5078.6402343749987</v>
          </cell>
          <cell r="E3209">
            <v>812.58243749999986</v>
          </cell>
          <cell r="F3209">
            <v>5891</v>
          </cell>
        </row>
        <row r="3210">
          <cell r="A3210" t="str">
            <v>INTERRUPTOR THQL 2X50 G.E.</v>
          </cell>
          <cell r="B3210">
            <v>10438.400390624998</v>
          </cell>
          <cell r="C3210" t="str">
            <v>UND</v>
          </cell>
          <cell r="D3210">
            <v>12526.080468749997</v>
          </cell>
          <cell r="E3210">
            <v>2004.1728749999995</v>
          </cell>
          <cell r="F3210">
            <v>14530</v>
          </cell>
        </row>
        <row r="3211">
          <cell r="A3211" t="str">
            <v>INTERRUPTOR THQL 3X15</v>
          </cell>
          <cell r="B3211">
            <v>2000</v>
          </cell>
          <cell r="C3211" t="str">
            <v>UND</v>
          </cell>
          <cell r="D3211">
            <v>2400</v>
          </cell>
          <cell r="E3211">
            <v>384</v>
          </cell>
          <cell r="F3211">
            <v>2784</v>
          </cell>
        </row>
        <row r="3212">
          <cell r="A3212" t="str">
            <v>INTERRUPTOR THQL3X20</v>
          </cell>
          <cell r="B3212">
            <v>2000</v>
          </cell>
          <cell r="C3212" t="str">
            <v>UND</v>
          </cell>
          <cell r="D3212">
            <v>2400</v>
          </cell>
          <cell r="E3212">
            <v>384</v>
          </cell>
          <cell r="F3212">
            <v>2784</v>
          </cell>
        </row>
        <row r="3213">
          <cell r="A3213" t="str">
            <v>INTERRUPTOR TQA125A</v>
          </cell>
          <cell r="B3213">
            <v>2000</v>
          </cell>
          <cell r="C3213" t="str">
            <v>UND</v>
          </cell>
          <cell r="D3213">
            <v>2400</v>
          </cell>
          <cell r="E3213">
            <v>384</v>
          </cell>
          <cell r="F3213">
            <v>2784</v>
          </cell>
        </row>
        <row r="3214">
          <cell r="A3214" t="str">
            <v>INTERRUPTOR TRIPLE</v>
          </cell>
          <cell r="B3214">
            <v>5800</v>
          </cell>
          <cell r="C3214" t="str">
            <v>UND</v>
          </cell>
          <cell r="D3214">
            <v>6960</v>
          </cell>
          <cell r="E3214">
            <v>1113.6000000000001</v>
          </cell>
          <cell r="F3214">
            <v>8074</v>
          </cell>
        </row>
        <row r="3215">
          <cell r="A3215" t="str">
            <v>INTERRUPTOR TRIPLE</v>
          </cell>
          <cell r="B3215">
            <v>6860</v>
          </cell>
          <cell r="C3215" t="str">
            <v>UND</v>
          </cell>
          <cell r="D3215">
            <v>8232</v>
          </cell>
          <cell r="E3215">
            <v>1317.1200000000001</v>
          </cell>
          <cell r="F3215">
            <v>9549</v>
          </cell>
        </row>
        <row r="3216">
          <cell r="A3216" t="str">
            <v>INTERRUPTOR TRIPLE</v>
          </cell>
          <cell r="B3216">
            <v>6860</v>
          </cell>
          <cell r="C3216" t="str">
            <v>UND</v>
          </cell>
          <cell r="D3216">
            <v>8232</v>
          </cell>
          <cell r="E3216">
            <v>1317.1200000000001</v>
          </cell>
          <cell r="F3216">
            <v>9549</v>
          </cell>
        </row>
        <row r="3217">
          <cell r="A3217" t="str">
            <v>INTERRUPTOR TRIPLE</v>
          </cell>
          <cell r="B3217">
            <v>7391</v>
          </cell>
          <cell r="C3217" t="str">
            <v>UND</v>
          </cell>
          <cell r="D3217">
            <v>8869.1999999999989</v>
          </cell>
          <cell r="E3217">
            <v>1419.0719999999999</v>
          </cell>
          <cell r="F3217">
            <v>10288</v>
          </cell>
        </row>
        <row r="3218">
          <cell r="A3218" t="str">
            <v>INTERRUPTOR TRIPLE AVE</v>
          </cell>
          <cell r="B3218">
            <v>2000</v>
          </cell>
          <cell r="C3218" t="str">
            <v>UND</v>
          </cell>
          <cell r="D3218">
            <v>2400</v>
          </cell>
          <cell r="E3218">
            <v>384</v>
          </cell>
          <cell r="F3218">
            <v>2784</v>
          </cell>
        </row>
        <row r="3219">
          <cell r="A3219" t="str">
            <v>INTERRUPTOR TRIPLE BLANCO</v>
          </cell>
          <cell r="B3219">
            <v>5800</v>
          </cell>
          <cell r="C3219" t="str">
            <v>UND</v>
          </cell>
          <cell r="D3219">
            <v>6960</v>
          </cell>
          <cell r="E3219">
            <v>1113.6000000000001</v>
          </cell>
          <cell r="F3219">
            <v>8074</v>
          </cell>
        </row>
        <row r="3220">
          <cell r="A3220" t="str">
            <v>INTERRUPTOR TRIPLE FUTURA</v>
          </cell>
          <cell r="B3220">
            <v>2335</v>
          </cell>
          <cell r="C3220" t="str">
            <v>UND</v>
          </cell>
          <cell r="D3220">
            <v>2802</v>
          </cell>
          <cell r="E3220">
            <v>448.32</v>
          </cell>
          <cell r="F3220">
            <v>3250</v>
          </cell>
        </row>
        <row r="3221">
          <cell r="A3221" t="str">
            <v>INTERRUPTOR TRIPLE L.P. AVE</v>
          </cell>
          <cell r="B3221">
            <v>2000</v>
          </cell>
          <cell r="C3221" t="str">
            <v>UND</v>
          </cell>
          <cell r="D3221">
            <v>2400</v>
          </cell>
          <cell r="E3221">
            <v>384</v>
          </cell>
          <cell r="F3221">
            <v>2784</v>
          </cell>
        </row>
        <row r="3222">
          <cell r="A3222" t="str">
            <v>INTERRUPTOR TRIPLE LINEA AVITARE</v>
          </cell>
          <cell r="B3222">
            <v>1776.59997558594</v>
          </cell>
          <cell r="C3222" t="str">
            <v>UND</v>
          </cell>
          <cell r="D3222">
            <v>2131.919970703128</v>
          </cell>
          <cell r="E3222">
            <v>341.10719531250049</v>
          </cell>
          <cell r="F3222">
            <v>2473</v>
          </cell>
        </row>
        <row r="3223">
          <cell r="A3223" t="str">
            <v>INTERRUPTOR DOBLE O TRIPLE LUZ PILOTO</v>
          </cell>
          <cell r="B3223">
            <v>9966</v>
          </cell>
          <cell r="C3223" t="str">
            <v>UND</v>
          </cell>
          <cell r="D3223">
            <v>11959.199999999999</v>
          </cell>
          <cell r="E3223">
            <v>1913.4719999999998</v>
          </cell>
          <cell r="F3223">
            <v>13873</v>
          </cell>
        </row>
        <row r="3224">
          <cell r="A3224" t="str">
            <v>INTERRUPTOR TRIPLE LUZ PILOTO</v>
          </cell>
          <cell r="B3224">
            <v>11720</v>
          </cell>
          <cell r="C3224" t="str">
            <v>UND</v>
          </cell>
          <cell r="D3224">
            <v>14064</v>
          </cell>
          <cell r="E3224">
            <v>2250.2400000000002</v>
          </cell>
          <cell r="F3224">
            <v>16314</v>
          </cell>
        </row>
        <row r="3225">
          <cell r="A3225" t="str">
            <v>INTERRUPTOR TRIPLE LUZ PILOTO</v>
          </cell>
          <cell r="B3225">
            <v>14610</v>
          </cell>
          <cell r="C3225" t="str">
            <v>UND</v>
          </cell>
          <cell r="D3225">
            <v>17532</v>
          </cell>
          <cell r="E3225">
            <v>2805.12</v>
          </cell>
          <cell r="F3225">
            <v>20337</v>
          </cell>
        </row>
        <row r="3226">
          <cell r="A3226" t="str">
            <v>INTERRUPTOR TRIPLE LUZ PILOTO</v>
          </cell>
          <cell r="B3226">
            <v>14610</v>
          </cell>
          <cell r="C3226" t="str">
            <v>UND</v>
          </cell>
          <cell r="D3226">
            <v>17532</v>
          </cell>
          <cell r="E3226">
            <v>2805.12</v>
          </cell>
          <cell r="F3226">
            <v>20337</v>
          </cell>
        </row>
        <row r="3227">
          <cell r="A3227" t="str">
            <v>INTERRUPTOR TRIPOLAR 34.5KV-1200A SF6</v>
          </cell>
          <cell r="B3227">
            <v>39664972</v>
          </cell>
          <cell r="C3227" t="str">
            <v>UND</v>
          </cell>
          <cell r="D3227">
            <v>47597966.399999999</v>
          </cell>
          <cell r="E3227">
            <v>7615674.6239999998</v>
          </cell>
          <cell r="F3227">
            <v>55213641</v>
          </cell>
        </row>
        <row r="3228">
          <cell r="A3228" t="str">
            <v>INTERRUPTOR TRIPOLAR 5SX2 350-7 50AMP</v>
          </cell>
          <cell r="B3228">
            <v>100300</v>
          </cell>
          <cell r="C3228" t="str">
            <v>UND</v>
          </cell>
          <cell r="D3228">
            <v>120360</v>
          </cell>
          <cell r="E3228">
            <v>19257.600000000002</v>
          </cell>
          <cell r="F3228">
            <v>139618</v>
          </cell>
        </row>
        <row r="3229">
          <cell r="A3229" t="str">
            <v>INTERRUPTOR TRIPOLAR 5SX2-316-7 16AMP</v>
          </cell>
          <cell r="B3229">
            <v>29675</v>
          </cell>
          <cell r="C3229" t="str">
            <v>UND</v>
          </cell>
          <cell r="D3229">
            <v>35610</v>
          </cell>
          <cell r="E3229">
            <v>5697.6</v>
          </cell>
          <cell r="F3229">
            <v>41308</v>
          </cell>
        </row>
        <row r="3230">
          <cell r="A3230" t="str">
            <v>INTERRUPTOR TRIPOLAR 5SX2-332-7 32AMP</v>
          </cell>
          <cell r="B3230">
            <v>75000</v>
          </cell>
          <cell r="C3230" t="str">
            <v>UND</v>
          </cell>
          <cell r="D3230">
            <v>90000</v>
          </cell>
          <cell r="E3230">
            <v>14400</v>
          </cell>
          <cell r="F3230">
            <v>104400</v>
          </cell>
        </row>
        <row r="3231">
          <cell r="A3231" t="str">
            <v>INTERRUPTOR TRIPOLAR 5SX2X3AMP.</v>
          </cell>
          <cell r="B3231">
            <v>15080</v>
          </cell>
          <cell r="C3231" t="str">
            <v>UND</v>
          </cell>
          <cell r="D3231">
            <v>18096</v>
          </cell>
          <cell r="E3231">
            <v>2895.36</v>
          </cell>
          <cell r="F3231">
            <v>20991</v>
          </cell>
        </row>
        <row r="3232">
          <cell r="A3232" t="str">
            <v>INTERRUPTOR TRIPOLAR 5SX3X3AMP</v>
          </cell>
          <cell r="B3232">
            <v>20880</v>
          </cell>
          <cell r="C3232" t="str">
            <v>UND</v>
          </cell>
          <cell r="D3232">
            <v>25056</v>
          </cell>
          <cell r="E3232">
            <v>4008.96</v>
          </cell>
          <cell r="F3232">
            <v>29065</v>
          </cell>
        </row>
        <row r="3233">
          <cell r="A3233" t="str">
            <v>INTERRUPTOR TRIPOLAR 5SX7391-7  100 A</v>
          </cell>
          <cell r="B3233">
            <v>201000</v>
          </cell>
          <cell r="C3233" t="str">
            <v>UND</v>
          </cell>
          <cell r="D3233">
            <v>241200</v>
          </cell>
          <cell r="E3233">
            <v>38592</v>
          </cell>
          <cell r="F3233">
            <v>279792</v>
          </cell>
        </row>
        <row r="3234">
          <cell r="A3234" t="str">
            <v>INTERRUPTOR VARIO TRIPOLAR 32 AMP</v>
          </cell>
          <cell r="B3234">
            <v>103000</v>
          </cell>
          <cell r="C3234" t="str">
            <v>UND</v>
          </cell>
          <cell r="D3234">
            <v>123600</v>
          </cell>
          <cell r="E3234">
            <v>19776</v>
          </cell>
          <cell r="F3234">
            <v>143376</v>
          </cell>
        </row>
        <row r="3235">
          <cell r="A3235" t="str">
            <v>INTERRUPTOR XCKP 510</v>
          </cell>
          <cell r="B3235">
            <v>2000</v>
          </cell>
          <cell r="C3235" t="str">
            <v>UND</v>
          </cell>
          <cell r="D3235">
            <v>2400</v>
          </cell>
          <cell r="E3235">
            <v>384</v>
          </cell>
          <cell r="F3235">
            <v>2784</v>
          </cell>
        </row>
        <row r="3236">
          <cell r="A3236" t="str">
            <v>INTERRUPTOR XCKP-110</v>
          </cell>
          <cell r="B3236">
            <v>2000</v>
          </cell>
          <cell r="C3236" t="str">
            <v>UND</v>
          </cell>
          <cell r="D3236">
            <v>2400</v>
          </cell>
          <cell r="E3236">
            <v>384</v>
          </cell>
          <cell r="F3236">
            <v>2784</v>
          </cell>
        </row>
        <row r="3237">
          <cell r="A3237" t="str">
            <v>INTERUPTOR CONMUTABLE SENCILLO MARFIL FU</v>
          </cell>
          <cell r="B3237">
            <v>1295</v>
          </cell>
          <cell r="C3237" t="str">
            <v>UND</v>
          </cell>
          <cell r="D3237">
            <v>1554</v>
          </cell>
          <cell r="E3237">
            <v>248.64000000000001</v>
          </cell>
          <cell r="F3237">
            <v>1803</v>
          </cell>
        </row>
        <row r="3238">
          <cell r="A3238" t="str">
            <v>INVERSOR 25AMP</v>
          </cell>
          <cell r="B3238">
            <v>560000</v>
          </cell>
          <cell r="C3238" t="str">
            <v>UND</v>
          </cell>
          <cell r="D3238">
            <v>672000</v>
          </cell>
          <cell r="E3238">
            <v>107520</v>
          </cell>
          <cell r="F3238">
            <v>779520</v>
          </cell>
        </row>
        <row r="3239">
          <cell r="A3239" t="str">
            <v>INVERSOR 30AMP EN CAJA MARCA MAR GIRIUS</v>
          </cell>
          <cell r="B3239">
            <v>2000</v>
          </cell>
          <cell r="C3239" t="str">
            <v>UND</v>
          </cell>
          <cell r="D3239">
            <v>2400</v>
          </cell>
          <cell r="E3239">
            <v>384</v>
          </cell>
          <cell r="F3239">
            <v>2784</v>
          </cell>
        </row>
        <row r="3240">
          <cell r="A3240" t="str">
            <v>INVERSOR ABIERTO  20AMP AC1 16AAC3 P/TAB</v>
          </cell>
          <cell r="B3240">
            <v>26573.400390625004</v>
          </cell>
          <cell r="C3240" t="str">
            <v>UND</v>
          </cell>
          <cell r="D3240">
            <v>31888.080468750002</v>
          </cell>
          <cell r="E3240">
            <v>5102.0928750000003</v>
          </cell>
          <cell r="F3240">
            <v>36990</v>
          </cell>
        </row>
        <row r="3241">
          <cell r="A3241" t="str">
            <v>INVERSOR ABIERTO KM</v>
          </cell>
          <cell r="B3241">
            <v>63050.3984375</v>
          </cell>
          <cell r="C3241" t="str">
            <v>UND</v>
          </cell>
          <cell r="D3241">
            <v>75660.478124999994</v>
          </cell>
          <cell r="E3241">
            <v>12105.6765</v>
          </cell>
          <cell r="F3241">
            <v>87766</v>
          </cell>
        </row>
        <row r="3242">
          <cell r="A3242" t="str">
            <v>INVERSOR CAJA 20A  PRETER</v>
          </cell>
          <cell r="B3242">
            <v>2000</v>
          </cell>
          <cell r="C3242" t="str">
            <v>UND</v>
          </cell>
          <cell r="D3242">
            <v>2400</v>
          </cell>
          <cell r="E3242">
            <v>384</v>
          </cell>
          <cell r="F3242">
            <v>2784</v>
          </cell>
        </row>
        <row r="3243">
          <cell r="A3243" t="str">
            <v>INVERSOR DE MARCHA 12AMP</v>
          </cell>
          <cell r="B3243">
            <v>300000</v>
          </cell>
          <cell r="C3243" t="str">
            <v>UND</v>
          </cell>
          <cell r="D3243">
            <v>360000</v>
          </cell>
          <cell r="E3243">
            <v>57600</v>
          </cell>
          <cell r="F3243">
            <v>417600</v>
          </cell>
        </row>
        <row r="3244">
          <cell r="A3244" t="str">
            <v>INVERSOR DEMARCHA 9AMP</v>
          </cell>
          <cell r="B3244">
            <v>276000</v>
          </cell>
          <cell r="C3244" t="str">
            <v>UND</v>
          </cell>
          <cell r="D3244">
            <v>331200</v>
          </cell>
          <cell r="E3244">
            <v>52992</v>
          </cell>
          <cell r="F3244">
            <v>384192</v>
          </cell>
        </row>
        <row r="3245">
          <cell r="A3245" t="str">
            <v>INVERSOR TRIPOLAR 1-0-2 20A</v>
          </cell>
          <cell r="B3245">
            <v>78000</v>
          </cell>
          <cell r="C3245" t="str">
            <v>UND</v>
          </cell>
          <cell r="D3245">
            <v>93600</v>
          </cell>
          <cell r="E3245">
            <v>14976</v>
          </cell>
          <cell r="F3245">
            <v>108576</v>
          </cell>
        </row>
        <row r="3246">
          <cell r="A3246" t="str">
            <v>INVERSORES TRIPOLAR</v>
          </cell>
          <cell r="B3246">
            <v>36584.80078125</v>
          </cell>
          <cell r="C3246" t="str">
            <v>UND</v>
          </cell>
          <cell r="D3246">
            <v>43901.760937499996</v>
          </cell>
          <cell r="E3246">
            <v>7024.2817499999992</v>
          </cell>
          <cell r="F3246">
            <v>50926</v>
          </cell>
        </row>
        <row r="3247">
          <cell r="A3247" t="str">
            <v>JUEGO CONTACTOS (LC1F185-FG43221)</v>
          </cell>
          <cell r="B3247">
            <v>462000</v>
          </cell>
          <cell r="C3247" t="str">
            <v>UND</v>
          </cell>
          <cell r="D3247">
            <v>554400</v>
          </cell>
          <cell r="E3247">
            <v>88704</v>
          </cell>
          <cell r="F3247">
            <v>643104</v>
          </cell>
        </row>
        <row r="3248">
          <cell r="A3248" t="str">
            <v>JUEGO CONTACTOS (LC1F265-FH43221)</v>
          </cell>
          <cell r="B3248">
            <v>805000</v>
          </cell>
          <cell r="C3248" t="str">
            <v>UND</v>
          </cell>
          <cell r="D3248">
            <v>966000</v>
          </cell>
          <cell r="E3248">
            <v>154560</v>
          </cell>
          <cell r="F3248">
            <v>1120560</v>
          </cell>
        </row>
        <row r="3249">
          <cell r="A3249" t="str">
            <v>JUEGO DE BOQUILLA 1"</v>
          </cell>
          <cell r="B3249">
            <v>431</v>
          </cell>
          <cell r="C3249" t="str">
            <v>JUG</v>
          </cell>
          <cell r="D3249">
            <v>517.19999999999993</v>
          </cell>
          <cell r="E3249">
            <v>82.751999999999995</v>
          </cell>
          <cell r="F3249">
            <v>600</v>
          </cell>
        </row>
        <row r="3250">
          <cell r="A3250" t="str">
            <v>JUEGO DE BOQUILLA 1/2"</v>
          </cell>
          <cell r="B3250">
            <v>193</v>
          </cell>
          <cell r="C3250" t="str">
            <v>JUG</v>
          </cell>
          <cell r="D3250">
            <v>231.6</v>
          </cell>
          <cell r="E3250">
            <v>37.055999999999997</v>
          </cell>
          <cell r="F3250">
            <v>269</v>
          </cell>
        </row>
        <row r="3251">
          <cell r="A3251" t="str">
            <v>JUEGO DE BOQUILLA 11/2"</v>
          </cell>
          <cell r="B3251">
            <v>708</v>
          </cell>
          <cell r="C3251" t="str">
            <v>JUG</v>
          </cell>
          <cell r="D3251">
            <v>849.6</v>
          </cell>
          <cell r="E3251">
            <v>135.93600000000001</v>
          </cell>
          <cell r="F3251">
            <v>986</v>
          </cell>
        </row>
        <row r="3252">
          <cell r="A3252" t="str">
            <v>JUEGO DE BOQUILLA 11/4"</v>
          </cell>
          <cell r="B3252">
            <v>575</v>
          </cell>
          <cell r="C3252" t="str">
            <v>JUG</v>
          </cell>
          <cell r="D3252">
            <v>690</v>
          </cell>
          <cell r="E3252">
            <v>110.4</v>
          </cell>
          <cell r="F3252">
            <v>800</v>
          </cell>
        </row>
        <row r="3253">
          <cell r="A3253" t="str">
            <v>JUEGO DE BOQUILLA 2"</v>
          </cell>
          <cell r="B3253">
            <v>980</v>
          </cell>
          <cell r="C3253" t="str">
            <v>JUG</v>
          </cell>
          <cell r="D3253">
            <v>1176</v>
          </cell>
          <cell r="E3253">
            <v>188.16</v>
          </cell>
          <cell r="F3253">
            <v>1364</v>
          </cell>
        </row>
        <row r="3254">
          <cell r="A3254" t="str">
            <v>JUEGO DE BOQUILLA 21/2"</v>
          </cell>
          <cell r="B3254">
            <v>2113</v>
          </cell>
          <cell r="C3254" t="str">
            <v>JUG</v>
          </cell>
          <cell r="D3254">
            <v>2535.6</v>
          </cell>
          <cell r="E3254">
            <v>405.69599999999997</v>
          </cell>
          <cell r="F3254">
            <v>2941</v>
          </cell>
        </row>
        <row r="3255">
          <cell r="A3255" t="str">
            <v>JUEGO DE BOQUILLA 3"</v>
          </cell>
          <cell r="B3255">
            <v>4500</v>
          </cell>
          <cell r="C3255" t="str">
            <v>JUG</v>
          </cell>
          <cell r="D3255">
            <v>5400</v>
          </cell>
          <cell r="E3255">
            <v>864</v>
          </cell>
          <cell r="F3255">
            <v>6264</v>
          </cell>
        </row>
        <row r="3256">
          <cell r="A3256" t="str">
            <v>JUEGO DE BOQUILLA 3/4"</v>
          </cell>
          <cell r="B3256">
            <v>272</v>
          </cell>
          <cell r="C3256" t="str">
            <v>JUG</v>
          </cell>
          <cell r="D3256">
            <v>326.39999999999998</v>
          </cell>
          <cell r="E3256">
            <v>52.223999999999997</v>
          </cell>
          <cell r="F3256">
            <v>379</v>
          </cell>
        </row>
        <row r="3257">
          <cell r="A3257" t="str">
            <v>JUEGO DE BOQUILLA 4"</v>
          </cell>
          <cell r="B3257">
            <v>6965</v>
          </cell>
          <cell r="C3257" t="str">
            <v>JUG</v>
          </cell>
          <cell r="D3257">
            <v>8358</v>
          </cell>
          <cell r="E3257">
            <v>1337.28</v>
          </cell>
          <cell r="F3257">
            <v>9695</v>
          </cell>
        </row>
        <row r="3258">
          <cell r="A3258" t="str">
            <v>JUEGO DE CONTACTOS 3TB-46</v>
          </cell>
          <cell r="B3258">
            <v>236700</v>
          </cell>
          <cell r="C3258" t="str">
            <v>JUG</v>
          </cell>
          <cell r="D3258">
            <v>284040</v>
          </cell>
          <cell r="E3258">
            <v>45446.400000000001</v>
          </cell>
          <cell r="F3258">
            <v>329486</v>
          </cell>
        </row>
        <row r="3259">
          <cell r="A3259" t="str">
            <v>JUEGO DE CONTACTOS 3TB48</v>
          </cell>
          <cell r="B3259">
            <v>332700</v>
          </cell>
          <cell r="C3259" t="str">
            <v>JUG</v>
          </cell>
          <cell r="D3259">
            <v>399240</v>
          </cell>
          <cell r="E3259">
            <v>63878.400000000001</v>
          </cell>
          <cell r="F3259">
            <v>463118</v>
          </cell>
        </row>
        <row r="3260">
          <cell r="A3260" t="str">
            <v>JUEGO DE CONTACTOS 3TB48 REGULAR SIEMENS</v>
          </cell>
          <cell r="B3260">
            <v>70000</v>
          </cell>
          <cell r="C3260" t="str">
            <v>JUG</v>
          </cell>
          <cell r="D3260">
            <v>84000</v>
          </cell>
          <cell r="E3260">
            <v>13440</v>
          </cell>
          <cell r="F3260">
            <v>97440</v>
          </cell>
        </row>
        <row r="3261">
          <cell r="A3261" t="str">
            <v>JUEGO DE LIMPIEZA PARA CABLE TELEFONICO</v>
          </cell>
          <cell r="B3261">
            <v>6500</v>
          </cell>
          <cell r="C3261" t="str">
            <v>JUG</v>
          </cell>
          <cell r="D3261">
            <v>7800</v>
          </cell>
          <cell r="E3261">
            <v>1248</v>
          </cell>
          <cell r="F3261">
            <v>9048</v>
          </cell>
        </row>
        <row r="3262">
          <cell r="A3262" t="str">
            <v>JUEGO DE PREPARACION</v>
          </cell>
          <cell r="B3262">
            <v>28621</v>
          </cell>
          <cell r="C3262" t="str">
            <v>JUG</v>
          </cell>
          <cell r="D3262">
            <v>34345.199999999997</v>
          </cell>
          <cell r="E3262">
            <v>5495.232</v>
          </cell>
          <cell r="F3262">
            <v>39840</v>
          </cell>
        </row>
        <row r="3263">
          <cell r="A3263" t="str">
            <v>JUEGO PARA SELLADO DE TUBO 3M</v>
          </cell>
          <cell r="B3263">
            <v>90000</v>
          </cell>
          <cell r="C3263" t="str">
            <v>JUG</v>
          </cell>
          <cell r="D3263">
            <v>108000</v>
          </cell>
          <cell r="E3263">
            <v>17280</v>
          </cell>
          <cell r="F3263">
            <v>125280</v>
          </cell>
        </row>
        <row r="3264">
          <cell r="A3264" t="str">
            <v>JUEGO REPARACION CHAQUETA 1.85-4.0"</v>
          </cell>
          <cell r="B3264">
            <v>194178</v>
          </cell>
          <cell r="C3264" t="str">
            <v>JUG</v>
          </cell>
          <cell r="D3264">
            <v>233013.6</v>
          </cell>
          <cell r="E3264">
            <v>37282.175999999999</v>
          </cell>
          <cell r="F3264">
            <v>270296</v>
          </cell>
        </row>
        <row r="3265">
          <cell r="A3265" t="str">
            <v>JUEGO TOMA CLAVIJA 3X20 INCR.AVE</v>
          </cell>
          <cell r="B3265">
            <v>20000</v>
          </cell>
          <cell r="C3265" t="str">
            <v>JUG</v>
          </cell>
          <cell r="D3265">
            <v>24000</v>
          </cell>
          <cell r="E3265">
            <v>3840</v>
          </cell>
          <cell r="F3265">
            <v>27840</v>
          </cell>
        </row>
        <row r="3266">
          <cell r="A3266" t="str">
            <v>JUEGO TOMA CLAVIJA SEG AEREO 4X20 OLIMPI</v>
          </cell>
          <cell r="B3266">
            <v>20000</v>
          </cell>
          <cell r="C3266" t="str">
            <v>JUG</v>
          </cell>
          <cell r="D3266">
            <v>24000</v>
          </cell>
          <cell r="E3266">
            <v>3840</v>
          </cell>
          <cell r="F3266">
            <v>27840</v>
          </cell>
        </row>
        <row r="3267">
          <cell r="A3267" t="str">
            <v>JUEGO TOMA CLAVIJA SEG.AEREA 4X20TUENPUL</v>
          </cell>
          <cell r="B3267">
            <v>20000</v>
          </cell>
          <cell r="C3267" t="str">
            <v>JUG</v>
          </cell>
          <cell r="D3267">
            <v>24000</v>
          </cell>
          <cell r="E3267">
            <v>3840</v>
          </cell>
          <cell r="F3267">
            <v>27840</v>
          </cell>
        </row>
        <row r="3268">
          <cell r="A3268" t="str">
            <v>JUEGO TOMA Y CLAVIJA S.G. AEREA 4X20 TAI</v>
          </cell>
          <cell r="B3268">
            <v>28000</v>
          </cell>
          <cell r="C3268" t="str">
            <v>JUG</v>
          </cell>
          <cell r="D3268">
            <v>33600</v>
          </cell>
          <cell r="E3268">
            <v>5376</v>
          </cell>
          <cell r="F3268">
            <v>38976</v>
          </cell>
        </row>
        <row r="3269">
          <cell r="A3269" t="str">
            <v>JUEGOS DE CONTACTOS (LC1F115-FF43221)</v>
          </cell>
          <cell r="B3269">
            <v>397000</v>
          </cell>
          <cell r="C3269" t="str">
            <v>JUG</v>
          </cell>
          <cell r="D3269">
            <v>476400</v>
          </cell>
          <cell r="E3269">
            <v>76224</v>
          </cell>
          <cell r="F3269">
            <v>552624</v>
          </cell>
        </row>
        <row r="3270">
          <cell r="A3270" t="str">
            <v>JUEGO TOMA CLAVIJA 2X20C/PTIERR AEREA LEV</v>
          </cell>
          <cell r="B3270">
            <v>20000</v>
          </cell>
          <cell r="C3270" t="str">
            <v>JUG</v>
          </cell>
          <cell r="D3270">
            <v>24000</v>
          </cell>
          <cell r="E3270">
            <v>3840</v>
          </cell>
          <cell r="F3270">
            <v>27840</v>
          </cell>
        </row>
        <row r="3271">
          <cell r="A3271" t="str">
            <v>KIT BARRA TIERRA 7B(VTQ/TQ 6-8-12) S/BOR</v>
          </cell>
          <cell r="B3271">
            <v>4970</v>
          </cell>
          <cell r="C3271" t="str">
            <v>UND</v>
          </cell>
          <cell r="D3271">
            <v>5964</v>
          </cell>
          <cell r="E3271">
            <v>954.24</v>
          </cell>
          <cell r="F3271">
            <v>6918</v>
          </cell>
        </row>
        <row r="3272">
          <cell r="A3272" t="str">
            <v>KIT BARRA TIERRA P/TABLEROS 24 A 30 CIRC</v>
          </cell>
          <cell r="B3272">
            <v>21430</v>
          </cell>
          <cell r="C3272" t="str">
            <v>UND</v>
          </cell>
          <cell r="D3272">
            <v>25716</v>
          </cell>
          <cell r="E3272">
            <v>4114.5600000000004</v>
          </cell>
          <cell r="F3272">
            <v>29831</v>
          </cell>
        </row>
        <row r="3273">
          <cell r="A3273" t="str">
            <v>KIT TOTALIZADOR CORTACIRCUITO GHC O GI</v>
          </cell>
          <cell r="B3273">
            <v>1408.40002441406</v>
          </cell>
          <cell r="C3273" t="str">
            <v>UND</v>
          </cell>
          <cell r="D3273">
            <v>1690.080029296872</v>
          </cell>
          <cell r="E3273">
            <v>270.41280468749954</v>
          </cell>
          <cell r="F3273">
            <v>1960</v>
          </cell>
        </row>
        <row r="3274">
          <cell r="A3274" t="str">
            <v>KIT TOTALIZADOR CORTACIRCUITO QCX</v>
          </cell>
          <cell r="B3274">
            <v>1199.8000488281298</v>
          </cell>
          <cell r="C3274" t="str">
            <v>UND</v>
          </cell>
          <cell r="D3274">
            <v>1439.7600585937557</v>
          </cell>
          <cell r="E3274">
            <v>230.36160937500091</v>
          </cell>
          <cell r="F3274">
            <v>1670</v>
          </cell>
        </row>
        <row r="3275">
          <cell r="A3275" t="str">
            <v>KIT TOTALIZADOR DPX-125 2 ó3 POLOS TWC-M</v>
          </cell>
          <cell r="B3275">
            <v>3520</v>
          </cell>
          <cell r="C3275" t="str">
            <v>UND</v>
          </cell>
          <cell r="D3275">
            <v>4224</v>
          </cell>
          <cell r="E3275">
            <v>675.84</v>
          </cell>
          <cell r="F3275">
            <v>4900</v>
          </cell>
        </row>
        <row r="3276">
          <cell r="A3276" t="str">
            <v>KIT TOTALIZADOR DPX-160 3 POLOS TWC-M</v>
          </cell>
          <cell r="B3276">
            <v>3520</v>
          </cell>
          <cell r="C3276" t="str">
            <v>UND</v>
          </cell>
          <cell r="D3276">
            <v>4224</v>
          </cell>
          <cell r="E3276">
            <v>675.84</v>
          </cell>
          <cell r="F3276">
            <v>4900</v>
          </cell>
        </row>
        <row r="3277">
          <cell r="A3277" t="str">
            <v>LADRILLO COCIDO CLARO</v>
          </cell>
          <cell r="B3277">
            <v>170</v>
          </cell>
          <cell r="C3277" t="str">
            <v>UND</v>
          </cell>
          <cell r="D3277">
            <v>204</v>
          </cell>
          <cell r="E3277">
            <v>32.64</v>
          </cell>
          <cell r="F3277">
            <v>237</v>
          </cell>
        </row>
        <row r="3278">
          <cell r="A3278" t="str">
            <v>LAMINILLA 100A 250 P/FUSIBLE LUHFSER</v>
          </cell>
          <cell r="B3278">
            <v>100</v>
          </cell>
          <cell r="C3278" t="str">
            <v>UND</v>
          </cell>
          <cell r="D3278">
            <v>120</v>
          </cell>
          <cell r="E3278">
            <v>19.2</v>
          </cell>
          <cell r="F3278">
            <v>139</v>
          </cell>
        </row>
        <row r="3279">
          <cell r="A3279" t="str">
            <v>LAMINILLA 100A CUCHILLA</v>
          </cell>
          <cell r="B3279">
            <v>55</v>
          </cell>
          <cell r="C3279" t="str">
            <v>UND</v>
          </cell>
          <cell r="D3279">
            <v>66</v>
          </cell>
          <cell r="E3279">
            <v>10.56</v>
          </cell>
          <cell r="F3279">
            <v>77</v>
          </cell>
        </row>
        <row r="3280">
          <cell r="A3280" t="str">
            <v>LAMINILLA 200A 250V P/FUSIBLE LUHFER</v>
          </cell>
          <cell r="B3280">
            <v>250</v>
          </cell>
          <cell r="C3280" t="str">
            <v>UND</v>
          </cell>
          <cell r="D3280">
            <v>300</v>
          </cell>
          <cell r="E3280">
            <v>48</v>
          </cell>
          <cell r="F3280">
            <v>348</v>
          </cell>
        </row>
        <row r="3281">
          <cell r="A3281" t="str">
            <v>LAMINILLA 30A 250V P/FUSIBLE LUHFSER</v>
          </cell>
          <cell r="B3281">
            <v>25</v>
          </cell>
          <cell r="C3281" t="str">
            <v>UND</v>
          </cell>
          <cell r="D3281">
            <v>30</v>
          </cell>
          <cell r="E3281">
            <v>4.8</v>
          </cell>
          <cell r="F3281">
            <v>35</v>
          </cell>
        </row>
        <row r="3282">
          <cell r="A3282" t="str">
            <v>LAMINILLA 30A 250V P/SWITCHT CUCHILLA</v>
          </cell>
          <cell r="B3282">
            <v>25</v>
          </cell>
          <cell r="C3282" t="str">
            <v>UND</v>
          </cell>
          <cell r="D3282">
            <v>30</v>
          </cell>
          <cell r="E3282">
            <v>4.8</v>
          </cell>
          <cell r="F3282">
            <v>35</v>
          </cell>
        </row>
        <row r="3283">
          <cell r="A3283" t="str">
            <v>LAMINILLA 400A 250V P/FUSIBLE LUHFSER</v>
          </cell>
          <cell r="B3283">
            <v>2324</v>
          </cell>
          <cell r="C3283" t="str">
            <v>UND</v>
          </cell>
          <cell r="D3283">
            <v>2788.7999999999997</v>
          </cell>
          <cell r="E3283">
            <v>446.20799999999997</v>
          </cell>
          <cell r="F3283">
            <v>3235</v>
          </cell>
        </row>
        <row r="3284">
          <cell r="A3284" t="str">
            <v>LAMINILLA 60A 250V P/FUSIBLE LUHFSER</v>
          </cell>
          <cell r="B3284">
            <v>75</v>
          </cell>
          <cell r="C3284" t="str">
            <v>UND</v>
          </cell>
          <cell r="D3284">
            <v>90</v>
          </cell>
          <cell r="E3284">
            <v>14.4</v>
          </cell>
          <cell r="F3284">
            <v>104</v>
          </cell>
        </row>
        <row r="3285">
          <cell r="A3285" t="str">
            <v>LAMINILLA 60A 250V P/SWICHT CUCHILLA</v>
          </cell>
          <cell r="B3285">
            <v>55</v>
          </cell>
          <cell r="C3285" t="str">
            <v>UND</v>
          </cell>
          <cell r="D3285">
            <v>66</v>
          </cell>
          <cell r="E3285">
            <v>10.56</v>
          </cell>
          <cell r="F3285">
            <v>77</v>
          </cell>
        </row>
        <row r="3286">
          <cell r="A3286" t="str">
            <v>LAMPARA  BA95-24/30V - 2W</v>
          </cell>
          <cell r="B3286">
            <v>7500</v>
          </cell>
          <cell r="C3286" t="str">
            <v>UND</v>
          </cell>
          <cell r="D3286">
            <v>9000</v>
          </cell>
          <cell r="E3286">
            <v>1440</v>
          </cell>
          <cell r="F3286">
            <v>10440</v>
          </cell>
        </row>
        <row r="3287">
          <cell r="A3287" t="str">
            <v>LAMPARA 2X96 TIPO INDUSTRIAL</v>
          </cell>
          <cell r="B3287">
            <v>48100</v>
          </cell>
          <cell r="C3287" t="str">
            <v>UND</v>
          </cell>
          <cell r="D3287">
            <v>57720</v>
          </cell>
          <cell r="E3287">
            <v>9235.2000000000007</v>
          </cell>
          <cell r="F3287">
            <v>66955</v>
          </cell>
        </row>
        <row r="3288">
          <cell r="A3288" t="str">
            <v>LAMPARA AMARILLA</v>
          </cell>
          <cell r="B3288">
            <v>20500</v>
          </cell>
          <cell r="C3288" t="str">
            <v>UND</v>
          </cell>
          <cell r="D3288">
            <v>24600</v>
          </cell>
          <cell r="E3288">
            <v>3936</v>
          </cell>
          <cell r="F3288">
            <v>28536</v>
          </cell>
        </row>
        <row r="3289">
          <cell r="A3289" t="str">
            <v>LAMPARA AMARILLA</v>
          </cell>
          <cell r="B3289">
            <v>20500</v>
          </cell>
          <cell r="C3289" t="str">
            <v>UND</v>
          </cell>
          <cell r="D3289">
            <v>24600</v>
          </cell>
          <cell r="E3289">
            <v>3936</v>
          </cell>
          <cell r="F3289">
            <v>28536</v>
          </cell>
        </row>
        <row r="3290">
          <cell r="A3290" t="str">
            <v>LAMPARA DE EMERG.NEMA7 INCANDES. C/BOMBI</v>
          </cell>
          <cell r="B3290">
            <v>360000</v>
          </cell>
          <cell r="C3290" t="str">
            <v>UND</v>
          </cell>
          <cell r="D3290">
            <v>432000</v>
          </cell>
          <cell r="E3290">
            <v>69120</v>
          </cell>
          <cell r="F3290">
            <v>501120</v>
          </cell>
        </row>
        <row r="3291">
          <cell r="A3291" t="str">
            <v>LAMPARA ESCUALIZABLE INR CIELO RAZO</v>
          </cell>
          <cell r="B3291">
            <v>50000</v>
          </cell>
          <cell r="C3291" t="str">
            <v>UND</v>
          </cell>
          <cell r="D3291">
            <v>60000</v>
          </cell>
          <cell r="E3291">
            <v>9600</v>
          </cell>
          <cell r="F3291">
            <v>69600</v>
          </cell>
        </row>
        <row r="3292">
          <cell r="A3292" t="str">
            <v>LAMPARA EXCUALIZABLE PELGON</v>
          </cell>
          <cell r="B3292">
            <v>14000</v>
          </cell>
          <cell r="C3292" t="str">
            <v>UND</v>
          </cell>
          <cell r="D3292">
            <v>16800</v>
          </cell>
          <cell r="E3292">
            <v>2688</v>
          </cell>
          <cell r="F3292">
            <v>19488</v>
          </cell>
        </row>
        <row r="3293">
          <cell r="A3293" t="str">
            <v>LAMPARA LILIPUT T.5.5</v>
          </cell>
          <cell r="B3293">
            <v>10200</v>
          </cell>
          <cell r="C3293" t="str">
            <v>UND</v>
          </cell>
          <cell r="D3293">
            <v>12240</v>
          </cell>
          <cell r="E3293">
            <v>1958.4</v>
          </cell>
          <cell r="F3293">
            <v>14198</v>
          </cell>
        </row>
        <row r="3294">
          <cell r="A3294" t="str">
            <v>LAMPARA PELGON</v>
          </cell>
          <cell r="B3294">
            <v>3100</v>
          </cell>
          <cell r="C3294" t="str">
            <v>UND</v>
          </cell>
          <cell r="D3294">
            <v>3720</v>
          </cell>
          <cell r="E3294">
            <v>595.20000000000005</v>
          </cell>
          <cell r="F3294">
            <v>4315</v>
          </cell>
        </row>
        <row r="3295">
          <cell r="A3295" t="str">
            <v>LAMPARA SE¥ALIZACION</v>
          </cell>
          <cell r="B3295">
            <v>20500</v>
          </cell>
          <cell r="C3295" t="str">
            <v>UND</v>
          </cell>
          <cell r="D3295">
            <v>24600</v>
          </cell>
          <cell r="E3295">
            <v>3936</v>
          </cell>
          <cell r="F3295">
            <v>28536</v>
          </cell>
        </row>
        <row r="3296">
          <cell r="A3296" t="str">
            <v>LAMPARA SE¥ALIZACION</v>
          </cell>
          <cell r="B3296">
            <v>20500</v>
          </cell>
          <cell r="C3296" t="str">
            <v>UND</v>
          </cell>
          <cell r="D3296">
            <v>24600</v>
          </cell>
          <cell r="E3296">
            <v>3936</v>
          </cell>
          <cell r="F3296">
            <v>28536</v>
          </cell>
        </row>
        <row r="3297">
          <cell r="A3297" t="str">
            <v>LAMPARA SEGURIDAD VERT.CERRADA151-245</v>
          </cell>
          <cell r="B3297">
            <v>35200</v>
          </cell>
          <cell r="C3297" t="str">
            <v>UND</v>
          </cell>
          <cell r="D3297">
            <v>42240</v>
          </cell>
          <cell r="E3297">
            <v>6758.4000000000005</v>
          </cell>
          <cell r="F3297">
            <v>48998</v>
          </cell>
        </row>
        <row r="3298">
          <cell r="A3298" t="str">
            <v>LAMPARA SENALIZACION 3SB1204 6BE06 250V</v>
          </cell>
          <cell r="B3298">
            <v>20500</v>
          </cell>
          <cell r="C3298" t="str">
            <v>UND</v>
          </cell>
          <cell r="D3298">
            <v>24600</v>
          </cell>
          <cell r="E3298">
            <v>3936</v>
          </cell>
          <cell r="F3298">
            <v>28536</v>
          </cell>
        </row>
        <row r="3299">
          <cell r="A3299" t="str">
            <v>LAMPARA SENALIZACION 3SB12046BC06 250V</v>
          </cell>
          <cell r="B3299">
            <v>20500</v>
          </cell>
          <cell r="C3299" t="str">
            <v>UND</v>
          </cell>
          <cell r="D3299">
            <v>24600</v>
          </cell>
          <cell r="E3299">
            <v>3936</v>
          </cell>
          <cell r="F3299">
            <v>28536</v>
          </cell>
        </row>
        <row r="3300">
          <cell r="A3300" t="str">
            <v>LUMINARIA FLUORESCENTE 2X32W</v>
          </cell>
          <cell r="B3300">
            <v>68000</v>
          </cell>
          <cell r="C3300" t="str">
            <v>UND</v>
          </cell>
          <cell r="D3300">
            <v>81600</v>
          </cell>
          <cell r="E3300">
            <v>13056</v>
          </cell>
          <cell r="F3300">
            <v>94656</v>
          </cell>
        </row>
        <row r="3301">
          <cell r="A3301" t="str">
            <v xml:space="preserve">LUMINARIA HALOGENA 110V 50W </v>
          </cell>
          <cell r="B3301">
            <v>17500</v>
          </cell>
          <cell r="D3301">
            <v>21000</v>
          </cell>
          <cell r="E3301">
            <v>3360</v>
          </cell>
          <cell r="F3301">
            <v>24360</v>
          </cell>
        </row>
        <row r="3302">
          <cell r="A3302" t="str">
            <v>LAMPARA SLIM 2X40 LATERAL METALICO</v>
          </cell>
          <cell r="B3302">
            <v>19000</v>
          </cell>
          <cell r="C3302" t="str">
            <v>UND</v>
          </cell>
          <cell r="D3302">
            <v>22800</v>
          </cell>
          <cell r="E3302">
            <v>3648</v>
          </cell>
          <cell r="F3302">
            <v>26448</v>
          </cell>
        </row>
        <row r="3303">
          <cell r="A3303" t="str">
            <v>LAMPARA SLIM 2X48 INDUSTRIAL COMPLETA</v>
          </cell>
          <cell r="B3303">
            <v>80000</v>
          </cell>
          <cell r="C3303" t="str">
            <v>UND</v>
          </cell>
          <cell r="D3303">
            <v>96000</v>
          </cell>
          <cell r="E3303">
            <v>15360</v>
          </cell>
          <cell r="F3303">
            <v>111360</v>
          </cell>
        </row>
        <row r="3304">
          <cell r="A3304" t="str">
            <v>LAMPARA SLIM 2X48 LATERAL METALICO COMPL</v>
          </cell>
          <cell r="B3304">
            <v>20000</v>
          </cell>
          <cell r="C3304" t="str">
            <v>UND</v>
          </cell>
          <cell r="D3304">
            <v>24000</v>
          </cell>
          <cell r="E3304">
            <v>3840</v>
          </cell>
          <cell r="F3304">
            <v>27840</v>
          </cell>
        </row>
        <row r="3305">
          <cell r="A3305" t="str">
            <v>LAMPARA SLIM 2X96 LATERAL  COMPLETA</v>
          </cell>
          <cell r="B3305">
            <v>55200</v>
          </cell>
          <cell r="C3305" t="str">
            <v>UND</v>
          </cell>
          <cell r="D3305">
            <v>66240</v>
          </cell>
          <cell r="E3305">
            <v>10598.4</v>
          </cell>
          <cell r="F3305">
            <v>76838</v>
          </cell>
        </row>
        <row r="3306">
          <cell r="A3306" t="str">
            <v>LAMPARA TIPO TORTUGA REF. WL008BK</v>
          </cell>
          <cell r="B3306">
            <v>44000</v>
          </cell>
          <cell r="C3306" t="str">
            <v>UND</v>
          </cell>
          <cell r="D3306">
            <v>52800</v>
          </cell>
          <cell r="E3306">
            <v>8448</v>
          </cell>
          <cell r="F3306">
            <v>61248</v>
          </cell>
        </row>
        <row r="3307">
          <cell r="A3307" t="str">
            <v>LIBRETA PARA CAARCAR CABLE LETRAS A-Z DE</v>
          </cell>
          <cell r="B3307">
            <v>11200</v>
          </cell>
          <cell r="C3307" t="str">
            <v>UND</v>
          </cell>
          <cell r="D3307">
            <v>13440</v>
          </cell>
          <cell r="E3307">
            <v>2150.4</v>
          </cell>
          <cell r="F3307">
            <v>15590</v>
          </cell>
        </row>
        <row r="3308">
          <cell r="A3308" t="str">
            <v>LICUADORA 110 VOL</v>
          </cell>
          <cell r="B3308">
            <v>64000</v>
          </cell>
          <cell r="C3308" t="str">
            <v>UND</v>
          </cell>
          <cell r="D3308">
            <v>76800</v>
          </cell>
          <cell r="E3308">
            <v>12288</v>
          </cell>
          <cell r="F3308">
            <v>89088</v>
          </cell>
        </row>
        <row r="3309">
          <cell r="A3309" t="str">
            <v>LIMPIADOR PVC 1/4"</v>
          </cell>
          <cell r="B3309">
            <v>14306</v>
          </cell>
          <cell r="C3309" t="str">
            <v>UND</v>
          </cell>
          <cell r="D3309">
            <v>17167.2</v>
          </cell>
          <cell r="E3309">
            <v>2746.752</v>
          </cell>
          <cell r="F3309">
            <v>19914</v>
          </cell>
        </row>
        <row r="3310">
          <cell r="A3310" t="str">
            <v>LISTON DE ORDINARIO</v>
          </cell>
          <cell r="B3310">
            <v>7000</v>
          </cell>
          <cell r="C3310" t="str">
            <v>UND</v>
          </cell>
          <cell r="D3310">
            <v>8400</v>
          </cell>
          <cell r="E3310">
            <v>1344</v>
          </cell>
          <cell r="F3310">
            <v>9744</v>
          </cell>
        </row>
        <row r="3311">
          <cell r="A3311" t="str">
            <v>LLANA PEQUEÑA</v>
          </cell>
          <cell r="B3311">
            <v>4655</v>
          </cell>
          <cell r="C3311" t="str">
            <v>UND</v>
          </cell>
          <cell r="D3311">
            <v>5586</v>
          </cell>
          <cell r="E3311">
            <v>893.76</v>
          </cell>
          <cell r="F3311">
            <v>6480</v>
          </cell>
        </row>
        <row r="3312">
          <cell r="A3312" t="str">
            <v>LLAVE BRETTER  ELECTRICA 2 POSICIONES</v>
          </cell>
          <cell r="B3312">
            <v>16830</v>
          </cell>
          <cell r="C3312" t="str">
            <v>UND</v>
          </cell>
          <cell r="D3312">
            <v>20196</v>
          </cell>
          <cell r="E3312">
            <v>3231.36</v>
          </cell>
          <cell r="F3312">
            <v>23427</v>
          </cell>
        </row>
        <row r="3313">
          <cell r="A3313" t="str">
            <v>LLAVE BRISTOL 3/16 X 8 X 2 CMS</v>
          </cell>
          <cell r="B3313">
            <v>300</v>
          </cell>
          <cell r="C3313" t="str">
            <v>UND</v>
          </cell>
          <cell r="D3313">
            <v>360</v>
          </cell>
          <cell r="E3313">
            <v>57.6</v>
          </cell>
          <cell r="F3313">
            <v>418</v>
          </cell>
        </row>
        <row r="3314">
          <cell r="A3314" t="str">
            <v>LLAVE BRISTOL 5/16 X 7 X 2 CMS</v>
          </cell>
          <cell r="B3314">
            <v>360</v>
          </cell>
          <cell r="C3314" t="str">
            <v>UND</v>
          </cell>
          <cell r="D3314">
            <v>432</v>
          </cell>
          <cell r="E3314">
            <v>69.12</v>
          </cell>
          <cell r="F3314">
            <v>501</v>
          </cell>
        </row>
        <row r="3315">
          <cell r="A3315" t="str">
            <v>LLAVE FIJA 10MMX11MM</v>
          </cell>
          <cell r="B3315">
            <v>1820</v>
          </cell>
          <cell r="C3315" t="str">
            <v>UND</v>
          </cell>
          <cell r="D3315">
            <v>2184</v>
          </cell>
          <cell r="E3315">
            <v>349.44</v>
          </cell>
          <cell r="F3315">
            <v>2533</v>
          </cell>
        </row>
        <row r="3316">
          <cell r="A3316" t="str">
            <v>LLAVE FIJA 3/8X7/16</v>
          </cell>
          <cell r="B3316">
            <v>3080</v>
          </cell>
          <cell r="C3316" t="str">
            <v>UND</v>
          </cell>
          <cell r="D3316">
            <v>3696</v>
          </cell>
          <cell r="E3316">
            <v>591.36</v>
          </cell>
          <cell r="F3316">
            <v>4287</v>
          </cell>
        </row>
        <row r="3317">
          <cell r="A3317" t="str">
            <v>LOCALIZADOR PUNTOS CALIENTES -18C A 400C</v>
          </cell>
          <cell r="B3317">
            <v>4574638</v>
          </cell>
          <cell r="C3317" t="str">
            <v>UND</v>
          </cell>
          <cell r="D3317">
            <v>5489565.5999999996</v>
          </cell>
          <cell r="E3317">
            <v>878330.49599999993</v>
          </cell>
          <cell r="F3317">
            <v>6367896</v>
          </cell>
        </row>
        <row r="3318">
          <cell r="A3318" t="str">
            <v>LUBRICANTE PARA CABLE WL-1GALON</v>
          </cell>
          <cell r="B3318">
            <v>73040</v>
          </cell>
          <cell r="C3318" t="str">
            <v>UND</v>
          </cell>
          <cell r="D3318">
            <v>87648</v>
          </cell>
          <cell r="E3318">
            <v>14023.68</v>
          </cell>
          <cell r="F3318">
            <v>101672</v>
          </cell>
        </row>
        <row r="3319">
          <cell r="A3319" t="str">
            <v>LUBRICANTE PARA CABLE WL-5GALON</v>
          </cell>
          <cell r="B3319">
            <v>252234</v>
          </cell>
          <cell r="C3319" t="str">
            <v>UND</v>
          </cell>
          <cell r="D3319">
            <v>302680.8</v>
          </cell>
          <cell r="E3319">
            <v>48428.928</v>
          </cell>
          <cell r="F3319">
            <v>351110</v>
          </cell>
        </row>
        <row r="3320">
          <cell r="A3320" t="str">
            <v>LUBRICANTE PARA CABLE WL-QT 1/4 GALON</v>
          </cell>
          <cell r="B3320">
            <v>26400</v>
          </cell>
          <cell r="C3320" t="str">
            <v>UND</v>
          </cell>
          <cell r="D3320">
            <v>31680</v>
          </cell>
          <cell r="E3320">
            <v>5068.8</v>
          </cell>
          <cell r="F3320">
            <v>36749</v>
          </cell>
        </row>
        <row r="3321">
          <cell r="A3321" t="str">
            <v>LUMINARIA A PARED GUIALUX 250W Na</v>
          </cell>
          <cell r="B3321">
            <v>246000</v>
          </cell>
          <cell r="C3321" t="str">
            <v>UND</v>
          </cell>
          <cell r="D3321">
            <v>295200</v>
          </cell>
          <cell r="E3321">
            <v>47232</v>
          </cell>
          <cell r="F3321">
            <v>342432</v>
          </cell>
        </row>
        <row r="3322">
          <cell r="A3322" t="str">
            <v>LUMINARIA DECORATIVA 125W 208/220V DJK</v>
          </cell>
          <cell r="B3322">
            <v>172000</v>
          </cell>
          <cell r="C3322" t="str">
            <v>UND</v>
          </cell>
          <cell r="D3322">
            <v>206400</v>
          </cell>
          <cell r="E3322">
            <v>33024</v>
          </cell>
          <cell r="F3322">
            <v>239424</v>
          </cell>
        </row>
        <row r="3323">
          <cell r="A3323" t="str">
            <v>LUMINARIA DECORATIVA 150W 208/220V DJK</v>
          </cell>
          <cell r="B3323">
            <v>194000</v>
          </cell>
          <cell r="C3323" t="str">
            <v>UND</v>
          </cell>
          <cell r="D3323">
            <v>232800</v>
          </cell>
          <cell r="E3323">
            <v>37248</v>
          </cell>
          <cell r="F3323">
            <v>270048</v>
          </cell>
        </row>
        <row r="3324">
          <cell r="A3324" t="str">
            <v>LUMINARIA DECORATIVA 250W 208/220 Hg DJK</v>
          </cell>
          <cell r="B3324">
            <v>186000</v>
          </cell>
          <cell r="C3324" t="str">
            <v>UND</v>
          </cell>
          <cell r="D3324">
            <v>223200</v>
          </cell>
          <cell r="E3324">
            <v>35712</v>
          </cell>
          <cell r="F3324">
            <v>258912</v>
          </cell>
        </row>
        <row r="3325">
          <cell r="A3325" t="str">
            <v>LUMINARIA DECORATIVA 70W 208V Na</v>
          </cell>
          <cell r="B3325">
            <v>180000</v>
          </cell>
          <cell r="C3325" t="str">
            <v>UND</v>
          </cell>
          <cell r="D3325">
            <v>216000</v>
          </cell>
          <cell r="E3325">
            <v>34560</v>
          </cell>
          <cell r="F3325">
            <v>250560</v>
          </cell>
        </row>
        <row r="3326">
          <cell r="A3326" t="str">
            <v>LUMINARIA DECORATIVA Na 70W C/A NIZA</v>
          </cell>
          <cell r="B3326">
            <v>177000</v>
          </cell>
          <cell r="C3326" t="str">
            <v>UND</v>
          </cell>
          <cell r="D3326">
            <v>212400</v>
          </cell>
          <cell r="E3326">
            <v>33984</v>
          </cell>
          <cell r="F3326">
            <v>246384</v>
          </cell>
        </row>
        <row r="3327">
          <cell r="A3327" t="str">
            <v>LUMINARIA GUIALUX  70W - 208 V.</v>
          </cell>
          <cell r="B3327">
            <v>179000</v>
          </cell>
          <cell r="C3327" t="str">
            <v>UND</v>
          </cell>
          <cell r="D3327">
            <v>214800</v>
          </cell>
          <cell r="E3327">
            <v>34368</v>
          </cell>
          <cell r="F3327">
            <v>249168</v>
          </cell>
        </row>
        <row r="3328">
          <cell r="A3328" t="str">
            <v>LUMINARIA HOR. CERRADA 150Na S/BAS SIEME</v>
          </cell>
          <cell r="B3328">
            <v>144000</v>
          </cell>
          <cell r="C3328" t="str">
            <v>UND</v>
          </cell>
          <cell r="D3328">
            <v>172800</v>
          </cell>
          <cell r="E3328">
            <v>27648</v>
          </cell>
          <cell r="F3328">
            <v>200448</v>
          </cell>
        </row>
        <row r="3329">
          <cell r="A3329" t="str">
            <v>LUMINARIA HOR.CERRADA 150Na C/BAS SIEMEN</v>
          </cell>
          <cell r="B3329">
            <v>147000</v>
          </cell>
          <cell r="C3329" t="str">
            <v>UND</v>
          </cell>
          <cell r="D3329">
            <v>176400</v>
          </cell>
          <cell r="E3329">
            <v>28224</v>
          </cell>
          <cell r="F3329">
            <v>204624</v>
          </cell>
        </row>
        <row r="3330">
          <cell r="A3330" t="str">
            <v>LUMINARIA HORIZ.CERRADA 70WNa C/BASE SIE</v>
          </cell>
          <cell r="B3330">
            <v>131000</v>
          </cell>
          <cell r="C3330" t="str">
            <v>UND</v>
          </cell>
          <cell r="D3330">
            <v>157200</v>
          </cell>
          <cell r="E3330">
            <v>25152</v>
          </cell>
          <cell r="F3330">
            <v>182352</v>
          </cell>
        </row>
        <row r="3331">
          <cell r="A3331" t="str">
            <v>LUMINARIA HORIZONTAL  CERRADA  250W C/B</v>
          </cell>
          <cell r="B3331">
            <v>397000</v>
          </cell>
          <cell r="C3331" t="str">
            <v>UND</v>
          </cell>
          <cell r="D3331">
            <v>476400</v>
          </cell>
          <cell r="E3331">
            <v>76224</v>
          </cell>
          <cell r="F3331">
            <v>552624</v>
          </cell>
        </row>
        <row r="3332">
          <cell r="A3332" t="str">
            <v>LUMINARIA HORIZONTAL 250W /220 C/BASE</v>
          </cell>
          <cell r="B3332">
            <v>219000</v>
          </cell>
          <cell r="C3332" t="str">
            <v>UND</v>
          </cell>
          <cell r="D3332">
            <v>262800</v>
          </cell>
          <cell r="E3332">
            <v>42048</v>
          </cell>
          <cell r="F3332">
            <v>304848</v>
          </cell>
        </row>
        <row r="3333">
          <cell r="A3333" t="str">
            <v>LUMINARIA HORIZONTAL ABIERTA 125W 220V H</v>
          </cell>
          <cell r="B3333">
            <v>98000</v>
          </cell>
          <cell r="C3333" t="str">
            <v>UND</v>
          </cell>
          <cell r="D3333">
            <v>117600</v>
          </cell>
          <cell r="E3333">
            <v>18816</v>
          </cell>
          <cell r="F3333">
            <v>136416</v>
          </cell>
        </row>
        <row r="3334">
          <cell r="A3334" t="str">
            <v>LUMINARIA HORIZONTAL ABIERTA 150W 208/22</v>
          </cell>
          <cell r="B3334">
            <v>128000</v>
          </cell>
          <cell r="C3334" t="str">
            <v>UND</v>
          </cell>
          <cell r="D3334">
            <v>153600</v>
          </cell>
          <cell r="E3334">
            <v>24576</v>
          </cell>
          <cell r="F3334">
            <v>178176</v>
          </cell>
        </row>
        <row r="3335">
          <cell r="A3335" t="str">
            <v>LUMINARIA HORIZONTAL ABIERTA 150W C/BASE</v>
          </cell>
          <cell r="B3335">
            <v>131000</v>
          </cell>
          <cell r="C3335" t="str">
            <v>UND</v>
          </cell>
          <cell r="D3335">
            <v>157200</v>
          </cell>
          <cell r="E3335">
            <v>25152</v>
          </cell>
          <cell r="F3335">
            <v>182352</v>
          </cell>
        </row>
        <row r="3336">
          <cell r="A3336" t="str">
            <v>LUMINARIA HORIZONTAL ABIERTA 150W Na S/B</v>
          </cell>
          <cell r="B3336">
            <v>250000</v>
          </cell>
          <cell r="C3336" t="str">
            <v>UND</v>
          </cell>
          <cell r="D3336">
            <v>300000</v>
          </cell>
          <cell r="E3336">
            <v>48000</v>
          </cell>
          <cell r="F3336">
            <v>348000</v>
          </cell>
        </row>
        <row r="3337">
          <cell r="A3337" t="str">
            <v>LUMINARIA HORIZONTAL ABIERTA 250W 208V H</v>
          </cell>
          <cell r="B3337">
            <v>115000</v>
          </cell>
          <cell r="C3337" t="str">
            <v>UND</v>
          </cell>
          <cell r="D3337">
            <v>138000</v>
          </cell>
          <cell r="E3337">
            <v>22080</v>
          </cell>
          <cell r="F3337">
            <v>160080</v>
          </cell>
        </row>
        <row r="3338">
          <cell r="A3338" t="str">
            <v>LUMINARIA HORIZONTAL ABIERTA 70W 208 ARR</v>
          </cell>
          <cell r="B3338">
            <v>125000</v>
          </cell>
          <cell r="C3338" t="str">
            <v>UND</v>
          </cell>
          <cell r="D3338">
            <v>150000</v>
          </cell>
          <cell r="E3338">
            <v>24000</v>
          </cell>
          <cell r="F3338">
            <v>174000</v>
          </cell>
        </row>
        <row r="3339">
          <cell r="A3339" t="str">
            <v>LUMINARIA HORIZONTAL ABIERTA 70W 208 SIN</v>
          </cell>
          <cell r="B3339">
            <v>97000</v>
          </cell>
          <cell r="C3339" t="str">
            <v>UND</v>
          </cell>
          <cell r="D3339">
            <v>116400</v>
          </cell>
          <cell r="E3339">
            <v>18624</v>
          </cell>
          <cell r="F3339">
            <v>135024</v>
          </cell>
        </row>
        <row r="3340">
          <cell r="A3340" t="str">
            <v>LUMINARIA HORIZONTAL ABIERTA 70W CON BAS</v>
          </cell>
          <cell r="B3340">
            <v>114000</v>
          </cell>
          <cell r="C3340" t="str">
            <v>UND</v>
          </cell>
          <cell r="D3340">
            <v>136800</v>
          </cell>
          <cell r="E3340">
            <v>21888</v>
          </cell>
          <cell r="F3340">
            <v>158688</v>
          </cell>
        </row>
        <row r="3341">
          <cell r="A3341" t="str">
            <v>LUMINARIA HORIZONTAL ABIERTA 70W Na C/BA</v>
          </cell>
          <cell r="B3341">
            <v>120000</v>
          </cell>
          <cell r="C3341" t="str">
            <v>UND</v>
          </cell>
          <cell r="D3341">
            <v>144000</v>
          </cell>
          <cell r="E3341">
            <v>23040</v>
          </cell>
          <cell r="F3341">
            <v>167040</v>
          </cell>
        </row>
        <row r="3342">
          <cell r="A3342" t="str">
            <v>LUMINARIA HORIZONTAL ABIERTA 70W Na OPTI</v>
          </cell>
          <cell r="B3342">
            <v>120000</v>
          </cell>
          <cell r="C3342" t="str">
            <v>UND</v>
          </cell>
          <cell r="D3342">
            <v>144000</v>
          </cell>
          <cell r="E3342">
            <v>23040</v>
          </cell>
          <cell r="F3342">
            <v>167040</v>
          </cell>
        </row>
        <row r="3343">
          <cell r="A3343" t="str">
            <v>LUMINARIA HORIZONTAL ABIERTA 70W Na RED</v>
          </cell>
          <cell r="B3343">
            <v>67200</v>
          </cell>
          <cell r="C3343" t="str">
            <v>UND</v>
          </cell>
          <cell r="D3343">
            <v>80640</v>
          </cell>
          <cell r="E3343">
            <v>12902.4</v>
          </cell>
          <cell r="F3343">
            <v>93542</v>
          </cell>
        </row>
        <row r="3344">
          <cell r="A3344" t="str">
            <v>LUMINARIA HORIZONTAL CERRADA  Na 250W</v>
          </cell>
          <cell r="B3344">
            <v>218000</v>
          </cell>
          <cell r="C3344" t="str">
            <v>UND</v>
          </cell>
          <cell r="D3344">
            <v>261600</v>
          </cell>
          <cell r="E3344">
            <v>41856</v>
          </cell>
          <cell r="F3344">
            <v>303456</v>
          </cell>
        </row>
        <row r="3345">
          <cell r="A3345" t="str">
            <v>LUMINARIA HORIZONTAL CERRADA 125 -208/22</v>
          </cell>
          <cell r="B3345">
            <v>117000</v>
          </cell>
          <cell r="C3345" t="str">
            <v>UND</v>
          </cell>
          <cell r="D3345">
            <v>140400</v>
          </cell>
          <cell r="E3345">
            <v>22464</v>
          </cell>
          <cell r="F3345">
            <v>162864</v>
          </cell>
        </row>
        <row r="3346">
          <cell r="A3346" t="str">
            <v>LUMINARIA HORIZONTAL CERRADA 125W 208V</v>
          </cell>
          <cell r="B3346">
            <v>117000</v>
          </cell>
          <cell r="C3346" t="str">
            <v>UND</v>
          </cell>
          <cell r="D3346">
            <v>140400</v>
          </cell>
          <cell r="E3346">
            <v>22464</v>
          </cell>
          <cell r="F3346">
            <v>162864</v>
          </cell>
        </row>
        <row r="3347">
          <cell r="A3347" t="str">
            <v>LUMINARIA HORIZONTAL CERRADA 150W 208/22</v>
          </cell>
          <cell r="B3347">
            <v>144000</v>
          </cell>
          <cell r="C3347" t="str">
            <v>UND</v>
          </cell>
          <cell r="D3347">
            <v>172800</v>
          </cell>
          <cell r="E3347">
            <v>27648</v>
          </cell>
          <cell r="F3347">
            <v>200448</v>
          </cell>
        </row>
        <row r="3348">
          <cell r="A3348" t="str">
            <v>LUMINARIA HORIZONTAL CERRADA 150W 220V</v>
          </cell>
          <cell r="B3348">
            <v>251000</v>
          </cell>
          <cell r="C3348" t="str">
            <v>UND</v>
          </cell>
          <cell r="D3348">
            <v>301200</v>
          </cell>
          <cell r="E3348">
            <v>48192</v>
          </cell>
          <cell r="F3348">
            <v>349392</v>
          </cell>
        </row>
        <row r="3349">
          <cell r="A3349" t="str">
            <v>LUMINARIA HORIZONTAL CERRADA 150W BASE F</v>
          </cell>
          <cell r="B3349">
            <v>254000</v>
          </cell>
          <cell r="C3349" t="str">
            <v>UND</v>
          </cell>
          <cell r="D3349">
            <v>304800</v>
          </cell>
          <cell r="E3349">
            <v>48768</v>
          </cell>
          <cell r="F3349">
            <v>353568</v>
          </cell>
        </row>
        <row r="3350">
          <cell r="A3350" t="str">
            <v>LUMINARIA HORIZONTAL CERRADA 150W Na C/B</v>
          </cell>
          <cell r="B3350">
            <v>150849</v>
          </cell>
          <cell r="C3350" t="str">
            <v>UND</v>
          </cell>
          <cell r="D3350">
            <v>181018.8</v>
          </cell>
          <cell r="E3350">
            <v>28963.007999999998</v>
          </cell>
          <cell r="F3350">
            <v>209982</v>
          </cell>
        </row>
        <row r="3351">
          <cell r="A3351" t="str">
            <v>LUMINARIA HORIZONTAL CERRADA 150W Na S/B</v>
          </cell>
          <cell r="B3351">
            <v>188000</v>
          </cell>
          <cell r="C3351" t="str">
            <v>UND</v>
          </cell>
          <cell r="D3351">
            <v>225600</v>
          </cell>
          <cell r="E3351">
            <v>36096</v>
          </cell>
          <cell r="F3351">
            <v>261696</v>
          </cell>
        </row>
        <row r="3352">
          <cell r="A3352" t="str">
            <v>LUMINARIA HORIZONTAL CERRADA 250W 208/22</v>
          </cell>
          <cell r="B3352">
            <v>237000</v>
          </cell>
          <cell r="C3352" t="str">
            <v>UND</v>
          </cell>
          <cell r="D3352">
            <v>284400</v>
          </cell>
          <cell r="E3352">
            <v>45504</v>
          </cell>
          <cell r="F3352">
            <v>329904</v>
          </cell>
        </row>
        <row r="3353">
          <cell r="A3353" t="str">
            <v>LUMINARIA HORIZONTAL CERRADA 250W 208V</v>
          </cell>
          <cell r="B3353">
            <v>161980</v>
          </cell>
          <cell r="C3353" t="str">
            <v>UND</v>
          </cell>
          <cell r="D3353">
            <v>194376</v>
          </cell>
          <cell r="E3353">
            <v>31100.16</v>
          </cell>
          <cell r="F3353">
            <v>225476</v>
          </cell>
        </row>
        <row r="3354">
          <cell r="A3354" t="str">
            <v>LUMINARIA HORIZONTAL CERRADA 250W 220V</v>
          </cell>
          <cell r="B3354">
            <v>394000</v>
          </cell>
          <cell r="C3354" t="str">
            <v>UND</v>
          </cell>
          <cell r="D3354">
            <v>472800</v>
          </cell>
          <cell r="E3354">
            <v>75648</v>
          </cell>
          <cell r="F3354">
            <v>548448</v>
          </cell>
        </row>
        <row r="3355">
          <cell r="A3355" t="str">
            <v>LUMINARIA HORIZONTAL CERRADA 250W C/BASE</v>
          </cell>
          <cell r="B3355">
            <v>397000</v>
          </cell>
          <cell r="C3355" t="str">
            <v>UND</v>
          </cell>
          <cell r="D3355">
            <v>476400</v>
          </cell>
          <cell r="E3355">
            <v>76224</v>
          </cell>
          <cell r="F3355">
            <v>552624</v>
          </cell>
        </row>
        <row r="3356">
          <cell r="A3356" t="str">
            <v>LUMINARIA HORIZONTAL CERRADA 250W Hg</v>
          </cell>
          <cell r="B3356">
            <v>115000</v>
          </cell>
          <cell r="C3356" t="str">
            <v>UND</v>
          </cell>
          <cell r="D3356">
            <v>138000</v>
          </cell>
          <cell r="E3356">
            <v>22080</v>
          </cell>
          <cell r="F3356">
            <v>160080</v>
          </cell>
        </row>
        <row r="3357">
          <cell r="A3357" t="str">
            <v>LUMINARIA HORIZONTAL CERRADA 250W Hg S/B</v>
          </cell>
          <cell r="B3357">
            <v>116000</v>
          </cell>
          <cell r="C3357" t="str">
            <v>UND</v>
          </cell>
          <cell r="D3357">
            <v>139200</v>
          </cell>
          <cell r="E3357">
            <v>22272</v>
          </cell>
          <cell r="F3357">
            <v>161472</v>
          </cell>
        </row>
        <row r="3358">
          <cell r="A3358" t="str">
            <v>LUMINARIA HORIZONTAL CERRADA 250W Na C/B</v>
          </cell>
          <cell r="B3358">
            <v>166000</v>
          </cell>
          <cell r="C3358" t="str">
            <v>UND</v>
          </cell>
          <cell r="D3358">
            <v>199200</v>
          </cell>
          <cell r="E3358">
            <v>31872</v>
          </cell>
          <cell r="F3358">
            <v>231072</v>
          </cell>
        </row>
        <row r="3359">
          <cell r="A3359" t="str">
            <v>LUMINARIA HORIZONTAL CERRADA 250W Na CBA</v>
          </cell>
          <cell r="B3359">
            <v>189000</v>
          </cell>
          <cell r="C3359" t="str">
            <v>UND</v>
          </cell>
          <cell r="D3359">
            <v>226800</v>
          </cell>
          <cell r="E3359">
            <v>36288</v>
          </cell>
          <cell r="F3359">
            <v>263088</v>
          </cell>
        </row>
        <row r="3360">
          <cell r="A3360" t="str">
            <v>LUMINARIA HORIZONTAL CERRADA 400W 208/220V</v>
          </cell>
          <cell r="B3360">
            <v>480000</v>
          </cell>
          <cell r="C3360" t="str">
            <v>UND</v>
          </cell>
          <cell r="D3360">
            <v>576000</v>
          </cell>
          <cell r="E3360">
            <v>92160</v>
          </cell>
          <cell r="F3360">
            <v>668160</v>
          </cell>
        </row>
        <row r="3361">
          <cell r="A3361" t="str">
            <v>LUMINARIA HORIZONTAL CERRADA 70W 208 ARR</v>
          </cell>
          <cell r="B3361">
            <v>128000</v>
          </cell>
          <cell r="C3361" t="str">
            <v>UND</v>
          </cell>
          <cell r="D3361">
            <v>153600</v>
          </cell>
          <cell r="E3361">
            <v>24576</v>
          </cell>
          <cell r="F3361">
            <v>178176</v>
          </cell>
        </row>
        <row r="3362">
          <cell r="A3362" t="str">
            <v>LUMINARIA HORIZONTAL CERRADA 70W C B/F</v>
          </cell>
          <cell r="B3362">
            <v>80000</v>
          </cell>
          <cell r="C3362" t="str">
            <v>UND</v>
          </cell>
          <cell r="D3362">
            <v>96000</v>
          </cell>
          <cell r="E3362">
            <v>15360</v>
          </cell>
          <cell r="F3362">
            <v>111360</v>
          </cell>
        </row>
        <row r="3363">
          <cell r="A3363" t="str">
            <v>LUMINARIA HORIZONTAL CERRADA 70W C/A Y B</v>
          </cell>
          <cell r="B3363">
            <v>131000</v>
          </cell>
          <cell r="C3363" t="str">
            <v>UND</v>
          </cell>
          <cell r="D3363">
            <v>157200</v>
          </cell>
          <cell r="E3363">
            <v>25152</v>
          </cell>
          <cell r="F3363">
            <v>182352</v>
          </cell>
        </row>
        <row r="3364">
          <cell r="A3364" t="str">
            <v>LUMINARIA HORIZONTAL CERRADA 70W Na C/BA</v>
          </cell>
          <cell r="B3364">
            <v>93000</v>
          </cell>
          <cell r="C3364" t="str">
            <v>UND</v>
          </cell>
          <cell r="D3364">
            <v>111600</v>
          </cell>
          <cell r="E3364">
            <v>17856</v>
          </cell>
          <cell r="F3364">
            <v>129456</v>
          </cell>
        </row>
        <row r="3365">
          <cell r="A3365" t="str">
            <v>LUMINARIA HORIZONTAL CERRADA 70W Na C/BA</v>
          </cell>
          <cell r="B3365">
            <v>171000</v>
          </cell>
          <cell r="C3365" t="str">
            <v>UND</v>
          </cell>
          <cell r="D3365">
            <v>205200</v>
          </cell>
          <cell r="E3365">
            <v>32832</v>
          </cell>
          <cell r="F3365">
            <v>238032</v>
          </cell>
        </row>
        <row r="3366">
          <cell r="A3366" t="str">
            <v>LUMINARIA HORIZONTAL CERRADA 70W Na S/BA</v>
          </cell>
          <cell r="B3366">
            <v>93000</v>
          </cell>
          <cell r="C3366" t="str">
            <v>UND</v>
          </cell>
          <cell r="D3366">
            <v>111600</v>
          </cell>
          <cell r="E3366">
            <v>17856</v>
          </cell>
          <cell r="F3366">
            <v>129456</v>
          </cell>
        </row>
        <row r="3367">
          <cell r="A3367" t="str">
            <v>LUMINARIA HORIZONTAL CERRADA 70W Na SIEM</v>
          </cell>
          <cell r="B3367">
            <v>128000</v>
          </cell>
          <cell r="C3367" t="str">
            <v>UND</v>
          </cell>
          <cell r="D3367">
            <v>153600</v>
          </cell>
          <cell r="E3367">
            <v>24576</v>
          </cell>
          <cell r="F3367">
            <v>178176</v>
          </cell>
        </row>
        <row r="3368">
          <cell r="A3368" t="str">
            <v>LUMINARIA HORIZONTAL CERRADA SODIO 400W</v>
          </cell>
          <cell r="B3368">
            <v>472000</v>
          </cell>
          <cell r="C3368" t="str">
            <v>UND</v>
          </cell>
          <cell r="D3368">
            <v>566400</v>
          </cell>
          <cell r="E3368">
            <v>90624</v>
          </cell>
          <cell r="F3368">
            <v>657024</v>
          </cell>
        </row>
        <row r="3369">
          <cell r="A3369" t="str">
            <v>LUMINARIA SLIM 2X48 INCRUSTAR CON ACRILI</v>
          </cell>
          <cell r="B3369">
            <v>36800</v>
          </cell>
          <cell r="C3369" t="str">
            <v>UND</v>
          </cell>
          <cell r="D3369">
            <v>44160</v>
          </cell>
          <cell r="E3369">
            <v>7065.6</v>
          </cell>
          <cell r="F3369">
            <v>51226</v>
          </cell>
        </row>
        <row r="3370">
          <cell r="A3370" t="str">
            <v>LUMINARIA SLIM LINE 2X48 LATERAL MADERA</v>
          </cell>
          <cell r="B3370">
            <v>53000</v>
          </cell>
          <cell r="C3370" t="str">
            <v>UND</v>
          </cell>
          <cell r="D3370">
            <v>63600</v>
          </cell>
          <cell r="E3370">
            <v>10176</v>
          </cell>
          <cell r="F3370">
            <v>73776</v>
          </cell>
        </row>
        <row r="3371">
          <cell r="A3371" t="str">
            <v>LUMINARIA SLIM LINE 2X96 LATERAL MADERA</v>
          </cell>
          <cell r="B3371">
            <v>67000</v>
          </cell>
          <cell r="C3371" t="str">
            <v>UND</v>
          </cell>
          <cell r="D3371">
            <v>80400</v>
          </cell>
          <cell r="E3371">
            <v>12864</v>
          </cell>
          <cell r="F3371">
            <v>93264</v>
          </cell>
        </row>
        <row r="3372">
          <cell r="A3372" t="str">
            <v>LUMINARIA SLIM LINE DE 2 X 40W</v>
          </cell>
          <cell r="B3372">
            <v>45000</v>
          </cell>
          <cell r="C3372" t="str">
            <v>UND</v>
          </cell>
          <cell r="D3372">
            <v>54000</v>
          </cell>
          <cell r="E3372">
            <v>8640</v>
          </cell>
          <cell r="F3372">
            <v>62640</v>
          </cell>
        </row>
        <row r="3373">
          <cell r="A3373" t="str">
            <v>LUMINARIA SLIM LINE DE 2 X 96W</v>
          </cell>
          <cell r="B3373">
            <v>50000</v>
          </cell>
          <cell r="C3373" t="str">
            <v>UND</v>
          </cell>
          <cell r="D3373">
            <v>60000</v>
          </cell>
          <cell r="E3373">
            <v>9600</v>
          </cell>
          <cell r="F3373">
            <v>69600</v>
          </cell>
        </row>
        <row r="3374">
          <cell r="A3374" t="str">
            <v>LUMINARIA SLIM LINE DE 4 X 17W</v>
          </cell>
          <cell r="B3374">
            <v>120000</v>
          </cell>
          <cell r="C3374" t="str">
            <v>UND</v>
          </cell>
          <cell r="D3374">
            <v>144000</v>
          </cell>
          <cell r="E3374">
            <v>23040</v>
          </cell>
          <cell r="F3374">
            <v>167040</v>
          </cell>
        </row>
        <row r="3375">
          <cell r="A3375" t="str">
            <v>LUMINARIA VERTICAL 160W LUZ MIXTA VENECI</v>
          </cell>
          <cell r="B3375">
            <v>117000</v>
          </cell>
          <cell r="C3375" t="str">
            <v>UND</v>
          </cell>
          <cell r="D3375">
            <v>140400</v>
          </cell>
          <cell r="E3375">
            <v>22464</v>
          </cell>
          <cell r="F3375">
            <v>162864</v>
          </cell>
        </row>
        <row r="3376">
          <cell r="A3376" t="str">
            <v>LUMINARIA VERTICAL ABIERTA 125W 120-208V</v>
          </cell>
          <cell r="B3376">
            <v>81000</v>
          </cell>
          <cell r="C3376" t="str">
            <v>UND</v>
          </cell>
          <cell r="D3376">
            <v>97200</v>
          </cell>
          <cell r="E3376">
            <v>15552</v>
          </cell>
          <cell r="F3376">
            <v>112752</v>
          </cell>
        </row>
        <row r="3377">
          <cell r="A3377" t="str">
            <v>LUMINARIA VERTICAL ABIERTA 150W Na</v>
          </cell>
          <cell r="B3377">
            <v>110000</v>
          </cell>
          <cell r="C3377" t="str">
            <v>UND</v>
          </cell>
          <cell r="D3377">
            <v>132000</v>
          </cell>
          <cell r="E3377">
            <v>21120</v>
          </cell>
          <cell r="F3377">
            <v>153120</v>
          </cell>
        </row>
        <row r="3378">
          <cell r="A3378" t="str">
            <v>LUMINARIA VERTICAL ABIERTA 250W 208/220V</v>
          </cell>
          <cell r="B3378">
            <v>154000</v>
          </cell>
          <cell r="C3378" t="str">
            <v>UND</v>
          </cell>
          <cell r="D3378">
            <v>184800</v>
          </cell>
          <cell r="E3378">
            <v>29568</v>
          </cell>
          <cell r="F3378">
            <v>214368</v>
          </cell>
        </row>
        <row r="3379">
          <cell r="A3379" t="str">
            <v>LUMINARIA VERTICAL ABIERTA 250W 208V</v>
          </cell>
          <cell r="B3379">
            <v>98000</v>
          </cell>
          <cell r="C3379" t="str">
            <v>UND</v>
          </cell>
          <cell r="D3379">
            <v>117600</v>
          </cell>
          <cell r="E3379">
            <v>18816</v>
          </cell>
          <cell r="F3379">
            <v>136416</v>
          </cell>
        </row>
        <row r="3380">
          <cell r="A3380" t="str">
            <v>LUMINARIA VERTICAL ABIERTA 250W HG ILL</v>
          </cell>
          <cell r="B3380">
            <v>83000</v>
          </cell>
          <cell r="C3380" t="str">
            <v>UND</v>
          </cell>
          <cell r="D3380">
            <v>99600</v>
          </cell>
          <cell r="E3380">
            <v>15936</v>
          </cell>
          <cell r="F3380">
            <v>115536</v>
          </cell>
        </row>
        <row r="3381">
          <cell r="A3381" t="str">
            <v>LUMINARIA VERTICAL ABIERTA 400W 208/220V</v>
          </cell>
          <cell r="B3381">
            <v>250000</v>
          </cell>
          <cell r="C3381" t="str">
            <v>UND</v>
          </cell>
          <cell r="D3381">
            <v>300000</v>
          </cell>
          <cell r="E3381">
            <v>48000</v>
          </cell>
          <cell r="F3381">
            <v>348000</v>
          </cell>
        </row>
        <row r="3382">
          <cell r="A3382" t="str">
            <v>LUMINARIA VERTICAL ABIERTA HG 400 ILL</v>
          </cell>
          <cell r="B3382">
            <v>110000</v>
          </cell>
          <cell r="C3382" t="str">
            <v>UND</v>
          </cell>
          <cell r="D3382">
            <v>132000</v>
          </cell>
          <cell r="E3382">
            <v>21120</v>
          </cell>
          <cell r="F3382">
            <v>153120</v>
          </cell>
        </row>
        <row r="3383">
          <cell r="A3383" t="str">
            <v>LUMINARIA VERTICAL CERRADA METAL H. 400W</v>
          </cell>
          <cell r="B3383">
            <v>285000</v>
          </cell>
          <cell r="C3383" t="str">
            <v>UND</v>
          </cell>
          <cell r="D3383">
            <v>342000</v>
          </cell>
          <cell r="E3383">
            <v>54720</v>
          </cell>
          <cell r="F3383">
            <v>396720</v>
          </cell>
        </row>
        <row r="3384">
          <cell r="A3384" t="str">
            <v>LUMINARIA WALL PACK 150 Na CELSA ALU. TU</v>
          </cell>
          <cell r="B3384">
            <v>197600</v>
          </cell>
          <cell r="C3384" t="str">
            <v>UND</v>
          </cell>
          <cell r="D3384">
            <v>237120</v>
          </cell>
          <cell r="E3384">
            <v>37939.200000000004</v>
          </cell>
          <cell r="F3384">
            <v>275059</v>
          </cell>
        </row>
        <row r="3385">
          <cell r="A3385" t="str">
            <v>LUMINARIA WALL PACK 70 W Na 208 VOL.</v>
          </cell>
          <cell r="B3385">
            <v>240000</v>
          </cell>
          <cell r="C3385" t="str">
            <v>UND</v>
          </cell>
          <cell r="D3385">
            <v>288000</v>
          </cell>
          <cell r="E3385">
            <v>46080</v>
          </cell>
          <cell r="F3385">
            <v>334080</v>
          </cell>
        </row>
        <row r="3386">
          <cell r="A3386" t="str">
            <v>MANDO MOTOR S6S800 110V ABB</v>
          </cell>
          <cell r="B3386">
            <v>1080000</v>
          </cell>
          <cell r="C3386" t="str">
            <v>UND</v>
          </cell>
          <cell r="D3386">
            <v>1296000</v>
          </cell>
          <cell r="E3386">
            <v>207360</v>
          </cell>
          <cell r="F3386">
            <v>1503360</v>
          </cell>
        </row>
        <row r="3387">
          <cell r="A3387" t="str">
            <v>MANGUERA PLASTICA OPTIFLEX  - 11/4</v>
          </cell>
          <cell r="B3387">
            <v>1320</v>
          </cell>
          <cell r="C3387" t="str">
            <v>UND</v>
          </cell>
          <cell r="D3387">
            <v>1584</v>
          </cell>
          <cell r="E3387">
            <v>253.44</v>
          </cell>
          <cell r="F3387">
            <v>1837</v>
          </cell>
        </row>
        <row r="3388">
          <cell r="A3388" t="str">
            <v>MARCADOR INDELEBLE 3M</v>
          </cell>
          <cell r="B3388">
            <v>31202</v>
          </cell>
          <cell r="C3388" t="str">
            <v>UND</v>
          </cell>
          <cell r="D3388">
            <v>37442.400000000001</v>
          </cell>
          <cell r="E3388">
            <v>5990.7840000000006</v>
          </cell>
          <cell r="F3388">
            <v>43433</v>
          </cell>
        </row>
        <row r="3389">
          <cell r="A3389" t="str">
            <v>MARCO ALUMBRADO PUBLICO CS-274-1</v>
          </cell>
          <cell r="B3389">
            <v>29000</v>
          </cell>
          <cell r="C3389" t="str">
            <v>UND</v>
          </cell>
          <cell r="D3389">
            <v>34800</v>
          </cell>
          <cell r="E3389">
            <v>5568</v>
          </cell>
          <cell r="F3389">
            <v>40368</v>
          </cell>
        </row>
        <row r="3390">
          <cell r="A3390" t="str">
            <v>MARCO DECORATIVO ROJO DEKO</v>
          </cell>
          <cell r="B3390">
            <v>340</v>
          </cell>
          <cell r="C3390" t="str">
            <v>UND</v>
          </cell>
          <cell r="D3390">
            <v>408</v>
          </cell>
          <cell r="E3390">
            <v>65.28</v>
          </cell>
          <cell r="F3390">
            <v>473</v>
          </cell>
        </row>
        <row r="3391">
          <cell r="A3391" t="str">
            <v>MARCO DOBLE CAJA INSPECCION EEB</v>
          </cell>
          <cell r="B3391">
            <v>51723</v>
          </cell>
          <cell r="C3391" t="str">
            <v>UND</v>
          </cell>
          <cell r="D3391">
            <v>62067.6</v>
          </cell>
          <cell r="E3391">
            <v>9930.8160000000007</v>
          </cell>
          <cell r="F3391">
            <v>71998</v>
          </cell>
        </row>
        <row r="3392">
          <cell r="A3392" t="str">
            <v>MARCO DOBLE DE ENERGIA CS-275-1</v>
          </cell>
          <cell r="B3392">
            <v>49568</v>
          </cell>
          <cell r="C3392" t="str">
            <v>UND</v>
          </cell>
          <cell r="D3392">
            <v>59481.599999999999</v>
          </cell>
          <cell r="E3392">
            <v>9517.0560000000005</v>
          </cell>
          <cell r="F3392">
            <v>68999</v>
          </cell>
        </row>
        <row r="3393">
          <cell r="A3393" t="str">
            <v>MARCO P/TAPA CAMARA AP</v>
          </cell>
          <cell r="B3393">
            <v>60000</v>
          </cell>
          <cell r="C3393" t="str">
            <v>UND</v>
          </cell>
          <cell r="D3393">
            <v>72000</v>
          </cell>
          <cell r="E3393">
            <v>11520</v>
          </cell>
          <cell r="F3393">
            <v>83520</v>
          </cell>
        </row>
        <row r="3394">
          <cell r="A3394" t="str">
            <v>MARCO PARA INSTALACION LEGRAN REF.648715</v>
          </cell>
          <cell r="B3394">
            <v>6200</v>
          </cell>
          <cell r="C3394" t="str">
            <v>UND</v>
          </cell>
          <cell r="D3394">
            <v>7440</v>
          </cell>
          <cell r="E3394">
            <v>1190.4000000000001</v>
          </cell>
          <cell r="F3394">
            <v>8630</v>
          </cell>
        </row>
        <row r="3395">
          <cell r="A3395" t="str">
            <v>MARCO PARA SEGUETA</v>
          </cell>
          <cell r="B3395">
            <v>1545</v>
          </cell>
          <cell r="C3395" t="str">
            <v>UND</v>
          </cell>
          <cell r="D3395">
            <v>1854</v>
          </cell>
          <cell r="E3395">
            <v>296.64</v>
          </cell>
          <cell r="F3395">
            <v>2151</v>
          </cell>
        </row>
        <row r="3396">
          <cell r="A3396" t="str">
            <v>MARCO SENCILLO ENERGIA CS-275-1</v>
          </cell>
          <cell r="B3396">
            <v>39655</v>
          </cell>
          <cell r="C3396" t="str">
            <v>UND</v>
          </cell>
          <cell r="D3396">
            <v>47586</v>
          </cell>
          <cell r="E3396">
            <v>7613.76</v>
          </cell>
          <cell r="F3396">
            <v>55200</v>
          </cell>
        </row>
        <row r="3397">
          <cell r="A3397" t="str">
            <v>MARCO Y TAPA CAJA TELEFONICA 50X60</v>
          </cell>
          <cell r="B3397">
            <v>65000</v>
          </cell>
          <cell r="C3397" t="str">
            <v>UND</v>
          </cell>
          <cell r="D3397">
            <v>78000</v>
          </cell>
          <cell r="E3397">
            <v>12480</v>
          </cell>
          <cell r="F3397">
            <v>90480</v>
          </cell>
        </row>
        <row r="3398">
          <cell r="A3398" t="str">
            <v>MARQUILLA 12-16AWG (100 UNIDADES) LEGRAN</v>
          </cell>
          <cell r="B3398">
            <v>5000</v>
          </cell>
          <cell r="C3398" t="str">
            <v>UND</v>
          </cell>
          <cell r="D3398">
            <v>6000</v>
          </cell>
          <cell r="E3398">
            <v>960</v>
          </cell>
          <cell r="F3398">
            <v>6960</v>
          </cell>
        </row>
        <row r="3399">
          <cell r="A3399" t="str">
            <v>MARQUILLA 16-12 AWG No. 0 (1X100 UNIDAD)</v>
          </cell>
          <cell r="B3399">
            <v>53</v>
          </cell>
          <cell r="C3399" t="str">
            <v>UND</v>
          </cell>
          <cell r="D3399">
            <v>63.599999999999994</v>
          </cell>
          <cell r="E3399">
            <v>10.176</v>
          </cell>
          <cell r="F3399">
            <v>74</v>
          </cell>
        </row>
        <row r="3400">
          <cell r="A3400" t="str">
            <v>MARQUILLA 16-12 AWG No. 1 (1X100 UNIDAD)</v>
          </cell>
          <cell r="B3400">
            <v>53</v>
          </cell>
          <cell r="C3400" t="str">
            <v>UND</v>
          </cell>
          <cell r="D3400">
            <v>63.599999999999994</v>
          </cell>
          <cell r="E3400">
            <v>10.176</v>
          </cell>
          <cell r="F3400">
            <v>74</v>
          </cell>
        </row>
        <row r="3401">
          <cell r="A3401" t="str">
            <v>MARQUILLA CABLE 10 A 6 AWG LETRA  AR2</v>
          </cell>
          <cell r="B3401">
            <v>53</v>
          </cell>
          <cell r="C3401" t="str">
            <v>UND</v>
          </cell>
          <cell r="D3401">
            <v>63.599999999999994</v>
          </cell>
          <cell r="E3401">
            <v>10.176</v>
          </cell>
          <cell r="F3401">
            <v>74</v>
          </cell>
        </row>
        <row r="3402">
          <cell r="A3402" t="str">
            <v>MARQUILLA CABLE 10 A 6 AWG LETRA A AR2</v>
          </cell>
          <cell r="B3402">
            <v>53</v>
          </cell>
          <cell r="C3402" t="str">
            <v>UND</v>
          </cell>
          <cell r="D3402">
            <v>63.599999999999994</v>
          </cell>
          <cell r="E3402">
            <v>10.176</v>
          </cell>
          <cell r="F3402">
            <v>74</v>
          </cell>
        </row>
        <row r="3403">
          <cell r="A3403" t="str">
            <v>MARQUILLA CABLE 10 A 6 AWG LETRA B AR2</v>
          </cell>
          <cell r="B3403">
            <v>53</v>
          </cell>
          <cell r="C3403" t="str">
            <v>UND</v>
          </cell>
          <cell r="D3403">
            <v>63.599999999999994</v>
          </cell>
          <cell r="E3403">
            <v>10.176</v>
          </cell>
          <cell r="F3403">
            <v>74</v>
          </cell>
        </row>
        <row r="3404">
          <cell r="A3404" t="str">
            <v>MARQUILLA CABLE 10 A 6 AWG LETRA C AR2</v>
          </cell>
          <cell r="B3404">
            <v>53</v>
          </cell>
          <cell r="C3404" t="str">
            <v>UND</v>
          </cell>
          <cell r="D3404">
            <v>63.599999999999994</v>
          </cell>
          <cell r="E3404">
            <v>10.176</v>
          </cell>
          <cell r="F3404">
            <v>74</v>
          </cell>
        </row>
        <row r="3405">
          <cell r="A3405" t="str">
            <v>MARQUILLA CABLE 10 A 6 AWG LETRA D AR2</v>
          </cell>
          <cell r="B3405">
            <v>53</v>
          </cell>
          <cell r="C3405" t="str">
            <v>UND</v>
          </cell>
          <cell r="D3405">
            <v>63.599999999999994</v>
          </cell>
          <cell r="E3405">
            <v>10.176</v>
          </cell>
          <cell r="F3405">
            <v>74</v>
          </cell>
        </row>
        <row r="3406">
          <cell r="A3406" t="str">
            <v>MARQUILLA CABLE 10 A 6 AWG LETRA E AR2</v>
          </cell>
          <cell r="B3406">
            <v>40</v>
          </cell>
          <cell r="C3406" t="str">
            <v>UND</v>
          </cell>
          <cell r="D3406">
            <v>48</v>
          </cell>
          <cell r="E3406">
            <v>7.68</v>
          </cell>
          <cell r="F3406">
            <v>56</v>
          </cell>
        </row>
        <row r="3407">
          <cell r="A3407" t="str">
            <v>MARQUILLA CABLE 10 A 6 AWG LETRA F AR2</v>
          </cell>
          <cell r="B3407">
            <v>53</v>
          </cell>
          <cell r="C3407" t="str">
            <v>UND</v>
          </cell>
          <cell r="D3407">
            <v>63.599999999999994</v>
          </cell>
          <cell r="E3407">
            <v>10.176</v>
          </cell>
          <cell r="F3407">
            <v>74</v>
          </cell>
        </row>
        <row r="3408">
          <cell r="A3408" t="str">
            <v>MARQUILLA CABLE 10 A 6 AWG LETRA G AR2</v>
          </cell>
          <cell r="B3408">
            <v>53</v>
          </cell>
          <cell r="C3408" t="str">
            <v>UND</v>
          </cell>
          <cell r="D3408">
            <v>63.599999999999994</v>
          </cell>
          <cell r="E3408">
            <v>10.176</v>
          </cell>
          <cell r="F3408">
            <v>74</v>
          </cell>
        </row>
        <row r="3409">
          <cell r="A3409" t="str">
            <v>MARQUILLA CABLE 10 A 6 AWG LETRA H AR2</v>
          </cell>
          <cell r="B3409">
            <v>53</v>
          </cell>
          <cell r="C3409" t="str">
            <v>UND</v>
          </cell>
          <cell r="D3409">
            <v>63.599999999999994</v>
          </cell>
          <cell r="E3409">
            <v>10.176</v>
          </cell>
          <cell r="F3409">
            <v>74</v>
          </cell>
        </row>
        <row r="3410">
          <cell r="A3410" t="str">
            <v>MARQUILLA CABLE 10 A 6 AWG LETRA I AR2</v>
          </cell>
          <cell r="B3410">
            <v>53</v>
          </cell>
          <cell r="C3410" t="str">
            <v>UND</v>
          </cell>
          <cell r="D3410">
            <v>63.599999999999994</v>
          </cell>
          <cell r="E3410">
            <v>10.176</v>
          </cell>
          <cell r="F3410">
            <v>74</v>
          </cell>
        </row>
        <row r="3411">
          <cell r="A3411" t="str">
            <v>MARQUILLA CABLE 10 A 6 AWG LETRA K AR2</v>
          </cell>
          <cell r="B3411">
            <v>53</v>
          </cell>
          <cell r="C3411" t="str">
            <v>UND</v>
          </cell>
          <cell r="D3411">
            <v>63.599999999999994</v>
          </cell>
          <cell r="E3411">
            <v>10.176</v>
          </cell>
          <cell r="F3411">
            <v>74</v>
          </cell>
        </row>
        <row r="3412">
          <cell r="A3412" t="str">
            <v>MARQUILLA CABLE 10 A 6 AWG LETRA L AR2</v>
          </cell>
          <cell r="B3412">
            <v>53</v>
          </cell>
          <cell r="C3412" t="str">
            <v>UND</v>
          </cell>
          <cell r="D3412">
            <v>63.599999999999994</v>
          </cell>
          <cell r="E3412">
            <v>10.176</v>
          </cell>
          <cell r="F3412">
            <v>74</v>
          </cell>
        </row>
        <row r="3413">
          <cell r="A3413" t="str">
            <v>MARQUILLA CABLE 10 A 6 AWG LETRA N AR2</v>
          </cell>
          <cell r="B3413">
            <v>53</v>
          </cell>
          <cell r="C3413" t="str">
            <v>UND</v>
          </cell>
          <cell r="D3413">
            <v>63.599999999999994</v>
          </cell>
          <cell r="E3413">
            <v>10.176</v>
          </cell>
          <cell r="F3413">
            <v>74</v>
          </cell>
        </row>
        <row r="3414">
          <cell r="A3414" t="str">
            <v>MARQUILLA CABLE 10 A 6 AWG LETRA R AR2</v>
          </cell>
          <cell r="B3414">
            <v>53</v>
          </cell>
          <cell r="C3414" t="str">
            <v>UND</v>
          </cell>
          <cell r="D3414">
            <v>63.599999999999994</v>
          </cell>
          <cell r="E3414">
            <v>10.176</v>
          </cell>
          <cell r="F3414">
            <v>74</v>
          </cell>
        </row>
        <row r="3415">
          <cell r="A3415" t="str">
            <v>MARQUILLA CABLE 10 A 6 AWG LETRA S AR2</v>
          </cell>
          <cell r="B3415">
            <v>50</v>
          </cell>
          <cell r="C3415" t="str">
            <v>UND</v>
          </cell>
          <cell r="D3415">
            <v>60</v>
          </cell>
          <cell r="E3415">
            <v>9.6</v>
          </cell>
          <cell r="F3415">
            <v>70</v>
          </cell>
        </row>
        <row r="3416">
          <cell r="A3416" t="str">
            <v>MARQUILLA CABLE 10 A 6 AWG LETRA T AR2</v>
          </cell>
          <cell r="B3416">
            <v>53</v>
          </cell>
          <cell r="C3416" t="str">
            <v>UND</v>
          </cell>
          <cell r="D3416">
            <v>63.599999999999994</v>
          </cell>
          <cell r="E3416">
            <v>10.176</v>
          </cell>
          <cell r="F3416">
            <v>74</v>
          </cell>
        </row>
        <row r="3417">
          <cell r="A3417" t="str">
            <v>MARQUILLA CABLE 10 A 6 AWG LETRA V AR2</v>
          </cell>
          <cell r="B3417">
            <v>53</v>
          </cell>
          <cell r="C3417" t="str">
            <v>UND</v>
          </cell>
          <cell r="D3417">
            <v>63.599999999999994</v>
          </cell>
          <cell r="E3417">
            <v>10.176</v>
          </cell>
          <cell r="F3417">
            <v>74</v>
          </cell>
        </row>
        <row r="3418">
          <cell r="A3418" t="str">
            <v>MARQUILLA CABLE 10 A 6 AWG LETRA X AR2</v>
          </cell>
          <cell r="B3418">
            <v>53</v>
          </cell>
          <cell r="C3418" t="str">
            <v>UND</v>
          </cell>
          <cell r="D3418">
            <v>63.599999999999994</v>
          </cell>
          <cell r="E3418">
            <v>10.176</v>
          </cell>
          <cell r="F3418">
            <v>74</v>
          </cell>
        </row>
        <row r="3419">
          <cell r="A3419" t="str">
            <v>MARQUILLA CABLE 10 A 6 AWG LETRA X AR2</v>
          </cell>
          <cell r="B3419">
            <v>53</v>
          </cell>
          <cell r="C3419" t="str">
            <v>UND</v>
          </cell>
          <cell r="D3419">
            <v>63.599999999999994</v>
          </cell>
          <cell r="E3419">
            <v>10.176</v>
          </cell>
          <cell r="F3419">
            <v>74</v>
          </cell>
        </row>
        <row r="3420">
          <cell r="A3420" t="str">
            <v>MARQUILLA CABLE 10 A 6 AWG LETRA Y AR2</v>
          </cell>
          <cell r="B3420">
            <v>53</v>
          </cell>
          <cell r="C3420" t="str">
            <v>UND</v>
          </cell>
          <cell r="D3420">
            <v>63.599999999999994</v>
          </cell>
          <cell r="E3420">
            <v>10.176</v>
          </cell>
          <cell r="F3420">
            <v>74</v>
          </cell>
        </row>
        <row r="3421">
          <cell r="A3421" t="str">
            <v>MARQUILLA CABLE 10 A 6 AWG No 0 AR2</v>
          </cell>
          <cell r="B3421">
            <v>50</v>
          </cell>
          <cell r="C3421" t="str">
            <v>UND</v>
          </cell>
          <cell r="D3421">
            <v>60</v>
          </cell>
          <cell r="E3421">
            <v>9.6</v>
          </cell>
          <cell r="F3421">
            <v>70</v>
          </cell>
        </row>
        <row r="3422">
          <cell r="A3422" t="str">
            <v>MARQUILLA CABLE 10 A 6 AWG No 1 AR2</v>
          </cell>
          <cell r="B3422">
            <v>53</v>
          </cell>
          <cell r="C3422" t="str">
            <v>UND</v>
          </cell>
          <cell r="D3422">
            <v>63.599999999999994</v>
          </cell>
          <cell r="E3422">
            <v>10.176</v>
          </cell>
          <cell r="F3422">
            <v>74</v>
          </cell>
        </row>
        <row r="3423">
          <cell r="A3423" t="str">
            <v>MARQUILLA CABLE 10 A 6 AWG No 2 AR2</v>
          </cell>
          <cell r="B3423">
            <v>53</v>
          </cell>
          <cell r="C3423" t="str">
            <v>UND</v>
          </cell>
          <cell r="D3423">
            <v>63.599999999999994</v>
          </cell>
          <cell r="E3423">
            <v>10.176</v>
          </cell>
          <cell r="F3423">
            <v>74</v>
          </cell>
        </row>
        <row r="3424">
          <cell r="A3424" t="str">
            <v>MARQUILLA CABLE 10 A 6 AWG No 3 AR2 MARK</v>
          </cell>
          <cell r="B3424">
            <v>53</v>
          </cell>
          <cell r="C3424" t="str">
            <v>UND</v>
          </cell>
          <cell r="D3424">
            <v>63.599999999999994</v>
          </cell>
          <cell r="E3424">
            <v>10.176</v>
          </cell>
          <cell r="F3424">
            <v>74</v>
          </cell>
        </row>
        <row r="3425">
          <cell r="A3425" t="str">
            <v>MARQUILLA CABLE 10 A 6 AWG No 4 AR2</v>
          </cell>
          <cell r="B3425">
            <v>53</v>
          </cell>
          <cell r="C3425" t="str">
            <v>UND</v>
          </cell>
          <cell r="D3425">
            <v>63.599999999999994</v>
          </cell>
          <cell r="E3425">
            <v>10.176</v>
          </cell>
          <cell r="F3425">
            <v>74</v>
          </cell>
        </row>
        <row r="3426">
          <cell r="A3426" t="str">
            <v>MARQUILLA CABLE 10 A 6 AWG No 5 AR2</v>
          </cell>
          <cell r="B3426">
            <v>53</v>
          </cell>
          <cell r="C3426" t="str">
            <v>UND</v>
          </cell>
          <cell r="D3426">
            <v>63.599999999999994</v>
          </cell>
          <cell r="E3426">
            <v>10.176</v>
          </cell>
          <cell r="F3426">
            <v>74</v>
          </cell>
        </row>
        <row r="3427">
          <cell r="A3427" t="str">
            <v>MARQUILLA CABLE 10 A 6 AWG No 6 AR2</v>
          </cell>
          <cell r="B3427">
            <v>53</v>
          </cell>
          <cell r="C3427" t="str">
            <v>UND</v>
          </cell>
          <cell r="D3427">
            <v>63.599999999999994</v>
          </cell>
          <cell r="E3427">
            <v>10.176</v>
          </cell>
          <cell r="F3427">
            <v>74</v>
          </cell>
        </row>
        <row r="3428">
          <cell r="A3428" t="str">
            <v>MARQUILLA CABLE 10 A 6 AWG SIGNO - AR2</v>
          </cell>
          <cell r="B3428">
            <v>53</v>
          </cell>
          <cell r="C3428" t="str">
            <v>UND</v>
          </cell>
          <cell r="D3428">
            <v>63.599999999999994</v>
          </cell>
          <cell r="E3428">
            <v>10.176</v>
          </cell>
          <cell r="F3428">
            <v>74</v>
          </cell>
        </row>
        <row r="3429">
          <cell r="A3429" t="str">
            <v>MARQUILLA CABLE 10 A 6 AWG SIGNO + AR2</v>
          </cell>
          <cell r="B3429">
            <v>53</v>
          </cell>
          <cell r="C3429" t="str">
            <v>UND</v>
          </cell>
          <cell r="D3429">
            <v>63.599999999999994</v>
          </cell>
          <cell r="E3429">
            <v>10.176</v>
          </cell>
          <cell r="F3429">
            <v>74</v>
          </cell>
        </row>
        <row r="3430">
          <cell r="A3430" t="str">
            <v>MARQUILLA CABLE 18 A 12 AWG COMA (,) AR1</v>
          </cell>
          <cell r="B3430">
            <v>53</v>
          </cell>
          <cell r="C3430" t="str">
            <v>UND</v>
          </cell>
          <cell r="D3430">
            <v>63.599999999999994</v>
          </cell>
          <cell r="E3430">
            <v>10.176</v>
          </cell>
          <cell r="F3430">
            <v>74</v>
          </cell>
        </row>
        <row r="3431">
          <cell r="A3431" t="str">
            <v>MARQUILLA CABLE 18 A 12 AWG LETRA A AR1</v>
          </cell>
          <cell r="B3431">
            <v>53</v>
          </cell>
          <cell r="C3431" t="str">
            <v>UND</v>
          </cell>
          <cell r="D3431">
            <v>63.599999999999994</v>
          </cell>
          <cell r="E3431">
            <v>10.176</v>
          </cell>
          <cell r="F3431">
            <v>74</v>
          </cell>
        </row>
        <row r="3432">
          <cell r="A3432" t="str">
            <v>MARQUILLA CABLE 18 A 12 AWG LETRA C AR1</v>
          </cell>
          <cell r="B3432">
            <v>53</v>
          </cell>
          <cell r="C3432" t="str">
            <v>UND</v>
          </cell>
          <cell r="D3432">
            <v>63.599999999999994</v>
          </cell>
          <cell r="E3432">
            <v>10.176</v>
          </cell>
          <cell r="F3432">
            <v>74</v>
          </cell>
        </row>
        <row r="3433">
          <cell r="A3433" t="str">
            <v>MARQUILLA CABLE 18 A 12 AWG LETRA D AR1</v>
          </cell>
          <cell r="B3433">
            <v>53</v>
          </cell>
          <cell r="C3433" t="str">
            <v>UND</v>
          </cell>
          <cell r="D3433">
            <v>63.599999999999994</v>
          </cell>
          <cell r="E3433">
            <v>10.176</v>
          </cell>
          <cell r="F3433">
            <v>74</v>
          </cell>
        </row>
        <row r="3434">
          <cell r="A3434" t="str">
            <v>MARQUILLA CABLE 18 A 12 AWG LETRA F AR1</v>
          </cell>
          <cell r="B3434">
            <v>53</v>
          </cell>
          <cell r="C3434" t="str">
            <v>UND</v>
          </cell>
          <cell r="D3434">
            <v>63.599999999999994</v>
          </cell>
          <cell r="E3434">
            <v>10.176</v>
          </cell>
          <cell r="F3434">
            <v>74</v>
          </cell>
        </row>
        <row r="3435">
          <cell r="A3435" t="str">
            <v>MARQUILLA CABLE 18 A 12 AWG LETRA G AR1</v>
          </cell>
          <cell r="B3435">
            <v>53</v>
          </cell>
          <cell r="C3435" t="str">
            <v>UND</v>
          </cell>
          <cell r="D3435">
            <v>63.599999999999994</v>
          </cell>
          <cell r="E3435">
            <v>10.176</v>
          </cell>
          <cell r="F3435">
            <v>74</v>
          </cell>
        </row>
        <row r="3436">
          <cell r="A3436" t="str">
            <v>MARQUILLA CABLE 18 A 12 AWG LETRA H AR1</v>
          </cell>
          <cell r="B3436">
            <v>53</v>
          </cell>
          <cell r="C3436" t="str">
            <v>UND</v>
          </cell>
          <cell r="D3436">
            <v>63.599999999999994</v>
          </cell>
          <cell r="E3436">
            <v>10.176</v>
          </cell>
          <cell r="F3436">
            <v>74</v>
          </cell>
        </row>
        <row r="3437">
          <cell r="A3437" t="str">
            <v>MARQUILLA CABLE 18 A 12 AWG LETRA I AR1</v>
          </cell>
          <cell r="B3437">
            <v>53</v>
          </cell>
          <cell r="C3437" t="str">
            <v>UND</v>
          </cell>
          <cell r="D3437">
            <v>63.599999999999994</v>
          </cell>
          <cell r="E3437">
            <v>10.176</v>
          </cell>
          <cell r="F3437">
            <v>74</v>
          </cell>
        </row>
        <row r="3438">
          <cell r="A3438" t="str">
            <v>MARQUILLA CABLE 18 A 12 AWG LETRA i AR1</v>
          </cell>
          <cell r="B3438">
            <v>53</v>
          </cell>
          <cell r="C3438" t="str">
            <v>UND</v>
          </cell>
          <cell r="D3438">
            <v>63.599999999999994</v>
          </cell>
          <cell r="E3438">
            <v>10.176</v>
          </cell>
          <cell r="F3438">
            <v>74</v>
          </cell>
        </row>
        <row r="3439">
          <cell r="A3439" t="str">
            <v>MARQUILLA CABLE 18 A 12 AWG LETRA J AR1</v>
          </cell>
          <cell r="B3439">
            <v>53</v>
          </cell>
          <cell r="C3439" t="str">
            <v>UND</v>
          </cell>
          <cell r="D3439">
            <v>63.599999999999994</v>
          </cell>
          <cell r="E3439">
            <v>10.176</v>
          </cell>
          <cell r="F3439">
            <v>74</v>
          </cell>
        </row>
        <row r="3440">
          <cell r="A3440" t="str">
            <v>MARQUILLA CABLE 18 A 12 AWG LETRA K AR1</v>
          </cell>
          <cell r="B3440">
            <v>53</v>
          </cell>
          <cell r="C3440" t="str">
            <v>UND</v>
          </cell>
          <cell r="D3440">
            <v>63.599999999999994</v>
          </cell>
          <cell r="E3440">
            <v>10.176</v>
          </cell>
          <cell r="F3440">
            <v>74</v>
          </cell>
        </row>
        <row r="3441">
          <cell r="A3441" t="str">
            <v>MARQUILLA CABLE 18 A 12 AWG LETRA L AR1</v>
          </cell>
          <cell r="B3441">
            <v>53</v>
          </cell>
          <cell r="C3441" t="str">
            <v>UND</v>
          </cell>
          <cell r="D3441">
            <v>63.599999999999994</v>
          </cell>
          <cell r="E3441">
            <v>10.176</v>
          </cell>
          <cell r="F3441">
            <v>74</v>
          </cell>
        </row>
        <row r="3442">
          <cell r="A3442" t="str">
            <v>MARQUILLA CABLE 18 A 12 AWG LETRA M AR1</v>
          </cell>
          <cell r="B3442">
            <v>53</v>
          </cell>
          <cell r="C3442" t="str">
            <v>UND</v>
          </cell>
          <cell r="D3442">
            <v>63.599999999999994</v>
          </cell>
          <cell r="E3442">
            <v>10.176</v>
          </cell>
          <cell r="F3442">
            <v>74</v>
          </cell>
        </row>
        <row r="3443">
          <cell r="A3443" t="str">
            <v>MARQUILLA CABLE 18 A 12 AWG LETRA N AR1</v>
          </cell>
          <cell r="B3443">
            <v>53</v>
          </cell>
          <cell r="C3443" t="str">
            <v>UND</v>
          </cell>
          <cell r="D3443">
            <v>63.599999999999994</v>
          </cell>
          <cell r="E3443">
            <v>10.176</v>
          </cell>
          <cell r="F3443">
            <v>74</v>
          </cell>
        </row>
        <row r="3444">
          <cell r="A3444" t="str">
            <v>MARQUILLA CABLE 18 A 12 AWG LETRA O AR1</v>
          </cell>
          <cell r="B3444">
            <v>53</v>
          </cell>
          <cell r="C3444" t="str">
            <v>UND</v>
          </cell>
          <cell r="D3444">
            <v>63.599999999999994</v>
          </cell>
          <cell r="E3444">
            <v>10.176</v>
          </cell>
          <cell r="F3444">
            <v>74</v>
          </cell>
        </row>
        <row r="3445">
          <cell r="A3445" t="str">
            <v>MARQUILLA CABLE 18 A 12 AWG LETRA P AR1</v>
          </cell>
          <cell r="B3445">
            <v>53</v>
          </cell>
          <cell r="C3445" t="str">
            <v>UND</v>
          </cell>
          <cell r="D3445">
            <v>63.599999999999994</v>
          </cell>
          <cell r="E3445">
            <v>10.176</v>
          </cell>
          <cell r="F3445">
            <v>74</v>
          </cell>
        </row>
        <row r="3446">
          <cell r="A3446" t="str">
            <v>MARQUILLA CABLE 18 A 12 AWG LETRA Q AR1</v>
          </cell>
          <cell r="B3446">
            <v>53</v>
          </cell>
          <cell r="C3446" t="str">
            <v>UND</v>
          </cell>
          <cell r="D3446">
            <v>63.599999999999994</v>
          </cell>
          <cell r="E3446">
            <v>10.176</v>
          </cell>
          <cell r="F3446">
            <v>74</v>
          </cell>
        </row>
        <row r="3447">
          <cell r="A3447" t="str">
            <v>MARQUILLA CABLE 18 A 12 AWG LETRA U AR1</v>
          </cell>
          <cell r="B3447">
            <v>53</v>
          </cell>
          <cell r="C3447" t="str">
            <v>UND</v>
          </cell>
          <cell r="D3447">
            <v>63.599999999999994</v>
          </cell>
          <cell r="E3447">
            <v>10.176</v>
          </cell>
          <cell r="F3447">
            <v>74</v>
          </cell>
        </row>
        <row r="3448">
          <cell r="A3448" t="str">
            <v>MARQUILLA CABLE 18 A 12 AWG LETRA V AR1</v>
          </cell>
          <cell r="B3448">
            <v>53</v>
          </cell>
          <cell r="C3448" t="str">
            <v>UND</v>
          </cell>
          <cell r="D3448">
            <v>63.599999999999994</v>
          </cell>
          <cell r="E3448">
            <v>10.176</v>
          </cell>
          <cell r="F3448">
            <v>74</v>
          </cell>
        </row>
        <row r="3449">
          <cell r="A3449" t="str">
            <v>MARQUILLA CABLE 18 A 12 AWG LETRA X AR1</v>
          </cell>
          <cell r="B3449">
            <v>53</v>
          </cell>
          <cell r="C3449" t="str">
            <v>UND</v>
          </cell>
          <cell r="D3449">
            <v>63.599999999999994</v>
          </cell>
          <cell r="E3449">
            <v>10.176</v>
          </cell>
          <cell r="F3449">
            <v>74</v>
          </cell>
        </row>
        <row r="3450">
          <cell r="A3450" t="str">
            <v>MARQUILLA CABLE 18 A 12 AWG LETRA Y AR1</v>
          </cell>
          <cell r="B3450">
            <v>53</v>
          </cell>
          <cell r="C3450" t="str">
            <v>UND</v>
          </cell>
          <cell r="D3450">
            <v>63.599999999999994</v>
          </cell>
          <cell r="E3450">
            <v>10.176</v>
          </cell>
          <cell r="F3450">
            <v>74</v>
          </cell>
        </row>
        <row r="3451">
          <cell r="A3451" t="str">
            <v>MARQUILLA CABLE 18 A 12 AWG LETRA Z AR1</v>
          </cell>
          <cell r="B3451">
            <v>53</v>
          </cell>
          <cell r="C3451" t="str">
            <v>UND</v>
          </cell>
          <cell r="D3451">
            <v>63.599999999999994</v>
          </cell>
          <cell r="E3451">
            <v>10.176</v>
          </cell>
          <cell r="F3451">
            <v>74</v>
          </cell>
        </row>
        <row r="3452">
          <cell r="A3452" t="str">
            <v>MARQUILLA CABLE 18 A 12 AWG No 0 AR1 MAR</v>
          </cell>
          <cell r="B3452">
            <v>53</v>
          </cell>
          <cell r="C3452" t="str">
            <v>UND</v>
          </cell>
          <cell r="D3452">
            <v>63.599999999999994</v>
          </cell>
          <cell r="E3452">
            <v>10.176</v>
          </cell>
          <cell r="F3452">
            <v>74</v>
          </cell>
        </row>
        <row r="3453">
          <cell r="A3453" t="str">
            <v>MARQUILLA CABLE 18 A 12 AWG No 1 AR1 MAR</v>
          </cell>
          <cell r="B3453">
            <v>53</v>
          </cell>
          <cell r="C3453" t="str">
            <v>UND</v>
          </cell>
          <cell r="D3453">
            <v>63.599999999999994</v>
          </cell>
          <cell r="E3453">
            <v>10.176</v>
          </cell>
          <cell r="F3453">
            <v>74</v>
          </cell>
        </row>
        <row r="3454">
          <cell r="A3454" t="str">
            <v>MARQUILLA CABLE 18 A 12 AWG No 2 AR1 MAR</v>
          </cell>
          <cell r="B3454">
            <v>53</v>
          </cell>
          <cell r="C3454" t="str">
            <v>UND</v>
          </cell>
          <cell r="D3454">
            <v>63.599999999999994</v>
          </cell>
          <cell r="E3454">
            <v>10.176</v>
          </cell>
          <cell r="F3454">
            <v>74</v>
          </cell>
        </row>
        <row r="3455">
          <cell r="A3455" t="str">
            <v>MARQUILLA CABLE 18 A 12 AWG No 6 AR1 MAR</v>
          </cell>
          <cell r="B3455">
            <v>53</v>
          </cell>
          <cell r="C3455" t="str">
            <v>UND</v>
          </cell>
          <cell r="D3455">
            <v>63.599999999999994</v>
          </cell>
          <cell r="E3455">
            <v>10.176</v>
          </cell>
          <cell r="F3455">
            <v>74</v>
          </cell>
        </row>
        <row r="3456">
          <cell r="A3456" t="str">
            <v>MARQUILLA CABLE 18 A 12 AWG No 6 AR1 MAR</v>
          </cell>
          <cell r="B3456">
            <v>53</v>
          </cell>
          <cell r="C3456" t="str">
            <v>UND</v>
          </cell>
          <cell r="D3456">
            <v>63.599999999999994</v>
          </cell>
          <cell r="E3456">
            <v>10.176</v>
          </cell>
          <cell r="F3456">
            <v>74</v>
          </cell>
        </row>
        <row r="3457">
          <cell r="A3457" t="str">
            <v>MARQUILLA CABLE 18 A 12 AWG No 9 AR1 MAR</v>
          </cell>
          <cell r="B3457">
            <v>53</v>
          </cell>
          <cell r="C3457" t="str">
            <v>UND</v>
          </cell>
          <cell r="D3457">
            <v>63.599999999999994</v>
          </cell>
          <cell r="E3457">
            <v>10.176</v>
          </cell>
          <cell r="F3457">
            <v>74</v>
          </cell>
        </row>
        <row r="3458">
          <cell r="A3458" t="str">
            <v>MARQUILLA CABLE 18 A 12 AWG SIGNO - AR1</v>
          </cell>
          <cell r="B3458">
            <v>53</v>
          </cell>
          <cell r="C3458" t="str">
            <v>UND</v>
          </cell>
          <cell r="D3458">
            <v>63.599999999999994</v>
          </cell>
          <cell r="E3458">
            <v>10.176</v>
          </cell>
          <cell r="F3458">
            <v>74</v>
          </cell>
        </row>
        <row r="3459">
          <cell r="A3459" t="str">
            <v>MARQUILLA CABLE 18 A 12 AWG SIGNO + AR1</v>
          </cell>
          <cell r="B3459">
            <v>40</v>
          </cell>
          <cell r="C3459" t="str">
            <v>UND</v>
          </cell>
          <cell r="D3459">
            <v>48</v>
          </cell>
          <cell r="E3459">
            <v>7.68</v>
          </cell>
          <cell r="F3459">
            <v>56</v>
          </cell>
        </row>
        <row r="3460">
          <cell r="A3460" t="str">
            <v>MARQUILLA EN CLIP 16-12 AWG No. 2 (1X100</v>
          </cell>
          <cell r="B3460">
            <v>53</v>
          </cell>
          <cell r="C3460" t="str">
            <v>UND</v>
          </cell>
          <cell r="D3460">
            <v>63.599999999999994</v>
          </cell>
          <cell r="E3460">
            <v>10.176</v>
          </cell>
          <cell r="F3460">
            <v>74</v>
          </cell>
        </row>
        <row r="3461">
          <cell r="A3461" t="str">
            <v>MARQUILLA EN CLIP 16-12 AWG No. 3 (1X100</v>
          </cell>
          <cell r="B3461">
            <v>53</v>
          </cell>
          <cell r="C3461" t="str">
            <v>UND</v>
          </cell>
          <cell r="D3461">
            <v>63.599999999999994</v>
          </cell>
          <cell r="E3461">
            <v>10.176</v>
          </cell>
          <cell r="F3461">
            <v>74</v>
          </cell>
        </row>
        <row r="3462">
          <cell r="A3462" t="str">
            <v>MARQUILLA EN CLIP 16-12 AWG No. 4 (1X100</v>
          </cell>
          <cell r="B3462">
            <v>53</v>
          </cell>
          <cell r="C3462" t="str">
            <v>UND</v>
          </cell>
          <cell r="D3462">
            <v>63.599999999999994</v>
          </cell>
          <cell r="E3462">
            <v>10.176</v>
          </cell>
          <cell r="F3462">
            <v>74</v>
          </cell>
        </row>
        <row r="3463">
          <cell r="A3463" t="str">
            <v>MARQUILLA EN CLIP 16-12 AWG No. 5 (1X100</v>
          </cell>
          <cell r="B3463">
            <v>53</v>
          </cell>
          <cell r="C3463" t="str">
            <v>UND</v>
          </cell>
          <cell r="D3463">
            <v>63.599999999999994</v>
          </cell>
          <cell r="E3463">
            <v>10.176</v>
          </cell>
          <cell r="F3463">
            <v>74</v>
          </cell>
        </row>
        <row r="3464">
          <cell r="A3464" t="str">
            <v>MARQUILLA EN CLIP 16-12 AWG No. 6 (1X100</v>
          </cell>
          <cell r="B3464">
            <v>53</v>
          </cell>
          <cell r="C3464" t="str">
            <v>UND</v>
          </cell>
          <cell r="D3464">
            <v>63.599999999999994</v>
          </cell>
          <cell r="E3464">
            <v>10.176</v>
          </cell>
          <cell r="F3464">
            <v>74</v>
          </cell>
        </row>
        <row r="3465">
          <cell r="A3465" t="str">
            <v>MARQUILLA P/COMPUTADOR 1.9X3.19i</v>
          </cell>
          <cell r="B3465">
            <v>291</v>
          </cell>
          <cell r="C3465" t="str">
            <v>UND</v>
          </cell>
          <cell r="D3465">
            <v>349.2</v>
          </cell>
          <cell r="E3465">
            <v>55.872</v>
          </cell>
          <cell r="F3465">
            <v>405</v>
          </cell>
        </row>
        <row r="3466">
          <cell r="A3466" t="str">
            <v>MARQUILLA P/COMPUTADOR 12-4AWG .8X1.44i</v>
          </cell>
          <cell r="B3466">
            <v>107</v>
          </cell>
          <cell r="C3466" t="str">
            <v>UND</v>
          </cell>
          <cell r="D3466">
            <v>128.4</v>
          </cell>
          <cell r="E3466">
            <v>20.544</v>
          </cell>
          <cell r="F3466">
            <v>149</v>
          </cell>
        </row>
        <row r="3467">
          <cell r="A3467" t="str">
            <v>MARQUILLA P/COMPUTADOR 16-12AWG .5X1.44i</v>
          </cell>
          <cell r="B3467">
            <v>88</v>
          </cell>
          <cell r="C3467" t="str">
            <v>UND</v>
          </cell>
          <cell r="D3467">
            <v>105.6</v>
          </cell>
          <cell r="E3467">
            <v>16.896000000000001</v>
          </cell>
          <cell r="F3467">
            <v>122</v>
          </cell>
        </row>
        <row r="3468">
          <cell r="A3468" t="str">
            <v>MARQUILLA P/COMPUTADOR 2-4/0AWG 1X2.25i</v>
          </cell>
          <cell r="B3468">
            <v>146</v>
          </cell>
          <cell r="C3468" t="str">
            <v>UND</v>
          </cell>
          <cell r="D3468">
            <v>175.2</v>
          </cell>
          <cell r="E3468">
            <v>28.032</v>
          </cell>
          <cell r="F3468">
            <v>203</v>
          </cell>
        </row>
        <row r="3469">
          <cell r="A3469" t="str">
            <v>MARQUILLA PARA COMPUTADOR REF:SCS-AM16</v>
          </cell>
          <cell r="B3469">
            <v>420</v>
          </cell>
          <cell r="C3469" t="str">
            <v>UND</v>
          </cell>
          <cell r="D3469">
            <v>504</v>
          </cell>
          <cell r="E3469">
            <v>80.64</v>
          </cell>
          <cell r="F3469">
            <v>585</v>
          </cell>
        </row>
        <row r="3470">
          <cell r="A3470" t="str">
            <v>MARTILLO PATA DE CABRA STANLEY</v>
          </cell>
          <cell r="B3470">
            <v>6580</v>
          </cell>
          <cell r="C3470" t="str">
            <v>UND</v>
          </cell>
          <cell r="D3470">
            <v>7896</v>
          </cell>
          <cell r="E3470">
            <v>1263.3600000000001</v>
          </cell>
          <cell r="F3470">
            <v>9159</v>
          </cell>
        </row>
        <row r="3471">
          <cell r="A3471" t="str">
            <v>MASILLA MOLDABLE BARRERA CONTRA FUEGO</v>
          </cell>
          <cell r="B3471">
            <v>35000</v>
          </cell>
          <cell r="C3471" t="str">
            <v>UND</v>
          </cell>
          <cell r="D3471">
            <v>42000</v>
          </cell>
          <cell r="E3471">
            <v>6720</v>
          </cell>
          <cell r="F3471">
            <v>48720</v>
          </cell>
        </row>
        <row r="3472">
          <cell r="A3472" t="str">
            <v>MASILLA SCOTCH FILL 38MMX1.5M</v>
          </cell>
          <cell r="B3472">
            <v>26051</v>
          </cell>
          <cell r="C3472" t="str">
            <v>UND</v>
          </cell>
          <cell r="D3472">
            <v>31261.199999999997</v>
          </cell>
          <cell r="E3472">
            <v>5001.7919999999995</v>
          </cell>
          <cell r="F3472">
            <v>36263</v>
          </cell>
        </row>
        <row r="3473">
          <cell r="A3473" t="str">
            <v>MEDIDOR ACTIVA EMP 10/100 2X120V</v>
          </cell>
          <cell r="B3473">
            <v>520000</v>
          </cell>
          <cell r="C3473" t="str">
            <v>UND</v>
          </cell>
          <cell r="D3473">
            <v>624000</v>
          </cell>
          <cell r="E3473">
            <v>99840</v>
          </cell>
          <cell r="F3473">
            <v>723840</v>
          </cell>
        </row>
        <row r="3474">
          <cell r="A3474" t="str">
            <v>MEDIDOR ACTIVA EMP 10/100 2X120V CALIBRA</v>
          </cell>
          <cell r="B3474">
            <v>640000</v>
          </cell>
          <cell r="C3474" t="str">
            <v>UND</v>
          </cell>
          <cell r="D3474">
            <v>768000</v>
          </cell>
          <cell r="E3474">
            <v>122880</v>
          </cell>
          <cell r="F3474">
            <v>890880</v>
          </cell>
        </row>
        <row r="3475">
          <cell r="A3475" t="str">
            <v>MEDIDOR ACTIVA EMP 10/100 3X120V</v>
          </cell>
          <cell r="B3475">
            <v>520000</v>
          </cell>
          <cell r="C3475" t="str">
            <v>UND</v>
          </cell>
          <cell r="D3475">
            <v>624000</v>
          </cell>
          <cell r="E3475">
            <v>99840</v>
          </cell>
          <cell r="F3475">
            <v>723840</v>
          </cell>
        </row>
        <row r="3476">
          <cell r="A3476" t="str">
            <v>MEDIDOR ACTIVA EMP 10/100 3X120V CALIBRA</v>
          </cell>
          <cell r="B3476">
            <v>640000</v>
          </cell>
          <cell r="C3476" t="str">
            <v>UND</v>
          </cell>
          <cell r="D3476">
            <v>768000</v>
          </cell>
          <cell r="E3476">
            <v>122880</v>
          </cell>
          <cell r="F3476">
            <v>890880</v>
          </cell>
        </row>
        <row r="3477">
          <cell r="A3477" t="str">
            <v>MEDIDOR DE ENERGIA ACTIVA ELECTRONICO, MEDICION DIRECTA 3F 100A 220V CON PUERTO DE SALIDA PC</v>
          </cell>
          <cell r="B3477">
            <v>960000</v>
          </cell>
          <cell r="C3477" t="str">
            <v>UND</v>
          </cell>
          <cell r="D3477">
            <v>1152000</v>
          </cell>
          <cell r="E3477">
            <v>184320</v>
          </cell>
          <cell r="F3477">
            <v>1336320</v>
          </cell>
        </row>
        <row r="3478">
          <cell r="A3478" t="str">
            <v>MEDIDOR DE ENERGIA DIGITAL PARA TABLEROS DE DISTRIBUCION CON PUERTO RS 232 O 485</v>
          </cell>
          <cell r="B3478">
            <v>1968000</v>
          </cell>
          <cell r="C3478" t="str">
            <v>UND</v>
          </cell>
          <cell r="D3478">
            <v>2361600</v>
          </cell>
          <cell r="E3478">
            <v>377856</v>
          </cell>
          <cell r="F3478">
            <v>2739456</v>
          </cell>
        </row>
        <row r="3479">
          <cell r="A3479" t="str">
            <v>MEDIDOR ELEC 2 ELEM 2(6)A AR1 ALPHA</v>
          </cell>
          <cell r="B3479">
            <v>1936000</v>
          </cell>
          <cell r="C3479" t="str">
            <v>UND</v>
          </cell>
          <cell r="D3479">
            <v>2323200</v>
          </cell>
          <cell r="E3479">
            <v>371712</v>
          </cell>
          <cell r="F3479">
            <v>2694912</v>
          </cell>
        </row>
        <row r="3480">
          <cell r="A3480" t="str">
            <v>MEDIDOR ELEC. 2 ELEM. 2(6)A. AR1AL ALPHA</v>
          </cell>
          <cell r="B3480">
            <v>1880000</v>
          </cell>
          <cell r="C3480" t="str">
            <v>UND</v>
          </cell>
          <cell r="D3480">
            <v>2256000</v>
          </cell>
          <cell r="E3480">
            <v>360960</v>
          </cell>
          <cell r="F3480">
            <v>2616960</v>
          </cell>
        </row>
        <row r="3481">
          <cell r="A3481" t="str">
            <v>MEDIDOR EMP 10/100-134.05/3X254/440</v>
          </cell>
          <cell r="B3481">
            <v>539000</v>
          </cell>
          <cell r="C3481" t="str">
            <v>UND</v>
          </cell>
          <cell r="D3481">
            <v>646800</v>
          </cell>
          <cell r="E3481">
            <v>103488</v>
          </cell>
          <cell r="F3481">
            <v>750288</v>
          </cell>
        </row>
        <row r="3482">
          <cell r="A3482" t="str">
            <v>MEDIDOR EMP 10/100-134.05/3X254/440 CALI</v>
          </cell>
          <cell r="B3482">
            <v>735000</v>
          </cell>
          <cell r="C3482" t="str">
            <v>UND</v>
          </cell>
          <cell r="D3482">
            <v>882000</v>
          </cell>
          <cell r="E3482">
            <v>141120</v>
          </cell>
          <cell r="F3482">
            <v>1023120</v>
          </cell>
        </row>
        <row r="3483">
          <cell r="A3483" t="str">
            <v>MEDIDOR POTENCIA /PM620 POWER LOGIC S.D.</v>
          </cell>
          <cell r="B3483">
            <v>3368619</v>
          </cell>
          <cell r="C3483" t="str">
            <v>UND</v>
          </cell>
          <cell r="D3483">
            <v>4042342.8</v>
          </cell>
          <cell r="E3483">
            <v>646774.848</v>
          </cell>
          <cell r="F3483">
            <v>4689118</v>
          </cell>
        </row>
        <row r="3484">
          <cell r="A3484" t="str">
            <v>MEMBRANA TRANSPARENTE ABB</v>
          </cell>
          <cell r="B3484">
            <v>2800</v>
          </cell>
          <cell r="C3484" t="str">
            <v>UND</v>
          </cell>
          <cell r="D3484">
            <v>3360</v>
          </cell>
          <cell r="E3484">
            <v>537.6</v>
          </cell>
          <cell r="F3484">
            <v>3898</v>
          </cell>
        </row>
        <row r="3485">
          <cell r="A3485" t="str">
            <v>MEMBRANA TRANSPARENTE KM</v>
          </cell>
          <cell r="B3485">
            <v>3640</v>
          </cell>
          <cell r="C3485" t="str">
            <v>UND</v>
          </cell>
          <cell r="D3485">
            <v>4368</v>
          </cell>
          <cell r="E3485">
            <v>698.88</v>
          </cell>
          <cell r="F3485">
            <v>5067</v>
          </cell>
        </row>
        <row r="3486">
          <cell r="A3486" t="str">
            <v>MEZCLADOR CON DUCHA</v>
          </cell>
          <cell r="B3486">
            <v>50</v>
          </cell>
          <cell r="C3486" t="str">
            <v>UND</v>
          </cell>
          <cell r="D3486">
            <v>60</v>
          </cell>
          <cell r="E3486">
            <v>9.6</v>
          </cell>
          <cell r="F3486">
            <v>70</v>
          </cell>
        </row>
        <row r="3487">
          <cell r="A3487" t="str">
            <v>MEZCLADOR SIN DUCHA</v>
          </cell>
          <cell r="B3487">
            <v>50</v>
          </cell>
          <cell r="C3487" t="str">
            <v>UND</v>
          </cell>
          <cell r="D3487">
            <v>60</v>
          </cell>
          <cell r="E3487">
            <v>9.6</v>
          </cell>
          <cell r="F3487">
            <v>70</v>
          </cell>
        </row>
        <row r="3488">
          <cell r="A3488" t="str">
            <v>MICRO INTERRUPTOR EUROPEA 2603-IR-GHLL</v>
          </cell>
          <cell r="B3488">
            <v>4900</v>
          </cell>
          <cell r="C3488" t="str">
            <v>UND</v>
          </cell>
          <cell r="D3488">
            <v>5880</v>
          </cell>
          <cell r="E3488">
            <v>940.80000000000007</v>
          </cell>
          <cell r="F3488">
            <v>6821</v>
          </cell>
        </row>
        <row r="3489">
          <cell r="A3489" t="str">
            <v>MICRO INTERRUPTOR EUROPEA M3A PBS</v>
          </cell>
          <cell r="B3489">
            <v>4018</v>
          </cell>
          <cell r="C3489" t="str">
            <v>UND</v>
          </cell>
          <cell r="D3489">
            <v>4821.5999999999995</v>
          </cell>
          <cell r="E3489">
            <v>771.4559999999999</v>
          </cell>
          <cell r="F3489">
            <v>5593</v>
          </cell>
        </row>
        <row r="3490">
          <cell r="A3490" t="str">
            <v>MICRO INTERRUPTOR EUROPEA MG2604 IRLHRS</v>
          </cell>
          <cell r="B3490">
            <v>4900</v>
          </cell>
          <cell r="C3490" t="str">
            <v>UND</v>
          </cell>
          <cell r="D3490">
            <v>5880</v>
          </cell>
          <cell r="E3490">
            <v>940.80000000000007</v>
          </cell>
          <cell r="F3490">
            <v>6821</v>
          </cell>
        </row>
        <row r="3491">
          <cell r="A3491" t="str">
            <v>MICRO INTERRUPTOR EUROPEA MJ12604 IRLHRL</v>
          </cell>
          <cell r="B3491">
            <v>5740</v>
          </cell>
          <cell r="C3491" t="str">
            <v>UND</v>
          </cell>
          <cell r="D3491">
            <v>6888</v>
          </cell>
          <cell r="E3491">
            <v>1102.08</v>
          </cell>
          <cell r="F3491">
            <v>7990</v>
          </cell>
        </row>
        <row r="3492">
          <cell r="A3492" t="str">
            <v>MICRO INTERRUPTOR REF:M3DPBF MERG</v>
          </cell>
          <cell r="B3492">
            <v>3920</v>
          </cell>
          <cell r="C3492" t="str">
            <v>UND</v>
          </cell>
          <cell r="D3492">
            <v>4704</v>
          </cell>
          <cell r="E3492">
            <v>752.64</v>
          </cell>
          <cell r="F3492">
            <v>5457</v>
          </cell>
        </row>
        <row r="3493">
          <cell r="A3493" t="str">
            <v>MINI INT 1X(10)A (10KA)125V TIPO C32H-DC</v>
          </cell>
          <cell r="B3493">
            <v>37000</v>
          </cell>
          <cell r="C3493" t="str">
            <v>UND</v>
          </cell>
          <cell r="D3493">
            <v>44400</v>
          </cell>
          <cell r="E3493">
            <v>7104</v>
          </cell>
          <cell r="F3493">
            <v>51504</v>
          </cell>
        </row>
        <row r="3494">
          <cell r="A3494" t="str">
            <v>MINI INT 1X(10)A (20KA)120V TIPO C60N</v>
          </cell>
          <cell r="B3494">
            <v>13700</v>
          </cell>
          <cell r="C3494" t="str">
            <v>UND</v>
          </cell>
          <cell r="D3494">
            <v>16440</v>
          </cell>
          <cell r="E3494">
            <v>2630.4</v>
          </cell>
          <cell r="F3494">
            <v>19070</v>
          </cell>
        </row>
        <row r="3495">
          <cell r="A3495" t="str">
            <v>MINI INT 1X(16)A (10KA)125V TIPO C32H-DC</v>
          </cell>
          <cell r="B3495">
            <v>37000</v>
          </cell>
          <cell r="C3495" t="str">
            <v>UND</v>
          </cell>
          <cell r="D3495">
            <v>44400</v>
          </cell>
          <cell r="E3495">
            <v>7104</v>
          </cell>
          <cell r="F3495">
            <v>51504</v>
          </cell>
        </row>
        <row r="3496">
          <cell r="A3496" t="str">
            <v>MINI INT 1X(16)A (20KA)120V TIPO C60N</v>
          </cell>
          <cell r="B3496">
            <v>13700</v>
          </cell>
          <cell r="C3496" t="str">
            <v>UND</v>
          </cell>
          <cell r="D3496">
            <v>16440</v>
          </cell>
          <cell r="E3496">
            <v>2630.4</v>
          </cell>
          <cell r="F3496">
            <v>19070</v>
          </cell>
        </row>
        <row r="3497">
          <cell r="A3497" t="str">
            <v>MINI INT 1X(2)A (20KA)120V TIPO C60N</v>
          </cell>
          <cell r="B3497">
            <v>21300</v>
          </cell>
          <cell r="C3497" t="str">
            <v>UND</v>
          </cell>
          <cell r="D3497">
            <v>25560</v>
          </cell>
          <cell r="E3497">
            <v>4089.6</v>
          </cell>
          <cell r="F3497">
            <v>29650</v>
          </cell>
        </row>
        <row r="3498">
          <cell r="A3498" t="str">
            <v>MINI INT 1X(20)A (10KA)125V TIPO C32H-DC</v>
          </cell>
          <cell r="B3498">
            <v>37000</v>
          </cell>
          <cell r="C3498" t="str">
            <v>UND</v>
          </cell>
          <cell r="D3498">
            <v>44400</v>
          </cell>
          <cell r="E3498">
            <v>7104</v>
          </cell>
          <cell r="F3498">
            <v>51504</v>
          </cell>
        </row>
        <row r="3499">
          <cell r="A3499" t="str">
            <v>MINI INT 1X(20)A (20KA)120V TIPO C60N</v>
          </cell>
          <cell r="B3499">
            <v>13700</v>
          </cell>
          <cell r="C3499" t="str">
            <v>UND</v>
          </cell>
          <cell r="D3499">
            <v>16440</v>
          </cell>
          <cell r="E3499">
            <v>2630.4</v>
          </cell>
          <cell r="F3499">
            <v>19070</v>
          </cell>
        </row>
        <row r="3500">
          <cell r="A3500" t="str">
            <v>MINI INT 1X(3)A (10KA)125V TIPO C32H-DC</v>
          </cell>
          <cell r="B3500">
            <v>37000</v>
          </cell>
          <cell r="C3500" t="str">
            <v>UND</v>
          </cell>
          <cell r="D3500">
            <v>44400</v>
          </cell>
          <cell r="E3500">
            <v>7104</v>
          </cell>
          <cell r="F3500">
            <v>51504</v>
          </cell>
        </row>
        <row r="3501">
          <cell r="A3501" t="str">
            <v>MINI INT 1X(3)A (20KA)120V TIPO C60N</v>
          </cell>
          <cell r="B3501">
            <v>21300</v>
          </cell>
          <cell r="C3501" t="str">
            <v>UND</v>
          </cell>
          <cell r="D3501">
            <v>25560</v>
          </cell>
          <cell r="E3501">
            <v>4089.6</v>
          </cell>
          <cell r="F3501">
            <v>29650</v>
          </cell>
        </row>
        <row r="3502">
          <cell r="A3502" t="str">
            <v>MINI INT 1X(32)A (20KA)120V TIPO C60N</v>
          </cell>
          <cell r="B3502">
            <v>13700</v>
          </cell>
          <cell r="C3502" t="str">
            <v>UND</v>
          </cell>
          <cell r="D3502">
            <v>16440</v>
          </cell>
          <cell r="E3502">
            <v>2630.4</v>
          </cell>
          <cell r="F3502">
            <v>19070</v>
          </cell>
        </row>
        <row r="3503">
          <cell r="A3503" t="str">
            <v>MINI INT 1X(4)A (25KA) TIPO C60L C</v>
          </cell>
          <cell r="B3503">
            <v>173650</v>
          </cell>
          <cell r="C3503" t="str">
            <v>UND</v>
          </cell>
          <cell r="D3503">
            <v>208380</v>
          </cell>
          <cell r="E3503">
            <v>33340.800000000003</v>
          </cell>
          <cell r="F3503">
            <v>241721</v>
          </cell>
        </row>
        <row r="3504">
          <cell r="A3504" t="str">
            <v>MINI INT 1X(6)A (20KA)120V TIPO C60N</v>
          </cell>
          <cell r="B3504">
            <v>13700</v>
          </cell>
          <cell r="C3504" t="str">
            <v>UND</v>
          </cell>
          <cell r="D3504">
            <v>16440</v>
          </cell>
          <cell r="E3504">
            <v>2630.4</v>
          </cell>
          <cell r="F3504">
            <v>19070</v>
          </cell>
        </row>
        <row r="3505">
          <cell r="A3505" t="str">
            <v>MINI INT 1X(63)A (20KA)120V TIPO C60N</v>
          </cell>
          <cell r="B3505">
            <v>28400</v>
          </cell>
          <cell r="C3505" t="str">
            <v>UND</v>
          </cell>
          <cell r="D3505">
            <v>34080</v>
          </cell>
          <cell r="E3505">
            <v>5452.8</v>
          </cell>
          <cell r="F3505">
            <v>39533</v>
          </cell>
        </row>
        <row r="3506">
          <cell r="A3506" t="str">
            <v>MINI INT 2X(1)A (20KA)125V TIPO C32H-CD</v>
          </cell>
          <cell r="B3506">
            <v>107000</v>
          </cell>
          <cell r="C3506" t="str">
            <v>UND</v>
          </cell>
          <cell r="D3506">
            <v>128400</v>
          </cell>
          <cell r="E3506">
            <v>20544</v>
          </cell>
          <cell r="F3506">
            <v>148944</v>
          </cell>
        </row>
        <row r="3507">
          <cell r="A3507" t="str">
            <v>MINI INT 2X(10)A (20KA)125V TIPO C32H-DC</v>
          </cell>
          <cell r="B3507">
            <v>107000</v>
          </cell>
          <cell r="C3507" t="str">
            <v>UND</v>
          </cell>
          <cell r="D3507">
            <v>128400</v>
          </cell>
          <cell r="E3507">
            <v>20544</v>
          </cell>
          <cell r="F3507">
            <v>148944</v>
          </cell>
        </row>
        <row r="3508">
          <cell r="A3508" t="str">
            <v>MINI INT 2X(10)A (25KA) TIPO C60L C</v>
          </cell>
          <cell r="B3508">
            <v>139000</v>
          </cell>
          <cell r="C3508" t="str">
            <v>UND</v>
          </cell>
          <cell r="D3508">
            <v>166800</v>
          </cell>
          <cell r="E3508">
            <v>26688</v>
          </cell>
          <cell r="F3508">
            <v>193488</v>
          </cell>
        </row>
        <row r="3509">
          <cell r="A3509" t="str">
            <v>MINI INT 2X(10)A TIPO C60A C</v>
          </cell>
          <cell r="B3509">
            <v>84200</v>
          </cell>
          <cell r="C3509" t="str">
            <v>UND</v>
          </cell>
          <cell r="D3509">
            <v>101040</v>
          </cell>
          <cell r="E3509">
            <v>16166.4</v>
          </cell>
          <cell r="F3509">
            <v>117206</v>
          </cell>
        </row>
        <row r="3510">
          <cell r="A3510" t="str">
            <v>MINI INT 2X(10)A TIPO C60HB</v>
          </cell>
          <cell r="B3510">
            <v>135000</v>
          </cell>
          <cell r="C3510" t="str">
            <v>UND</v>
          </cell>
          <cell r="D3510">
            <v>162000</v>
          </cell>
          <cell r="E3510">
            <v>25920</v>
          </cell>
          <cell r="F3510">
            <v>187920</v>
          </cell>
        </row>
        <row r="3511">
          <cell r="A3511" t="str">
            <v>MINI INT 2X(10)A TIPO C60L  C</v>
          </cell>
          <cell r="B3511">
            <v>159850</v>
          </cell>
          <cell r="C3511" t="str">
            <v>UND</v>
          </cell>
          <cell r="D3511">
            <v>191820</v>
          </cell>
          <cell r="E3511">
            <v>30691.200000000001</v>
          </cell>
          <cell r="F3511">
            <v>222511</v>
          </cell>
        </row>
        <row r="3512">
          <cell r="A3512" t="str">
            <v>MINI INT 2X(10)A TIPO NC100LH C</v>
          </cell>
          <cell r="B3512">
            <v>310500</v>
          </cell>
          <cell r="C3512" t="str">
            <v>UND</v>
          </cell>
          <cell r="D3512">
            <v>372600</v>
          </cell>
          <cell r="E3512">
            <v>59616</v>
          </cell>
          <cell r="F3512">
            <v>432216</v>
          </cell>
        </row>
        <row r="3513">
          <cell r="A3513" t="str">
            <v>MINI INT 2X(16)A (20KA)125V TIPO C32H-DC</v>
          </cell>
          <cell r="B3513">
            <v>107000</v>
          </cell>
          <cell r="C3513" t="str">
            <v>UND</v>
          </cell>
          <cell r="D3513">
            <v>128400</v>
          </cell>
          <cell r="E3513">
            <v>20544</v>
          </cell>
          <cell r="F3513">
            <v>148944</v>
          </cell>
        </row>
        <row r="3514">
          <cell r="A3514" t="str">
            <v>MINI INT 2X(16)A TIPO C60A C</v>
          </cell>
          <cell r="B3514">
            <v>84200</v>
          </cell>
          <cell r="C3514" t="str">
            <v>UND</v>
          </cell>
          <cell r="D3514">
            <v>101040</v>
          </cell>
          <cell r="E3514">
            <v>16166.4</v>
          </cell>
          <cell r="F3514">
            <v>117206</v>
          </cell>
        </row>
        <row r="3515">
          <cell r="A3515" t="str">
            <v>MINI INT 2X(16)A TIPO NC100LH C</v>
          </cell>
          <cell r="B3515">
            <v>266240</v>
          </cell>
          <cell r="C3515" t="str">
            <v>UND</v>
          </cell>
          <cell r="D3515">
            <v>319488</v>
          </cell>
          <cell r="E3515">
            <v>51118.080000000002</v>
          </cell>
          <cell r="F3515">
            <v>370606</v>
          </cell>
        </row>
        <row r="3516">
          <cell r="A3516" t="str">
            <v>MINI INT 2X(2)A (25KA) TIPO C60L C</v>
          </cell>
          <cell r="B3516">
            <v>190900</v>
          </cell>
          <cell r="C3516" t="str">
            <v>UND</v>
          </cell>
          <cell r="D3516">
            <v>229080</v>
          </cell>
          <cell r="E3516">
            <v>36652.800000000003</v>
          </cell>
          <cell r="F3516">
            <v>265733</v>
          </cell>
        </row>
        <row r="3517">
          <cell r="A3517" t="str">
            <v>MINI INT 2X(20)A (20KA)125V TIPO C32H-DC</v>
          </cell>
          <cell r="B3517">
            <v>107000</v>
          </cell>
          <cell r="C3517" t="str">
            <v>UND</v>
          </cell>
          <cell r="D3517">
            <v>128400</v>
          </cell>
          <cell r="E3517">
            <v>20544</v>
          </cell>
          <cell r="F3517">
            <v>148944</v>
          </cell>
        </row>
        <row r="3518">
          <cell r="A3518" t="str">
            <v>MINI INT 2X(20)A TIPO C60A C</v>
          </cell>
          <cell r="B3518">
            <v>84200</v>
          </cell>
          <cell r="C3518" t="str">
            <v>UND</v>
          </cell>
          <cell r="D3518">
            <v>101040</v>
          </cell>
          <cell r="E3518">
            <v>16166.4</v>
          </cell>
          <cell r="F3518">
            <v>117206</v>
          </cell>
        </row>
        <row r="3519">
          <cell r="A3519" t="str">
            <v>MINI INT 2X(26)A TIPO NC100LH C</v>
          </cell>
          <cell r="B3519">
            <v>318000</v>
          </cell>
          <cell r="C3519" t="str">
            <v>UND</v>
          </cell>
          <cell r="D3519">
            <v>381600</v>
          </cell>
          <cell r="E3519">
            <v>61056</v>
          </cell>
          <cell r="F3519">
            <v>442656</v>
          </cell>
        </row>
        <row r="3520">
          <cell r="A3520" t="str">
            <v>MINI INT 2X(4)A (20KA)220V TIPO C60N</v>
          </cell>
          <cell r="B3520">
            <v>74000</v>
          </cell>
          <cell r="C3520" t="str">
            <v>UND</v>
          </cell>
          <cell r="D3520">
            <v>88800</v>
          </cell>
          <cell r="E3520">
            <v>14208</v>
          </cell>
          <cell r="F3520">
            <v>103008</v>
          </cell>
        </row>
        <row r="3521">
          <cell r="A3521" t="str">
            <v>MINI INT 2X(6)A (20KA)125V TIPO C32H-DC</v>
          </cell>
          <cell r="B3521">
            <v>107000</v>
          </cell>
          <cell r="C3521" t="str">
            <v>UND</v>
          </cell>
          <cell r="D3521">
            <v>128400</v>
          </cell>
          <cell r="E3521">
            <v>20544</v>
          </cell>
          <cell r="F3521">
            <v>148944</v>
          </cell>
        </row>
        <row r="3522">
          <cell r="A3522" t="str">
            <v>MINI INT 2X(6)A (20KA)220V TIPO C60N</v>
          </cell>
          <cell r="B3522">
            <v>35400</v>
          </cell>
          <cell r="C3522" t="str">
            <v>UND</v>
          </cell>
          <cell r="D3522">
            <v>42480</v>
          </cell>
          <cell r="E3522">
            <v>6796.8</v>
          </cell>
          <cell r="F3522">
            <v>49277</v>
          </cell>
        </row>
        <row r="3523">
          <cell r="A3523" t="str">
            <v>MINI INT 2X(6)A (25KA) TIPO C60L C</v>
          </cell>
          <cell r="B3523">
            <v>170200</v>
          </cell>
          <cell r="C3523" t="str">
            <v>UND</v>
          </cell>
          <cell r="D3523">
            <v>204240</v>
          </cell>
          <cell r="E3523">
            <v>32678.400000000001</v>
          </cell>
          <cell r="F3523">
            <v>236918</v>
          </cell>
        </row>
        <row r="3524">
          <cell r="A3524" t="str">
            <v>MINI INT 2X(63)A TIPO NC100H C</v>
          </cell>
          <cell r="B3524">
            <v>258275</v>
          </cell>
          <cell r="C3524" t="str">
            <v>UND</v>
          </cell>
          <cell r="D3524">
            <v>309930</v>
          </cell>
          <cell r="E3524">
            <v>49588.800000000003</v>
          </cell>
          <cell r="F3524">
            <v>359519</v>
          </cell>
        </row>
        <row r="3525">
          <cell r="A3525" t="str">
            <v>MINI INT 2X(63)A TIPO NC100LH C</v>
          </cell>
          <cell r="B3525">
            <v>560000</v>
          </cell>
          <cell r="C3525" t="str">
            <v>UND</v>
          </cell>
          <cell r="D3525">
            <v>672000</v>
          </cell>
          <cell r="E3525">
            <v>107520</v>
          </cell>
          <cell r="F3525">
            <v>779520</v>
          </cell>
        </row>
        <row r="3526">
          <cell r="A3526" t="str">
            <v>MINI INT 3X(16)A TIPO NC100LH C</v>
          </cell>
          <cell r="B3526">
            <v>450800</v>
          </cell>
          <cell r="C3526" t="str">
            <v>UND</v>
          </cell>
          <cell r="D3526">
            <v>540960</v>
          </cell>
          <cell r="E3526">
            <v>86553.600000000006</v>
          </cell>
          <cell r="F3526">
            <v>627514</v>
          </cell>
        </row>
        <row r="3527">
          <cell r="A3527" t="str">
            <v>MINI INT 3X(3)A (20KA)220V TIPO C60N</v>
          </cell>
          <cell r="B3527">
            <v>89200</v>
          </cell>
          <cell r="C3527" t="str">
            <v>UND</v>
          </cell>
          <cell r="D3527">
            <v>107040</v>
          </cell>
          <cell r="E3527">
            <v>17126.400000000001</v>
          </cell>
          <cell r="F3527">
            <v>124166</v>
          </cell>
        </row>
        <row r="3528">
          <cell r="A3528" t="str">
            <v>MINI INT 3X(3)A (25KA) TIPO C60L C</v>
          </cell>
          <cell r="B3528">
            <v>255000</v>
          </cell>
          <cell r="C3528" t="str">
            <v>UND</v>
          </cell>
          <cell r="D3528">
            <v>306000</v>
          </cell>
          <cell r="E3528">
            <v>48960</v>
          </cell>
          <cell r="F3528">
            <v>354960</v>
          </cell>
        </row>
        <row r="3529">
          <cell r="A3529" t="str">
            <v>MINI INT 3X(80)A (20KA)220V NC100H(1)</v>
          </cell>
          <cell r="B3529">
            <v>131400</v>
          </cell>
          <cell r="C3529" t="str">
            <v>UND</v>
          </cell>
          <cell r="D3529">
            <v>157680</v>
          </cell>
          <cell r="E3529">
            <v>25228.799999999999</v>
          </cell>
          <cell r="F3529">
            <v>182909</v>
          </cell>
        </row>
        <row r="3530">
          <cell r="A3530" t="str">
            <v>MINI INT 4X(10)A TIPO C60A C</v>
          </cell>
          <cell r="B3530">
            <v>162240</v>
          </cell>
          <cell r="C3530" t="str">
            <v>UND</v>
          </cell>
          <cell r="D3530">
            <v>194688</v>
          </cell>
          <cell r="E3530">
            <v>31150.080000000002</v>
          </cell>
          <cell r="F3530">
            <v>225838</v>
          </cell>
        </row>
        <row r="3531">
          <cell r="A3531" t="str">
            <v>MINI INT 4X(16)A TIPO C60A C</v>
          </cell>
          <cell r="B3531">
            <v>155000</v>
          </cell>
          <cell r="C3531" t="str">
            <v>UND</v>
          </cell>
          <cell r="D3531">
            <v>186000</v>
          </cell>
          <cell r="E3531">
            <v>29760</v>
          </cell>
          <cell r="F3531">
            <v>215760</v>
          </cell>
        </row>
        <row r="3532">
          <cell r="A3532" t="str">
            <v>MINI INT. 3X(32)A. (20KA)  220V. TIPOC60</v>
          </cell>
          <cell r="B3532">
            <v>66700</v>
          </cell>
          <cell r="C3532" t="str">
            <v>UND</v>
          </cell>
          <cell r="D3532">
            <v>80040</v>
          </cell>
          <cell r="E3532">
            <v>12806.4</v>
          </cell>
          <cell r="F3532">
            <v>92846</v>
          </cell>
        </row>
        <row r="3533">
          <cell r="A3533" t="str">
            <v>MINI INT. 3X(50)A. (20KA)  220V. TIPOC60</v>
          </cell>
          <cell r="B3533">
            <v>117600</v>
          </cell>
          <cell r="C3533" t="str">
            <v>UND</v>
          </cell>
          <cell r="D3533">
            <v>141120</v>
          </cell>
          <cell r="E3533">
            <v>22579.200000000001</v>
          </cell>
          <cell r="F3533">
            <v>163699</v>
          </cell>
        </row>
        <row r="3534">
          <cell r="A3534" t="str">
            <v>MINIBLOQUE 100 PARES SIN RESINA</v>
          </cell>
          <cell r="B3534">
            <v>48015</v>
          </cell>
          <cell r="C3534" t="str">
            <v>UND</v>
          </cell>
          <cell r="D3534">
            <v>57618</v>
          </cell>
          <cell r="E3534">
            <v>9218.880000000001</v>
          </cell>
          <cell r="F3534">
            <v>66837</v>
          </cell>
        </row>
        <row r="3535">
          <cell r="A3535" t="str">
            <v>MINIBREAKER 1X2 A</v>
          </cell>
          <cell r="B3535">
            <v>14085</v>
          </cell>
          <cell r="C3535" t="str">
            <v>UND</v>
          </cell>
          <cell r="D3535">
            <v>16902</v>
          </cell>
          <cell r="E3535">
            <v>2704.32</v>
          </cell>
          <cell r="F3535">
            <v>19606</v>
          </cell>
        </row>
        <row r="3536">
          <cell r="A3536" t="str">
            <v>MINI-INTERRUPTOR 1 AMP A.B.B</v>
          </cell>
          <cell r="B3536">
            <v>89000</v>
          </cell>
          <cell r="C3536" t="str">
            <v>UND</v>
          </cell>
          <cell r="D3536">
            <v>106800</v>
          </cell>
          <cell r="E3536">
            <v>17088</v>
          </cell>
          <cell r="F3536">
            <v>123888</v>
          </cell>
        </row>
        <row r="3537">
          <cell r="A3537" t="str">
            <v>MOD.CONMUT L/PILOTO BLANCO DEKO</v>
          </cell>
          <cell r="B3537">
            <v>8740</v>
          </cell>
          <cell r="C3537" t="str">
            <v>UND</v>
          </cell>
          <cell r="D3537">
            <v>10488</v>
          </cell>
          <cell r="E3537">
            <v>1678.08</v>
          </cell>
          <cell r="F3537">
            <v>12166</v>
          </cell>
        </row>
        <row r="3538">
          <cell r="A3538" t="str">
            <v>MODEM TIPO CLMPCX.X,20MA,120V</v>
          </cell>
          <cell r="B3538">
            <v>500000</v>
          </cell>
          <cell r="C3538" t="str">
            <v>UND</v>
          </cell>
          <cell r="D3538">
            <v>600000</v>
          </cell>
          <cell r="E3538">
            <v>96000</v>
          </cell>
          <cell r="F3538">
            <v>696000</v>
          </cell>
        </row>
        <row r="3539">
          <cell r="A3539" t="str">
            <v>MODEM TIPO EXTERNO 9600 BAUDIOS ABB</v>
          </cell>
          <cell r="B3539">
            <v>1500000</v>
          </cell>
          <cell r="C3539" t="str">
            <v>UND</v>
          </cell>
          <cell r="D3539">
            <v>1800000</v>
          </cell>
          <cell r="E3539">
            <v>288000</v>
          </cell>
          <cell r="F3539">
            <v>2088000</v>
          </cell>
        </row>
        <row r="3540">
          <cell r="A3540" t="str">
            <v>MODEM TIPO PCMCL2.2 MARCA CONTROLLER</v>
          </cell>
          <cell r="B3540">
            <v>600000</v>
          </cell>
          <cell r="C3540" t="str">
            <v>UND</v>
          </cell>
          <cell r="D3540">
            <v>720000</v>
          </cell>
          <cell r="E3540">
            <v>115200</v>
          </cell>
          <cell r="F3540">
            <v>835200</v>
          </cell>
        </row>
        <row r="3541">
          <cell r="A3541" t="str">
            <v>MODULO BOTON  CIEGO MARFIL</v>
          </cell>
          <cell r="B3541">
            <v>490</v>
          </cell>
          <cell r="C3541" t="str">
            <v>UND</v>
          </cell>
          <cell r="D3541">
            <v>588</v>
          </cell>
          <cell r="E3541">
            <v>94.08</v>
          </cell>
          <cell r="F3541">
            <v>682</v>
          </cell>
        </row>
        <row r="3542">
          <cell r="A3542" t="str">
            <v>MODULO BOTON CIEGO TICINO B2000</v>
          </cell>
          <cell r="B3542">
            <v>6000</v>
          </cell>
          <cell r="C3542" t="str">
            <v>UND</v>
          </cell>
          <cell r="D3542">
            <v>7200</v>
          </cell>
          <cell r="E3542">
            <v>1152</v>
          </cell>
          <cell r="F3542">
            <v>8352</v>
          </cell>
        </row>
        <row r="3543">
          <cell r="A3543" t="str">
            <v>MODULO BOTON SALIDA CORDON T.V.</v>
          </cell>
          <cell r="B3543">
            <v>490</v>
          </cell>
          <cell r="C3543" t="str">
            <v>UND</v>
          </cell>
          <cell r="D3543">
            <v>588</v>
          </cell>
          <cell r="E3543">
            <v>94.08</v>
          </cell>
          <cell r="F3543">
            <v>682</v>
          </cell>
        </row>
        <row r="3544">
          <cell r="A3544" t="str">
            <v>MODULO BOTON TIMBRE</v>
          </cell>
          <cell r="B3544">
            <v>4550</v>
          </cell>
          <cell r="C3544" t="str">
            <v>UND</v>
          </cell>
          <cell r="D3544">
            <v>5460</v>
          </cell>
          <cell r="E3544">
            <v>873.6</v>
          </cell>
          <cell r="F3544">
            <v>6334</v>
          </cell>
        </row>
        <row r="3545">
          <cell r="A3545" t="str">
            <v>MODULO CONMUTABLE DOBLE 4 VIAS BLANCA</v>
          </cell>
          <cell r="B3545">
            <v>8150</v>
          </cell>
          <cell r="C3545" t="str">
            <v>UND</v>
          </cell>
          <cell r="D3545">
            <v>9780</v>
          </cell>
          <cell r="E3545">
            <v>1564.8</v>
          </cell>
          <cell r="F3545">
            <v>11345</v>
          </cell>
        </row>
        <row r="3546">
          <cell r="A3546" t="str">
            <v>MODULO CONMUTABLE DOBLE 4 VIAS MARFIL</v>
          </cell>
          <cell r="B3546">
            <v>8150</v>
          </cell>
          <cell r="C3546" t="str">
            <v>UND</v>
          </cell>
          <cell r="D3546">
            <v>9780</v>
          </cell>
          <cell r="E3546">
            <v>1564.8</v>
          </cell>
          <cell r="F3546">
            <v>11345</v>
          </cell>
        </row>
        <row r="3547">
          <cell r="A3547" t="str">
            <v>MODULO CONMUTABLE MARFIL FUTURA</v>
          </cell>
          <cell r="B3547">
            <v>540.40002441406284</v>
          </cell>
          <cell r="C3547" t="str">
            <v>UND</v>
          </cell>
          <cell r="D3547">
            <v>648.48002929687539</v>
          </cell>
          <cell r="E3547">
            <v>103.75680468750006</v>
          </cell>
          <cell r="F3547">
            <v>752</v>
          </cell>
        </row>
        <row r="3548">
          <cell r="A3548" t="str">
            <v>MODULO INTER SENCILLO L.P.</v>
          </cell>
          <cell r="B3548">
            <v>3000</v>
          </cell>
          <cell r="C3548" t="str">
            <v>UND</v>
          </cell>
          <cell r="D3548">
            <v>3600</v>
          </cell>
          <cell r="E3548">
            <v>576</v>
          </cell>
          <cell r="F3548">
            <v>4176</v>
          </cell>
        </row>
        <row r="3549">
          <cell r="A3549" t="str">
            <v>MODULO INTERRUPTOR BLANCO FUTURA</v>
          </cell>
          <cell r="B3549">
            <v>459.20001220703097</v>
          </cell>
          <cell r="C3549" t="str">
            <v>UND</v>
          </cell>
          <cell r="D3549">
            <v>551.04001464843714</v>
          </cell>
          <cell r="E3549">
            <v>88.166402343749937</v>
          </cell>
          <cell r="F3549">
            <v>639</v>
          </cell>
        </row>
        <row r="3550">
          <cell r="A3550" t="str">
            <v>MODULO INTERRUPTOR MARFIL FUTURA</v>
          </cell>
          <cell r="B3550">
            <v>341</v>
          </cell>
          <cell r="C3550" t="str">
            <v>UND</v>
          </cell>
          <cell r="D3550">
            <v>409.2</v>
          </cell>
          <cell r="E3550">
            <v>65.471999999999994</v>
          </cell>
          <cell r="F3550">
            <v>475</v>
          </cell>
        </row>
        <row r="3551">
          <cell r="A3551" t="str">
            <v>MODULO INTERRUPTOR MARFIL FUTURA</v>
          </cell>
          <cell r="B3551">
            <v>1221</v>
          </cell>
          <cell r="C3551" t="str">
            <v>UND</v>
          </cell>
          <cell r="D3551">
            <v>1465.2</v>
          </cell>
          <cell r="E3551">
            <v>234.43200000000002</v>
          </cell>
          <cell r="F3551">
            <v>1700</v>
          </cell>
        </row>
        <row r="3552">
          <cell r="A3552" t="str">
            <v>MODULO INTERRUPTOR SENCILLO</v>
          </cell>
          <cell r="B3552">
            <v>2800</v>
          </cell>
          <cell r="C3552" t="str">
            <v>UND</v>
          </cell>
          <cell r="D3552">
            <v>3360</v>
          </cell>
          <cell r="E3552">
            <v>537.6</v>
          </cell>
          <cell r="F3552">
            <v>3898</v>
          </cell>
        </row>
        <row r="3553">
          <cell r="A3553" t="str">
            <v>MODULO INTERRUPTOR SENCILLO LUZ PILOTO</v>
          </cell>
          <cell r="B3553">
            <v>4090</v>
          </cell>
          <cell r="C3553" t="str">
            <v>UND</v>
          </cell>
          <cell r="D3553">
            <v>4908</v>
          </cell>
          <cell r="E3553">
            <v>785.28</v>
          </cell>
          <cell r="F3553">
            <v>5693</v>
          </cell>
        </row>
        <row r="3554">
          <cell r="A3554" t="str">
            <v>MODULO INTERRUPTOR SENCILLO MARFIL</v>
          </cell>
          <cell r="B3554">
            <v>4920</v>
          </cell>
          <cell r="C3554" t="str">
            <v>UND</v>
          </cell>
          <cell r="D3554">
            <v>5904</v>
          </cell>
          <cell r="E3554">
            <v>944.64</v>
          </cell>
          <cell r="F3554">
            <v>6849</v>
          </cell>
        </row>
        <row r="3555">
          <cell r="A3555" t="str">
            <v>MODULO LA1EN20 TM</v>
          </cell>
          <cell r="B3555">
            <v>6652</v>
          </cell>
          <cell r="C3555" t="str">
            <v>UND</v>
          </cell>
          <cell r="D3555">
            <v>7982.4</v>
          </cell>
          <cell r="E3555">
            <v>1277.184</v>
          </cell>
          <cell r="F3555">
            <v>9260</v>
          </cell>
        </row>
        <row r="3556">
          <cell r="A3556" t="str">
            <v>MODULO LA1EN20 TM</v>
          </cell>
          <cell r="B3556">
            <v>9850.4003906249982</v>
          </cell>
          <cell r="C3556" t="str">
            <v>UND</v>
          </cell>
          <cell r="D3556">
            <v>11820.480468749998</v>
          </cell>
          <cell r="E3556">
            <v>1891.2768749999998</v>
          </cell>
          <cell r="F3556">
            <v>13712</v>
          </cell>
        </row>
        <row r="3557">
          <cell r="A3557" t="str">
            <v>MODULO LOGICO 230R (LOGO)</v>
          </cell>
          <cell r="B3557">
            <v>336000</v>
          </cell>
          <cell r="C3557" t="str">
            <v>UND</v>
          </cell>
          <cell r="D3557">
            <v>403200</v>
          </cell>
          <cell r="E3557">
            <v>64512</v>
          </cell>
          <cell r="F3557">
            <v>467712</v>
          </cell>
        </row>
        <row r="3558">
          <cell r="A3558" t="str">
            <v>MODULO PLACA DOBLE 4X4</v>
          </cell>
          <cell r="B3558">
            <v>4530</v>
          </cell>
          <cell r="C3558" t="str">
            <v>UND</v>
          </cell>
          <cell r="D3558">
            <v>5436</v>
          </cell>
          <cell r="E3558">
            <v>869.76</v>
          </cell>
          <cell r="F3558">
            <v>6306</v>
          </cell>
        </row>
        <row r="3559">
          <cell r="A3559" t="str">
            <v>MODULO PROTECCION 10-16</v>
          </cell>
          <cell r="B3559">
            <v>238000</v>
          </cell>
          <cell r="C3559" t="str">
            <v>UND</v>
          </cell>
          <cell r="D3559">
            <v>285600</v>
          </cell>
          <cell r="E3559">
            <v>45696</v>
          </cell>
          <cell r="F3559">
            <v>331296</v>
          </cell>
        </row>
        <row r="3560">
          <cell r="A3560" t="str">
            <v>MODULO PROTECCION 16-25</v>
          </cell>
          <cell r="B3560">
            <v>266000</v>
          </cell>
          <cell r="C3560" t="str">
            <v>UND</v>
          </cell>
          <cell r="D3560">
            <v>319200</v>
          </cell>
          <cell r="E3560">
            <v>51072</v>
          </cell>
          <cell r="F3560">
            <v>370272</v>
          </cell>
        </row>
        <row r="3561">
          <cell r="A3561" t="str">
            <v>MODULO PROTECCION 23-32</v>
          </cell>
          <cell r="B3561">
            <v>266000</v>
          </cell>
          <cell r="C3561" t="str">
            <v>UND</v>
          </cell>
          <cell r="D3561">
            <v>319200</v>
          </cell>
          <cell r="E3561">
            <v>51072</v>
          </cell>
          <cell r="F3561">
            <v>370272</v>
          </cell>
        </row>
        <row r="3562">
          <cell r="A3562" t="str">
            <v>MODULO PULSADOR PARA TEMPORIZADOR</v>
          </cell>
          <cell r="B3562">
            <v>6170</v>
          </cell>
          <cell r="C3562" t="str">
            <v>UND</v>
          </cell>
          <cell r="D3562">
            <v>7404</v>
          </cell>
          <cell r="E3562">
            <v>1184.6400000000001</v>
          </cell>
          <cell r="F3562">
            <v>8589</v>
          </cell>
        </row>
        <row r="3563">
          <cell r="A3563" t="str">
            <v>MODULO PULSADOR PARA TIMBRE BLANCO L/P</v>
          </cell>
          <cell r="B3563">
            <v>4090</v>
          </cell>
          <cell r="C3563" t="str">
            <v>UND</v>
          </cell>
          <cell r="D3563">
            <v>4908</v>
          </cell>
          <cell r="E3563">
            <v>785.28</v>
          </cell>
          <cell r="F3563">
            <v>5693</v>
          </cell>
        </row>
        <row r="3564">
          <cell r="A3564" t="str">
            <v>MODULO PULSADOR PARA TIMBRE MARFIL</v>
          </cell>
          <cell r="B3564">
            <v>4090</v>
          </cell>
          <cell r="C3564" t="str">
            <v>UND</v>
          </cell>
          <cell r="D3564">
            <v>4908</v>
          </cell>
          <cell r="E3564">
            <v>785.28</v>
          </cell>
          <cell r="F3564">
            <v>5693</v>
          </cell>
        </row>
        <row r="3565">
          <cell r="A3565" t="str">
            <v>MODULO PULSADOR TIMBRE BLANCO FUTURA</v>
          </cell>
          <cell r="B3565">
            <v>665</v>
          </cell>
          <cell r="C3565" t="str">
            <v>UND</v>
          </cell>
          <cell r="D3565">
            <v>798</v>
          </cell>
          <cell r="E3565">
            <v>127.68</v>
          </cell>
          <cell r="F3565">
            <v>926</v>
          </cell>
        </row>
        <row r="3566">
          <cell r="A3566" t="str">
            <v>MODULO PULSADOR TIMBRE MARFIL</v>
          </cell>
          <cell r="B3566">
            <v>408</v>
          </cell>
          <cell r="C3566" t="str">
            <v>UND</v>
          </cell>
          <cell r="D3566">
            <v>489.59999999999997</v>
          </cell>
          <cell r="E3566">
            <v>78.335999999999999</v>
          </cell>
          <cell r="F3566">
            <v>568</v>
          </cell>
        </row>
        <row r="3567">
          <cell r="A3567" t="str">
            <v>MODULO RC D09-D95</v>
          </cell>
          <cell r="B3567">
            <v>40000</v>
          </cell>
          <cell r="C3567" t="str">
            <v>UND</v>
          </cell>
          <cell r="D3567">
            <v>48000</v>
          </cell>
          <cell r="E3567">
            <v>7680</v>
          </cell>
          <cell r="F3567">
            <v>55680</v>
          </cell>
        </row>
        <row r="3568">
          <cell r="A3568" t="str">
            <v>MODULO RJ45 CATSE AZUL AMP</v>
          </cell>
          <cell r="B3568">
            <v>7287</v>
          </cell>
          <cell r="C3568" t="str">
            <v>UND</v>
          </cell>
          <cell r="D3568">
            <v>8744.4</v>
          </cell>
          <cell r="E3568">
            <v>1399.104</v>
          </cell>
          <cell r="F3568">
            <v>10144</v>
          </cell>
        </row>
        <row r="3569">
          <cell r="A3569" t="str">
            <v>MODULO SALIDA COAXIAL</v>
          </cell>
          <cell r="B3569">
            <v>6000</v>
          </cell>
          <cell r="C3569" t="str">
            <v>UND</v>
          </cell>
          <cell r="D3569">
            <v>7200</v>
          </cell>
          <cell r="E3569">
            <v>1152</v>
          </cell>
          <cell r="F3569">
            <v>8352</v>
          </cell>
        </row>
        <row r="3570">
          <cell r="A3570" t="str">
            <v>MODULO SALIDA CORDON TICINO</v>
          </cell>
          <cell r="B3570">
            <v>6000</v>
          </cell>
          <cell r="C3570" t="str">
            <v>UND</v>
          </cell>
          <cell r="D3570">
            <v>7200</v>
          </cell>
          <cell r="E3570">
            <v>1152</v>
          </cell>
          <cell r="F3570">
            <v>8352</v>
          </cell>
        </row>
        <row r="3571">
          <cell r="A3571" t="str">
            <v>MODULO SALIDA CORDON TV BLANCO</v>
          </cell>
          <cell r="B3571">
            <v>2770</v>
          </cell>
          <cell r="C3571" t="str">
            <v>UND</v>
          </cell>
          <cell r="D3571">
            <v>3324</v>
          </cell>
          <cell r="E3571">
            <v>531.84</v>
          </cell>
          <cell r="F3571">
            <v>3856</v>
          </cell>
        </row>
        <row r="3572">
          <cell r="A3572" t="str">
            <v>MODULO SALIDA T.V. AMERICANA</v>
          </cell>
          <cell r="B3572">
            <v>3000</v>
          </cell>
          <cell r="C3572" t="str">
            <v>UND</v>
          </cell>
          <cell r="D3572">
            <v>3600</v>
          </cell>
          <cell r="E3572">
            <v>576</v>
          </cell>
          <cell r="F3572">
            <v>4176</v>
          </cell>
        </row>
        <row r="3573">
          <cell r="A3573" t="str">
            <v>MODULO TELEFONICO AMERICANA MARFIL</v>
          </cell>
          <cell r="B3573">
            <v>3810</v>
          </cell>
          <cell r="C3573" t="str">
            <v>UND</v>
          </cell>
          <cell r="D3573">
            <v>4572</v>
          </cell>
          <cell r="E3573">
            <v>731.52</v>
          </cell>
          <cell r="F3573">
            <v>5304</v>
          </cell>
        </row>
        <row r="3574">
          <cell r="A3574" t="str">
            <v>MODULO TOMA CON POLO A TIERRA AISLADO</v>
          </cell>
          <cell r="B3574">
            <v>2170</v>
          </cell>
          <cell r="C3574" t="str">
            <v>UND</v>
          </cell>
          <cell r="D3574">
            <v>2604</v>
          </cell>
          <cell r="E3574">
            <v>416.64</v>
          </cell>
          <cell r="F3574">
            <v>3021</v>
          </cell>
        </row>
        <row r="3575">
          <cell r="A3575" t="str">
            <v>MODULO TOMA CON POLO TIERRA "TICINO"</v>
          </cell>
          <cell r="B3575">
            <v>2580</v>
          </cell>
          <cell r="C3575" t="str">
            <v>UND</v>
          </cell>
          <cell r="D3575">
            <v>3096</v>
          </cell>
          <cell r="E3575">
            <v>495.36</v>
          </cell>
          <cell r="F3575">
            <v>3591</v>
          </cell>
        </row>
        <row r="3576">
          <cell r="A3576" t="str">
            <v>MODULO TOMA COOR DOBLE P/TIERRA</v>
          </cell>
          <cell r="B3576">
            <v>5370</v>
          </cell>
          <cell r="C3576" t="str">
            <v>UND</v>
          </cell>
          <cell r="D3576">
            <v>6444</v>
          </cell>
          <cell r="E3576">
            <v>1031.04</v>
          </cell>
          <cell r="F3576">
            <v>7475</v>
          </cell>
        </row>
        <row r="3577">
          <cell r="A3577" t="str">
            <v>MODULO TOMA CORRIENTE C/POLO MARFIL</v>
          </cell>
          <cell r="B3577">
            <v>2640</v>
          </cell>
          <cell r="C3577" t="str">
            <v>UND</v>
          </cell>
          <cell r="D3577">
            <v>3168</v>
          </cell>
          <cell r="E3577">
            <v>506.88</v>
          </cell>
          <cell r="F3577">
            <v>3675</v>
          </cell>
        </row>
        <row r="3578">
          <cell r="A3578" t="str">
            <v>MODULO TOMA CORRIENTE MARFIL P/TIERRA</v>
          </cell>
          <cell r="B3578">
            <v>957</v>
          </cell>
          <cell r="C3578" t="str">
            <v>UND</v>
          </cell>
          <cell r="D3578">
            <v>1148.3999999999999</v>
          </cell>
          <cell r="E3578">
            <v>183.74399999999997</v>
          </cell>
          <cell r="F3578">
            <v>1332</v>
          </cell>
        </row>
        <row r="3579">
          <cell r="A3579" t="str">
            <v>MODULO TOMA CORRIENTE POLO A TIERRA</v>
          </cell>
          <cell r="B3579">
            <v>2640</v>
          </cell>
          <cell r="C3579" t="str">
            <v>UND</v>
          </cell>
          <cell r="D3579">
            <v>3168</v>
          </cell>
          <cell r="E3579">
            <v>506.88</v>
          </cell>
          <cell r="F3579">
            <v>3675</v>
          </cell>
        </row>
        <row r="3580">
          <cell r="A3580" t="str">
            <v>MODULO TOMA EUROAMERICANA</v>
          </cell>
          <cell r="B3580">
            <v>2473</v>
          </cell>
          <cell r="C3580" t="str">
            <v>UND</v>
          </cell>
          <cell r="D3580">
            <v>2967.6</v>
          </cell>
          <cell r="E3580">
            <v>474.81599999999997</v>
          </cell>
          <cell r="F3580">
            <v>3442</v>
          </cell>
        </row>
        <row r="3581">
          <cell r="A3581" t="str">
            <v>MODULO TOMA EUROPEA</v>
          </cell>
          <cell r="B3581">
            <v>2335</v>
          </cell>
          <cell r="C3581" t="str">
            <v>UND</v>
          </cell>
          <cell r="D3581">
            <v>2802</v>
          </cell>
          <cell r="E3581">
            <v>448.32</v>
          </cell>
          <cell r="F3581">
            <v>3250</v>
          </cell>
        </row>
        <row r="3582">
          <cell r="A3582" t="str">
            <v>MODULO TOMA RJ-45 UTP. CATEGORIA 5 E</v>
          </cell>
          <cell r="B3582">
            <v>9230</v>
          </cell>
          <cell r="C3582" t="str">
            <v>UND</v>
          </cell>
          <cell r="D3582">
            <v>11076</v>
          </cell>
          <cell r="E3582">
            <v>1772.16</v>
          </cell>
          <cell r="F3582">
            <v>12848</v>
          </cell>
        </row>
        <row r="3583">
          <cell r="A3583" t="str">
            <v>MODULO TOMA TELEFONICA AMERICANA</v>
          </cell>
          <cell r="B3583">
            <v>3810</v>
          </cell>
          <cell r="C3583" t="str">
            <v>UND</v>
          </cell>
          <cell r="D3583">
            <v>4572</v>
          </cell>
          <cell r="E3583">
            <v>731.52</v>
          </cell>
          <cell r="F3583">
            <v>5304</v>
          </cell>
        </row>
        <row r="3584">
          <cell r="A3584" t="str">
            <v>MODULO TOMA TELEFONICA COLOMBIANA</v>
          </cell>
          <cell r="B3584">
            <v>2200</v>
          </cell>
          <cell r="C3584" t="str">
            <v>UND</v>
          </cell>
          <cell r="D3584">
            <v>2640</v>
          </cell>
          <cell r="E3584">
            <v>422.40000000000003</v>
          </cell>
          <cell r="F3584">
            <v>3062</v>
          </cell>
        </row>
        <row r="3585">
          <cell r="A3585" t="str">
            <v>MOLDE DE 5/8 A No. 4 AWG REF. GY</v>
          </cell>
          <cell r="B3585">
            <v>9200</v>
          </cell>
          <cell r="C3585" t="str">
            <v>UND</v>
          </cell>
          <cell r="D3585">
            <v>11040</v>
          </cell>
          <cell r="E3585">
            <v>1766.4</v>
          </cell>
          <cell r="F3585">
            <v>12806</v>
          </cell>
        </row>
        <row r="3586">
          <cell r="A3586" t="str">
            <v>MOLDE DE SOLDADURA EXOTERMICA</v>
          </cell>
          <cell r="B3586">
            <v>105000</v>
          </cell>
          <cell r="C3586" t="str">
            <v>UND</v>
          </cell>
          <cell r="D3586">
            <v>126000</v>
          </cell>
          <cell r="E3586">
            <v>20160</v>
          </cell>
          <cell r="F3586">
            <v>146160</v>
          </cell>
        </row>
        <row r="3587">
          <cell r="A3587" t="str">
            <v>MONOMODO ST/PC DE 1-4 MTS RAYCHEM</v>
          </cell>
          <cell r="B3587">
            <v>59700</v>
          </cell>
          <cell r="C3587" t="str">
            <v>UND</v>
          </cell>
          <cell r="D3587">
            <v>71640</v>
          </cell>
          <cell r="E3587">
            <v>11462.4</v>
          </cell>
          <cell r="F3587">
            <v>83102</v>
          </cell>
        </row>
        <row r="3588">
          <cell r="A3588" t="str">
            <v>MONOMODO ST/PC DE 2-8 MTS</v>
          </cell>
          <cell r="B3588">
            <v>125000</v>
          </cell>
          <cell r="C3588" t="str">
            <v>UND</v>
          </cell>
          <cell r="D3588">
            <v>150000</v>
          </cell>
          <cell r="E3588">
            <v>24000</v>
          </cell>
          <cell r="F3588">
            <v>174000</v>
          </cell>
        </row>
        <row r="3589">
          <cell r="A3589" t="str">
            <v>MORDAZA RIENDA 3 TONELADAS</v>
          </cell>
          <cell r="B3589">
            <v>2160</v>
          </cell>
          <cell r="C3589" t="str">
            <v>UND</v>
          </cell>
          <cell r="D3589">
            <v>2592</v>
          </cell>
          <cell r="E3589">
            <v>414.72</v>
          </cell>
          <cell r="F3589">
            <v>3007</v>
          </cell>
        </row>
        <row r="3590">
          <cell r="A3590" t="str">
            <v>MORDAZA RIENDA 6 TONELADAS</v>
          </cell>
          <cell r="B3590">
            <v>2695</v>
          </cell>
          <cell r="C3590" t="str">
            <v>UND</v>
          </cell>
          <cell r="D3590">
            <v>3234</v>
          </cell>
          <cell r="E3590">
            <v>517.44000000000005</v>
          </cell>
          <cell r="F3590">
            <v>3751</v>
          </cell>
        </row>
        <row r="3591">
          <cell r="A3591" t="str">
            <v>MORTERO A.LAVADA 1:2</v>
          </cell>
          <cell r="B3591">
            <v>2100</v>
          </cell>
          <cell r="C3591" t="str">
            <v>UND</v>
          </cell>
          <cell r="D3591">
            <v>2520</v>
          </cell>
          <cell r="E3591">
            <v>403.2</v>
          </cell>
          <cell r="F3591">
            <v>2923</v>
          </cell>
        </row>
        <row r="3592">
          <cell r="A3592" t="str">
            <v>MOTOR  TRIFASICO 1200RPM 75 HP</v>
          </cell>
          <cell r="B3592">
            <v>8839300</v>
          </cell>
          <cell r="C3592" t="str">
            <v>UND</v>
          </cell>
          <cell r="D3592">
            <v>10607160</v>
          </cell>
          <cell r="E3592">
            <v>1697145.6</v>
          </cell>
          <cell r="F3592">
            <v>12304306</v>
          </cell>
        </row>
        <row r="3593">
          <cell r="A3593" t="str">
            <v>MOTOR MONO 1800 RPM 3.0HP 4 POLOS</v>
          </cell>
          <cell r="B3593">
            <v>604400</v>
          </cell>
          <cell r="C3593" t="str">
            <v>UND</v>
          </cell>
          <cell r="D3593">
            <v>725280</v>
          </cell>
          <cell r="E3593">
            <v>116044.8</v>
          </cell>
          <cell r="F3593">
            <v>841325</v>
          </cell>
        </row>
        <row r="3594">
          <cell r="A3594" t="str">
            <v>MOTOR MONO 3600 RPM 1/2HP 2 POLOS</v>
          </cell>
          <cell r="B3594">
            <v>69300</v>
          </cell>
          <cell r="C3594" t="str">
            <v>UND</v>
          </cell>
          <cell r="D3594">
            <v>83160</v>
          </cell>
          <cell r="E3594">
            <v>13305.6</v>
          </cell>
          <cell r="F3594">
            <v>96466</v>
          </cell>
        </row>
        <row r="3595">
          <cell r="A3595" t="str">
            <v>MOTOR MONO 3600 RPM 3.0HP 2 POLOS</v>
          </cell>
          <cell r="B3595">
            <v>350100</v>
          </cell>
          <cell r="C3595" t="str">
            <v>UND</v>
          </cell>
          <cell r="D3595">
            <v>420120</v>
          </cell>
          <cell r="E3595">
            <v>67219.199999999997</v>
          </cell>
          <cell r="F3595">
            <v>487339</v>
          </cell>
        </row>
        <row r="3596">
          <cell r="A3596" t="str">
            <v>MOTOR MONO 3600RPM 1.0HP 2 POLOS</v>
          </cell>
          <cell r="B3596">
            <v>225900</v>
          </cell>
          <cell r="C3596" t="str">
            <v>UND</v>
          </cell>
          <cell r="D3596">
            <v>271080</v>
          </cell>
          <cell r="E3596">
            <v>43372.800000000003</v>
          </cell>
          <cell r="F3596">
            <v>314453</v>
          </cell>
        </row>
        <row r="3597">
          <cell r="A3597" t="str">
            <v>MOTOR MONO CERRADO 1800RPM 1.0HP 4 POLOS</v>
          </cell>
          <cell r="B3597">
            <v>292200</v>
          </cell>
          <cell r="C3597" t="str">
            <v>UND</v>
          </cell>
          <cell r="D3597">
            <v>350640</v>
          </cell>
          <cell r="E3597">
            <v>56102.400000000001</v>
          </cell>
          <cell r="F3597">
            <v>406742</v>
          </cell>
        </row>
        <row r="3598">
          <cell r="A3598" t="str">
            <v>MOTOR MONO CERRADO 1800RPM 1.5HP 4 POLOS</v>
          </cell>
          <cell r="B3598">
            <v>331900</v>
          </cell>
          <cell r="C3598" t="str">
            <v>UND</v>
          </cell>
          <cell r="D3598">
            <v>398280</v>
          </cell>
          <cell r="E3598">
            <v>63724.800000000003</v>
          </cell>
          <cell r="F3598">
            <v>462005</v>
          </cell>
        </row>
        <row r="3599">
          <cell r="A3599" t="str">
            <v>MOTOR MONO CERRADO 1800RPM 1/2HP 4 POLOS</v>
          </cell>
          <cell r="B3599">
            <v>242400</v>
          </cell>
          <cell r="C3599" t="str">
            <v>UND</v>
          </cell>
          <cell r="D3599">
            <v>290880</v>
          </cell>
          <cell r="E3599">
            <v>46540.800000000003</v>
          </cell>
          <cell r="F3599">
            <v>337421</v>
          </cell>
        </row>
        <row r="3600">
          <cell r="A3600" t="str">
            <v>MOTOR MONO CERRADO 1800RPM 1/3HP 4 POLOS</v>
          </cell>
          <cell r="B3600">
            <v>223900</v>
          </cell>
          <cell r="C3600" t="str">
            <v>UND</v>
          </cell>
          <cell r="D3600">
            <v>268680</v>
          </cell>
          <cell r="E3600">
            <v>42988.800000000003</v>
          </cell>
          <cell r="F3600">
            <v>311669</v>
          </cell>
        </row>
        <row r="3601">
          <cell r="A3601" t="str">
            <v>MOTOR MONO CERRADO 1800RPM 2.0HP 4 POLOS</v>
          </cell>
          <cell r="B3601">
            <v>374000</v>
          </cell>
          <cell r="C3601" t="str">
            <v>UND</v>
          </cell>
          <cell r="D3601">
            <v>448800</v>
          </cell>
          <cell r="E3601">
            <v>71808</v>
          </cell>
          <cell r="F3601">
            <v>520608</v>
          </cell>
        </row>
        <row r="3602">
          <cell r="A3602" t="str">
            <v>MOTOR MONO CERRADO 1800RPM 2.0HP 4 POLOS</v>
          </cell>
          <cell r="B3602">
            <v>374000</v>
          </cell>
          <cell r="C3602" t="str">
            <v>UND</v>
          </cell>
          <cell r="D3602">
            <v>448800</v>
          </cell>
          <cell r="E3602">
            <v>71808</v>
          </cell>
          <cell r="F3602">
            <v>520608</v>
          </cell>
        </row>
        <row r="3603">
          <cell r="A3603" t="str">
            <v>MOTOR MONO CERRADO 1800RPM 3/4HP 4 POLOS</v>
          </cell>
          <cell r="B3603">
            <v>275600</v>
          </cell>
          <cell r="C3603" t="str">
            <v>UND</v>
          </cell>
          <cell r="D3603">
            <v>330720</v>
          </cell>
          <cell r="E3603">
            <v>52915.200000000004</v>
          </cell>
          <cell r="F3603">
            <v>383635</v>
          </cell>
        </row>
        <row r="3604">
          <cell r="A3604" t="str">
            <v>MOTOR MONO CERRADO 3600RPM 1.0HP 2POLOS</v>
          </cell>
          <cell r="B3604">
            <v>291200</v>
          </cell>
          <cell r="C3604" t="str">
            <v>UND</v>
          </cell>
          <cell r="D3604">
            <v>349440</v>
          </cell>
          <cell r="E3604">
            <v>55910.400000000001</v>
          </cell>
          <cell r="F3604">
            <v>405350</v>
          </cell>
        </row>
        <row r="3605">
          <cell r="A3605" t="str">
            <v>MOTOR MONO CERRADO 3600RPM 2.0HP 2POLOS</v>
          </cell>
          <cell r="B3605">
            <v>321400</v>
          </cell>
          <cell r="C3605" t="str">
            <v>UND</v>
          </cell>
          <cell r="D3605">
            <v>385680</v>
          </cell>
          <cell r="E3605">
            <v>61708.800000000003</v>
          </cell>
          <cell r="F3605">
            <v>447389</v>
          </cell>
        </row>
        <row r="3606">
          <cell r="A3606" t="str">
            <v>MOTOR MONO CERRADO 3600RPM 3.0HP 2 POLOS</v>
          </cell>
          <cell r="B3606">
            <v>375000</v>
          </cell>
          <cell r="C3606" t="str">
            <v>UND</v>
          </cell>
          <cell r="D3606">
            <v>450000</v>
          </cell>
          <cell r="E3606">
            <v>72000</v>
          </cell>
          <cell r="F3606">
            <v>522000</v>
          </cell>
        </row>
        <row r="3607">
          <cell r="A3607" t="str">
            <v>MOTOR MONO CERRADO P.LAVAR 1800RPM 1/2HP</v>
          </cell>
          <cell r="B3607">
            <v>157200</v>
          </cell>
          <cell r="C3607" t="str">
            <v>UND</v>
          </cell>
          <cell r="D3607">
            <v>188640</v>
          </cell>
          <cell r="E3607">
            <v>30182.400000000001</v>
          </cell>
          <cell r="F3607">
            <v>218822</v>
          </cell>
        </row>
        <row r="3608">
          <cell r="A3608" t="str">
            <v>MOTOR MONO CERRADO P.LAVAR 1800RPM 1/2HP</v>
          </cell>
          <cell r="B3608">
            <v>171800</v>
          </cell>
          <cell r="C3608" t="str">
            <v>UND</v>
          </cell>
          <cell r="D3608">
            <v>206160</v>
          </cell>
          <cell r="E3608">
            <v>32985.599999999999</v>
          </cell>
          <cell r="F3608">
            <v>239146</v>
          </cell>
        </row>
        <row r="3609">
          <cell r="A3609" t="str">
            <v>MOTOR MONOFASICO 1800RPM 1.0HP 4 POLOS</v>
          </cell>
          <cell r="B3609">
            <v>226600</v>
          </cell>
          <cell r="C3609" t="str">
            <v>UND</v>
          </cell>
          <cell r="D3609">
            <v>271920</v>
          </cell>
          <cell r="E3609">
            <v>43507.200000000004</v>
          </cell>
          <cell r="F3609">
            <v>315427</v>
          </cell>
        </row>
        <row r="3610">
          <cell r="A3610" t="str">
            <v>MOTOR MONOFASICO 1800RPM 1.5HP 4 POLOS</v>
          </cell>
          <cell r="B3610">
            <v>271800</v>
          </cell>
          <cell r="C3610" t="str">
            <v>UND</v>
          </cell>
          <cell r="D3610">
            <v>326160</v>
          </cell>
          <cell r="E3610">
            <v>52185.599999999999</v>
          </cell>
          <cell r="F3610">
            <v>378346</v>
          </cell>
        </row>
        <row r="3611">
          <cell r="A3611" t="str">
            <v>MOTOR MONOFASICO 1800RPM 1/2HP 4 POLOS</v>
          </cell>
          <cell r="B3611">
            <v>187000</v>
          </cell>
          <cell r="C3611" t="str">
            <v>UND</v>
          </cell>
          <cell r="D3611">
            <v>224400</v>
          </cell>
          <cell r="E3611">
            <v>35904</v>
          </cell>
          <cell r="F3611">
            <v>260304</v>
          </cell>
        </row>
        <row r="3612">
          <cell r="A3612" t="str">
            <v>MOTOR MONOFASICO 1800RPM 1/3HP 4 POLOS</v>
          </cell>
          <cell r="B3612">
            <v>168400</v>
          </cell>
          <cell r="C3612" t="str">
            <v>UND</v>
          </cell>
          <cell r="D3612">
            <v>202080</v>
          </cell>
          <cell r="E3612">
            <v>32332.799999999999</v>
          </cell>
          <cell r="F3612">
            <v>234413</v>
          </cell>
        </row>
        <row r="3613">
          <cell r="A3613" t="str">
            <v>MOTOR MONOFASICO 1800RPM 2.0HP 4POLOS</v>
          </cell>
          <cell r="B3613">
            <v>341300</v>
          </cell>
          <cell r="C3613" t="str">
            <v>UND</v>
          </cell>
          <cell r="D3613">
            <v>409560</v>
          </cell>
          <cell r="E3613">
            <v>65529.599999999999</v>
          </cell>
          <cell r="F3613">
            <v>475090</v>
          </cell>
        </row>
        <row r="3614">
          <cell r="A3614" t="str">
            <v>MOTOR MONOFASICO 1800RPM 3/4HP 4 POLOS</v>
          </cell>
          <cell r="B3614">
            <v>215700</v>
          </cell>
          <cell r="C3614" t="str">
            <v>UND</v>
          </cell>
          <cell r="D3614">
            <v>258840</v>
          </cell>
          <cell r="E3614">
            <v>41414.400000000001</v>
          </cell>
          <cell r="F3614">
            <v>300254</v>
          </cell>
        </row>
        <row r="3615">
          <cell r="A3615" t="str">
            <v>MOTOR MONOFASICO 3600 RPM 1/3HP 2 POLOS</v>
          </cell>
          <cell r="B3615">
            <v>171200</v>
          </cell>
          <cell r="C3615" t="str">
            <v>UND</v>
          </cell>
          <cell r="D3615">
            <v>205440</v>
          </cell>
          <cell r="E3615">
            <v>32870.400000000001</v>
          </cell>
          <cell r="F3615">
            <v>238310</v>
          </cell>
        </row>
        <row r="3616">
          <cell r="A3616" t="str">
            <v>MOTOR MONOFASICO 3600ROM 3/4HP 2 POLOS</v>
          </cell>
          <cell r="B3616">
            <v>210600</v>
          </cell>
          <cell r="C3616" t="str">
            <v>UND</v>
          </cell>
          <cell r="D3616">
            <v>252720</v>
          </cell>
          <cell r="E3616">
            <v>40435.200000000004</v>
          </cell>
          <cell r="F3616">
            <v>293155</v>
          </cell>
        </row>
        <row r="3617">
          <cell r="A3617" t="str">
            <v>MOTOR MONOFASICO 3600RPM 1.5HP 2 POLOS</v>
          </cell>
          <cell r="B3617">
            <v>253800</v>
          </cell>
          <cell r="C3617" t="str">
            <v>UND</v>
          </cell>
          <cell r="D3617">
            <v>304560</v>
          </cell>
          <cell r="E3617">
            <v>48729.599999999999</v>
          </cell>
          <cell r="F3617">
            <v>353290</v>
          </cell>
        </row>
        <row r="3618">
          <cell r="A3618" t="str">
            <v>MOTOR MONOFASICO 3600RPM 1/2HP 2 POLOS</v>
          </cell>
          <cell r="B3618">
            <v>191500</v>
          </cell>
          <cell r="C3618" t="str">
            <v>UND</v>
          </cell>
          <cell r="D3618">
            <v>229800</v>
          </cell>
          <cell r="E3618">
            <v>36768</v>
          </cell>
          <cell r="F3618">
            <v>266568</v>
          </cell>
        </row>
        <row r="3619">
          <cell r="A3619" t="str">
            <v>MOTOR MONOFASICO 3600RPM 2.0HP 2 POLOS</v>
          </cell>
          <cell r="B3619">
            <v>289900</v>
          </cell>
          <cell r="C3619" t="str">
            <v>UND</v>
          </cell>
          <cell r="D3619">
            <v>347880</v>
          </cell>
          <cell r="E3619">
            <v>55660.800000000003</v>
          </cell>
          <cell r="F3619">
            <v>403541</v>
          </cell>
        </row>
        <row r="3620">
          <cell r="A3620" t="str">
            <v>MOTOR TRIF 1.15HP 1690 EBERLE</v>
          </cell>
          <cell r="B3620">
            <v>172872</v>
          </cell>
          <cell r="C3620" t="str">
            <v>UND</v>
          </cell>
          <cell r="D3620">
            <v>207446.39999999999</v>
          </cell>
          <cell r="E3620">
            <v>33191.423999999999</v>
          </cell>
          <cell r="F3620">
            <v>240638</v>
          </cell>
        </row>
        <row r="3621">
          <cell r="A3621" t="str">
            <v>MOTOR TRIF, 3600RPM 70HP 2 POLOS</v>
          </cell>
          <cell r="B3621">
            <v>2338600</v>
          </cell>
          <cell r="C3621" t="str">
            <v>UND</v>
          </cell>
          <cell r="D3621">
            <v>2806320</v>
          </cell>
          <cell r="E3621">
            <v>449011.20000000001</v>
          </cell>
          <cell r="F3621">
            <v>3255331</v>
          </cell>
        </row>
        <row r="3622">
          <cell r="A3622" t="str">
            <v>MOTOR TRIF. 1200RPM 4.8HP 6 POLOS</v>
          </cell>
          <cell r="B3622">
            <v>977000</v>
          </cell>
          <cell r="C3622" t="str">
            <v>UND</v>
          </cell>
          <cell r="D3622">
            <v>1172400</v>
          </cell>
          <cell r="E3622">
            <v>187584</v>
          </cell>
          <cell r="F3622">
            <v>1359984</v>
          </cell>
        </row>
        <row r="3623">
          <cell r="A3623" t="str">
            <v>MOTOR TRIF. 1200RPM 50HP 2 POLOS</v>
          </cell>
          <cell r="B3623">
            <v>6680500</v>
          </cell>
          <cell r="C3623" t="str">
            <v>UND</v>
          </cell>
          <cell r="D3623">
            <v>8016600</v>
          </cell>
          <cell r="E3623">
            <v>1282656</v>
          </cell>
          <cell r="F3623">
            <v>9299256</v>
          </cell>
        </row>
        <row r="3624">
          <cell r="A3624" t="str">
            <v>MOTOR TRIF. 1200RPM 6.6HP 6POLOS</v>
          </cell>
          <cell r="B3624">
            <v>452825.8125</v>
          </cell>
          <cell r="C3624" t="str">
            <v>UND</v>
          </cell>
          <cell r="D3624">
            <v>543390.97499999998</v>
          </cell>
          <cell r="E3624">
            <v>86942.555999999997</v>
          </cell>
          <cell r="F3624">
            <v>630334</v>
          </cell>
        </row>
        <row r="3625">
          <cell r="A3625" t="str">
            <v>MOTOR TRIF. 1800 RPM 36HP 4 POLOS</v>
          </cell>
          <cell r="B3625">
            <v>3141800</v>
          </cell>
          <cell r="C3625" t="str">
            <v>UND</v>
          </cell>
          <cell r="D3625">
            <v>3770160</v>
          </cell>
          <cell r="E3625">
            <v>603225.59999999998</v>
          </cell>
          <cell r="F3625">
            <v>4373386</v>
          </cell>
        </row>
        <row r="3626">
          <cell r="A3626" t="str">
            <v>MOTOR TRIF. 1800RPM 0.75HP 4 POLOS A.B.B</v>
          </cell>
          <cell r="B3626">
            <v>82790.3984375</v>
          </cell>
          <cell r="C3626" t="str">
            <v>UND</v>
          </cell>
          <cell r="D3626">
            <v>99348.478124999994</v>
          </cell>
          <cell r="E3626">
            <v>15895.7565</v>
          </cell>
          <cell r="F3626">
            <v>115244</v>
          </cell>
        </row>
        <row r="3627">
          <cell r="A3627" t="str">
            <v>MOTOR TRIF. 1800RPM 1.5HP 4 POLOS ABB</v>
          </cell>
          <cell r="B3627">
            <v>113766.3984375</v>
          </cell>
          <cell r="C3627" t="str">
            <v>UND</v>
          </cell>
          <cell r="D3627">
            <v>136519.67812500001</v>
          </cell>
          <cell r="E3627">
            <v>21843.148500000003</v>
          </cell>
          <cell r="F3627">
            <v>158363</v>
          </cell>
        </row>
        <row r="3628">
          <cell r="A3628" t="str">
            <v>MOTOR TRIF. 1800RPM 25HP 4 POLOS</v>
          </cell>
          <cell r="B3628">
            <v>953964</v>
          </cell>
          <cell r="C3628" t="str">
            <v>UND</v>
          </cell>
          <cell r="D3628">
            <v>1144756.8</v>
          </cell>
          <cell r="E3628">
            <v>183161.08800000002</v>
          </cell>
          <cell r="F3628">
            <v>1327918</v>
          </cell>
        </row>
        <row r="3629">
          <cell r="A3629" t="str">
            <v>MOTOR TRIF. 1800RPM 2HP 4 POLOS A.B.B</v>
          </cell>
          <cell r="B3629">
            <v>134041.59375</v>
          </cell>
          <cell r="C3629" t="str">
            <v>UND</v>
          </cell>
          <cell r="D3629">
            <v>160849.91250000001</v>
          </cell>
          <cell r="E3629">
            <v>25735.986000000001</v>
          </cell>
          <cell r="F3629">
            <v>186586</v>
          </cell>
        </row>
        <row r="3630">
          <cell r="A3630" t="str">
            <v>MOTOR TRIF. 3600RPM 1.0HP 2 POLOS</v>
          </cell>
          <cell r="B3630">
            <v>265600</v>
          </cell>
          <cell r="C3630" t="str">
            <v>UND</v>
          </cell>
          <cell r="D3630">
            <v>318720</v>
          </cell>
          <cell r="E3630">
            <v>50995.200000000004</v>
          </cell>
          <cell r="F3630">
            <v>369715</v>
          </cell>
        </row>
        <row r="3631">
          <cell r="A3631" t="str">
            <v>MOTOR TRIF. 3600RPM 12.0HP 260V.</v>
          </cell>
          <cell r="B3631">
            <v>1068000</v>
          </cell>
          <cell r="C3631" t="str">
            <v>UND</v>
          </cell>
          <cell r="D3631">
            <v>1281600</v>
          </cell>
          <cell r="E3631">
            <v>205056</v>
          </cell>
          <cell r="F3631">
            <v>1486656</v>
          </cell>
        </row>
        <row r="3632">
          <cell r="A3632" t="str">
            <v>MOTOR TRIF. 3600RPM 15.HP 2 POLOS</v>
          </cell>
          <cell r="B3632">
            <v>1446200</v>
          </cell>
          <cell r="C3632" t="str">
            <v>UND</v>
          </cell>
          <cell r="D3632">
            <v>1735440</v>
          </cell>
          <cell r="E3632">
            <v>277670.40000000002</v>
          </cell>
          <cell r="F3632">
            <v>2013110</v>
          </cell>
        </row>
        <row r="3633">
          <cell r="A3633" t="str">
            <v>MOTOR TRIF. 3600RPM 3.0HP 2 POLOS</v>
          </cell>
          <cell r="B3633">
            <v>488600</v>
          </cell>
          <cell r="C3633" t="str">
            <v>UND</v>
          </cell>
          <cell r="D3633">
            <v>586320</v>
          </cell>
          <cell r="E3633">
            <v>93811.199999999997</v>
          </cell>
          <cell r="F3633">
            <v>680131</v>
          </cell>
        </row>
        <row r="3634">
          <cell r="A3634" t="str">
            <v>MOTOR TRIF. 3600RPM 3.6HP 2 POLOS A.B.B</v>
          </cell>
          <cell r="B3634">
            <v>199465.20312500003</v>
          </cell>
          <cell r="C3634" t="str">
            <v>UND</v>
          </cell>
          <cell r="D3634">
            <v>239358.24375000002</v>
          </cell>
          <cell r="E3634">
            <v>38297.319000000003</v>
          </cell>
          <cell r="F3634">
            <v>277656</v>
          </cell>
        </row>
        <row r="3635">
          <cell r="A3635" t="str">
            <v>MOTOR TRIF. 3600RPM 4.0HP 2 POLOS</v>
          </cell>
          <cell r="B3635">
            <v>539200</v>
          </cell>
          <cell r="C3635" t="str">
            <v>UND</v>
          </cell>
          <cell r="D3635">
            <v>647040</v>
          </cell>
          <cell r="E3635">
            <v>103526.40000000001</v>
          </cell>
          <cell r="F3635">
            <v>750566</v>
          </cell>
        </row>
        <row r="3636">
          <cell r="A3636" t="str">
            <v>MOTOR TRIF. 3600RPM 5.0HP 2 POLOS</v>
          </cell>
          <cell r="B3636">
            <v>610800</v>
          </cell>
          <cell r="C3636" t="str">
            <v>UND</v>
          </cell>
          <cell r="D3636">
            <v>732960</v>
          </cell>
          <cell r="E3636">
            <v>117273.60000000001</v>
          </cell>
          <cell r="F3636">
            <v>850234</v>
          </cell>
        </row>
        <row r="3637">
          <cell r="A3637" t="str">
            <v>MOTOR TRIF. 3600RPM 6.6HP 2 POLOS</v>
          </cell>
          <cell r="B3637">
            <v>721400</v>
          </cell>
          <cell r="C3637" t="str">
            <v>UND</v>
          </cell>
          <cell r="D3637">
            <v>865680</v>
          </cell>
          <cell r="E3637">
            <v>138508.79999999999</v>
          </cell>
          <cell r="F3637">
            <v>1004189</v>
          </cell>
        </row>
        <row r="3638">
          <cell r="A3638" t="str">
            <v>MOTOR TRIF.10HP 3600RPM</v>
          </cell>
          <cell r="B3638">
            <v>948400</v>
          </cell>
          <cell r="C3638" t="str">
            <v>UND</v>
          </cell>
          <cell r="D3638">
            <v>1138080</v>
          </cell>
          <cell r="E3638">
            <v>182092.80000000002</v>
          </cell>
          <cell r="F3638">
            <v>1320173</v>
          </cell>
        </row>
        <row r="3639">
          <cell r="A3639" t="str">
            <v>MOTOR TRIF.1800 RPM  15HP 4 POLOS</v>
          </cell>
          <cell r="B3639">
            <v>1185100</v>
          </cell>
          <cell r="C3639" t="str">
            <v>UND</v>
          </cell>
          <cell r="D3639">
            <v>1422120</v>
          </cell>
          <cell r="E3639">
            <v>227539.20000000001</v>
          </cell>
          <cell r="F3639">
            <v>1649659</v>
          </cell>
        </row>
        <row r="3640">
          <cell r="A3640" t="str">
            <v>MOTOR TRIF.1800 RPM 2.0HP 9 POLOS</v>
          </cell>
          <cell r="B3640">
            <v>431400</v>
          </cell>
          <cell r="C3640" t="str">
            <v>UND</v>
          </cell>
          <cell r="D3640">
            <v>517680</v>
          </cell>
          <cell r="E3640">
            <v>82828.800000000003</v>
          </cell>
          <cell r="F3640">
            <v>600509</v>
          </cell>
        </row>
        <row r="3641">
          <cell r="A3641" t="str">
            <v>MOTOR TRIF.1800 RPM 20HP 4 POLOS</v>
          </cell>
          <cell r="B3641">
            <v>1860100</v>
          </cell>
          <cell r="C3641" t="str">
            <v>UND</v>
          </cell>
          <cell r="D3641">
            <v>2232120</v>
          </cell>
          <cell r="E3641">
            <v>357139.20000000001</v>
          </cell>
          <cell r="F3641">
            <v>2589259</v>
          </cell>
        </row>
        <row r="3642">
          <cell r="A3642" t="str">
            <v>MOTOR TRIF.3600RPM 2.0HP 2 POLOS</v>
          </cell>
          <cell r="B3642">
            <v>386800</v>
          </cell>
          <cell r="C3642" t="str">
            <v>UND</v>
          </cell>
          <cell r="D3642">
            <v>464160</v>
          </cell>
          <cell r="E3642">
            <v>74265.600000000006</v>
          </cell>
          <cell r="F3642">
            <v>538426</v>
          </cell>
        </row>
        <row r="3643">
          <cell r="A3643" t="str">
            <v>MOTOR TRIF.4HP 900 RPM 220/440V</v>
          </cell>
          <cell r="B3643">
            <v>1118600</v>
          </cell>
          <cell r="C3643" t="str">
            <v>UND</v>
          </cell>
          <cell r="D3643">
            <v>1342320</v>
          </cell>
          <cell r="E3643">
            <v>214771.20000000001</v>
          </cell>
          <cell r="F3643">
            <v>1557091</v>
          </cell>
        </row>
        <row r="3644">
          <cell r="A3644" t="str">
            <v>MOTOR TRIF.900 RPM  5HP 220/440V C/RODIL</v>
          </cell>
          <cell r="B3644">
            <v>1329500</v>
          </cell>
          <cell r="C3644" t="str">
            <v>UND</v>
          </cell>
          <cell r="D3644">
            <v>1595400</v>
          </cell>
          <cell r="E3644">
            <v>255264</v>
          </cell>
          <cell r="F3644">
            <v>1850664</v>
          </cell>
        </row>
        <row r="3645">
          <cell r="A3645" t="str">
            <v>MOTOR TRIFASICO 1200 RPM 0.5HP 6 POLOS</v>
          </cell>
          <cell r="B3645">
            <v>317600</v>
          </cell>
          <cell r="C3645" t="str">
            <v>UND</v>
          </cell>
          <cell r="D3645">
            <v>381120</v>
          </cell>
          <cell r="E3645">
            <v>60979.200000000004</v>
          </cell>
          <cell r="F3645">
            <v>442099</v>
          </cell>
        </row>
        <row r="3646">
          <cell r="A3646" t="str">
            <v>MOTOR TRIFASICO 1200 RPM 0.6HP 6 POLOS</v>
          </cell>
          <cell r="B3646">
            <v>328800</v>
          </cell>
          <cell r="C3646" t="str">
            <v>UND</v>
          </cell>
          <cell r="D3646">
            <v>394560</v>
          </cell>
          <cell r="E3646">
            <v>63129.599999999999</v>
          </cell>
          <cell r="F3646">
            <v>457690</v>
          </cell>
        </row>
        <row r="3647">
          <cell r="A3647" t="str">
            <v>MOTOR TRIFASICO 1200 RPM 0.75HP 6 POLOS</v>
          </cell>
          <cell r="B3647">
            <v>396900</v>
          </cell>
          <cell r="C3647" t="str">
            <v>UND</v>
          </cell>
          <cell r="D3647">
            <v>476280</v>
          </cell>
          <cell r="E3647">
            <v>76204.800000000003</v>
          </cell>
          <cell r="F3647">
            <v>552485</v>
          </cell>
        </row>
        <row r="3648">
          <cell r="A3648" t="str">
            <v>MOTOR TRIFASICO 1200 RPM 1.2HP 6 POLOS</v>
          </cell>
          <cell r="B3648">
            <v>487500</v>
          </cell>
          <cell r="C3648" t="str">
            <v>UND</v>
          </cell>
          <cell r="D3648">
            <v>585000</v>
          </cell>
          <cell r="E3648">
            <v>93600</v>
          </cell>
          <cell r="F3648">
            <v>678600</v>
          </cell>
        </row>
        <row r="3649">
          <cell r="A3649" t="str">
            <v>MOTOR TRIFASICO 1200 RPM 1.5HP 6 POLOS</v>
          </cell>
          <cell r="B3649">
            <v>499600</v>
          </cell>
          <cell r="C3649" t="str">
            <v>UND</v>
          </cell>
          <cell r="D3649">
            <v>599520</v>
          </cell>
          <cell r="E3649">
            <v>95923.199999999997</v>
          </cell>
          <cell r="F3649">
            <v>695443</v>
          </cell>
        </row>
        <row r="3650">
          <cell r="A3650" t="str">
            <v>MOTOR TRIFASICO 1200 RPM 18HP 6 POLOS</v>
          </cell>
          <cell r="B3650">
            <v>2287700</v>
          </cell>
          <cell r="C3650" t="str">
            <v>UND</v>
          </cell>
          <cell r="D3650">
            <v>2745240</v>
          </cell>
          <cell r="E3650">
            <v>439238.40000000002</v>
          </cell>
          <cell r="F3650">
            <v>3184478</v>
          </cell>
        </row>
        <row r="3651">
          <cell r="A3651" t="str">
            <v>MOTOR TRIFASICO 1200 RPM 2.0HP 6 POLOS</v>
          </cell>
          <cell r="B3651">
            <v>572600</v>
          </cell>
          <cell r="C3651" t="str">
            <v>UND</v>
          </cell>
          <cell r="D3651">
            <v>687120</v>
          </cell>
          <cell r="E3651">
            <v>109939.2</v>
          </cell>
          <cell r="F3651">
            <v>797059</v>
          </cell>
        </row>
        <row r="3652">
          <cell r="A3652" t="str">
            <v>MOTOR TRIFASICO 1200 RPM 3.0HP 6 POLOS</v>
          </cell>
          <cell r="B3652">
            <v>686500</v>
          </cell>
          <cell r="C3652" t="str">
            <v>UND</v>
          </cell>
          <cell r="D3652">
            <v>823800</v>
          </cell>
          <cell r="E3652">
            <v>131808</v>
          </cell>
          <cell r="F3652">
            <v>955608</v>
          </cell>
        </row>
        <row r="3653">
          <cell r="A3653" t="str">
            <v>MOTOR TRIFASICO 1200 RPM 4.0HP 6 POLOS</v>
          </cell>
          <cell r="B3653">
            <v>766200</v>
          </cell>
          <cell r="C3653" t="str">
            <v>UND</v>
          </cell>
          <cell r="D3653">
            <v>919440</v>
          </cell>
          <cell r="E3653">
            <v>147110.39999999999</v>
          </cell>
          <cell r="F3653">
            <v>1066550</v>
          </cell>
        </row>
        <row r="3654">
          <cell r="A3654" t="str">
            <v>MOTOR TRIFASICO 1200 RPM 5.0HP 6 POLOS</v>
          </cell>
          <cell r="B3654">
            <v>1035600</v>
          </cell>
          <cell r="C3654" t="str">
            <v>UND</v>
          </cell>
          <cell r="D3654">
            <v>1242720</v>
          </cell>
          <cell r="E3654">
            <v>198835.20000000001</v>
          </cell>
          <cell r="F3654">
            <v>1441555</v>
          </cell>
        </row>
        <row r="3655">
          <cell r="A3655" t="str">
            <v>MOTOR TRIFASICO 1200RPM 0.4HP 6 POLOS</v>
          </cell>
          <cell r="B3655">
            <v>278400</v>
          </cell>
          <cell r="C3655" t="str">
            <v>UND</v>
          </cell>
          <cell r="D3655">
            <v>334080</v>
          </cell>
          <cell r="E3655">
            <v>53452.800000000003</v>
          </cell>
          <cell r="F3655">
            <v>387533</v>
          </cell>
        </row>
        <row r="3656">
          <cell r="A3656" t="str">
            <v>MOTOR TRIFASICO 1200RPM 25HP 6 POLOS</v>
          </cell>
          <cell r="B3656">
            <v>3104300</v>
          </cell>
          <cell r="C3656" t="str">
            <v>UND</v>
          </cell>
          <cell r="D3656">
            <v>3725160</v>
          </cell>
          <cell r="E3656">
            <v>596025.59999999998</v>
          </cell>
          <cell r="F3656">
            <v>4321186</v>
          </cell>
        </row>
        <row r="3657">
          <cell r="A3657" t="str">
            <v>MOTOR TRIFASICO 1200RPM 30 HP 6 POLOS</v>
          </cell>
          <cell r="B3657">
            <v>4038000</v>
          </cell>
          <cell r="C3657" t="str">
            <v>UND</v>
          </cell>
          <cell r="D3657">
            <v>4845600</v>
          </cell>
          <cell r="E3657">
            <v>775296</v>
          </cell>
          <cell r="F3657">
            <v>5620896</v>
          </cell>
        </row>
        <row r="3658">
          <cell r="A3658" t="str">
            <v>MOTOR TRIFASICO 1800 RPM  10HP 4 POLOS</v>
          </cell>
          <cell r="B3658">
            <v>1022900</v>
          </cell>
          <cell r="C3658" t="str">
            <v>UND</v>
          </cell>
          <cell r="D3658">
            <v>1227480</v>
          </cell>
          <cell r="E3658">
            <v>196396.80000000002</v>
          </cell>
          <cell r="F3658">
            <v>1423877</v>
          </cell>
        </row>
        <row r="3659">
          <cell r="A3659" t="str">
            <v>MOTOR TRIFASICO 1800 RPM 0.4HP 4 POLOS</v>
          </cell>
          <cell r="B3659">
            <v>212500</v>
          </cell>
          <cell r="C3659" t="str">
            <v>UND</v>
          </cell>
          <cell r="D3659">
            <v>255000</v>
          </cell>
          <cell r="E3659">
            <v>40800</v>
          </cell>
          <cell r="F3659">
            <v>295800</v>
          </cell>
        </row>
        <row r="3660">
          <cell r="A3660" t="str">
            <v>MOTOR TRIFASICO 1800 RPM 0.5HP 4 POLOS</v>
          </cell>
          <cell r="B3660">
            <v>230400</v>
          </cell>
          <cell r="C3660" t="str">
            <v>UND</v>
          </cell>
          <cell r="D3660">
            <v>276480</v>
          </cell>
          <cell r="E3660">
            <v>44236.800000000003</v>
          </cell>
          <cell r="F3660">
            <v>320717</v>
          </cell>
        </row>
        <row r="3661">
          <cell r="A3661" t="str">
            <v>MOTOR TRIFASICO 1800 RPM 0.75HP 4 POLOS</v>
          </cell>
          <cell r="B3661">
            <v>260900</v>
          </cell>
          <cell r="C3661" t="str">
            <v>UND</v>
          </cell>
          <cell r="D3661">
            <v>313080</v>
          </cell>
          <cell r="E3661">
            <v>50092.800000000003</v>
          </cell>
          <cell r="F3661">
            <v>363173</v>
          </cell>
        </row>
        <row r="3662">
          <cell r="A3662" t="str">
            <v>MOTOR TRIFASICO 1800 RPM 1.0HP 4 POLOS</v>
          </cell>
          <cell r="B3662">
            <v>291000</v>
          </cell>
          <cell r="C3662" t="str">
            <v>UND</v>
          </cell>
          <cell r="D3662">
            <v>349200</v>
          </cell>
          <cell r="E3662">
            <v>55872</v>
          </cell>
          <cell r="F3662">
            <v>405072</v>
          </cell>
        </row>
        <row r="3663">
          <cell r="A3663" t="str">
            <v>MOTOR TRIFASICO 1800 RPM 1.2HP 4 POLOS</v>
          </cell>
          <cell r="B3663">
            <v>327400</v>
          </cell>
          <cell r="C3663" t="str">
            <v>UND</v>
          </cell>
          <cell r="D3663">
            <v>392880</v>
          </cell>
          <cell r="E3663">
            <v>62860.800000000003</v>
          </cell>
          <cell r="F3663">
            <v>455741</v>
          </cell>
        </row>
        <row r="3664">
          <cell r="A3664" t="str">
            <v>MOTOR TRIFASICO 1800 RPM 1.5HP 4 POLOS</v>
          </cell>
          <cell r="B3664">
            <v>396900</v>
          </cell>
          <cell r="C3664" t="str">
            <v>UND</v>
          </cell>
          <cell r="D3664">
            <v>476280</v>
          </cell>
          <cell r="E3664">
            <v>76204.800000000003</v>
          </cell>
          <cell r="F3664">
            <v>552485</v>
          </cell>
        </row>
        <row r="3665">
          <cell r="A3665" t="str">
            <v>MOTOR TRIFASICO 1800 RPM 1.8HP 4 POLOS</v>
          </cell>
          <cell r="B3665">
            <v>419000</v>
          </cell>
          <cell r="C3665" t="str">
            <v>UND</v>
          </cell>
          <cell r="D3665">
            <v>502800</v>
          </cell>
          <cell r="E3665">
            <v>80448</v>
          </cell>
          <cell r="F3665">
            <v>583248</v>
          </cell>
        </row>
        <row r="3666">
          <cell r="A3666" t="str">
            <v>MOTOR TRIFASICO 1800 RPM 100 HP 4 POLOS</v>
          </cell>
          <cell r="B3666">
            <v>8598500</v>
          </cell>
          <cell r="C3666" t="str">
            <v>UND</v>
          </cell>
          <cell r="D3666">
            <v>10318200</v>
          </cell>
          <cell r="E3666">
            <v>1650912</v>
          </cell>
          <cell r="F3666">
            <v>11969112</v>
          </cell>
        </row>
        <row r="3667">
          <cell r="A3667" t="str">
            <v>MOTOR TRIFASICO 1800 RPM 125HP 4 POLOS</v>
          </cell>
          <cell r="B3667">
            <v>10623000</v>
          </cell>
          <cell r="C3667" t="str">
            <v>UND</v>
          </cell>
          <cell r="D3667">
            <v>12747600</v>
          </cell>
          <cell r="E3667">
            <v>2039616</v>
          </cell>
          <cell r="F3667">
            <v>14787216</v>
          </cell>
        </row>
        <row r="3668">
          <cell r="A3668" t="str">
            <v>MOTOR TRIFASICO 1800 RPM 12HP 4 POLOS</v>
          </cell>
          <cell r="B3668">
            <v>1121400</v>
          </cell>
          <cell r="C3668" t="str">
            <v>UND</v>
          </cell>
          <cell r="D3668">
            <v>1345680</v>
          </cell>
          <cell r="E3668">
            <v>215308.80000000002</v>
          </cell>
          <cell r="F3668">
            <v>1560989</v>
          </cell>
        </row>
        <row r="3669">
          <cell r="A3669" t="str">
            <v>MOTOR TRIFASICO 1800 RPM 150HP 4 POLOS</v>
          </cell>
          <cell r="B3669">
            <v>12258900</v>
          </cell>
          <cell r="C3669" t="str">
            <v>UND</v>
          </cell>
          <cell r="D3669">
            <v>14710680</v>
          </cell>
          <cell r="E3669">
            <v>2353708.8000000003</v>
          </cell>
          <cell r="F3669">
            <v>17064389</v>
          </cell>
        </row>
        <row r="3670">
          <cell r="A3670" t="str">
            <v>MOTOR TRIFASICO 1800 RPM 18HP 4 POLOS</v>
          </cell>
          <cell r="B3670">
            <v>1595400</v>
          </cell>
          <cell r="C3670" t="str">
            <v>UND</v>
          </cell>
          <cell r="D3670">
            <v>1914480</v>
          </cell>
          <cell r="E3670">
            <v>306316.79999999999</v>
          </cell>
          <cell r="F3670">
            <v>2220797</v>
          </cell>
        </row>
        <row r="3671">
          <cell r="A3671" t="str">
            <v>MOTOR TRIFASICO 1800 RPM 2.4HP 4 POLOS</v>
          </cell>
          <cell r="B3671">
            <v>478700</v>
          </cell>
          <cell r="C3671" t="str">
            <v>UND</v>
          </cell>
          <cell r="D3671">
            <v>574440</v>
          </cell>
          <cell r="E3671">
            <v>91910.400000000009</v>
          </cell>
          <cell r="F3671">
            <v>666350</v>
          </cell>
        </row>
        <row r="3672">
          <cell r="A3672" t="str">
            <v>MOTOR TRIFASICO 1800 RPM 3.0HP 4 POLOS</v>
          </cell>
          <cell r="B3672">
            <v>510200</v>
          </cell>
          <cell r="C3672" t="str">
            <v>UND</v>
          </cell>
          <cell r="D3672">
            <v>612240</v>
          </cell>
          <cell r="E3672">
            <v>97958.400000000009</v>
          </cell>
          <cell r="F3672">
            <v>710198</v>
          </cell>
        </row>
        <row r="3673">
          <cell r="A3673" t="str">
            <v>MOTOR TRIFASICO 1800 RPM 30HP 4 POLOS</v>
          </cell>
          <cell r="B3673">
            <v>2811700</v>
          </cell>
          <cell r="C3673" t="str">
            <v>UND</v>
          </cell>
          <cell r="D3673">
            <v>3374040</v>
          </cell>
          <cell r="E3673">
            <v>539846.40000000002</v>
          </cell>
          <cell r="F3673">
            <v>3913886</v>
          </cell>
        </row>
        <row r="3674">
          <cell r="A3674" t="str">
            <v>MOTOR TRIFASICO 1800 RPM 4.0HP 4 POLOS</v>
          </cell>
          <cell r="B3674">
            <v>567800</v>
          </cell>
          <cell r="C3674" t="str">
            <v>UND</v>
          </cell>
          <cell r="D3674">
            <v>681360</v>
          </cell>
          <cell r="E3674">
            <v>109017.60000000001</v>
          </cell>
          <cell r="F3674">
            <v>790378</v>
          </cell>
        </row>
        <row r="3675">
          <cell r="A3675" t="str">
            <v>MOTOR TRIFASICO 1800 RPM 5.0HP 4 POLOS</v>
          </cell>
          <cell r="B3675">
            <v>638900</v>
          </cell>
          <cell r="C3675" t="str">
            <v>UND</v>
          </cell>
          <cell r="D3675">
            <v>766680</v>
          </cell>
          <cell r="E3675">
            <v>122668.8</v>
          </cell>
          <cell r="F3675">
            <v>889349</v>
          </cell>
        </row>
        <row r="3676">
          <cell r="A3676" t="str">
            <v>MOTOR TRIFASICO 1800 RPM 50HP 4 POLOS</v>
          </cell>
          <cell r="B3676">
            <v>4386000</v>
          </cell>
          <cell r="C3676" t="str">
            <v>UND</v>
          </cell>
          <cell r="D3676">
            <v>5263200</v>
          </cell>
          <cell r="E3676">
            <v>842112</v>
          </cell>
          <cell r="F3676">
            <v>6105312</v>
          </cell>
        </row>
        <row r="3677">
          <cell r="A3677" t="str">
            <v>MOTOR TRIFASICO 1800 RPM 6.6HP 4 POLOS</v>
          </cell>
          <cell r="B3677">
            <v>742000</v>
          </cell>
          <cell r="C3677" t="str">
            <v>UND</v>
          </cell>
          <cell r="D3677">
            <v>890400</v>
          </cell>
          <cell r="E3677">
            <v>142464</v>
          </cell>
          <cell r="F3677">
            <v>1032864</v>
          </cell>
        </row>
        <row r="3678">
          <cell r="A3678" t="str">
            <v>MOTOR TRIFASICO 1800 RPM 7.5HP 4 POLOS</v>
          </cell>
          <cell r="B3678">
            <v>853600</v>
          </cell>
          <cell r="C3678" t="str">
            <v>UND</v>
          </cell>
          <cell r="D3678">
            <v>1024320</v>
          </cell>
          <cell r="E3678">
            <v>163891.20000000001</v>
          </cell>
          <cell r="F3678">
            <v>1188211</v>
          </cell>
        </row>
        <row r="3679">
          <cell r="A3679" t="str">
            <v>MOTOR TRIFASICO 1800 RPM 75HP 4 POLOS</v>
          </cell>
          <cell r="B3679">
            <v>6339000</v>
          </cell>
          <cell r="C3679" t="str">
            <v>UND</v>
          </cell>
          <cell r="D3679">
            <v>7606800</v>
          </cell>
          <cell r="E3679">
            <v>1217088</v>
          </cell>
          <cell r="F3679">
            <v>8823888</v>
          </cell>
        </row>
        <row r="3680">
          <cell r="A3680" t="str">
            <v>MOTOR TRIFASICO 1800 RPM 9HP 4 POLOS</v>
          </cell>
          <cell r="B3680">
            <v>934800</v>
          </cell>
          <cell r="C3680" t="str">
            <v>UND</v>
          </cell>
          <cell r="D3680">
            <v>1121760</v>
          </cell>
          <cell r="E3680">
            <v>179481.60000000001</v>
          </cell>
          <cell r="F3680">
            <v>1301242</v>
          </cell>
        </row>
        <row r="3681">
          <cell r="A3681" t="str">
            <v>MOTOR TRIFASICO 1800RPM 0.6HP 4 POLOS</v>
          </cell>
          <cell r="B3681">
            <v>241400</v>
          </cell>
          <cell r="C3681" t="str">
            <v>UND</v>
          </cell>
          <cell r="D3681">
            <v>289680</v>
          </cell>
          <cell r="E3681">
            <v>46348.800000000003</v>
          </cell>
          <cell r="F3681">
            <v>336029</v>
          </cell>
        </row>
        <row r="3682">
          <cell r="A3682" t="str">
            <v>MOTOR TRIFASICO 1800RPM 0.9HP 2 POLOS</v>
          </cell>
          <cell r="B3682">
            <v>273800</v>
          </cell>
          <cell r="C3682" t="str">
            <v>UND</v>
          </cell>
          <cell r="D3682">
            <v>328560</v>
          </cell>
          <cell r="E3682">
            <v>52569.599999999999</v>
          </cell>
          <cell r="F3682">
            <v>381130</v>
          </cell>
        </row>
        <row r="3683">
          <cell r="A3683" t="str">
            <v>MOTOR TRIFASICO 1800RPM 25HP 4 POLOS</v>
          </cell>
          <cell r="B3683">
            <v>2202500</v>
          </cell>
          <cell r="C3683" t="str">
            <v>UND</v>
          </cell>
          <cell r="D3683">
            <v>2643000</v>
          </cell>
          <cell r="E3683">
            <v>422880</v>
          </cell>
          <cell r="F3683">
            <v>3065880</v>
          </cell>
        </row>
        <row r="3684">
          <cell r="A3684" t="str">
            <v>MOTOR TRIFASICO 1800RPM 4.8HP P/VENTILAD</v>
          </cell>
          <cell r="B3684">
            <v>324453</v>
          </cell>
          <cell r="C3684" t="str">
            <v>UND</v>
          </cell>
          <cell r="D3684">
            <v>389343.6</v>
          </cell>
          <cell r="E3684">
            <v>62294.975999999995</v>
          </cell>
          <cell r="F3684">
            <v>451639</v>
          </cell>
        </row>
        <row r="3685">
          <cell r="A3685" t="str">
            <v>MOTOR TRIFASICO 1800RPM 40 HP</v>
          </cell>
          <cell r="B3685">
            <v>3873400</v>
          </cell>
          <cell r="C3685" t="str">
            <v>UND</v>
          </cell>
          <cell r="D3685">
            <v>4648080</v>
          </cell>
          <cell r="E3685">
            <v>743692.80000000005</v>
          </cell>
          <cell r="F3685">
            <v>5391773</v>
          </cell>
        </row>
        <row r="3686">
          <cell r="A3686" t="str">
            <v>MOTOR TRIFASICO 3600 RPM 0.75HP 2 POLOS</v>
          </cell>
          <cell r="B3686">
            <v>239200</v>
          </cell>
          <cell r="C3686" t="str">
            <v>UND</v>
          </cell>
          <cell r="D3686">
            <v>287040</v>
          </cell>
          <cell r="E3686">
            <v>45926.400000000001</v>
          </cell>
          <cell r="F3686">
            <v>332966</v>
          </cell>
        </row>
        <row r="3687">
          <cell r="A3687" t="str">
            <v>MOTOR TRIFASICO 3600 RPM 0.9HP 2 POLOS</v>
          </cell>
          <cell r="B3687">
            <v>251500</v>
          </cell>
          <cell r="C3687" t="str">
            <v>UND</v>
          </cell>
          <cell r="D3687">
            <v>301800</v>
          </cell>
          <cell r="E3687">
            <v>48288</v>
          </cell>
          <cell r="F3687">
            <v>350088</v>
          </cell>
        </row>
        <row r="3688">
          <cell r="A3688" t="str">
            <v>MOTOR TRIFASICO 3600 RPM 1.2HP 2 POLOS</v>
          </cell>
          <cell r="B3688">
            <v>278100</v>
          </cell>
          <cell r="C3688" t="str">
            <v>UND</v>
          </cell>
          <cell r="D3688">
            <v>333720</v>
          </cell>
          <cell r="E3688">
            <v>53395.200000000004</v>
          </cell>
          <cell r="F3688">
            <v>387115</v>
          </cell>
        </row>
        <row r="3689">
          <cell r="A3689" t="str">
            <v>MOTOR TRIFASICO 3600 RPM 12 HP 2 POLOS</v>
          </cell>
          <cell r="B3689">
            <v>1132100</v>
          </cell>
          <cell r="C3689" t="str">
            <v>UND</v>
          </cell>
          <cell r="D3689">
            <v>1358520</v>
          </cell>
          <cell r="E3689">
            <v>217363.20000000001</v>
          </cell>
          <cell r="F3689">
            <v>1575883</v>
          </cell>
        </row>
        <row r="3690">
          <cell r="A3690" t="str">
            <v>MOTOR TRIFASICO 3600 RPM 18HP 2 POLOS</v>
          </cell>
          <cell r="B3690">
            <v>1494000</v>
          </cell>
          <cell r="C3690" t="str">
            <v>UND</v>
          </cell>
          <cell r="D3690">
            <v>1792800</v>
          </cell>
          <cell r="E3690">
            <v>286848</v>
          </cell>
          <cell r="F3690">
            <v>2079648</v>
          </cell>
        </row>
        <row r="3691">
          <cell r="A3691" t="str">
            <v>MOTOR TRIFASICO 3600 RPM 2.4HP 2 POLOS</v>
          </cell>
          <cell r="B3691">
            <v>448000</v>
          </cell>
          <cell r="C3691" t="str">
            <v>UND</v>
          </cell>
          <cell r="D3691">
            <v>537600</v>
          </cell>
          <cell r="E3691">
            <v>86016</v>
          </cell>
          <cell r="F3691">
            <v>623616</v>
          </cell>
        </row>
        <row r="3692">
          <cell r="A3692" t="str">
            <v>MOTOR TRIFASICO 3600 RPM 25HP 2 POLOS</v>
          </cell>
          <cell r="B3692">
            <v>1826100</v>
          </cell>
          <cell r="C3692" t="str">
            <v>UND</v>
          </cell>
          <cell r="D3692">
            <v>2191320</v>
          </cell>
          <cell r="E3692">
            <v>350611.20000000001</v>
          </cell>
          <cell r="F3692">
            <v>2541931</v>
          </cell>
        </row>
        <row r="3693">
          <cell r="A3693" t="str">
            <v>MOTOR TRIFASICO 3600 RPM 28HP 2 POLOS</v>
          </cell>
          <cell r="B3693">
            <v>1610000</v>
          </cell>
          <cell r="C3693" t="str">
            <v>UND</v>
          </cell>
          <cell r="D3693">
            <v>1932000</v>
          </cell>
          <cell r="E3693">
            <v>309120</v>
          </cell>
          <cell r="F3693">
            <v>2241120</v>
          </cell>
        </row>
        <row r="3694">
          <cell r="A3694" t="str">
            <v>MOTOR TRIFASICO 3600 RPM 35HP 2 POLOS</v>
          </cell>
          <cell r="B3694">
            <v>2970500</v>
          </cell>
          <cell r="C3694" t="str">
            <v>UND</v>
          </cell>
          <cell r="D3694">
            <v>3564600</v>
          </cell>
          <cell r="E3694">
            <v>570336</v>
          </cell>
          <cell r="F3694">
            <v>4134936</v>
          </cell>
        </row>
        <row r="3695">
          <cell r="A3695" t="str">
            <v>MOTOR TRIFASICO 3600 RPM 7.5HP 2 POLOS</v>
          </cell>
          <cell r="B3695">
            <v>897500</v>
          </cell>
          <cell r="C3695" t="str">
            <v>UND</v>
          </cell>
          <cell r="D3695">
            <v>1077000</v>
          </cell>
          <cell r="E3695">
            <v>172320</v>
          </cell>
          <cell r="F3695">
            <v>1249320</v>
          </cell>
        </row>
        <row r="3696">
          <cell r="A3696" t="str">
            <v>MOTOR TRIFASICO 3600 RPM 9HP 2 POLOS</v>
          </cell>
          <cell r="B3696">
            <v>914100</v>
          </cell>
          <cell r="C3696" t="str">
            <v>UND</v>
          </cell>
          <cell r="D3696">
            <v>1096920</v>
          </cell>
          <cell r="E3696">
            <v>175507.20000000001</v>
          </cell>
          <cell r="F3696">
            <v>1272427</v>
          </cell>
        </row>
        <row r="3697">
          <cell r="A3697" t="str">
            <v>MOTOR TRIFASICO 3600RPM 3.6HP 2 POLOS</v>
          </cell>
          <cell r="B3697">
            <v>511900</v>
          </cell>
          <cell r="C3697" t="str">
            <v>UND</v>
          </cell>
          <cell r="D3697">
            <v>614280</v>
          </cell>
          <cell r="E3697">
            <v>98284.800000000003</v>
          </cell>
          <cell r="F3697">
            <v>712565</v>
          </cell>
        </row>
        <row r="3698">
          <cell r="A3698" t="str">
            <v>MOTOR TRIFASICO 3600RPM 60HP 2 POLOS</v>
          </cell>
          <cell r="B3698">
            <v>5060800</v>
          </cell>
          <cell r="C3698" t="str">
            <v>UND</v>
          </cell>
          <cell r="D3698">
            <v>6072960</v>
          </cell>
          <cell r="E3698">
            <v>971673.59999999998</v>
          </cell>
          <cell r="F3698">
            <v>7044634</v>
          </cell>
        </row>
        <row r="3699">
          <cell r="A3699" t="str">
            <v>MOTOR TRIFASICO 900RPM 3.0HP 220/440</v>
          </cell>
          <cell r="B3699">
            <v>828100</v>
          </cell>
          <cell r="C3699" t="str">
            <v>UND</v>
          </cell>
          <cell r="D3699">
            <v>993720</v>
          </cell>
          <cell r="E3699">
            <v>158995.20000000001</v>
          </cell>
          <cell r="F3699">
            <v>1152715</v>
          </cell>
        </row>
        <row r="3700">
          <cell r="A3700" t="str">
            <v>MOTOR TRISASICO 3600 RPM 1.8HP 2 POLOS</v>
          </cell>
          <cell r="B3700">
            <v>307000</v>
          </cell>
          <cell r="C3700" t="str">
            <v>UND</v>
          </cell>
          <cell r="D3700">
            <v>368400</v>
          </cell>
          <cell r="E3700">
            <v>58944</v>
          </cell>
          <cell r="F3700">
            <v>427344</v>
          </cell>
        </row>
        <row r="3701">
          <cell r="A3701" t="str">
            <v>MULTITOMA 5 SERVICIOS EN POSTE</v>
          </cell>
          <cell r="B3701">
            <v>1680</v>
          </cell>
          <cell r="C3701" t="str">
            <v>UND</v>
          </cell>
          <cell r="D3701">
            <v>2016</v>
          </cell>
          <cell r="E3701">
            <v>322.56</v>
          </cell>
          <cell r="F3701">
            <v>2339</v>
          </cell>
        </row>
        <row r="3702">
          <cell r="A3702" t="str">
            <v>MULTITOMA P/RACK 6 SERVICIOS EIB</v>
          </cell>
          <cell r="B3702">
            <v>32500</v>
          </cell>
          <cell r="C3702" t="str">
            <v>UND</v>
          </cell>
          <cell r="D3702">
            <v>39000</v>
          </cell>
          <cell r="E3702">
            <v>6240</v>
          </cell>
          <cell r="F3702">
            <v>45240</v>
          </cell>
        </row>
        <row r="3703">
          <cell r="A3703" t="str">
            <v>MULTITOMA SERVICIOS MALUMA</v>
          </cell>
          <cell r="B3703">
            <v>28728</v>
          </cell>
          <cell r="C3703" t="str">
            <v>UND</v>
          </cell>
          <cell r="D3703">
            <v>34473.599999999999</v>
          </cell>
          <cell r="E3703">
            <v>5515.7759999999998</v>
          </cell>
          <cell r="F3703">
            <v>39989</v>
          </cell>
        </row>
        <row r="3704">
          <cell r="A3704" t="str">
            <v>MULTITOMA Y SERVICIOS C/POLO GOLDEN</v>
          </cell>
          <cell r="B3704">
            <v>1820</v>
          </cell>
          <cell r="C3704" t="str">
            <v>UND</v>
          </cell>
          <cell r="D3704">
            <v>2184</v>
          </cell>
          <cell r="E3704">
            <v>349.44</v>
          </cell>
          <cell r="F3704">
            <v>2533</v>
          </cell>
        </row>
        <row r="3705">
          <cell r="A3705" t="str">
            <v>OPTIMAL 25 2..5A</v>
          </cell>
          <cell r="B3705">
            <v>36719</v>
          </cell>
          <cell r="C3705" t="str">
            <v>UND</v>
          </cell>
          <cell r="D3705">
            <v>44062.799999999996</v>
          </cell>
          <cell r="E3705">
            <v>7050.0479999999998</v>
          </cell>
          <cell r="F3705">
            <v>51113</v>
          </cell>
        </row>
        <row r="3706">
          <cell r="A3706" t="str">
            <v>OPTIMAL 25 2.5AMPS</v>
          </cell>
          <cell r="B3706">
            <v>34035</v>
          </cell>
          <cell r="C3706" t="str">
            <v>UND</v>
          </cell>
          <cell r="D3706">
            <v>40842</v>
          </cell>
          <cell r="E3706">
            <v>6534.72</v>
          </cell>
          <cell r="F3706">
            <v>47377</v>
          </cell>
        </row>
        <row r="3707">
          <cell r="A3707" t="str">
            <v>ORGANIZADOR DE GANCHO ( 5 ) EIB</v>
          </cell>
          <cell r="B3707">
            <v>32500</v>
          </cell>
          <cell r="C3707" t="str">
            <v>UND</v>
          </cell>
          <cell r="D3707">
            <v>39000</v>
          </cell>
          <cell r="E3707">
            <v>6240</v>
          </cell>
          <cell r="F3707">
            <v>45240</v>
          </cell>
        </row>
        <row r="3708">
          <cell r="A3708" t="str">
            <v>PALUSTRE PEQUEÑO</v>
          </cell>
          <cell r="B3708">
            <v>2172</v>
          </cell>
          <cell r="C3708" t="str">
            <v>UND</v>
          </cell>
          <cell r="D3708">
            <v>2606.4</v>
          </cell>
          <cell r="E3708">
            <v>417.024</v>
          </cell>
          <cell r="F3708">
            <v>3023</v>
          </cell>
        </row>
        <row r="3709">
          <cell r="A3709" t="str">
            <v>PANEL DE CONTROL SUBESTACION 34.5KV</v>
          </cell>
          <cell r="B3709">
            <v>42563056</v>
          </cell>
          <cell r="C3709" t="str">
            <v>UND</v>
          </cell>
          <cell r="D3709">
            <v>51075667.199999996</v>
          </cell>
          <cell r="E3709">
            <v>8172106.7519999994</v>
          </cell>
          <cell r="F3709">
            <v>59247774</v>
          </cell>
        </row>
        <row r="3710">
          <cell r="A3710" t="str">
            <v>PANELES DE ALARMA 24VDC DE 12Y24VENTANAS</v>
          </cell>
          <cell r="B3710">
            <v>1254600</v>
          </cell>
          <cell r="C3710" t="str">
            <v>UND</v>
          </cell>
          <cell r="D3710">
            <v>1505520</v>
          </cell>
          <cell r="E3710">
            <v>240883.20000000001</v>
          </cell>
          <cell r="F3710">
            <v>1746403</v>
          </cell>
        </row>
        <row r="3711">
          <cell r="A3711" t="str">
            <v>PAÑETE LISO MUROS 1:4</v>
          </cell>
          <cell r="B3711">
            <v>1200</v>
          </cell>
          <cell r="C3711" t="str">
            <v>ML</v>
          </cell>
          <cell r="D3711">
            <v>1440</v>
          </cell>
          <cell r="E3711">
            <v>230.4</v>
          </cell>
          <cell r="F3711">
            <v>1670</v>
          </cell>
        </row>
        <row r="3712">
          <cell r="A3712" t="str">
            <v>PANTALLA LATERAL P/AB1FU</v>
          </cell>
          <cell r="B3712">
            <v>1900</v>
          </cell>
          <cell r="C3712" t="str">
            <v>UND</v>
          </cell>
          <cell r="D3712">
            <v>2280</v>
          </cell>
          <cell r="E3712">
            <v>364.8</v>
          </cell>
          <cell r="F3712">
            <v>2645</v>
          </cell>
        </row>
        <row r="3713">
          <cell r="A3713" t="str">
            <v>PANTALLA LATERAL P/AB1VV1035U</v>
          </cell>
          <cell r="B3713">
            <v>1500</v>
          </cell>
          <cell r="C3713" t="str">
            <v>UND</v>
          </cell>
          <cell r="D3713">
            <v>1800</v>
          </cell>
          <cell r="E3713">
            <v>288</v>
          </cell>
          <cell r="F3713">
            <v>2088</v>
          </cell>
        </row>
        <row r="3714">
          <cell r="A3714" t="str">
            <v>PANTALLA LATERAL P/BORNA 1035U</v>
          </cell>
          <cell r="B3714">
            <v>1650</v>
          </cell>
          <cell r="C3714" t="str">
            <v>UND</v>
          </cell>
          <cell r="D3714">
            <v>1980</v>
          </cell>
          <cell r="E3714">
            <v>316.8</v>
          </cell>
          <cell r="F3714">
            <v>2297</v>
          </cell>
        </row>
        <row r="3715">
          <cell r="A3715" t="str">
            <v>PANTALLA LATERAL P/BORNA 235/435U</v>
          </cell>
          <cell r="B3715">
            <v>1500</v>
          </cell>
          <cell r="C3715" t="str">
            <v>UND</v>
          </cell>
          <cell r="D3715">
            <v>1800</v>
          </cell>
          <cell r="E3715">
            <v>288</v>
          </cell>
          <cell r="F3715">
            <v>2088</v>
          </cell>
        </row>
        <row r="3716">
          <cell r="A3716" t="str">
            <v>PANTALLA P/BORNA AB1VV1635U</v>
          </cell>
          <cell r="B3716">
            <v>2000</v>
          </cell>
          <cell r="C3716" t="str">
            <v>UND</v>
          </cell>
          <cell r="D3716">
            <v>2400</v>
          </cell>
          <cell r="E3716">
            <v>384</v>
          </cell>
          <cell r="F3716">
            <v>2784</v>
          </cell>
        </row>
        <row r="3717">
          <cell r="A3717" t="str">
            <v>PARADA EMERGENCIA HONGO C/RETENCION 22MM</v>
          </cell>
          <cell r="B3717">
            <v>23793</v>
          </cell>
          <cell r="C3717" t="str">
            <v>UND</v>
          </cell>
          <cell r="D3717">
            <v>28551.599999999999</v>
          </cell>
          <cell r="E3717">
            <v>4568.2560000000003</v>
          </cell>
          <cell r="F3717">
            <v>33120</v>
          </cell>
        </row>
        <row r="3718">
          <cell r="A3718" t="str">
            <v>PARADA EMERGENCIA HONGO S/RETENCION 22MM</v>
          </cell>
          <cell r="B3718">
            <v>16420.599609374993</v>
          </cell>
          <cell r="C3718" t="str">
            <v>UND</v>
          </cell>
          <cell r="D3718">
            <v>19704.71953124999</v>
          </cell>
          <cell r="E3718">
            <v>3152.7551249999983</v>
          </cell>
          <cell r="F3718">
            <v>22857</v>
          </cell>
        </row>
        <row r="3719">
          <cell r="A3719" t="str">
            <v>PARARRAYO  30 KV 65 KA TIPO ESTACION</v>
          </cell>
          <cell r="B3719">
            <v>1710000</v>
          </cell>
          <cell r="C3719" t="str">
            <v>UND</v>
          </cell>
          <cell r="D3719">
            <v>2052000</v>
          </cell>
          <cell r="E3719">
            <v>328320</v>
          </cell>
          <cell r="F3719">
            <v>2380320</v>
          </cell>
        </row>
        <row r="3720">
          <cell r="A3720" t="str">
            <v>PARARRAYO 10KV-10KA POLIMERICO JOSLYM</v>
          </cell>
          <cell r="B3720">
            <v>93150</v>
          </cell>
          <cell r="C3720" t="str">
            <v>UND</v>
          </cell>
          <cell r="D3720">
            <v>111780</v>
          </cell>
          <cell r="E3720">
            <v>17884.8</v>
          </cell>
          <cell r="F3720">
            <v>129665</v>
          </cell>
        </row>
        <row r="3721">
          <cell r="A3721" t="str">
            <v>PARARRAYO 12KV  -10KA POLIMERICO JOSLYM</v>
          </cell>
          <cell r="B3721">
            <v>80000</v>
          </cell>
          <cell r="C3721" t="str">
            <v>UND</v>
          </cell>
          <cell r="D3721">
            <v>96000</v>
          </cell>
          <cell r="E3721">
            <v>15360</v>
          </cell>
          <cell r="F3721">
            <v>111360</v>
          </cell>
        </row>
        <row r="3722">
          <cell r="A3722" t="str">
            <v>PARARRAYO 12KV 10KA PORCELANA MELEC</v>
          </cell>
          <cell r="B3722">
            <v>78000</v>
          </cell>
          <cell r="C3722" t="str">
            <v>UND</v>
          </cell>
          <cell r="D3722">
            <v>93600</v>
          </cell>
          <cell r="E3722">
            <v>14976</v>
          </cell>
          <cell r="F3722">
            <v>108576</v>
          </cell>
        </row>
        <row r="3723">
          <cell r="A3723" t="str">
            <v>PARARRAYO 12KV-5KA LV-12CV MELEC</v>
          </cell>
          <cell r="B3723">
            <v>66000</v>
          </cell>
          <cell r="C3723" t="str">
            <v>UND</v>
          </cell>
          <cell r="D3723">
            <v>79200</v>
          </cell>
          <cell r="E3723">
            <v>12672</v>
          </cell>
          <cell r="F3723">
            <v>91872</v>
          </cell>
        </row>
        <row r="3724">
          <cell r="A3724" t="str">
            <v>PARARRAYO 30KV-10KVA TIPO ESTACION</v>
          </cell>
          <cell r="B3724">
            <v>952700</v>
          </cell>
          <cell r="C3724" t="str">
            <v>UND</v>
          </cell>
          <cell r="D3724">
            <v>1143240</v>
          </cell>
          <cell r="E3724">
            <v>182918.39999999999</v>
          </cell>
          <cell r="F3724">
            <v>1326158</v>
          </cell>
        </row>
        <row r="3725">
          <cell r="A3725" t="str">
            <v>PARARRAYO 9KV-10KA OXIDO ZINC MELEC</v>
          </cell>
          <cell r="B3725">
            <v>53000</v>
          </cell>
          <cell r="C3725" t="str">
            <v>UND</v>
          </cell>
          <cell r="D3725">
            <v>63600</v>
          </cell>
          <cell r="E3725">
            <v>10176</v>
          </cell>
          <cell r="F3725">
            <v>73776</v>
          </cell>
        </row>
        <row r="3726">
          <cell r="A3726" t="str">
            <v>PARARRAYO DE ZINC 12KV</v>
          </cell>
          <cell r="B3726">
            <v>1836000</v>
          </cell>
          <cell r="C3726" t="str">
            <v>UND</v>
          </cell>
          <cell r="D3726">
            <v>2203200</v>
          </cell>
          <cell r="E3726">
            <v>352512</v>
          </cell>
          <cell r="F3726">
            <v>2555712</v>
          </cell>
        </row>
        <row r="3727">
          <cell r="A3727" t="str">
            <v>PARARRAYO DE ZINC 30KV</v>
          </cell>
          <cell r="B3727">
            <v>2958000</v>
          </cell>
          <cell r="C3727" t="str">
            <v>UND</v>
          </cell>
          <cell r="D3727">
            <v>3549600</v>
          </cell>
          <cell r="E3727">
            <v>567936</v>
          </cell>
          <cell r="F3727">
            <v>4117536</v>
          </cell>
        </row>
        <row r="3728">
          <cell r="A3728" t="str">
            <v>PARARRAYO OXIDO DE ZINC CELSA 12KV</v>
          </cell>
          <cell r="B3728">
            <v>170975</v>
          </cell>
          <cell r="C3728" t="str">
            <v>UND</v>
          </cell>
          <cell r="D3728">
            <v>205170</v>
          </cell>
          <cell r="E3728">
            <v>32827.199999999997</v>
          </cell>
          <cell r="F3728">
            <v>237997</v>
          </cell>
        </row>
        <row r="3729">
          <cell r="A3729" t="str">
            <v>PARARRAYO OXIDO ZINC 10KV G.E. FUERA BTA</v>
          </cell>
          <cell r="B3729">
            <v>75000</v>
          </cell>
          <cell r="C3729" t="str">
            <v>UND</v>
          </cell>
          <cell r="D3729">
            <v>90000</v>
          </cell>
          <cell r="E3729">
            <v>14400</v>
          </cell>
          <cell r="F3729">
            <v>104400</v>
          </cell>
        </row>
        <row r="3730">
          <cell r="A3730" t="str">
            <v>PARARRAYO OXIDO ZINC 12/18KV -10KAMELEC</v>
          </cell>
          <cell r="B3730">
            <v>99000</v>
          </cell>
          <cell r="C3730" t="str">
            <v>UND</v>
          </cell>
          <cell r="D3730">
            <v>118800</v>
          </cell>
          <cell r="E3730">
            <v>19008</v>
          </cell>
          <cell r="F3730">
            <v>137808</v>
          </cell>
        </row>
        <row r="3731">
          <cell r="A3731" t="str">
            <v>PARARRAYO OXIDO ZINC CELSA 30KV. PORCELA</v>
          </cell>
          <cell r="B3731">
            <v>270000</v>
          </cell>
          <cell r="C3731" t="str">
            <v>UND</v>
          </cell>
          <cell r="D3731">
            <v>324000</v>
          </cell>
          <cell r="E3731">
            <v>51840</v>
          </cell>
          <cell r="F3731">
            <v>375840</v>
          </cell>
        </row>
        <row r="3732">
          <cell r="A3732" t="str">
            <v>PARARRAYO OXIDO ZINC GENERAL ELECTRIC 12</v>
          </cell>
          <cell r="B3732">
            <v>75000</v>
          </cell>
          <cell r="C3732" t="str">
            <v>UND</v>
          </cell>
          <cell r="D3732">
            <v>90000</v>
          </cell>
          <cell r="E3732">
            <v>14400</v>
          </cell>
          <cell r="F3732">
            <v>104400</v>
          </cell>
        </row>
        <row r="3733">
          <cell r="A3733" t="str">
            <v>PARARRAYO OXIDO ZINC GENERAL ELECTRIC 27</v>
          </cell>
          <cell r="B3733">
            <v>191000</v>
          </cell>
          <cell r="C3733" t="str">
            <v>UND</v>
          </cell>
          <cell r="D3733">
            <v>229200</v>
          </cell>
          <cell r="E3733">
            <v>36672</v>
          </cell>
          <cell r="F3733">
            <v>265872</v>
          </cell>
        </row>
        <row r="3734">
          <cell r="A3734" t="str">
            <v>PARARRAYO OXIDO ZINC GENERAL ELECTRIC 30</v>
          </cell>
          <cell r="B3734">
            <v>242000</v>
          </cell>
          <cell r="C3734" t="str">
            <v>UND</v>
          </cell>
          <cell r="D3734">
            <v>290400</v>
          </cell>
          <cell r="E3734">
            <v>46464</v>
          </cell>
          <cell r="F3734">
            <v>336864</v>
          </cell>
        </row>
        <row r="3735">
          <cell r="A3735" t="str">
            <v>PARARRAYO OXIDO ZINC GENERAL ELECTRIC 9K</v>
          </cell>
          <cell r="B3735">
            <v>75000</v>
          </cell>
          <cell r="C3735" t="str">
            <v>UND</v>
          </cell>
          <cell r="D3735">
            <v>90000</v>
          </cell>
          <cell r="E3735">
            <v>14400</v>
          </cell>
          <cell r="F3735">
            <v>104400</v>
          </cell>
        </row>
        <row r="3736">
          <cell r="A3736" t="str">
            <v>PARARRAYO OXIDO ZINC POLIMERICO 12KV OHB</v>
          </cell>
          <cell r="B3736">
            <v>75000</v>
          </cell>
          <cell r="C3736" t="str">
            <v>UND</v>
          </cell>
          <cell r="D3736">
            <v>90000</v>
          </cell>
          <cell r="E3736">
            <v>14400</v>
          </cell>
          <cell r="F3736">
            <v>104400</v>
          </cell>
        </row>
        <row r="3737">
          <cell r="A3737" t="str">
            <v>PARARRAYO OXIDO ZINC POLIMERICO 30KV OHB</v>
          </cell>
          <cell r="B3737">
            <v>242000</v>
          </cell>
          <cell r="C3737" t="str">
            <v>UND</v>
          </cell>
          <cell r="D3737">
            <v>290400</v>
          </cell>
          <cell r="E3737">
            <v>46464</v>
          </cell>
          <cell r="F3737">
            <v>336864</v>
          </cell>
        </row>
        <row r="3738">
          <cell r="A3738" t="str">
            <v>PARARRAYO OXIDO ZINC POLIMERICO 9KV OHI</v>
          </cell>
          <cell r="B3738">
            <v>75000</v>
          </cell>
          <cell r="C3738" t="str">
            <v>UND</v>
          </cell>
          <cell r="D3738">
            <v>90000</v>
          </cell>
          <cell r="E3738">
            <v>14400</v>
          </cell>
          <cell r="F3738">
            <v>104400</v>
          </cell>
        </row>
        <row r="3739">
          <cell r="A3739" t="str">
            <v>PARARRAYO POLIMERICO 30KV JOSLYM</v>
          </cell>
          <cell r="B3739">
            <v>250000</v>
          </cell>
          <cell r="C3739" t="str">
            <v>UND</v>
          </cell>
          <cell r="D3739">
            <v>300000</v>
          </cell>
          <cell r="E3739">
            <v>48000</v>
          </cell>
          <cell r="F3739">
            <v>348000</v>
          </cell>
        </row>
        <row r="3740">
          <cell r="A3740" t="str">
            <v>PARARRAYO POLIMERICO COOPER 30KV</v>
          </cell>
          <cell r="B3740">
            <v>191000</v>
          </cell>
          <cell r="C3740" t="str">
            <v>UND</v>
          </cell>
          <cell r="D3740">
            <v>229200</v>
          </cell>
          <cell r="E3740">
            <v>36672</v>
          </cell>
          <cell r="F3740">
            <v>265872</v>
          </cell>
        </row>
        <row r="3741">
          <cell r="A3741" t="str">
            <v>PARARRAYO PORCELANA 30KV CELSA</v>
          </cell>
          <cell r="B3741">
            <v>270000</v>
          </cell>
          <cell r="C3741" t="str">
            <v>UND</v>
          </cell>
          <cell r="D3741">
            <v>324000</v>
          </cell>
          <cell r="E3741">
            <v>51840</v>
          </cell>
          <cell r="F3741">
            <v>375840</v>
          </cell>
        </row>
        <row r="3742">
          <cell r="A3742" t="str">
            <v>PARARRAYO PSE-30KV TIPO ESTACIÓN</v>
          </cell>
          <cell r="B3742">
            <v>1288000</v>
          </cell>
          <cell r="C3742" t="str">
            <v>UND</v>
          </cell>
          <cell r="D3742">
            <v>1545600</v>
          </cell>
          <cell r="E3742">
            <v>247296</v>
          </cell>
          <cell r="F3742">
            <v>1792896</v>
          </cell>
        </row>
        <row r="3743">
          <cell r="A3743" t="str">
            <v>PARARRAYO T.INTERMEDIO 30KV/24.4MCOU -OH</v>
          </cell>
          <cell r="B3743">
            <v>832305</v>
          </cell>
          <cell r="C3743" t="str">
            <v>UND</v>
          </cell>
          <cell r="D3743">
            <v>998766</v>
          </cell>
          <cell r="E3743">
            <v>159802.56</v>
          </cell>
          <cell r="F3743">
            <v>1158569</v>
          </cell>
        </row>
        <row r="3744">
          <cell r="A3744" t="str">
            <v>PARARRAYO T/INTERMEDIO 12KV-10.2 MCOU OH</v>
          </cell>
          <cell r="B3744">
            <v>540007</v>
          </cell>
          <cell r="C3744" t="str">
            <v>UND</v>
          </cell>
          <cell r="D3744">
            <v>648008.4</v>
          </cell>
          <cell r="E3744">
            <v>103681.34400000001</v>
          </cell>
          <cell r="F3744">
            <v>751690</v>
          </cell>
        </row>
        <row r="3745">
          <cell r="A3745" t="str">
            <v>PARARRAYOS OXIDO DE ZINC CELSA10KVMOD.ANT</v>
          </cell>
          <cell r="B3745">
            <v>80000</v>
          </cell>
          <cell r="C3745" t="str">
            <v>UND</v>
          </cell>
          <cell r="D3745">
            <v>96000</v>
          </cell>
          <cell r="E3745">
            <v>15360</v>
          </cell>
          <cell r="F3745">
            <v>111360</v>
          </cell>
        </row>
        <row r="3746">
          <cell r="A3746" t="str">
            <v>PARARRAYOS OXIDO DE ZINC MELEC 10KV</v>
          </cell>
          <cell r="B3746">
            <v>72000</v>
          </cell>
          <cell r="C3746" t="str">
            <v>UND</v>
          </cell>
          <cell r="D3746">
            <v>86400</v>
          </cell>
          <cell r="E3746">
            <v>13824</v>
          </cell>
          <cell r="F3746">
            <v>100224</v>
          </cell>
        </row>
        <row r="3747">
          <cell r="A3747" t="str">
            <v>PARARRAYOS OXIDO ZINC CELSA 9KV-10KA</v>
          </cell>
          <cell r="B3747">
            <v>90000</v>
          </cell>
          <cell r="C3747" t="str">
            <v>UND</v>
          </cell>
          <cell r="D3747">
            <v>108000</v>
          </cell>
          <cell r="E3747">
            <v>17280</v>
          </cell>
          <cell r="F3747">
            <v>125280</v>
          </cell>
        </row>
        <row r="3748">
          <cell r="A3748" t="str">
            <v>PARARRAYOS POLIMERICO 35 KV</v>
          </cell>
          <cell r="B3748">
            <v>210000</v>
          </cell>
          <cell r="C3748" t="str">
            <v>UND</v>
          </cell>
          <cell r="D3748">
            <v>252000</v>
          </cell>
          <cell r="E3748">
            <v>40320</v>
          </cell>
          <cell r="F3748">
            <v>292320</v>
          </cell>
        </row>
        <row r="3749">
          <cell r="A3749" t="str">
            <v xml:space="preserve">PARARRAYOS PREVENTRON 2 (CON DISPOSITIVO DE CABLEADO) INDELEC </v>
          </cell>
          <cell r="B3749">
            <v>1110344.8275862071</v>
          </cell>
          <cell r="C3749" t="str">
            <v>UND</v>
          </cell>
          <cell r="D3749">
            <v>1332413.7931034483</v>
          </cell>
          <cell r="E3749">
            <v>213186.20689655174</v>
          </cell>
          <cell r="F3749">
            <v>1545600</v>
          </cell>
        </row>
        <row r="3750">
          <cell r="A3750" t="str">
            <v>PARRARAYO 36KV 40KA TIPO ESTACION</v>
          </cell>
          <cell r="B3750">
            <v>1281000</v>
          </cell>
          <cell r="C3750" t="str">
            <v>UND</v>
          </cell>
          <cell r="D3750">
            <v>1537200</v>
          </cell>
          <cell r="E3750">
            <v>245952</v>
          </cell>
          <cell r="F3750">
            <v>1783152</v>
          </cell>
        </row>
        <row r="3751">
          <cell r="A3751" t="str">
            <v>PASADOR CON PIN PARA PERCHA 1 PTO</v>
          </cell>
          <cell r="B3751">
            <v>820</v>
          </cell>
          <cell r="C3751" t="str">
            <v>UND</v>
          </cell>
          <cell r="D3751">
            <v>984</v>
          </cell>
          <cell r="E3751">
            <v>157.44</v>
          </cell>
          <cell r="F3751">
            <v>1141</v>
          </cell>
        </row>
        <row r="3752">
          <cell r="A3752" t="str">
            <v>PASADOR CON PIN PARA PERCHA 2 PTOS</v>
          </cell>
          <cell r="B3752">
            <v>1320</v>
          </cell>
          <cell r="C3752" t="str">
            <v>UND</v>
          </cell>
          <cell r="D3752">
            <v>1584</v>
          </cell>
          <cell r="E3752">
            <v>253.44</v>
          </cell>
          <cell r="F3752">
            <v>1837</v>
          </cell>
        </row>
        <row r="3753">
          <cell r="A3753" t="str">
            <v>PASADOR OJAL</v>
          </cell>
          <cell r="B3753">
            <v>1500</v>
          </cell>
          <cell r="C3753" t="str">
            <v>UND</v>
          </cell>
          <cell r="D3753">
            <v>1800</v>
          </cell>
          <cell r="E3753">
            <v>288</v>
          </cell>
          <cell r="F3753">
            <v>2088</v>
          </cell>
        </row>
        <row r="3754">
          <cell r="A3754" t="str">
            <v>PATA P/MOTOR CONSTRUCTIVO 112M(1LA3)</v>
          </cell>
          <cell r="B3754">
            <v>27700</v>
          </cell>
          <cell r="C3754" t="str">
            <v>UND</v>
          </cell>
          <cell r="D3754">
            <v>33240</v>
          </cell>
          <cell r="E3754">
            <v>5318.4000000000005</v>
          </cell>
          <cell r="F3754">
            <v>38558</v>
          </cell>
        </row>
        <row r="3755">
          <cell r="A3755" t="str">
            <v>PATA P/MOTOR CONSTRUCTIVO 132S(1LA3)</v>
          </cell>
          <cell r="B3755">
            <v>34600</v>
          </cell>
          <cell r="C3755" t="str">
            <v>UND</v>
          </cell>
          <cell r="D3755">
            <v>41520</v>
          </cell>
          <cell r="E3755">
            <v>6643.2</v>
          </cell>
          <cell r="F3755">
            <v>48163</v>
          </cell>
        </row>
        <row r="3756">
          <cell r="A3756" t="str">
            <v>PATA P/MOTOR CONSTRUCTIVO 160L.</v>
          </cell>
          <cell r="B3756">
            <v>62900</v>
          </cell>
          <cell r="C3756" t="str">
            <v>UND</v>
          </cell>
          <cell r="D3756">
            <v>75480</v>
          </cell>
          <cell r="E3756">
            <v>12076.800000000001</v>
          </cell>
          <cell r="F3756">
            <v>87557</v>
          </cell>
        </row>
        <row r="3757">
          <cell r="A3757" t="str">
            <v>PATA P/MOTOR CONSTRUCTIVO 160M</v>
          </cell>
          <cell r="B3757">
            <v>56700</v>
          </cell>
          <cell r="C3757" t="str">
            <v>UND</v>
          </cell>
          <cell r="D3757">
            <v>68040</v>
          </cell>
          <cell r="E3757">
            <v>10886.4</v>
          </cell>
          <cell r="F3757">
            <v>78926</v>
          </cell>
        </row>
        <row r="3758">
          <cell r="A3758" t="str">
            <v>PATA P/MOTOR CONSTRUCTIVO 225S/M DERECHA</v>
          </cell>
          <cell r="B3758">
            <v>187600</v>
          </cell>
          <cell r="C3758" t="str">
            <v>UND</v>
          </cell>
          <cell r="D3758">
            <v>225120</v>
          </cell>
          <cell r="E3758">
            <v>36019.200000000004</v>
          </cell>
          <cell r="F3758">
            <v>261139</v>
          </cell>
        </row>
        <row r="3759">
          <cell r="A3759" t="str">
            <v>PATA P/MOTOR CONTRUCTIVO 132M(1LA3)</v>
          </cell>
          <cell r="B3759">
            <v>36600</v>
          </cell>
          <cell r="C3759" t="str">
            <v>UND</v>
          </cell>
          <cell r="D3759">
            <v>43920</v>
          </cell>
          <cell r="E3759">
            <v>7027.2</v>
          </cell>
          <cell r="F3759">
            <v>50947</v>
          </cell>
        </row>
        <row r="3760">
          <cell r="A3760" t="str">
            <v>PATA P/MOTOR CONTRUCTIVO 180M</v>
          </cell>
          <cell r="B3760">
            <v>72200</v>
          </cell>
          <cell r="C3760" t="str">
            <v>UND</v>
          </cell>
          <cell r="D3760">
            <v>86640</v>
          </cell>
          <cell r="E3760">
            <v>13862.4</v>
          </cell>
          <cell r="F3760">
            <v>100502</v>
          </cell>
        </row>
        <row r="3761">
          <cell r="A3761" t="str">
            <v>PATA P/MOTOR CONTRUCTIVO 200L.</v>
          </cell>
          <cell r="B3761">
            <v>178200</v>
          </cell>
          <cell r="C3761" t="str">
            <v>UND</v>
          </cell>
          <cell r="D3761">
            <v>213840</v>
          </cell>
          <cell r="E3761">
            <v>34214.400000000001</v>
          </cell>
          <cell r="F3761">
            <v>248054</v>
          </cell>
        </row>
        <row r="3762">
          <cell r="A3762" t="str">
            <v>PATA P/MOTOR CONTRUCTIVO 225 S/M IZQUIER</v>
          </cell>
          <cell r="B3762">
            <v>187600</v>
          </cell>
          <cell r="C3762" t="str">
            <v>UND</v>
          </cell>
          <cell r="D3762">
            <v>225120</v>
          </cell>
          <cell r="E3762">
            <v>36019.200000000004</v>
          </cell>
          <cell r="F3762">
            <v>261139</v>
          </cell>
        </row>
        <row r="3763">
          <cell r="A3763" t="str">
            <v>PATAS P/MOTOR CONSTRUCTIVO 100L.</v>
          </cell>
          <cell r="B3763">
            <v>26100</v>
          </cell>
          <cell r="C3763" t="str">
            <v>UND</v>
          </cell>
          <cell r="D3763">
            <v>31320</v>
          </cell>
          <cell r="E3763">
            <v>5011.2</v>
          </cell>
          <cell r="F3763">
            <v>36331</v>
          </cell>
        </row>
        <row r="3764">
          <cell r="A3764" t="str">
            <v>PATCH CORD CATSE 10FT ROJO</v>
          </cell>
          <cell r="B3764">
            <v>7780</v>
          </cell>
          <cell r="C3764" t="str">
            <v>UND</v>
          </cell>
          <cell r="D3764">
            <v>9336</v>
          </cell>
          <cell r="E3764">
            <v>1493.76</v>
          </cell>
          <cell r="F3764">
            <v>10830</v>
          </cell>
        </row>
        <row r="3765">
          <cell r="A3765" t="str">
            <v>PATCH CORD CATSE 5FT AZUL</v>
          </cell>
          <cell r="B3765">
            <v>5804</v>
          </cell>
          <cell r="C3765" t="str">
            <v>UND</v>
          </cell>
          <cell r="D3765">
            <v>6964.8</v>
          </cell>
          <cell r="E3765">
            <v>1114.3680000000002</v>
          </cell>
          <cell r="F3765">
            <v>8079</v>
          </cell>
        </row>
        <row r="3766">
          <cell r="A3766" t="str">
            <v>PATCH PANEL  24 PTOS CAT 5E AMP</v>
          </cell>
          <cell r="B3766">
            <v>229710</v>
          </cell>
          <cell r="C3766" t="str">
            <v>UND</v>
          </cell>
          <cell r="D3766">
            <v>275652</v>
          </cell>
          <cell r="E3766">
            <v>44104.32</v>
          </cell>
          <cell r="F3766">
            <v>319756</v>
          </cell>
        </row>
        <row r="3767">
          <cell r="A3767" t="str">
            <v>PATCH PANEL 48PTOS CAT 5E AMP</v>
          </cell>
          <cell r="B3767">
            <v>448922</v>
          </cell>
          <cell r="C3767" t="str">
            <v>UND</v>
          </cell>
          <cell r="D3767">
            <v>538706.4</v>
          </cell>
          <cell r="E3767">
            <v>86193.024000000005</v>
          </cell>
          <cell r="F3767">
            <v>624899</v>
          </cell>
        </row>
        <row r="3768">
          <cell r="A3768" t="str">
            <v>PATCH PANELÑ TELCO 2WIRW RJ45 WIREMO</v>
          </cell>
          <cell r="B3768">
            <v>139160</v>
          </cell>
          <cell r="C3768" t="str">
            <v>UND</v>
          </cell>
          <cell r="D3768">
            <v>166992</v>
          </cell>
          <cell r="E3768">
            <v>26718.720000000001</v>
          </cell>
          <cell r="F3768">
            <v>193711</v>
          </cell>
        </row>
        <row r="3769">
          <cell r="A3769" t="str">
            <v>PELDAÑO PARA CONSOLA 30 CMS.</v>
          </cell>
          <cell r="B3769">
            <v>4100</v>
          </cell>
          <cell r="C3769" t="str">
            <v>UND</v>
          </cell>
          <cell r="D3769">
            <v>4920</v>
          </cell>
          <cell r="E3769">
            <v>787.2</v>
          </cell>
          <cell r="F3769">
            <v>5707</v>
          </cell>
        </row>
        <row r="3770">
          <cell r="A3770" t="str">
            <v>PELDAÑO PARA POSTE 1/4</v>
          </cell>
          <cell r="B3770">
            <v>1471</v>
          </cell>
          <cell r="C3770" t="str">
            <v>UND</v>
          </cell>
          <cell r="D3770">
            <v>1765.2</v>
          </cell>
          <cell r="E3770">
            <v>282.43200000000002</v>
          </cell>
          <cell r="F3770">
            <v>2048</v>
          </cell>
        </row>
        <row r="3771">
          <cell r="A3771" t="str">
            <v>PERCHA 1 PUESTO</v>
          </cell>
          <cell r="B3771">
            <v>2189</v>
          </cell>
          <cell r="C3771" t="str">
            <v>UND</v>
          </cell>
          <cell r="D3771">
            <v>2626.7999999999997</v>
          </cell>
          <cell r="E3771">
            <v>420.28799999999995</v>
          </cell>
          <cell r="F3771">
            <v>3047</v>
          </cell>
        </row>
        <row r="3772">
          <cell r="A3772" t="str">
            <v>PERCHA 2 PUESTO A.P</v>
          </cell>
          <cell r="B3772">
            <v>5273</v>
          </cell>
          <cell r="C3772" t="str">
            <v>UND</v>
          </cell>
          <cell r="D3772">
            <v>6327.5999999999995</v>
          </cell>
          <cell r="E3772">
            <v>1012.4159999999999</v>
          </cell>
          <cell r="F3772">
            <v>7340</v>
          </cell>
        </row>
        <row r="3773">
          <cell r="A3773" t="str">
            <v>PERCHA 3 PUESTO A.P</v>
          </cell>
          <cell r="B3773">
            <v>7910</v>
          </cell>
          <cell r="C3773" t="str">
            <v>UND</v>
          </cell>
          <cell r="D3773">
            <v>9492</v>
          </cell>
          <cell r="E3773">
            <v>1518.72</v>
          </cell>
          <cell r="F3773">
            <v>11011</v>
          </cell>
        </row>
        <row r="3774">
          <cell r="A3774" t="str">
            <v>PERCHA 4 PUESTOS TIPO PESADO</v>
          </cell>
          <cell r="B3774">
            <v>14000</v>
          </cell>
          <cell r="C3774" t="str">
            <v>UND</v>
          </cell>
          <cell r="D3774">
            <v>16800</v>
          </cell>
          <cell r="E3774">
            <v>2688</v>
          </cell>
          <cell r="F3774">
            <v>19488</v>
          </cell>
        </row>
        <row r="3775">
          <cell r="A3775" t="str">
            <v>PERCHA 5 PUESTO A.P</v>
          </cell>
          <cell r="B3775">
            <v>12540</v>
          </cell>
          <cell r="C3775" t="str">
            <v>UND</v>
          </cell>
          <cell r="D3775">
            <v>15048</v>
          </cell>
          <cell r="E3775">
            <v>2407.6799999999998</v>
          </cell>
          <cell r="F3775">
            <v>17456</v>
          </cell>
        </row>
        <row r="3776">
          <cell r="A3776" t="str">
            <v>PERCHA LIVIANA 2 PUESTO-CASA</v>
          </cell>
          <cell r="B3776">
            <v>1014</v>
          </cell>
          <cell r="C3776" t="str">
            <v>UND</v>
          </cell>
          <cell r="D3776">
            <v>1216.8</v>
          </cell>
          <cell r="E3776">
            <v>194.68799999999999</v>
          </cell>
          <cell r="F3776">
            <v>1411</v>
          </cell>
        </row>
        <row r="3777">
          <cell r="A3777" t="str">
            <v>PERCHA LIVIANA 3 PESTO-CASA</v>
          </cell>
          <cell r="B3777">
            <v>1418</v>
          </cell>
          <cell r="C3777" t="str">
            <v>UND</v>
          </cell>
          <cell r="D3777">
            <v>1701.6</v>
          </cell>
          <cell r="E3777">
            <v>272.25599999999997</v>
          </cell>
          <cell r="F3777">
            <v>1974</v>
          </cell>
        </row>
        <row r="3778">
          <cell r="A3778" t="str">
            <v>PERCHA LIVIANA 4 PUESTO-CASA</v>
          </cell>
          <cell r="B3778">
            <v>1975</v>
          </cell>
          <cell r="C3778" t="str">
            <v>UND</v>
          </cell>
          <cell r="D3778">
            <v>2370</v>
          </cell>
          <cell r="E3778">
            <v>379.2</v>
          </cell>
          <cell r="F3778">
            <v>2749</v>
          </cell>
        </row>
        <row r="3779">
          <cell r="A3779" t="str">
            <v>PERFIL OMEGA 1 METRO</v>
          </cell>
          <cell r="B3779">
            <v>7797</v>
          </cell>
          <cell r="C3779" t="str">
            <v>UND</v>
          </cell>
          <cell r="D3779">
            <v>9356.4</v>
          </cell>
          <cell r="E3779">
            <v>1497.0239999999999</v>
          </cell>
          <cell r="F3779">
            <v>10853</v>
          </cell>
        </row>
        <row r="3780">
          <cell r="A3780" t="str">
            <v>PERNO ANCLAJE 7/8"MTS,ACERO 1020, PLATIN</v>
          </cell>
          <cell r="B3780">
            <v>11950</v>
          </cell>
          <cell r="C3780" t="str">
            <v>UND</v>
          </cell>
          <cell r="D3780">
            <v>14340</v>
          </cell>
          <cell r="E3780">
            <v>2294.4</v>
          </cell>
          <cell r="F3780">
            <v>16634</v>
          </cell>
        </row>
        <row r="3781">
          <cell r="A3781" t="str">
            <v>PERNO ANCLAJE CONSOLA 1/2X5"</v>
          </cell>
          <cell r="B3781">
            <v>1320</v>
          </cell>
          <cell r="C3781" t="str">
            <v>UND</v>
          </cell>
          <cell r="D3781">
            <v>1584</v>
          </cell>
          <cell r="E3781">
            <v>253.44</v>
          </cell>
          <cell r="F3781">
            <v>1837</v>
          </cell>
        </row>
        <row r="3782">
          <cell r="A3782" t="str">
            <v>PERNO ANCLAJE EN "L" DE 7/8" X 460 MM</v>
          </cell>
          <cell r="B3782">
            <v>5400</v>
          </cell>
          <cell r="C3782" t="str">
            <v>UND</v>
          </cell>
          <cell r="D3782">
            <v>6480</v>
          </cell>
          <cell r="E3782">
            <v>1036.8</v>
          </cell>
          <cell r="F3782">
            <v>7517</v>
          </cell>
        </row>
        <row r="3783">
          <cell r="A3783" t="str">
            <v>PERNO DE MAQUINA DE CARRIAJE 5/8 X 2</v>
          </cell>
          <cell r="B3783">
            <v>1500</v>
          </cell>
          <cell r="C3783" t="str">
            <v>UND</v>
          </cell>
          <cell r="D3783">
            <v>1800</v>
          </cell>
          <cell r="E3783">
            <v>288</v>
          </cell>
          <cell r="F3783">
            <v>2088</v>
          </cell>
        </row>
        <row r="3784">
          <cell r="A3784" t="str">
            <v>PERNO DE MAQUINA DE 1/2 X 1 1/2</v>
          </cell>
          <cell r="B3784">
            <v>1265</v>
          </cell>
          <cell r="C3784" t="str">
            <v>UND</v>
          </cell>
          <cell r="D3784">
            <v>1518</v>
          </cell>
          <cell r="E3784">
            <v>242.88</v>
          </cell>
          <cell r="F3784">
            <v>1761</v>
          </cell>
        </row>
        <row r="3785">
          <cell r="A3785" t="str">
            <v>PERNO DE MAQUINA DE 1/2 X 2</v>
          </cell>
          <cell r="B3785">
            <v>1400</v>
          </cell>
          <cell r="C3785" t="str">
            <v>UND</v>
          </cell>
          <cell r="D3785">
            <v>1680</v>
          </cell>
          <cell r="E3785">
            <v>268.8</v>
          </cell>
          <cell r="F3785">
            <v>1949</v>
          </cell>
        </row>
        <row r="3786">
          <cell r="A3786" t="str">
            <v>PERNO DE MAQUINA DE 5/8 X 8</v>
          </cell>
          <cell r="B3786">
            <v>2798</v>
          </cell>
          <cell r="C3786" t="str">
            <v>UND</v>
          </cell>
          <cell r="D3786">
            <v>3357.6</v>
          </cell>
          <cell r="E3786">
            <v>537.21600000000001</v>
          </cell>
          <cell r="F3786">
            <v>3895</v>
          </cell>
        </row>
        <row r="3787">
          <cell r="A3787" t="str">
            <v>PERNO DE MAQUINA DE 5/8 X 10</v>
          </cell>
          <cell r="B3787">
            <v>3110</v>
          </cell>
          <cell r="C3787" t="str">
            <v>UND</v>
          </cell>
          <cell r="D3787">
            <v>3732</v>
          </cell>
          <cell r="E3787">
            <v>597.12</v>
          </cell>
          <cell r="F3787">
            <v>4329</v>
          </cell>
        </row>
        <row r="3788">
          <cell r="A3788" t="str">
            <v>PERNO DE MAQUINA DE 5/8 X 12</v>
          </cell>
          <cell r="B3788">
            <v>3537</v>
          </cell>
          <cell r="C3788" t="str">
            <v>UND</v>
          </cell>
          <cell r="D3788">
            <v>4244.3999999999996</v>
          </cell>
          <cell r="E3788">
            <v>679.10399999999993</v>
          </cell>
          <cell r="F3788">
            <v>4924</v>
          </cell>
        </row>
        <row r="3789">
          <cell r="A3789" t="str">
            <v>PERNO EN U 1/2"</v>
          </cell>
          <cell r="B3789">
            <v>1216</v>
          </cell>
          <cell r="C3789" t="str">
            <v>UND</v>
          </cell>
          <cell r="D3789">
            <v>1459.2</v>
          </cell>
          <cell r="E3789">
            <v>233.47200000000001</v>
          </cell>
          <cell r="F3789">
            <v>1693</v>
          </cell>
        </row>
        <row r="3790">
          <cell r="A3790" t="str">
            <v>PERNO EN U 3/4</v>
          </cell>
          <cell r="B3790">
            <v>3700</v>
          </cell>
          <cell r="C3790" t="str">
            <v>UND</v>
          </cell>
          <cell r="D3790">
            <v>4440</v>
          </cell>
          <cell r="E3790">
            <v>710.4</v>
          </cell>
          <cell r="F3790">
            <v>5150</v>
          </cell>
        </row>
        <row r="3791">
          <cell r="A3791" t="str">
            <v>PERNO EN U 5/8"</v>
          </cell>
          <cell r="B3791">
            <v>3400</v>
          </cell>
          <cell r="C3791" t="str">
            <v>UND</v>
          </cell>
          <cell r="D3791">
            <v>4080</v>
          </cell>
          <cell r="E3791">
            <v>652.80000000000007</v>
          </cell>
          <cell r="F3791">
            <v>4733</v>
          </cell>
        </row>
        <row r="3792">
          <cell r="A3792" t="str">
            <v>PERNO EXPANSIÓN DE 3/8 X 5"</v>
          </cell>
          <cell r="B3792">
            <v>1950</v>
          </cell>
          <cell r="C3792" t="str">
            <v>UND</v>
          </cell>
          <cell r="D3792">
            <v>2340</v>
          </cell>
          <cell r="E3792">
            <v>374.40000000000003</v>
          </cell>
          <cell r="F3792">
            <v>2714</v>
          </cell>
        </row>
        <row r="3793">
          <cell r="A3793" t="str">
            <v>PERNO OJO ABIERTO 5/8 X 13"</v>
          </cell>
          <cell r="B3793">
            <v>2806</v>
          </cell>
          <cell r="C3793" t="str">
            <v>UND</v>
          </cell>
          <cell r="D3793">
            <v>3367.2</v>
          </cell>
          <cell r="E3793">
            <v>538.75199999999995</v>
          </cell>
          <cell r="F3793">
            <v>3906</v>
          </cell>
        </row>
        <row r="3794">
          <cell r="A3794" t="str">
            <v>PERNO OJO ABIERTO 5/8X10"</v>
          </cell>
          <cell r="B3794">
            <v>2329</v>
          </cell>
          <cell r="C3794" t="str">
            <v>UND</v>
          </cell>
          <cell r="D3794">
            <v>2794.7999999999997</v>
          </cell>
          <cell r="E3794">
            <v>447.16799999999995</v>
          </cell>
          <cell r="F3794">
            <v>3242</v>
          </cell>
        </row>
        <row r="3795">
          <cell r="A3795" t="str">
            <v>PERNO OJO ABIERTO 5/8X12"</v>
          </cell>
          <cell r="B3795">
            <v>1915</v>
          </cell>
          <cell r="C3795" t="str">
            <v>UND</v>
          </cell>
          <cell r="D3795">
            <v>2298</v>
          </cell>
          <cell r="E3795">
            <v>367.68</v>
          </cell>
          <cell r="F3795">
            <v>2666</v>
          </cell>
        </row>
        <row r="3796">
          <cell r="A3796" t="str">
            <v>PERNO OJO ABIERTO 5/8X18"</v>
          </cell>
          <cell r="B3796">
            <v>2870</v>
          </cell>
          <cell r="C3796" t="str">
            <v>UND</v>
          </cell>
          <cell r="D3796">
            <v>3444</v>
          </cell>
          <cell r="E3796">
            <v>551.04</v>
          </cell>
          <cell r="F3796">
            <v>3995</v>
          </cell>
        </row>
        <row r="3797">
          <cell r="A3797" t="str">
            <v>PERNO OJO ABIERTO 5/8X21/2"</v>
          </cell>
          <cell r="B3797">
            <v>1755</v>
          </cell>
          <cell r="C3797" t="str">
            <v>UND</v>
          </cell>
          <cell r="D3797">
            <v>2106</v>
          </cell>
          <cell r="E3797">
            <v>336.96</v>
          </cell>
          <cell r="F3797">
            <v>2443</v>
          </cell>
        </row>
        <row r="3798">
          <cell r="A3798" t="str">
            <v>PERNO OJO ABIERTO 5/8X6"</v>
          </cell>
          <cell r="B3798">
            <v>957</v>
          </cell>
          <cell r="C3798" t="str">
            <v>UND</v>
          </cell>
          <cell r="D3798">
            <v>1148.3999999999999</v>
          </cell>
          <cell r="E3798">
            <v>183.74399999999997</v>
          </cell>
          <cell r="F3798">
            <v>1332</v>
          </cell>
        </row>
        <row r="3799">
          <cell r="A3799" t="str">
            <v>PERNO OJO ABIERTO 5/8X8"</v>
          </cell>
          <cell r="B3799">
            <v>2087</v>
          </cell>
          <cell r="C3799" t="str">
            <v>UND</v>
          </cell>
          <cell r="D3799">
            <v>2504.4</v>
          </cell>
          <cell r="E3799">
            <v>400.70400000000001</v>
          </cell>
          <cell r="F3799">
            <v>2905</v>
          </cell>
        </row>
        <row r="3800">
          <cell r="A3800" t="str">
            <v>PERNO OJO CERRADO 5/8X10"</v>
          </cell>
          <cell r="B3800">
            <v>2327</v>
          </cell>
          <cell r="C3800" t="str">
            <v>UND</v>
          </cell>
          <cell r="D3800">
            <v>2792.4</v>
          </cell>
          <cell r="E3800">
            <v>446.78400000000005</v>
          </cell>
          <cell r="F3800">
            <v>3239</v>
          </cell>
        </row>
        <row r="3801">
          <cell r="A3801" t="str">
            <v>PERNO OJO CERRADO 5/8X12"</v>
          </cell>
          <cell r="B3801">
            <v>2574</v>
          </cell>
          <cell r="C3801" t="str">
            <v>UND</v>
          </cell>
          <cell r="D3801">
            <v>3088.7999999999997</v>
          </cell>
          <cell r="E3801">
            <v>494.20799999999997</v>
          </cell>
          <cell r="F3801">
            <v>3583</v>
          </cell>
        </row>
        <row r="3802">
          <cell r="A3802" t="str">
            <v>PERNO OJO CERRADO 5/8X14"</v>
          </cell>
          <cell r="B3802">
            <v>3861</v>
          </cell>
          <cell r="C3802" t="str">
            <v>UND</v>
          </cell>
          <cell r="D3802">
            <v>4633.2</v>
          </cell>
          <cell r="E3802">
            <v>741.31200000000001</v>
          </cell>
          <cell r="F3802">
            <v>5375</v>
          </cell>
        </row>
        <row r="3803">
          <cell r="A3803" t="str">
            <v>PERNO OJO CERRADO 5/8X16"</v>
          </cell>
          <cell r="B3803">
            <v>4109</v>
          </cell>
          <cell r="C3803" t="str">
            <v>UND</v>
          </cell>
          <cell r="D3803">
            <v>4930.8</v>
          </cell>
          <cell r="E3803">
            <v>788.928</v>
          </cell>
          <cell r="F3803">
            <v>5720</v>
          </cell>
        </row>
        <row r="3804">
          <cell r="A3804" t="str">
            <v>PERNO OJO CERRADO 5/8X18"</v>
          </cell>
          <cell r="B3804">
            <v>4356</v>
          </cell>
          <cell r="C3804" t="str">
            <v>UND</v>
          </cell>
          <cell r="D3804">
            <v>5227.2</v>
          </cell>
          <cell r="E3804">
            <v>836.35199999999998</v>
          </cell>
          <cell r="F3804">
            <v>6064</v>
          </cell>
        </row>
        <row r="3805">
          <cell r="A3805" t="str">
            <v>PERNO OJO CERRADO 5/8X20"</v>
          </cell>
          <cell r="B3805">
            <v>4604</v>
          </cell>
          <cell r="C3805" t="str">
            <v>UND</v>
          </cell>
          <cell r="D3805">
            <v>5524.8</v>
          </cell>
          <cell r="E3805">
            <v>883.96800000000007</v>
          </cell>
          <cell r="F3805">
            <v>6409</v>
          </cell>
        </row>
        <row r="3806">
          <cell r="A3806" t="str">
            <v>PERNO OJO CERRADO 5/8X21/2"</v>
          </cell>
          <cell r="B3806">
            <v>1535</v>
          </cell>
          <cell r="C3806" t="str">
            <v>UND</v>
          </cell>
          <cell r="D3806">
            <v>1842</v>
          </cell>
          <cell r="E3806">
            <v>294.72000000000003</v>
          </cell>
          <cell r="F3806">
            <v>2137</v>
          </cell>
        </row>
        <row r="3807">
          <cell r="A3807" t="str">
            <v>PERNO OJO CERRADO 5/8X22"</v>
          </cell>
          <cell r="B3807">
            <v>4851</v>
          </cell>
          <cell r="C3807" t="str">
            <v>UND</v>
          </cell>
          <cell r="D3807">
            <v>5821.2</v>
          </cell>
          <cell r="E3807">
            <v>931.39199999999994</v>
          </cell>
          <cell r="F3807">
            <v>6753</v>
          </cell>
        </row>
        <row r="3808">
          <cell r="A3808" t="str">
            <v>PERNO OJO CERRADO 5/8X24"</v>
          </cell>
          <cell r="B3808">
            <v>5099</v>
          </cell>
          <cell r="C3808" t="str">
            <v>UND</v>
          </cell>
          <cell r="D3808">
            <v>6118.8</v>
          </cell>
          <cell r="E3808">
            <v>979.00800000000004</v>
          </cell>
          <cell r="F3808">
            <v>7098</v>
          </cell>
        </row>
        <row r="3809">
          <cell r="A3809" t="str">
            <v>PERNO OJO CERRADO 5/8X4"</v>
          </cell>
          <cell r="B3809">
            <v>1584</v>
          </cell>
          <cell r="C3809" t="str">
            <v>UND</v>
          </cell>
          <cell r="D3809">
            <v>1900.8</v>
          </cell>
          <cell r="E3809">
            <v>304.12799999999999</v>
          </cell>
          <cell r="F3809">
            <v>2205</v>
          </cell>
        </row>
        <row r="3810">
          <cell r="A3810" t="str">
            <v>PERNO OJO CERRADO 5/8X5"</v>
          </cell>
          <cell r="B3810">
            <v>1722</v>
          </cell>
          <cell r="C3810" t="str">
            <v>UND</v>
          </cell>
          <cell r="D3810">
            <v>2066.4</v>
          </cell>
          <cell r="E3810">
            <v>330.62400000000002</v>
          </cell>
          <cell r="F3810">
            <v>2397</v>
          </cell>
        </row>
        <row r="3811">
          <cell r="A3811" t="str">
            <v>PERNO OJO CERRADO 5/8X8"</v>
          </cell>
          <cell r="B3811">
            <v>2079</v>
          </cell>
          <cell r="C3811" t="str">
            <v>UND</v>
          </cell>
          <cell r="D3811">
            <v>2494.7999999999997</v>
          </cell>
          <cell r="E3811">
            <v>399.16799999999995</v>
          </cell>
          <cell r="F3811">
            <v>2894</v>
          </cell>
        </row>
        <row r="3812">
          <cell r="A3812" t="str">
            <v>PERNO OJO ROSCADO 1/2X6"</v>
          </cell>
          <cell r="B3812">
            <v>400</v>
          </cell>
          <cell r="C3812" t="str">
            <v>UND</v>
          </cell>
          <cell r="D3812">
            <v>480</v>
          </cell>
          <cell r="E3812">
            <v>76.8</v>
          </cell>
          <cell r="F3812">
            <v>557</v>
          </cell>
        </row>
        <row r="3813">
          <cell r="A3813" t="str">
            <v>PERNO OJO ROSCADO 3/8X4"</v>
          </cell>
          <cell r="B3813">
            <v>350</v>
          </cell>
          <cell r="C3813" t="str">
            <v>UND</v>
          </cell>
          <cell r="D3813">
            <v>420</v>
          </cell>
          <cell r="E3813">
            <v>67.2</v>
          </cell>
          <cell r="F3813">
            <v>487</v>
          </cell>
        </row>
        <row r="3814">
          <cell r="A3814" t="str">
            <v>PERNO OJO TIPO ANCLA 1/2X2"</v>
          </cell>
          <cell r="B3814">
            <v>457</v>
          </cell>
          <cell r="C3814" t="str">
            <v>UND</v>
          </cell>
          <cell r="D3814">
            <v>548.4</v>
          </cell>
          <cell r="E3814">
            <v>87.744</v>
          </cell>
          <cell r="F3814">
            <v>636</v>
          </cell>
        </row>
        <row r="3815">
          <cell r="A3815" t="str">
            <v>PERNO OJO TIPO ANCLA 1/2X4"</v>
          </cell>
          <cell r="B3815">
            <v>500</v>
          </cell>
          <cell r="C3815" t="str">
            <v>UND</v>
          </cell>
          <cell r="D3815">
            <v>600</v>
          </cell>
          <cell r="E3815">
            <v>96</v>
          </cell>
          <cell r="F3815">
            <v>696</v>
          </cell>
        </row>
        <row r="3816">
          <cell r="A3816" t="str">
            <v>PERNO T-32 CON CARGA MORADA</v>
          </cell>
          <cell r="B3816">
            <v>4250</v>
          </cell>
          <cell r="C3816" t="str">
            <v>UND</v>
          </cell>
          <cell r="D3816">
            <v>5100</v>
          </cell>
          <cell r="E3816">
            <v>816</v>
          </cell>
          <cell r="F3816">
            <v>5916</v>
          </cell>
        </row>
        <row r="3817">
          <cell r="A3817" t="str">
            <v>PERTIGA TELESCOPICA 6 MTS</v>
          </cell>
          <cell r="B3817">
            <v>580000</v>
          </cell>
          <cell r="C3817" t="str">
            <v>UND</v>
          </cell>
          <cell r="D3817">
            <v>696000</v>
          </cell>
          <cell r="E3817">
            <v>111360</v>
          </cell>
          <cell r="F3817">
            <v>807360</v>
          </cell>
        </row>
        <row r="3818">
          <cell r="A3818" t="str">
            <v>PIEDRA ESMERIL</v>
          </cell>
          <cell r="B3818">
            <v>6000</v>
          </cell>
          <cell r="C3818" t="str">
            <v>UND</v>
          </cell>
          <cell r="D3818">
            <v>7200</v>
          </cell>
          <cell r="E3818">
            <v>1152</v>
          </cell>
          <cell r="F3818">
            <v>8352</v>
          </cell>
        </row>
        <row r="3819">
          <cell r="A3819" t="str">
            <v>PIEZA INTERMEDIA P/MOTOR 090S/L,100L,112</v>
          </cell>
          <cell r="B3819">
            <v>29400</v>
          </cell>
          <cell r="C3819" t="str">
            <v>UND</v>
          </cell>
          <cell r="D3819">
            <v>35280</v>
          </cell>
          <cell r="E3819">
            <v>5644.8</v>
          </cell>
          <cell r="F3819">
            <v>40925</v>
          </cell>
        </row>
        <row r="3820">
          <cell r="A3820" t="str">
            <v>PIEZA INTERMEDIA P/MOTOR 132S/M(1LA3)</v>
          </cell>
          <cell r="B3820">
            <v>84300</v>
          </cell>
          <cell r="C3820" t="str">
            <v>UND</v>
          </cell>
          <cell r="D3820">
            <v>101160</v>
          </cell>
          <cell r="E3820">
            <v>16185.6</v>
          </cell>
          <cell r="F3820">
            <v>117346</v>
          </cell>
        </row>
        <row r="3821">
          <cell r="A3821" t="str">
            <v>PIEZA INTERMEDIA P/MOTOR 160M/L</v>
          </cell>
          <cell r="B3821">
            <v>106200</v>
          </cell>
          <cell r="C3821" t="str">
            <v>UND</v>
          </cell>
          <cell r="D3821">
            <v>127440</v>
          </cell>
          <cell r="E3821">
            <v>20390.400000000001</v>
          </cell>
          <cell r="F3821">
            <v>147830</v>
          </cell>
        </row>
        <row r="3822">
          <cell r="A3822" t="str">
            <v>PIEZA INTERMEDIA P/MOTOR 180M/L,200L,225</v>
          </cell>
          <cell r="B3822">
            <v>153200</v>
          </cell>
          <cell r="C3822" t="str">
            <v>UND</v>
          </cell>
          <cell r="D3822">
            <v>183840</v>
          </cell>
          <cell r="E3822">
            <v>29414.400000000001</v>
          </cell>
          <cell r="F3822">
            <v>213254</v>
          </cell>
        </row>
        <row r="3823">
          <cell r="A3823" t="str">
            <v>PIL. ROJ-NEGR RT010 PLAST S/TAPA BRETER</v>
          </cell>
          <cell r="B3823">
            <v>4466</v>
          </cell>
          <cell r="C3823" t="str">
            <v>UND</v>
          </cell>
          <cell r="D3823">
            <v>5359.2</v>
          </cell>
          <cell r="E3823">
            <v>857.47199999999998</v>
          </cell>
          <cell r="F3823">
            <v>6217</v>
          </cell>
        </row>
        <row r="3824">
          <cell r="A3824" t="str">
            <v>PILA  ALKALINA  TIPO  AAA</v>
          </cell>
          <cell r="B3824">
            <v>1400</v>
          </cell>
          <cell r="C3824" t="str">
            <v>UND</v>
          </cell>
          <cell r="D3824">
            <v>1680</v>
          </cell>
          <cell r="E3824">
            <v>268.8</v>
          </cell>
          <cell r="F3824">
            <v>1949</v>
          </cell>
        </row>
        <row r="3825">
          <cell r="A3825" t="str">
            <v>PILA  ALKALINA TIPO AA</v>
          </cell>
          <cell r="B3825">
            <v>322</v>
          </cell>
          <cell r="C3825" t="str">
            <v>UND</v>
          </cell>
          <cell r="D3825">
            <v>386.4</v>
          </cell>
          <cell r="E3825">
            <v>61.823999999999998</v>
          </cell>
          <cell r="F3825">
            <v>448</v>
          </cell>
        </row>
        <row r="3826">
          <cell r="A3826" t="str">
            <v>PILA ALKALINA PARA CAMARA AM5 1-5V PANAS</v>
          </cell>
          <cell r="B3826">
            <v>2240</v>
          </cell>
          <cell r="C3826" t="str">
            <v>UND</v>
          </cell>
          <cell r="D3826">
            <v>2688</v>
          </cell>
          <cell r="E3826">
            <v>430.08</v>
          </cell>
          <cell r="F3826">
            <v>3118</v>
          </cell>
        </row>
        <row r="3827">
          <cell r="A3827" t="str">
            <v>PILA CUADRADA ALKALINA  VARTA</v>
          </cell>
          <cell r="B3827">
            <v>3442.60009765625</v>
          </cell>
          <cell r="C3827" t="str">
            <v>UND</v>
          </cell>
          <cell r="D3827">
            <v>4131.1201171875</v>
          </cell>
          <cell r="E3827">
            <v>660.97921874999997</v>
          </cell>
          <cell r="F3827">
            <v>4792</v>
          </cell>
        </row>
        <row r="3828">
          <cell r="A3828" t="str">
            <v>PILA CUADRADA ROJA EVERREDY</v>
          </cell>
          <cell r="B3828">
            <v>1568</v>
          </cell>
          <cell r="C3828" t="str">
            <v>UND</v>
          </cell>
          <cell r="D3828">
            <v>1881.6</v>
          </cell>
          <cell r="E3828">
            <v>301.05599999999998</v>
          </cell>
          <cell r="F3828">
            <v>2183</v>
          </cell>
        </row>
        <row r="3829">
          <cell r="A3829" t="str">
            <v>PILA GRANDE VARTA</v>
          </cell>
          <cell r="B3829">
            <v>632.79998779296898</v>
          </cell>
          <cell r="C3829" t="str">
            <v>UND</v>
          </cell>
          <cell r="D3829">
            <v>759.35998535156273</v>
          </cell>
          <cell r="E3829">
            <v>121.49759765625004</v>
          </cell>
          <cell r="F3829">
            <v>881</v>
          </cell>
        </row>
        <row r="3830">
          <cell r="A3830" t="str">
            <v>PILA MEDIANA ROJA EVERREDY</v>
          </cell>
          <cell r="B3830">
            <v>457.79998779296898</v>
          </cell>
          <cell r="C3830" t="str">
            <v>UND</v>
          </cell>
          <cell r="D3830">
            <v>549.35998535156273</v>
          </cell>
          <cell r="E3830">
            <v>87.897597656250042</v>
          </cell>
          <cell r="F3830">
            <v>637</v>
          </cell>
        </row>
        <row r="3831">
          <cell r="A3831" t="str">
            <v>PILA P/RELOJ CAMBIADOR TARIFA MARCA ISKR</v>
          </cell>
          <cell r="B3831">
            <v>72000</v>
          </cell>
          <cell r="C3831" t="str">
            <v>UND</v>
          </cell>
          <cell r="D3831">
            <v>86400</v>
          </cell>
          <cell r="E3831">
            <v>13824</v>
          </cell>
          <cell r="F3831">
            <v>100224</v>
          </cell>
        </row>
        <row r="3832">
          <cell r="A3832" t="str">
            <v>PILA PARA CAMARA PANASONIC</v>
          </cell>
          <cell r="B3832">
            <v>6000</v>
          </cell>
          <cell r="C3832" t="str">
            <v>UND</v>
          </cell>
          <cell r="D3832">
            <v>7200</v>
          </cell>
          <cell r="E3832">
            <v>1152</v>
          </cell>
          <cell r="F3832">
            <v>8352</v>
          </cell>
        </row>
        <row r="3833">
          <cell r="A3833" t="str">
            <v>PILA SELLADA 9.0 V RECTANGULAR REF 216</v>
          </cell>
          <cell r="B3833">
            <v>2800</v>
          </cell>
          <cell r="C3833" t="str">
            <v>UND</v>
          </cell>
          <cell r="D3833">
            <v>3360</v>
          </cell>
          <cell r="E3833">
            <v>537.6</v>
          </cell>
          <cell r="F3833">
            <v>3898</v>
          </cell>
        </row>
        <row r="3834">
          <cell r="A3834" t="str">
            <v>PILOTO  DE SE¥ALIZACION ROJO</v>
          </cell>
          <cell r="B3834">
            <v>23000</v>
          </cell>
          <cell r="C3834" t="str">
            <v>UND</v>
          </cell>
          <cell r="D3834">
            <v>27600</v>
          </cell>
          <cell r="E3834">
            <v>4416</v>
          </cell>
          <cell r="F3834">
            <v>32016</v>
          </cell>
        </row>
        <row r="3835">
          <cell r="A3835" t="str">
            <v>PILOTO AMARILLO 22MM SR601G BRETER</v>
          </cell>
          <cell r="B3835">
            <v>4466</v>
          </cell>
          <cell r="C3835" t="str">
            <v>UND</v>
          </cell>
          <cell r="D3835">
            <v>5359.2</v>
          </cell>
          <cell r="E3835">
            <v>857.47199999999998</v>
          </cell>
          <cell r="F3835">
            <v>6217</v>
          </cell>
        </row>
        <row r="3836">
          <cell r="A3836" t="str">
            <v>PILOTO AMARILLO 22MM VE230/VS130 ABB</v>
          </cell>
          <cell r="B3836">
            <v>6472</v>
          </cell>
          <cell r="C3836" t="str">
            <v>UND</v>
          </cell>
          <cell r="D3836">
            <v>7766.4</v>
          </cell>
          <cell r="E3836">
            <v>1242.624</v>
          </cell>
          <cell r="F3836">
            <v>9009</v>
          </cell>
        </row>
        <row r="3837">
          <cell r="A3837" t="str">
            <v>PILOTO AMARILLO 22MM VE230/VS130 ABB</v>
          </cell>
          <cell r="B3837">
            <v>8712.2001953125018</v>
          </cell>
          <cell r="C3837" t="str">
            <v>UND</v>
          </cell>
          <cell r="D3837">
            <v>10454.640234375001</v>
          </cell>
          <cell r="E3837">
            <v>1672.7424375000003</v>
          </cell>
          <cell r="F3837">
            <v>12127</v>
          </cell>
        </row>
        <row r="3838">
          <cell r="A3838" t="str">
            <v>PILOTO AMARILLO ABB ANTIOJO</v>
          </cell>
          <cell r="B3838">
            <v>6000</v>
          </cell>
          <cell r="C3838" t="str">
            <v>UND</v>
          </cell>
          <cell r="D3838">
            <v>7200</v>
          </cell>
          <cell r="E3838">
            <v>1152</v>
          </cell>
          <cell r="F3838">
            <v>8352</v>
          </cell>
        </row>
        <row r="3839">
          <cell r="A3839" t="str">
            <v xml:space="preserve"> </v>
          </cell>
          <cell r="B3839">
            <v>2884</v>
          </cell>
          <cell r="C3839" t="str">
            <v>UND</v>
          </cell>
          <cell r="D3839">
            <v>3460.7999999999997</v>
          </cell>
          <cell r="E3839">
            <v>553.72799999999995</v>
          </cell>
          <cell r="F3839">
            <v>4015</v>
          </cell>
        </row>
        <row r="3840">
          <cell r="A3840" t="str">
            <v>PILOTO DE SEÑALIZACION ROJO 110 Vcc</v>
          </cell>
          <cell r="B3840">
            <v>40000</v>
          </cell>
          <cell r="C3840" t="str">
            <v>UND</v>
          </cell>
          <cell r="D3840">
            <v>48000</v>
          </cell>
          <cell r="E3840">
            <v>7680</v>
          </cell>
          <cell r="F3840">
            <v>55680</v>
          </cell>
        </row>
        <row r="3841">
          <cell r="A3841" t="str">
            <v>PILOTO ILUMINADO HONGO ROJO 22MM TEND</v>
          </cell>
          <cell r="B3841">
            <v>4648</v>
          </cell>
          <cell r="C3841" t="str">
            <v>UND</v>
          </cell>
          <cell r="D3841">
            <v>5577.5999999999995</v>
          </cell>
          <cell r="E3841">
            <v>892.41599999999994</v>
          </cell>
          <cell r="F3841">
            <v>6470</v>
          </cell>
        </row>
        <row r="3842">
          <cell r="A3842" t="str">
            <v>PILOTO NEON AMARILLON 220V REF.92227</v>
          </cell>
          <cell r="B3842">
            <v>2000</v>
          </cell>
          <cell r="C3842" t="str">
            <v>UND</v>
          </cell>
          <cell r="D3842">
            <v>2400</v>
          </cell>
          <cell r="E3842">
            <v>384</v>
          </cell>
          <cell r="F3842">
            <v>2784</v>
          </cell>
        </row>
        <row r="3843">
          <cell r="A3843" t="str">
            <v>PILOTO PARA HORNO ECONTROL</v>
          </cell>
          <cell r="B3843">
            <v>1260</v>
          </cell>
          <cell r="C3843" t="str">
            <v>UND</v>
          </cell>
          <cell r="D3843">
            <v>1512</v>
          </cell>
          <cell r="E3843">
            <v>241.92000000000002</v>
          </cell>
          <cell r="F3843">
            <v>1754</v>
          </cell>
        </row>
        <row r="3844">
          <cell r="A3844" t="str">
            <v>PILOTO ROJO 22 MM ABB</v>
          </cell>
          <cell r="B3844">
            <v>7800</v>
          </cell>
          <cell r="C3844" t="str">
            <v>UND</v>
          </cell>
          <cell r="D3844">
            <v>9360</v>
          </cell>
          <cell r="E3844">
            <v>1497.6000000000001</v>
          </cell>
          <cell r="F3844">
            <v>10858</v>
          </cell>
        </row>
        <row r="3845">
          <cell r="A3845" t="str">
            <v>PILOTO ROJO 22MM VE230/VS130 ABB</v>
          </cell>
          <cell r="B3845">
            <v>8712.2001953125018</v>
          </cell>
          <cell r="C3845" t="str">
            <v>UND</v>
          </cell>
          <cell r="D3845">
            <v>10454.640234375001</v>
          </cell>
          <cell r="E3845">
            <v>1672.7424375000003</v>
          </cell>
          <cell r="F3845">
            <v>12127</v>
          </cell>
        </row>
        <row r="3846">
          <cell r="A3846" t="str">
            <v>PILOTO ROJO ABB ANTIOJO</v>
          </cell>
          <cell r="B3846">
            <v>6000</v>
          </cell>
          <cell r="C3846" t="str">
            <v>UND</v>
          </cell>
          <cell r="D3846">
            <v>7200</v>
          </cell>
          <cell r="E3846">
            <v>1152</v>
          </cell>
          <cell r="F3846">
            <v>8352</v>
          </cell>
        </row>
        <row r="3847">
          <cell r="A3847" t="str">
            <v>PILOTO ROJO ECO 22MM PZMCS24 AGUT</v>
          </cell>
          <cell r="B3847">
            <v>4648</v>
          </cell>
          <cell r="C3847" t="str">
            <v>UND</v>
          </cell>
          <cell r="D3847">
            <v>5577.5999999999995</v>
          </cell>
          <cell r="E3847">
            <v>892.41599999999994</v>
          </cell>
          <cell r="F3847">
            <v>6470</v>
          </cell>
        </row>
        <row r="3848">
          <cell r="A3848" t="str">
            <v>PILOTO ROJO ECO 22MM TEND</v>
          </cell>
          <cell r="B3848">
            <v>2884</v>
          </cell>
          <cell r="C3848" t="str">
            <v>UND</v>
          </cell>
          <cell r="D3848">
            <v>3460.7999999999997</v>
          </cell>
          <cell r="E3848">
            <v>553.72799999999995</v>
          </cell>
          <cell r="F3848">
            <v>4015</v>
          </cell>
        </row>
        <row r="3849">
          <cell r="A3849" t="str">
            <v>PILOTO ROJO KM</v>
          </cell>
          <cell r="B3849">
            <v>6000</v>
          </cell>
          <cell r="C3849" t="str">
            <v>UND</v>
          </cell>
          <cell r="D3849">
            <v>7200</v>
          </cell>
          <cell r="E3849">
            <v>1152</v>
          </cell>
          <cell r="F3849">
            <v>8352</v>
          </cell>
        </row>
        <row r="3850">
          <cell r="A3850" t="str">
            <v>PILOTO SEÑ. 250V.2.4W AMARILLO,SIN LAMP</v>
          </cell>
          <cell r="B3850">
            <v>23000</v>
          </cell>
          <cell r="C3850" t="str">
            <v>UND</v>
          </cell>
          <cell r="D3850">
            <v>27600</v>
          </cell>
          <cell r="E3850">
            <v>4416</v>
          </cell>
          <cell r="F3850">
            <v>32016</v>
          </cell>
        </row>
        <row r="3851">
          <cell r="A3851" t="str">
            <v>PILOTO SEÑ. 250V.2.6W AMARILLO SIN LAMP</v>
          </cell>
          <cell r="B3851">
            <v>10000</v>
          </cell>
          <cell r="C3851" t="str">
            <v>UND</v>
          </cell>
          <cell r="D3851">
            <v>12000</v>
          </cell>
          <cell r="E3851">
            <v>1920</v>
          </cell>
          <cell r="F3851">
            <v>13920</v>
          </cell>
        </row>
        <row r="3852">
          <cell r="A3852" t="str">
            <v>PILOTO SEÑAL. 250V.2.4W ROJO,SIN LAMP</v>
          </cell>
          <cell r="B3852">
            <v>23000</v>
          </cell>
          <cell r="C3852" t="str">
            <v>UND</v>
          </cell>
          <cell r="D3852">
            <v>27600</v>
          </cell>
          <cell r="E3852">
            <v>4416</v>
          </cell>
          <cell r="F3852">
            <v>32016</v>
          </cell>
        </row>
        <row r="3853">
          <cell r="A3853" t="str">
            <v>PILOTO SEÑAL. 250V.2.4W VERDE,SIN LAMP</v>
          </cell>
          <cell r="B3853">
            <v>23000</v>
          </cell>
          <cell r="C3853" t="str">
            <v>UND</v>
          </cell>
          <cell r="D3853">
            <v>27600</v>
          </cell>
          <cell r="E3853">
            <v>4416</v>
          </cell>
          <cell r="F3853">
            <v>32016</v>
          </cell>
        </row>
        <row r="3854">
          <cell r="A3854" t="str">
            <v>PILOTO SEÑALIZ. 250V.2.6W ROJO SIN LAMP</v>
          </cell>
          <cell r="B3854">
            <v>10000</v>
          </cell>
          <cell r="C3854" t="str">
            <v>UND</v>
          </cell>
          <cell r="D3854">
            <v>12000</v>
          </cell>
          <cell r="E3854">
            <v>1920</v>
          </cell>
          <cell r="F3854">
            <v>13920</v>
          </cell>
        </row>
        <row r="3855">
          <cell r="A3855" t="str">
            <v>PILOTO SEÑALIZ. 250V.2.6W VERDE SIN LAMP</v>
          </cell>
          <cell r="B3855">
            <v>10000</v>
          </cell>
          <cell r="C3855" t="str">
            <v>UND</v>
          </cell>
          <cell r="D3855">
            <v>12000</v>
          </cell>
          <cell r="E3855">
            <v>1920</v>
          </cell>
          <cell r="F3855">
            <v>13920</v>
          </cell>
        </row>
        <row r="3856">
          <cell r="A3856" t="str">
            <v>PILOTO SENALIZACION &lt;380V.AMAR.SIN LAMPA</v>
          </cell>
          <cell r="B3856">
            <v>23000</v>
          </cell>
          <cell r="C3856" t="str">
            <v>UND</v>
          </cell>
          <cell r="D3856">
            <v>27600</v>
          </cell>
          <cell r="E3856">
            <v>4416</v>
          </cell>
          <cell r="F3856">
            <v>32016</v>
          </cell>
        </row>
        <row r="3857">
          <cell r="A3857" t="str">
            <v>PILOTO SENALIZACION &lt;380V.ROJA SIN LAMPA</v>
          </cell>
          <cell r="B3857">
            <v>23000</v>
          </cell>
          <cell r="C3857" t="str">
            <v>UND</v>
          </cell>
          <cell r="D3857">
            <v>27600</v>
          </cell>
          <cell r="E3857">
            <v>4416</v>
          </cell>
          <cell r="F3857">
            <v>32016</v>
          </cell>
        </row>
        <row r="3858">
          <cell r="A3858" t="str">
            <v>PILOTO SENALIZACION &lt;380V.VERDE,SIN LAMP</v>
          </cell>
          <cell r="B3858">
            <v>23000</v>
          </cell>
          <cell r="C3858" t="str">
            <v>UND</v>
          </cell>
          <cell r="D3858">
            <v>27600</v>
          </cell>
          <cell r="E3858">
            <v>4416</v>
          </cell>
          <cell r="F3858">
            <v>32016</v>
          </cell>
        </row>
        <row r="3859">
          <cell r="A3859" t="str">
            <v>PILOTO SENALIZACION 220V.AMAR.S/LAMPARA</v>
          </cell>
          <cell r="B3859">
            <v>34000</v>
          </cell>
          <cell r="C3859" t="str">
            <v>UND</v>
          </cell>
          <cell r="D3859">
            <v>40800</v>
          </cell>
          <cell r="E3859">
            <v>6528</v>
          </cell>
          <cell r="F3859">
            <v>47328</v>
          </cell>
        </row>
        <row r="3860">
          <cell r="A3860" t="str">
            <v>PILOTO SENALIZACION 220V.S/LAMPARA VERDE</v>
          </cell>
          <cell r="B3860">
            <v>34000</v>
          </cell>
          <cell r="C3860" t="str">
            <v>UND</v>
          </cell>
          <cell r="D3860">
            <v>40800</v>
          </cell>
          <cell r="E3860">
            <v>6528</v>
          </cell>
          <cell r="F3860">
            <v>47328</v>
          </cell>
        </row>
        <row r="3861">
          <cell r="A3861" t="str">
            <v>PILOTO SENALIZACION 250V.AMARILLO SIN LA</v>
          </cell>
          <cell r="B3861">
            <v>10000</v>
          </cell>
          <cell r="C3861" t="str">
            <v>UND</v>
          </cell>
          <cell r="D3861">
            <v>12000</v>
          </cell>
          <cell r="E3861">
            <v>1920</v>
          </cell>
          <cell r="F3861">
            <v>13920</v>
          </cell>
        </row>
        <row r="3862">
          <cell r="A3862" t="str">
            <v>PILOTO SENALIZACION 250V.ROJO SIN LAMPAR</v>
          </cell>
          <cell r="B3862">
            <v>10000</v>
          </cell>
          <cell r="C3862" t="str">
            <v>UND</v>
          </cell>
          <cell r="D3862">
            <v>12000</v>
          </cell>
          <cell r="E3862">
            <v>1920</v>
          </cell>
          <cell r="F3862">
            <v>13920</v>
          </cell>
        </row>
        <row r="3863">
          <cell r="A3863" t="str">
            <v>PILOTO SENALIZACION 250V.VERDE SIN LAMPA</v>
          </cell>
          <cell r="B3863">
            <v>10000</v>
          </cell>
          <cell r="C3863" t="str">
            <v>UND</v>
          </cell>
          <cell r="D3863">
            <v>12000</v>
          </cell>
          <cell r="E3863">
            <v>1920</v>
          </cell>
          <cell r="F3863">
            <v>13920</v>
          </cell>
        </row>
        <row r="3864">
          <cell r="A3864" t="str">
            <v>PILOTO SENALIZACION ROJO S/LAMPARA</v>
          </cell>
          <cell r="B3864">
            <v>34000</v>
          </cell>
          <cell r="C3864" t="str">
            <v>UND</v>
          </cell>
          <cell r="D3864">
            <v>40800</v>
          </cell>
          <cell r="E3864">
            <v>6528</v>
          </cell>
          <cell r="F3864">
            <v>47328</v>
          </cell>
        </row>
        <row r="3865">
          <cell r="A3865" t="str">
            <v>PILOTO STANDAR ROJO 22MM C/BLOQUE TEND</v>
          </cell>
          <cell r="B3865">
            <v>4201.39990234375</v>
          </cell>
          <cell r="C3865" t="str">
            <v>UND</v>
          </cell>
          <cell r="D3865">
            <v>5041.6798828125002</v>
          </cell>
          <cell r="E3865">
            <v>806.66878125000005</v>
          </cell>
          <cell r="F3865">
            <v>5848</v>
          </cell>
        </row>
        <row r="3866">
          <cell r="A3866" t="str">
            <v>PILOTO VERDE 22 MM ABB</v>
          </cell>
          <cell r="B3866">
            <v>7800</v>
          </cell>
          <cell r="C3866" t="str">
            <v>UND</v>
          </cell>
          <cell r="D3866">
            <v>9360</v>
          </cell>
          <cell r="E3866">
            <v>1497.6000000000001</v>
          </cell>
          <cell r="F3866">
            <v>10858</v>
          </cell>
        </row>
        <row r="3867">
          <cell r="A3867" t="str">
            <v>PILOTO VERDE 22MM 230/130 ABB</v>
          </cell>
          <cell r="B3867">
            <v>8712.2001953125018</v>
          </cell>
          <cell r="C3867" t="str">
            <v>UND</v>
          </cell>
          <cell r="D3867">
            <v>10454.640234375001</v>
          </cell>
          <cell r="E3867">
            <v>1672.7424375000003</v>
          </cell>
          <cell r="F3867">
            <v>12127</v>
          </cell>
        </row>
        <row r="3868">
          <cell r="A3868" t="str">
            <v>PILOTO VERDE 22MM SR601V BRETER</v>
          </cell>
          <cell r="B3868">
            <v>4466</v>
          </cell>
          <cell r="C3868" t="str">
            <v>UND</v>
          </cell>
          <cell r="D3868">
            <v>5359.2</v>
          </cell>
          <cell r="E3868">
            <v>857.47199999999998</v>
          </cell>
          <cell r="F3868">
            <v>6217</v>
          </cell>
        </row>
        <row r="3869">
          <cell r="A3869" t="str">
            <v>PILOTO VERDE ABB ANTIOJO</v>
          </cell>
          <cell r="B3869">
            <v>6000</v>
          </cell>
          <cell r="C3869" t="str">
            <v>UND</v>
          </cell>
          <cell r="D3869">
            <v>7200</v>
          </cell>
          <cell r="E3869">
            <v>1152</v>
          </cell>
          <cell r="F3869">
            <v>8352</v>
          </cell>
        </row>
        <row r="3870">
          <cell r="A3870" t="str">
            <v>PILOTO VERDE ECO 22MM TEND</v>
          </cell>
          <cell r="B3870">
            <v>3045</v>
          </cell>
          <cell r="C3870" t="str">
            <v>UND</v>
          </cell>
          <cell r="D3870">
            <v>3654</v>
          </cell>
          <cell r="E3870">
            <v>584.64</v>
          </cell>
          <cell r="F3870">
            <v>4239</v>
          </cell>
        </row>
        <row r="3871">
          <cell r="A3871" t="str">
            <v>PILOTO VERDE ECO KM</v>
          </cell>
          <cell r="B3871">
            <v>20286</v>
          </cell>
          <cell r="C3871" t="str">
            <v>UND</v>
          </cell>
          <cell r="D3871">
            <v>24343.200000000001</v>
          </cell>
          <cell r="E3871">
            <v>3894.9120000000003</v>
          </cell>
          <cell r="F3871">
            <v>28238</v>
          </cell>
        </row>
        <row r="3872">
          <cell r="A3872" t="str">
            <v>PILOTO VERDE KM</v>
          </cell>
          <cell r="B3872">
            <v>6000</v>
          </cell>
          <cell r="C3872" t="str">
            <v>UND</v>
          </cell>
          <cell r="D3872">
            <v>7200</v>
          </cell>
          <cell r="E3872">
            <v>1152</v>
          </cell>
          <cell r="F3872">
            <v>8352</v>
          </cell>
        </row>
        <row r="3873">
          <cell r="A3873" t="str">
            <v>PIN AISLADOR CTA MAD.1X17 2CTAS 34.5KV</v>
          </cell>
          <cell r="B3873">
            <v>10962</v>
          </cell>
          <cell r="C3873" t="str">
            <v>UND</v>
          </cell>
          <cell r="D3873">
            <v>13154.4</v>
          </cell>
          <cell r="E3873">
            <v>2104.7040000000002</v>
          </cell>
          <cell r="F3873">
            <v>15259</v>
          </cell>
        </row>
        <row r="3874">
          <cell r="A3874" t="str">
            <v>PIN AISLADOR CTA MAD.3/4X12-1/2 CTA 13.2</v>
          </cell>
          <cell r="B3874">
            <v>3228.5</v>
          </cell>
          <cell r="C3874" t="str">
            <v>UND</v>
          </cell>
          <cell r="D3874">
            <v>3874.2</v>
          </cell>
          <cell r="E3874">
            <v>619.87199999999996</v>
          </cell>
          <cell r="F3874">
            <v>4494</v>
          </cell>
        </row>
        <row r="3875">
          <cell r="A3875" t="str">
            <v>PIN AISLADOR CTA MAD.5/8X10 13.2KV</v>
          </cell>
          <cell r="B3875">
            <v>3531</v>
          </cell>
          <cell r="C3875" t="str">
            <v>UND</v>
          </cell>
          <cell r="D3875">
            <v>4237.2</v>
          </cell>
          <cell r="E3875">
            <v>677.952</v>
          </cell>
          <cell r="F3875">
            <v>4915</v>
          </cell>
        </row>
        <row r="3876">
          <cell r="A3876" t="str">
            <v>PIN AISLADOR CTA MET.1X15 34.5KV</v>
          </cell>
          <cell r="B3876">
            <v>6622</v>
          </cell>
          <cell r="C3876" t="str">
            <v>UND</v>
          </cell>
          <cell r="D3876">
            <v>7946.4</v>
          </cell>
          <cell r="E3876">
            <v>1271.424</v>
          </cell>
          <cell r="F3876">
            <v>9218</v>
          </cell>
        </row>
        <row r="3877">
          <cell r="A3877" t="str">
            <v>PIN AISLADOR CTA MET.5/8X8 13.2KV</v>
          </cell>
          <cell r="B3877">
            <v>2527</v>
          </cell>
          <cell r="C3877" t="str">
            <v>UND</v>
          </cell>
          <cell r="D3877">
            <v>3032.4</v>
          </cell>
          <cell r="E3877">
            <v>485.18400000000003</v>
          </cell>
          <cell r="F3877">
            <v>3518</v>
          </cell>
        </row>
        <row r="3878">
          <cell r="A3878" t="str">
            <v>PIN AISLADOR EXTREMO POSTE 13.2KV</v>
          </cell>
          <cell r="B3878">
            <v>4472</v>
          </cell>
          <cell r="C3878" t="str">
            <v>UND</v>
          </cell>
          <cell r="D3878">
            <v>5366.4</v>
          </cell>
          <cell r="E3878">
            <v>858.62399999999991</v>
          </cell>
          <cell r="F3878">
            <v>6225</v>
          </cell>
        </row>
        <row r="3879">
          <cell r="A3879" t="str">
            <v>PIN AISLADOR EXTREMO POSTE 34.5KV</v>
          </cell>
          <cell r="B3879">
            <v>5770</v>
          </cell>
          <cell r="C3879" t="str">
            <v>UND</v>
          </cell>
          <cell r="D3879">
            <v>6924</v>
          </cell>
          <cell r="E3879">
            <v>1107.8399999999999</v>
          </cell>
          <cell r="F3879">
            <v>8032</v>
          </cell>
        </row>
        <row r="3880">
          <cell r="A3880" t="str">
            <v>PINTURA CANECA X 5 GALONES BLANCA</v>
          </cell>
          <cell r="B3880">
            <v>65000</v>
          </cell>
          <cell r="C3880" t="str">
            <v>UND</v>
          </cell>
          <cell r="D3880">
            <v>78000</v>
          </cell>
          <cell r="E3880">
            <v>12480</v>
          </cell>
          <cell r="F3880">
            <v>90480</v>
          </cell>
        </row>
        <row r="3881">
          <cell r="A3881" t="str">
            <v>PINTURA ESMALTE CREMA X GALON</v>
          </cell>
          <cell r="B3881">
            <v>40000</v>
          </cell>
          <cell r="C3881" t="str">
            <v>UND</v>
          </cell>
          <cell r="D3881">
            <v>48000</v>
          </cell>
          <cell r="E3881">
            <v>7680</v>
          </cell>
          <cell r="F3881">
            <v>55680</v>
          </cell>
        </row>
        <row r="3882">
          <cell r="A3882" t="str">
            <v>PINZA  PARA USUARIO PA-25</v>
          </cell>
          <cell r="B3882">
            <v>1815</v>
          </cell>
          <cell r="C3882" t="str">
            <v>UND</v>
          </cell>
          <cell r="D3882">
            <v>2178</v>
          </cell>
          <cell r="E3882">
            <v>348.48</v>
          </cell>
          <cell r="F3882">
            <v>2526</v>
          </cell>
        </row>
        <row r="3883">
          <cell r="A3883" t="str">
            <v>PINZA ANCLAJE DN-540</v>
          </cell>
          <cell r="B3883">
            <v>12609.799804687498</v>
          </cell>
          <cell r="C3883" t="str">
            <v>UND</v>
          </cell>
          <cell r="D3883">
            <v>15131.759765624996</v>
          </cell>
          <cell r="E3883">
            <v>2421.0815624999996</v>
          </cell>
          <cell r="F3883">
            <v>17553</v>
          </cell>
        </row>
        <row r="3884">
          <cell r="A3884" t="str">
            <v>PINZA PARA MAZA GRANDE</v>
          </cell>
          <cell r="B3884">
            <v>4480</v>
          </cell>
          <cell r="C3884" t="str">
            <v>UND</v>
          </cell>
          <cell r="D3884">
            <v>5376</v>
          </cell>
          <cell r="E3884">
            <v>860.16</v>
          </cell>
          <cell r="F3884">
            <v>6236</v>
          </cell>
        </row>
        <row r="3885">
          <cell r="A3885" t="str">
            <v>PINZA PARA MAZA MEDIANA</v>
          </cell>
          <cell r="B3885">
            <v>3570</v>
          </cell>
          <cell r="C3885" t="str">
            <v>UND</v>
          </cell>
          <cell r="D3885">
            <v>4284</v>
          </cell>
          <cell r="E3885">
            <v>685.44</v>
          </cell>
          <cell r="F3885">
            <v>4969</v>
          </cell>
        </row>
        <row r="3886">
          <cell r="A3886" t="str">
            <v>PINZA PARA MAZA PEQUE¥A</v>
          </cell>
          <cell r="B3886">
            <v>2660</v>
          </cell>
          <cell r="C3886" t="str">
            <v>UND</v>
          </cell>
          <cell r="D3886">
            <v>3192</v>
          </cell>
          <cell r="E3886">
            <v>510.72</v>
          </cell>
          <cell r="F3886">
            <v>3703</v>
          </cell>
        </row>
        <row r="3887">
          <cell r="A3887" t="str">
            <v>PINZA PARA USUARIO PAR-14</v>
          </cell>
          <cell r="B3887">
            <v>5000</v>
          </cell>
          <cell r="C3887" t="str">
            <v>UND</v>
          </cell>
          <cell r="D3887">
            <v>6000</v>
          </cell>
          <cell r="E3887">
            <v>960</v>
          </cell>
          <cell r="F3887">
            <v>6960</v>
          </cell>
        </row>
        <row r="3888">
          <cell r="A3888" t="str">
            <v>PINZA PARA USUARIO PAR-20</v>
          </cell>
          <cell r="B3888">
            <v>5000</v>
          </cell>
          <cell r="C3888" t="str">
            <v>UND</v>
          </cell>
          <cell r="D3888">
            <v>6000</v>
          </cell>
          <cell r="E3888">
            <v>960</v>
          </cell>
          <cell r="F3888">
            <v>6960</v>
          </cell>
        </row>
        <row r="3889">
          <cell r="A3889" t="str">
            <v>PIROMETRO 50-450C 110/220V</v>
          </cell>
          <cell r="B3889">
            <v>56000</v>
          </cell>
          <cell r="C3889" t="str">
            <v>UND</v>
          </cell>
          <cell r="D3889">
            <v>67200</v>
          </cell>
          <cell r="E3889">
            <v>10752</v>
          </cell>
          <cell r="F3889">
            <v>77952</v>
          </cell>
        </row>
        <row r="3890">
          <cell r="A3890" t="str">
            <v>PLACA 2X41 VENTANA</v>
          </cell>
          <cell r="B3890">
            <v>257</v>
          </cell>
          <cell r="C3890" t="str">
            <v>UND</v>
          </cell>
          <cell r="D3890">
            <v>308.39999999999998</v>
          </cell>
          <cell r="E3890">
            <v>49.343999999999994</v>
          </cell>
          <cell r="F3890">
            <v>358</v>
          </cell>
        </row>
        <row r="3891">
          <cell r="A3891" t="str">
            <v>PLACA 2X42 VENTANAS</v>
          </cell>
          <cell r="B3891">
            <v>257</v>
          </cell>
          <cell r="C3891" t="str">
            <v>UND</v>
          </cell>
          <cell r="D3891">
            <v>308.39999999999998</v>
          </cell>
          <cell r="E3891">
            <v>49.343999999999994</v>
          </cell>
          <cell r="F3891">
            <v>358</v>
          </cell>
        </row>
        <row r="3892">
          <cell r="A3892" t="str">
            <v>PLACA BASICA + TAPA 2X4 BLANCA</v>
          </cell>
          <cell r="B3892">
            <v>247</v>
          </cell>
          <cell r="C3892" t="str">
            <v>UND</v>
          </cell>
          <cell r="D3892">
            <v>296.39999999999998</v>
          </cell>
          <cell r="E3892">
            <v>47.423999999999999</v>
          </cell>
          <cell r="F3892">
            <v>344</v>
          </cell>
        </row>
        <row r="3893">
          <cell r="A3893" t="str">
            <v>PLACA BASICA + TAPA 2X4 MARFIL</v>
          </cell>
          <cell r="B3893">
            <v>1970</v>
          </cell>
          <cell r="C3893" t="str">
            <v>UND</v>
          </cell>
          <cell r="D3893">
            <v>2364</v>
          </cell>
          <cell r="E3893">
            <v>378.24</v>
          </cell>
          <cell r="F3893">
            <v>2742</v>
          </cell>
        </row>
        <row r="3894">
          <cell r="A3894" t="str">
            <v>PLACA BASICA 2iX4i</v>
          </cell>
          <cell r="B3894">
            <v>2050</v>
          </cell>
          <cell r="C3894" t="str">
            <v>UND</v>
          </cell>
          <cell r="D3894">
            <v>2460</v>
          </cell>
          <cell r="E3894">
            <v>393.6</v>
          </cell>
          <cell r="F3894">
            <v>2854</v>
          </cell>
        </row>
        <row r="3895">
          <cell r="A3895" t="str">
            <v>PLACA BASICA CON TAPA 2iX4i</v>
          </cell>
          <cell r="B3895">
            <v>2050</v>
          </cell>
          <cell r="C3895" t="str">
            <v>UND</v>
          </cell>
          <cell r="D3895">
            <v>2460</v>
          </cell>
          <cell r="E3895">
            <v>393.6</v>
          </cell>
          <cell r="F3895">
            <v>2854</v>
          </cell>
        </row>
        <row r="3896">
          <cell r="A3896" t="str">
            <v>PLACA BASICA DOBLE 4X4 CON TAPA</v>
          </cell>
          <cell r="B3896">
            <v>4700</v>
          </cell>
          <cell r="C3896" t="str">
            <v>UND</v>
          </cell>
          <cell r="D3896">
            <v>5640</v>
          </cell>
          <cell r="E3896">
            <v>902.4</v>
          </cell>
          <cell r="F3896">
            <v>6542</v>
          </cell>
        </row>
        <row r="3897">
          <cell r="A3897" t="str">
            <v>PLACA CIEGA</v>
          </cell>
          <cell r="B3897">
            <v>1550</v>
          </cell>
          <cell r="C3897" t="str">
            <v>UND</v>
          </cell>
          <cell r="D3897">
            <v>1860</v>
          </cell>
          <cell r="E3897">
            <v>297.60000000000002</v>
          </cell>
          <cell r="F3897">
            <v>2158</v>
          </cell>
        </row>
        <row r="3898">
          <cell r="A3898" t="str">
            <v>PLACA CIEGA</v>
          </cell>
          <cell r="B3898">
            <v>2890</v>
          </cell>
          <cell r="C3898" t="str">
            <v>UND</v>
          </cell>
          <cell r="D3898">
            <v>3468</v>
          </cell>
          <cell r="E3898">
            <v>554.88</v>
          </cell>
          <cell r="F3898">
            <v>4023</v>
          </cell>
        </row>
        <row r="3899">
          <cell r="A3899" t="str">
            <v>PLACA CIEGA BLANCA</v>
          </cell>
          <cell r="B3899">
            <v>1550</v>
          </cell>
          <cell r="C3899" t="str">
            <v>UND</v>
          </cell>
          <cell r="D3899">
            <v>1860</v>
          </cell>
          <cell r="E3899">
            <v>297.60000000000002</v>
          </cell>
          <cell r="F3899">
            <v>2158</v>
          </cell>
        </row>
        <row r="3900">
          <cell r="A3900" t="str">
            <v>PLACA METALICA B5CBE TICINO</v>
          </cell>
          <cell r="B3900">
            <v>6000</v>
          </cell>
          <cell r="C3900" t="str">
            <v>UND</v>
          </cell>
          <cell r="D3900">
            <v>7200</v>
          </cell>
          <cell r="E3900">
            <v>1152</v>
          </cell>
          <cell r="F3900">
            <v>8352</v>
          </cell>
        </row>
        <row r="3901">
          <cell r="A3901" t="str">
            <v>PLACAS DE IDENTIFICACION PARA SUBESTACION</v>
          </cell>
          <cell r="B3901">
            <v>21500</v>
          </cell>
          <cell r="C3901" t="str">
            <v>UND</v>
          </cell>
          <cell r="D3901">
            <v>25800</v>
          </cell>
          <cell r="E3901">
            <v>4128</v>
          </cell>
          <cell r="F3901">
            <v>29928</v>
          </cell>
        </row>
        <row r="3902">
          <cell r="A3902" t="str">
            <v>PLAFON DE LOZA CON TORNILLO ARMADO</v>
          </cell>
          <cell r="B3902">
            <v>594</v>
          </cell>
          <cell r="C3902" t="str">
            <v>UND</v>
          </cell>
          <cell r="D3902">
            <v>712.8</v>
          </cell>
          <cell r="E3902">
            <v>114.048</v>
          </cell>
          <cell r="F3902">
            <v>827</v>
          </cell>
        </row>
        <row r="3903">
          <cell r="A3903" t="str">
            <v>PLAFON DE LOZA SIN ARMAR</v>
          </cell>
          <cell r="B3903">
            <v>450</v>
          </cell>
          <cell r="C3903" t="str">
            <v>UND</v>
          </cell>
          <cell r="D3903">
            <v>540</v>
          </cell>
          <cell r="E3903">
            <v>86.4</v>
          </cell>
          <cell r="F3903">
            <v>626</v>
          </cell>
        </row>
        <row r="3904">
          <cell r="A3904" t="str">
            <v>PLAFON PLASTICO ROSCA E27 BLANCO</v>
          </cell>
          <cell r="B3904">
            <v>672</v>
          </cell>
          <cell r="C3904" t="str">
            <v>UND</v>
          </cell>
          <cell r="D3904">
            <v>806.4</v>
          </cell>
          <cell r="E3904">
            <v>129.024</v>
          </cell>
          <cell r="F3904">
            <v>935</v>
          </cell>
        </row>
        <row r="3905">
          <cell r="A3905" t="str">
            <v>PLAFON PLASTICO ROSCA E27 MARFIL</v>
          </cell>
          <cell r="B3905">
            <v>627</v>
          </cell>
          <cell r="C3905" t="str">
            <v>UND</v>
          </cell>
          <cell r="D3905">
            <v>752.4</v>
          </cell>
          <cell r="E3905">
            <v>120.384</v>
          </cell>
          <cell r="F3905">
            <v>873</v>
          </cell>
        </row>
        <row r="3906">
          <cell r="A3906" t="str">
            <v>PLANTA ELECT.HONDA WELDER 120V/4.0KVA-30</v>
          </cell>
          <cell r="B3906">
            <v>6900000</v>
          </cell>
          <cell r="C3906" t="str">
            <v>UND</v>
          </cell>
          <cell r="D3906">
            <v>8280000</v>
          </cell>
          <cell r="E3906">
            <v>1324800</v>
          </cell>
          <cell r="F3906">
            <v>9604800</v>
          </cell>
        </row>
        <row r="3907">
          <cell r="A3907" t="str">
            <v>PLANTA ELECTRICA TIPO GP40 - 45KVA PRIME</v>
          </cell>
          <cell r="B3907">
            <v>18963000</v>
          </cell>
          <cell r="C3907" t="str">
            <v>UND</v>
          </cell>
          <cell r="D3907">
            <v>22755600</v>
          </cell>
          <cell r="E3907">
            <v>3640896</v>
          </cell>
          <cell r="F3907">
            <v>26396496</v>
          </cell>
        </row>
        <row r="3908">
          <cell r="A3908" t="str">
            <v xml:space="preserve">PLANTA ELECTRICA DE 250 KVA 220/127 V. </v>
          </cell>
          <cell r="B3908">
            <v>65000000</v>
          </cell>
          <cell r="C3908" t="str">
            <v>UND</v>
          </cell>
          <cell r="D3908">
            <v>78000000</v>
          </cell>
          <cell r="E3908">
            <v>12480000</v>
          </cell>
          <cell r="F3908">
            <v>90480000</v>
          </cell>
        </row>
        <row r="3909">
          <cell r="A3909" t="str">
            <v xml:space="preserve">PLANTA ELECTRICA TIPO GP40 - 4250KVA </v>
          </cell>
          <cell r="B3909">
            <v>189630000</v>
          </cell>
          <cell r="C3909" t="str">
            <v>UND</v>
          </cell>
          <cell r="D3909">
            <v>227556000</v>
          </cell>
          <cell r="E3909">
            <v>36408960</v>
          </cell>
          <cell r="F3909">
            <v>263964960</v>
          </cell>
        </row>
        <row r="3910">
          <cell r="A3910" t="str">
            <v>PLAQUETA PARA INTERRUP TQC</v>
          </cell>
          <cell r="B3910">
            <v>35200</v>
          </cell>
          <cell r="C3910" t="str">
            <v>UND</v>
          </cell>
          <cell r="D3910">
            <v>42240</v>
          </cell>
          <cell r="E3910">
            <v>6758.4000000000005</v>
          </cell>
          <cell r="F3910">
            <v>48998</v>
          </cell>
        </row>
        <row r="3911">
          <cell r="A3911" t="str">
            <v>PLATILLO</v>
          </cell>
          <cell r="B3911">
            <v>33600</v>
          </cell>
          <cell r="C3911" t="str">
            <v>UND</v>
          </cell>
          <cell r="D3911">
            <v>40320</v>
          </cell>
          <cell r="E3911">
            <v>6451.2</v>
          </cell>
          <cell r="F3911">
            <v>46771</v>
          </cell>
        </row>
        <row r="3912">
          <cell r="A3912" t="str">
            <v>PLATILLO</v>
          </cell>
          <cell r="B3912">
            <v>36500</v>
          </cell>
          <cell r="C3912" t="str">
            <v>UND</v>
          </cell>
          <cell r="D3912">
            <v>43800</v>
          </cell>
          <cell r="E3912">
            <v>7008</v>
          </cell>
          <cell r="F3912">
            <v>50808</v>
          </cell>
        </row>
        <row r="3913">
          <cell r="A3913" t="str">
            <v>PLATILLO</v>
          </cell>
          <cell r="B3913">
            <v>121200</v>
          </cell>
          <cell r="C3913" t="str">
            <v>UND</v>
          </cell>
          <cell r="D3913">
            <v>145440</v>
          </cell>
          <cell r="E3913">
            <v>23270.400000000001</v>
          </cell>
          <cell r="F3913">
            <v>168710</v>
          </cell>
        </row>
        <row r="3914">
          <cell r="A3914" t="str">
            <v>PLATILLO COJINETE AS/B3 T.C 071</v>
          </cell>
          <cell r="B3914">
            <v>48700</v>
          </cell>
          <cell r="C3914" t="str">
            <v>UND</v>
          </cell>
          <cell r="D3914">
            <v>58440</v>
          </cell>
          <cell r="E3914">
            <v>9350.4</v>
          </cell>
          <cell r="F3914">
            <v>67790</v>
          </cell>
        </row>
        <row r="3915">
          <cell r="A3915" t="str">
            <v>PLATILLO COJINETE AS/B3 T.C 080</v>
          </cell>
          <cell r="B3915">
            <v>54600</v>
          </cell>
          <cell r="C3915" t="str">
            <v>UND</v>
          </cell>
          <cell r="D3915">
            <v>65520</v>
          </cell>
          <cell r="E3915">
            <v>10483.200000000001</v>
          </cell>
          <cell r="F3915">
            <v>76003</v>
          </cell>
        </row>
        <row r="3916">
          <cell r="A3916" t="str">
            <v>PLATILLO COJINETE AS/B3 T.C 200S/M</v>
          </cell>
          <cell r="B3916">
            <v>233700</v>
          </cell>
          <cell r="C3916" t="str">
            <v>UND</v>
          </cell>
          <cell r="D3916">
            <v>280440</v>
          </cell>
          <cell r="E3916">
            <v>44870.400000000001</v>
          </cell>
          <cell r="F3916">
            <v>325310</v>
          </cell>
        </row>
        <row r="3917">
          <cell r="A3917" t="str">
            <v>PLATILLO COJINETE AS/B3 T.C. 100L</v>
          </cell>
          <cell r="B3917">
            <v>69400</v>
          </cell>
          <cell r="C3917" t="str">
            <v>UND</v>
          </cell>
          <cell r="D3917">
            <v>83280</v>
          </cell>
          <cell r="E3917">
            <v>13324.800000000001</v>
          </cell>
          <cell r="F3917">
            <v>96605</v>
          </cell>
        </row>
        <row r="3918">
          <cell r="A3918" t="str">
            <v>PLATILLO COJINETE AS/B3 T.C. 112M(1LA3)</v>
          </cell>
          <cell r="B3918">
            <v>79900</v>
          </cell>
          <cell r="C3918" t="str">
            <v>UND</v>
          </cell>
          <cell r="D3918">
            <v>95880</v>
          </cell>
          <cell r="E3918">
            <v>15340.800000000001</v>
          </cell>
          <cell r="F3918">
            <v>111221</v>
          </cell>
        </row>
        <row r="3919">
          <cell r="A3919" t="str">
            <v>PLATILLO COJINETE AS/B3 T.C.090S/L</v>
          </cell>
          <cell r="B3919">
            <v>66400</v>
          </cell>
          <cell r="C3919" t="str">
            <v>UND</v>
          </cell>
          <cell r="D3919">
            <v>79680</v>
          </cell>
          <cell r="E3919">
            <v>12748.800000000001</v>
          </cell>
          <cell r="F3919">
            <v>92429</v>
          </cell>
        </row>
        <row r="3920">
          <cell r="A3920" t="str">
            <v>PLATILLO COJINETE AS/B3 T.C.132S/M(1LA3)</v>
          </cell>
          <cell r="B3920">
            <v>113400</v>
          </cell>
          <cell r="C3920" t="str">
            <v>UND</v>
          </cell>
          <cell r="D3920">
            <v>136080</v>
          </cell>
          <cell r="E3920">
            <v>21772.799999999999</v>
          </cell>
          <cell r="F3920">
            <v>157853</v>
          </cell>
        </row>
        <row r="3921">
          <cell r="A3921" t="str">
            <v>PLATILLO COJINETE AS/B5 112M (1LA5)</v>
          </cell>
          <cell r="B3921">
            <v>103000</v>
          </cell>
          <cell r="C3921" t="str">
            <v>UND</v>
          </cell>
          <cell r="D3921">
            <v>123600</v>
          </cell>
          <cell r="E3921">
            <v>19776</v>
          </cell>
          <cell r="F3921">
            <v>143376</v>
          </cell>
        </row>
        <row r="3922">
          <cell r="A3922" t="str">
            <v>PLATILLO COJINETE AS/B5 132S/M</v>
          </cell>
          <cell r="B3922">
            <v>143300</v>
          </cell>
          <cell r="C3922" t="str">
            <v>UND</v>
          </cell>
          <cell r="D3922">
            <v>171960</v>
          </cell>
          <cell r="E3922">
            <v>27513.600000000002</v>
          </cell>
          <cell r="F3922">
            <v>199474</v>
          </cell>
        </row>
        <row r="3923">
          <cell r="A3923" t="str">
            <v>PLATILLO COJINETE AS/B5 180</v>
          </cell>
          <cell r="B3923">
            <v>135600</v>
          </cell>
          <cell r="C3923" t="str">
            <v>UND</v>
          </cell>
          <cell r="D3923">
            <v>162720</v>
          </cell>
          <cell r="E3923">
            <v>26035.200000000001</v>
          </cell>
          <cell r="F3923">
            <v>188755</v>
          </cell>
        </row>
        <row r="3924">
          <cell r="A3924" t="str">
            <v>PLATILLO COJINETE AS/B5 225S/M</v>
          </cell>
          <cell r="B3924">
            <v>359600</v>
          </cell>
          <cell r="C3924" t="str">
            <v>UND</v>
          </cell>
          <cell r="D3924">
            <v>431520</v>
          </cell>
          <cell r="E3924">
            <v>69043.199999999997</v>
          </cell>
          <cell r="F3924">
            <v>500563</v>
          </cell>
        </row>
        <row r="3925">
          <cell r="A3925" t="str">
            <v>PLATILLO COJINETE AS/B5 T.C. 071</v>
          </cell>
          <cell r="B3925">
            <v>63100</v>
          </cell>
          <cell r="C3925" t="str">
            <v>UND</v>
          </cell>
          <cell r="D3925">
            <v>75720</v>
          </cell>
          <cell r="E3925">
            <v>12115.2</v>
          </cell>
          <cell r="F3925">
            <v>87835</v>
          </cell>
        </row>
        <row r="3926">
          <cell r="A3926" t="str">
            <v>PLATILLO COJINETE AS/B5 T.C. 080</v>
          </cell>
          <cell r="B3926">
            <v>75600</v>
          </cell>
          <cell r="C3926" t="str">
            <v>UND</v>
          </cell>
          <cell r="D3926">
            <v>90720</v>
          </cell>
          <cell r="E3926">
            <v>14515.2</v>
          </cell>
          <cell r="F3926">
            <v>105235</v>
          </cell>
        </row>
        <row r="3927">
          <cell r="A3927" t="str">
            <v>PLATILLO COJINETE AS/B5 T.C. 090S/L</v>
          </cell>
          <cell r="B3927">
            <v>86900</v>
          </cell>
          <cell r="C3927" t="str">
            <v>UND</v>
          </cell>
          <cell r="D3927">
            <v>104280</v>
          </cell>
          <cell r="E3927">
            <v>16684.8</v>
          </cell>
          <cell r="F3927">
            <v>120965</v>
          </cell>
        </row>
        <row r="3928">
          <cell r="A3928" t="str">
            <v>PLATILLO COJINETE AS/B5 T.C. 100L</v>
          </cell>
          <cell r="B3928">
            <v>96000</v>
          </cell>
          <cell r="C3928" t="str">
            <v>UND</v>
          </cell>
          <cell r="D3928">
            <v>115200</v>
          </cell>
          <cell r="E3928">
            <v>18432</v>
          </cell>
          <cell r="F3928">
            <v>133632</v>
          </cell>
        </row>
        <row r="3929">
          <cell r="A3929" t="str">
            <v>PLATILLO COJINETE AS/B5 T.C. 112M(1LA3)</v>
          </cell>
          <cell r="B3929">
            <v>112300</v>
          </cell>
          <cell r="C3929" t="str">
            <v>UND</v>
          </cell>
          <cell r="D3929">
            <v>134760</v>
          </cell>
          <cell r="E3929">
            <v>21561.600000000002</v>
          </cell>
          <cell r="F3929">
            <v>156322</v>
          </cell>
        </row>
        <row r="3930">
          <cell r="A3930" t="str">
            <v>PLATILLO COJINETE AS/B5 T.C. 132S/M(1LA5</v>
          </cell>
          <cell r="B3930">
            <v>190700</v>
          </cell>
          <cell r="C3930" t="str">
            <v>UND</v>
          </cell>
          <cell r="D3930">
            <v>228840</v>
          </cell>
          <cell r="E3930">
            <v>36614.400000000001</v>
          </cell>
          <cell r="F3930">
            <v>265454</v>
          </cell>
        </row>
        <row r="3931">
          <cell r="A3931" t="str">
            <v>PLATILLO COJINETE AS/B5 T.C.132S/M(1LA3)</v>
          </cell>
          <cell r="B3931">
            <v>157300</v>
          </cell>
          <cell r="C3931" t="str">
            <v>UND</v>
          </cell>
          <cell r="D3931">
            <v>188760</v>
          </cell>
          <cell r="E3931">
            <v>30201.600000000002</v>
          </cell>
          <cell r="F3931">
            <v>218962</v>
          </cell>
        </row>
        <row r="3932">
          <cell r="A3932" t="str">
            <v>PLATILLO COJINETE AS/B5 T.C.180M/L</v>
          </cell>
          <cell r="B3932">
            <v>272800</v>
          </cell>
          <cell r="C3932" t="str">
            <v>UND</v>
          </cell>
          <cell r="D3932">
            <v>327360</v>
          </cell>
          <cell r="E3932">
            <v>52377.599999999999</v>
          </cell>
          <cell r="F3932">
            <v>379738</v>
          </cell>
        </row>
        <row r="3933">
          <cell r="A3933" t="str">
            <v>PLATILLO COJINETE ASB3 TC 160ML</v>
          </cell>
          <cell r="B3933">
            <v>131600</v>
          </cell>
          <cell r="C3933" t="str">
            <v>UND</v>
          </cell>
          <cell r="D3933">
            <v>157920</v>
          </cell>
          <cell r="E3933">
            <v>25267.200000000001</v>
          </cell>
          <cell r="F3933">
            <v>183187</v>
          </cell>
        </row>
        <row r="3934">
          <cell r="A3934" t="str">
            <v>PLATILLO COJINETE B5 TAM.90 TIPO 1LA7</v>
          </cell>
          <cell r="B3934">
            <v>79000</v>
          </cell>
          <cell r="C3934" t="str">
            <v>UND</v>
          </cell>
          <cell r="D3934">
            <v>94800</v>
          </cell>
          <cell r="E3934">
            <v>15168</v>
          </cell>
          <cell r="F3934">
            <v>109968</v>
          </cell>
        </row>
        <row r="3935">
          <cell r="A3935" t="str">
            <v>PLATILLO COJINETE BS 180M/L.</v>
          </cell>
          <cell r="B3935">
            <v>181000</v>
          </cell>
          <cell r="C3935" t="str">
            <v>UND</v>
          </cell>
          <cell r="D3935">
            <v>217200</v>
          </cell>
          <cell r="E3935">
            <v>34752</v>
          </cell>
          <cell r="F3935">
            <v>251952</v>
          </cell>
        </row>
        <row r="3936">
          <cell r="A3936" t="str">
            <v>PLATILLO COJINETE BS T.C. 100L</v>
          </cell>
          <cell r="B3936">
            <v>76500</v>
          </cell>
          <cell r="C3936" t="str">
            <v>UND</v>
          </cell>
          <cell r="D3936">
            <v>91800</v>
          </cell>
          <cell r="E3936">
            <v>14688</v>
          </cell>
          <cell r="F3936">
            <v>106488</v>
          </cell>
        </row>
        <row r="3937">
          <cell r="A3937" t="str">
            <v>PLATILLO COJINETE BS T.C. 112M(1LA3)</v>
          </cell>
          <cell r="B3937">
            <v>80700</v>
          </cell>
          <cell r="C3937" t="str">
            <v>UND</v>
          </cell>
          <cell r="D3937">
            <v>96840</v>
          </cell>
          <cell r="E3937">
            <v>15494.4</v>
          </cell>
          <cell r="F3937">
            <v>112334</v>
          </cell>
        </row>
        <row r="3938">
          <cell r="A3938" t="str">
            <v>PLATILLO COJINETE BS T.C.071</v>
          </cell>
          <cell r="B3938">
            <v>48700</v>
          </cell>
          <cell r="C3938" t="str">
            <v>UND</v>
          </cell>
          <cell r="D3938">
            <v>58440</v>
          </cell>
          <cell r="E3938">
            <v>9350.4</v>
          </cell>
          <cell r="F3938">
            <v>67790</v>
          </cell>
        </row>
        <row r="3939">
          <cell r="A3939" t="str">
            <v>PLATILLO COJINETE BS T.C.080</v>
          </cell>
          <cell r="B3939">
            <v>54600</v>
          </cell>
          <cell r="C3939" t="str">
            <v>UND</v>
          </cell>
          <cell r="D3939">
            <v>65520</v>
          </cell>
          <cell r="E3939">
            <v>10483.200000000001</v>
          </cell>
          <cell r="F3939">
            <v>76003</v>
          </cell>
        </row>
        <row r="3940">
          <cell r="A3940" t="str">
            <v>PLATILLO COJINETE BS T.C.090S/L</v>
          </cell>
          <cell r="B3940">
            <v>66600</v>
          </cell>
          <cell r="C3940" t="str">
            <v>UND</v>
          </cell>
          <cell r="D3940">
            <v>79920</v>
          </cell>
          <cell r="E3940">
            <v>12787.2</v>
          </cell>
          <cell r="F3940">
            <v>92707</v>
          </cell>
        </row>
        <row r="3941">
          <cell r="A3941" t="str">
            <v>PLATILLO COJINETE BS T.C.132S/M(1LA3)</v>
          </cell>
          <cell r="B3941">
            <v>99200</v>
          </cell>
          <cell r="C3941" t="str">
            <v>UND</v>
          </cell>
          <cell r="D3941">
            <v>119040</v>
          </cell>
          <cell r="E3941">
            <v>19046.400000000001</v>
          </cell>
          <cell r="F3941">
            <v>138086</v>
          </cell>
        </row>
        <row r="3942">
          <cell r="A3942" t="str">
            <v>PLATINA 3/16X21/2XX6METROS GALVANIZADA</v>
          </cell>
          <cell r="B3942">
            <v>20394</v>
          </cell>
          <cell r="C3942" t="str">
            <v>UND</v>
          </cell>
          <cell r="D3942">
            <v>24472.799999999999</v>
          </cell>
          <cell r="E3942">
            <v>3915.6480000000001</v>
          </cell>
          <cell r="F3942">
            <v>28388</v>
          </cell>
        </row>
        <row r="3943">
          <cell r="A3943" t="str">
            <v>PLATINA EN L 21/2X21/2X0.25M</v>
          </cell>
          <cell r="B3943">
            <v>2598</v>
          </cell>
          <cell r="C3943" t="str">
            <v>UND</v>
          </cell>
          <cell r="D3943">
            <v>3117.6</v>
          </cell>
          <cell r="E3943">
            <v>498.81599999999997</v>
          </cell>
          <cell r="F3943">
            <v>3616</v>
          </cell>
        </row>
        <row r="3944">
          <cell r="A3944" t="str">
            <v>PLATINA EN L DE 11/2" X 3/8 X 300MM</v>
          </cell>
          <cell r="B3944">
            <v>2237</v>
          </cell>
          <cell r="C3944" t="str">
            <v>UND</v>
          </cell>
          <cell r="D3944">
            <v>2684.4</v>
          </cell>
          <cell r="E3944">
            <v>429.50400000000002</v>
          </cell>
          <cell r="F3944">
            <v>3114</v>
          </cell>
        </row>
        <row r="3945">
          <cell r="A3945" t="str">
            <v>PLATINA EN L DE 2 " X 3/8 X 300 MM</v>
          </cell>
          <cell r="B3945">
            <v>3500</v>
          </cell>
          <cell r="C3945" t="str">
            <v>UND</v>
          </cell>
          <cell r="D3945">
            <v>4200</v>
          </cell>
          <cell r="E3945">
            <v>672</v>
          </cell>
          <cell r="F3945">
            <v>4872</v>
          </cell>
        </row>
        <row r="3946">
          <cell r="A3946" t="str">
            <v>PLATINA ENCLAVAMIENTO MECANICO ABB</v>
          </cell>
          <cell r="B3946">
            <v>312000</v>
          </cell>
          <cell r="C3946" t="str">
            <v>UND</v>
          </cell>
          <cell r="D3946">
            <v>374400</v>
          </cell>
          <cell r="E3946">
            <v>59904</v>
          </cell>
          <cell r="F3946">
            <v>434304</v>
          </cell>
        </row>
        <row r="3947">
          <cell r="A3947" t="str">
            <v>PLATINA PARA PLAFON</v>
          </cell>
          <cell r="B3947">
            <v>8</v>
          </cell>
          <cell r="C3947" t="str">
            <v>UND</v>
          </cell>
          <cell r="D3947">
            <v>9.6</v>
          </cell>
          <cell r="E3947">
            <v>1.536</v>
          </cell>
          <cell r="F3947">
            <v>11</v>
          </cell>
        </row>
        <row r="3948">
          <cell r="A3948" t="str">
            <v>PLATINA PLANA 160X75X15MM ORIFICIO 3/4</v>
          </cell>
          <cell r="B3948">
            <v>3080</v>
          </cell>
          <cell r="C3948" t="str">
            <v>UND</v>
          </cell>
          <cell r="D3948">
            <v>3696</v>
          </cell>
          <cell r="E3948">
            <v>591.36</v>
          </cell>
          <cell r="F3948">
            <v>4287</v>
          </cell>
        </row>
        <row r="3949">
          <cell r="A3949" t="str">
            <v>PLATINA RECTA 1/4 X 11/4 X 180 MM</v>
          </cell>
          <cell r="B3949">
            <v>868</v>
          </cell>
          <cell r="C3949" t="str">
            <v>UND</v>
          </cell>
          <cell r="D3949">
            <v>1041.5999999999999</v>
          </cell>
          <cell r="E3949">
            <v>166.65599999999998</v>
          </cell>
          <cell r="F3949">
            <v>1208</v>
          </cell>
        </row>
        <row r="3950">
          <cell r="A3950" t="str">
            <v>POLO NEUTRO CON APERTURA 25-40 AMP</v>
          </cell>
          <cell r="B3950">
            <v>40000</v>
          </cell>
          <cell r="C3950" t="str">
            <v>UND</v>
          </cell>
          <cell r="D3950">
            <v>48000</v>
          </cell>
          <cell r="E3950">
            <v>7680</v>
          </cell>
          <cell r="F3950">
            <v>55680</v>
          </cell>
        </row>
        <row r="3951">
          <cell r="A3951" t="str">
            <v>PONCHADORA MARCA MOLEX</v>
          </cell>
          <cell r="B3951">
            <v>76000</v>
          </cell>
          <cell r="C3951" t="str">
            <v>UND</v>
          </cell>
          <cell r="D3951">
            <v>91200</v>
          </cell>
          <cell r="E3951">
            <v>14592</v>
          </cell>
          <cell r="F3951">
            <v>105792</v>
          </cell>
        </row>
        <row r="3952">
          <cell r="A3952" t="str">
            <v>PONCHADORA RJ-11/RJ45 RATCH</v>
          </cell>
          <cell r="B3952">
            <v>95000</v>
          </cell>
          <cell r="C3952" t="str">
            <v>UND</v>
          </cell>
          <cell r="D3952">
            <v>114000</v>
          </cell>
          <cell r="E3952">
            <v>18240</v>
          </cell>
          <cell r="F3952">
            <v>132240</v>
          </cell>
        </row>
        <row r="3953">
          <cell r="A3953" t="str">
            <v>PORTA AISLADOR PASANTE PARA CRUCETA DE MADERA</v>
          </cell>
          <cell r="B3953">
            <v>2100</v>
          </cell>
          <cell r="C3953" t="str">
            <v>UND</v>
          </cell>
          <cell r="D3953">
            <v>2520</v>
          </cell>
          <cell r="E3953">
            <v>403.2</v>
          </cell>
          <cell r="F3953">
            <v>2923</v>
          </cell>
        </row>
        <row r="3954">
          <cell r="A3954" t="str">
            <v>PORTA ELECTRODO 200A</v>
          </cell>
          <cell r="B3954">
            <v>16800</v>
          </cell>
          <cell r="C3954" t="str">
            <v>UND</v>
          </cell>
          <cell r="D3954">
            <v>20160</v>
          </cell>
          <cell r="E3954">
            <v>3225.6</v>
          </cell>
          <cell r="F3954">
            <v>23386</v>
          </cell>
        </row>
        <row r="3955">
          <cell r="A3955" t="str">
            <v>PORTAFUSIBLE 10X38</v>
          </cell>
          <cell r="B3955">
            <v>15400</v>
          </cell>
          <cell r="C3955" t="str">
            <v>UND</v>
          </cell>
          <cell r="D3955">
            <v>18480</v>
          </cell>
          <cell r="E3955">
            <v>2956.8</v>
          </cell>
          <cell r="F3955">
            <v>21437</v>
          </cell>
        </row>
        <row r="3956">
          <cell r="A3956" t="str">
            <v>PORTAFUSIBLE 14X51</v>
          </cell>
          <cell r="B3956">
            <v>34100</v>
          </cell>
          <cell r="C3956" t="str">
            <v>UND</v>
          </cell>
          <cell r="D3956">
            <v>40920</v>
          </cell>
          <cell r="E3956">
            <v>6547.2</v>
          </cell>
          <cell r="F3956">
            <v>47467</v>
          </cell>
        </row>
        <row r="3957">
          <cell r="A3957" t="str">
            <v>PORTAFUSIBLE CON FUSIBLE 1 AMP</v>
          </cell>
          <cell r="B3957">
            <v>1200</v>
          </cell>
          <cell r="C3957" t="str">
            <v>UND</v>
          </cell>
          <cell r="D3957">
            <v>1440</v>
          </cell>
          <cell r="E3957">
            <v>230.4</v>
          </cell>
          <cell r="F3957">
            <v>1670</v>
          </cell>
        </row>
        <row r="3958">
          <cell r="A3958" t="str">
            <v>PORTAFUSIBLE CON FUSIBLE 1.5AMP</v>
          </cell>
          <cell r="B3958">
            <v>1200</v>
          </cell>
          <cell r="C3958" t="str">
            <v>UND</v>
          </cell>
          <cell r="D3958">
            <v>1440</v>
          </cell>
          <cell r="E3958">
            <v>230.4</v>
          </cell>
          <cell r="F3958">
            <v>1670</v>
          </cell>
        </row>
        <row r="3959">
          <cell r="A3959" t="str">
            <v>PORTAFUSIBLE FUSE GRANDE</v>
          </cell>
          <cell r="B3959">
            <v>490</v>
          </cell>
          <cell r="C3959" t="str">
            <v>UND</v>
          </cell>
          <cell r="D3959">
            <v>588</v>
          </cell>
          <cell r="E3959">
            <v>94.08</v>
          </cell>
          <cell r="F3959">
            <v>682</v>
          </cell>
        </row>
        <row r="3960">
          <cell r="A3960" t="str">
            <v>PORTAFUSIBLE FUSE PEQUE¥A</v>
          </cell>
          <cell r="B3960">
            <v>490</v>
          </cell>
          <cell r="C3960" t="str">
            <v>UND</v>
          </cell>
          <cell r="D3960">
            <v>588</v>
          </cell>
          <cell r="E3960">
            <v>94.08</v>
          </cell>
          <cell r="F3960">
            <v>682</v>
          </cell>
        </row>
        <row r="3961">
          <cell r="A3961" t="str">
            <v>PORTAFUSIBLES (5X20MM) 10AMP.</v>
          </cell>
          <cell r="B3961">
            <v>20000</v>
          </cell>
          <cell r="C3961" t="str">
            <v>UND</v>
          </cell>
          <cell r="D3961">
            <v>24000</v>
          </cell>
          <cell r="E3961">
            <v>3840</v>
          </cell>
          <cell r="F3961">
            <v>27840</v>
          </cell>
        </row>
        <row r="3962">
          <cell r="A3962" t="str">
            <v>PORTALAMAPARA AEREA E16</v>
          </cell>
          <cell r="B3962">
            <v>7000</v>
          </cell>
          <cell r="C3962" t="str">
            <v>UND</v>
          </cell>
          <cell r="D3962">
            <v>8400</v>
          </cell>
          <cell r="E3962">
            <v>1344</v>
          </cell>
          <cell r="F3962">
            <v>9744</v>
          </cell>
        </row>
        <row r="3963">
          <cell r="A3963" t="str">
            <v>PORTALAMAPARA EXCUALIZABLE</v>
          </cell>
          <cell r="B3963">
            <v>7000</v>
          </cell>
          <cell r="C3963" t="str">
            <v>UND</v>
          </cell>
          <cell r="D3963">
            <v>8400</v>
          </cell>
          <cell r="E3963">
            <v>1344</v>
          </cell>
          <cell r="F3963">
            <v>9744</v>
          </cell>
        </row>
        <row r="3964">
          <cell r="A3964" t="str">
            <v>PORTALAMPARA</v>
          </cell>
          <cell r="B3964">
            <v>3920</v>
          </cell>
          <cell r="C3964" t="str">
            <v>UND</v>
          </cell>
          <cell r="D3964">
            <v>4704</v>
          </cell>
          <cell r="E3964">
            <v>752.64</v>
          </cell>
          <cell r="F3964">
            <v>5457</v>
          </cell>
        </row>
        <row r="3965">
          <cell r="A3965" t="str">
            <v>PORTALAMPARA (PORCELANA)</v>
          </cell>
          <cell r="B3965">
            <v>3500</v>
          </cell>
          <cell r="C3965" t="str">
            <v>UND</v>
          </cell>
          <cell r="D3965">
            <v>4200</v>
          </cell>
          <cell r="E3965">
            <v>672</v>
          </cell>
          <cell r="F3965">
            <v>4872</v>
          </cell>
        </row>
        <row r="3966">
          <cell r="A3966" t="str">
            <v>PORTALAMPARA AEREA CODELCA</v>
          </cell>
          <cell r="B3966">
            <v>499.79998779296898</v>
          </cell>
          <cell r="C3966" t="str">
            <v>UND</v>
          </cell>
          <cell r="D3966">
            <v>599.7599853515627</v>
          </cell>
          <cell r="E3966">
            <v>95.961597656250035</v>
          </cell>
          <cell r="F3966">
            <v>696</v>
          </cell>
        </row>
        <row r="3967">
          <cell r="A3967" t="str">
            <v>PORTALAMPARA AEREA E16</v>
          </cell>
          <cell r="B3967">
            <v>15000</v>
          </cell>
          <cell r="C3967" t="str">
            <v>UND</v>
          </cell>
          <cell r="D3967">
            <v>18000</v>
          </cell>
          <cell r="E3967">
            <v>2880</v>
          </cell>
          <cell r="F3967">
            <v>20880</v>
          </cell>
        </row>
        <row r="3968">
          <cell r="A3968" t="str">
            <v>PORTALAMPARA DOBLE SOBRE PONER</v>
          </cell>
          <cell r="B3968">
            <v>3000</v>
          </cell>
          <cell r="C3968" t="str">
            <v>UND</v>
          </cell>
          <cell r="D3968">
            <v>3600</v>
          </cell>
          <cell r="E3968">
            <v>576</v>
          </cell>
          <cell r="F3968">
            <v>4176</v>
          </cell>
        </row>
        <row r="3969">
          <cell r="A3969" t="str">
            <v>PORTALAMPARA E40 MOGUL</v>
          </cell>
          <cell r="B3969">
            <v>4480</v>
          </cell>
          <cell r="C3969" t="str">
            <v>UND</v>
          </cell>
          <cell r="D3969">
            <v>5376</v>
          </cell>
          <cell r="E3969">
            <v>860.16</v>
          </cell>
          <cell r="F3969">
            <v>6236</v>
          </cell>
        </row>
        <row r="3970">
          <cell r="A3970" t="str">
            <v>PORTALAMPARA PAR E27 EN LOZA</v>
          </cell>
          <cell r="B3970">
            <v>710</v>
          </cell>
          <cell r="C3970" t="str">
            <v>UND</v>
          </cell>
          <cell r="D3970">
            <v>852</v>
          </cell>
          <cell r="E3970">
            <v>136.32</v>
          </cell>
          <cell r="F3970">
            <v>988</v>
          </cell>
        </row>
        <row r="3971">
          <cell r="A3971" t="str">
            <v>PORTALAMPARA PLASTICA C/EXTENSION MAPA</v>
          </cell>
          <cell r="B3971">
            <v>6580</v>
          </cell>
          <cell r="C3971" t="str">
            <v>UND</v>
          </cell>
          <cell r="D3971">
            <v>7896</v>
          </cell>
          <cell r="E3971">
            <v>1263.3600000000001</v>
          </cell>
          <cell r="F3971">
            <v>9159</v>
          </cell>
        </row>
        <row r="3972">
          <cell r="A3972" t="str">
            <v>PORTALAMPARA PLASTICA C/EXTENSION/CARRO</v>
          </cell>
          <cell r="B3972">
            <v>6580</v>
          </cell>
          <cell r="C3972" t="str">
            <v>UND</v>
          </cell>
          <cell r="D3972">
            <v>7896</v>
          </cell>
          <cell r="E3972">
            <v>1263.3600000000001</v>
          </cell>
          <cell r="F3972">
            <v>9159</v>
          </cell>
        </row>
        <row r="3973">
          <cell r="A3973" t="str">
            <v>PORTAROTULOS PARA DEFINICION DE GRUPOS.</v>
          </cell>
          <cell r="B3973">
            <v>552</v>
          </cell>
          <cell r="C3973" t="str">
            <v>UND</v>
          </cell>
          <cell r="D3973">
            <v>662.4</v>
          </cell>
          <cell r="E3973">
            <v>105.98399999999999</v>
          </cell>
          <cell r="F3973">
            <v>768</v>
          </cell>
        </row>
        <row r="3974">
          <cell r="A3974" t="str">
            <v>POSTE DE MADERA 10MTS TIPO LIVIANO</v>
          </cell>
          <cell r="B3974">
            <v>144700</v>
          </cell>
          <cell r="C3974" t="str">
            <v>UND</v>
          </cell>
          <cell r="D3974">
            <v>173640</v>
          </cell>
          <cell r="E3974">
            <v>27782.400000000001</v>
          </cell>
          <cell r="F3974">
            <v>201422</v>
          </cell>
        </row>
        <row r="3975">
          <cell r="A3975" t="str">
            <v>POSTE DE MADERA 10MTS TIPO PESADO</v>
          </cell>
          <cell r="B3975">
            <v>157800</v>
          </cell>
          <cell r="C3975" t="str">
            <v>UND</v>
          </cell>
          <cell r="D3975">
            <v>189360</v>
          </cell>
          <cell r="E3975">
            <v>30297.600000000002</v>
          </cell>
          <cell r="F3975">
            <v>219658</v>
          </cell>
        </row>
        <row r="3976">
          <cell r="A3976" t="str">
            <v>POSTE DE MADERA 12 MTS TIPO PESADO</v>
          </cell>
          <cell r="B3976">
            <v>225500</v>
          </cell>
          <cell r="C3976" t="str">
            <v>UND</v>
          </cell>
          <cell r="D3976">
            <v>270600</v>
          </cell>
          <cell r="E3976">
            <v>43296</v>
          </cell>
          <cell r="F3976">
            <v>313896</v>
          </cell>
        </row>
        <row r="3977">
          <cell r="A3977" t="str">
            <v>POSTE DE MADERA 12MTS TIPO LIVIANO</v>
          </cell>
          <cell r="B3977">
            <v>192500</v>
          </cell>
          <cell r="C3977" t="str">
            <v>UND</v>
          </cell>
          <cell r="D3977">
            <v>231000</v>
          </cell>
          <cell r="E3977">
            <v>36960</v>
          </cell>
          <cell r="F3977">
            <v>267960</v>
          </cell>
        </row>
        <row r="3978">
          <cell r="A3978" t="str">
            <v>POSTE DE MADERA 8MTS TIPO LIVIANO</v>
          </cell>
          <cell r="B3978">
            <v>101000</v>
          </cell>
          <cell r="C3978" t="str">
            <v>UND</v>
          </cell>
          <cell r="D3978">
            <v>121200</v>
          </cell>
          <cell r="E3978">
            <v>19392</v>
          </cell>
          <cell r="F3978">
            <v>140592</v>
          </cell>
        </row>
        <row r="3979">
          <cell r="A3979" t="str">
            <v>POSTE DE MADERA 9MTS TIPO LIVIANO</v>
          </cell>
          <cell r="B3979">
            <v>131500</v>
          </cell>
          <cell r="C3979" t="str">
            <v>UND</v>
          </cell>
          <cell r="D3979">
            <v>157800</v>
          </cell>
          <cell r="E3979">
            <v>25248</v>
          </cell>
          <cell r="F3979">
            <v>183048</v>
          </cell>
        </row>
        <row r="3980">
          <cell r="A3980" t="str">
            <v>POSTE REDONDO 11/2 X 3 MTS CON BASE</v>
          </cell>
          <cell r="B3980">
            <v>50000</v>
          </cell>
          <cell r="C3980" t="str">
            <v>UND</v>
          </cell>
          <cell r="D3980">
            <v>60000</v>
          </cell>
          <cell r="E3980">
            <v>9600</v>
          </cell>
          <cell r="F3980">
            <v>69600</v>
          </cell>
        </row>
        <row r="3981">
          <cell r="A3981" t="str">
            <v>POSTE REDONDO 2X3 MTS CON BASE</v>
          </cell>
          <cell r="B3981">
            <v>83000</v>
          </cell>
          <cell r="C3981" t="str">
            <v>UND</v>
          </cell>
          <cell r="D3981">
            <v>99600</v>
          </cell>
          <cell r="E3981">
            <v>15936</v>
          </cell>
          <cell r="F3981">
            <v>115536</v>
          </cell>
        </row>
        <row r="3982">
          <cell r="A3982" t="str">
            <v>POSTE T.  LINEA 12MTS 750 KGS</v>
          </cell>
          <cell r="B3982">
            <v>434000</v>
          </cell>
          <cell r="C3982" t="str">
            <v>UND</v>
          </cell>
          <cell r="D3982">
            <v>520800</v>
          </cell>
          <cell r="E3982">
            <v>83328</v>
          </cell>
          <cell r="F3982">
            <v>604128</v>
          </cell>
        </row>
        <row r="3983">
          <cell r="A3983" t="str">
            <v>POSTE T.LINEA 10MTS 1050KGR</v>
          </cell>
          <cell r="B3983">
            <v>384000</v>
          </cell>
          <cell r="C3983" t="str">
            <v>UND</v>
          </cell>
          <cell r="D3983">
            <v>460800</v>
          </cell>
          <cell r="E3983">
            <v>73728</v>
          </cell>
          <cell r="F3983">
            <v>534528</v>
          </cell>
        </row>
        <row r="3984">
          <cell r="A3984" t="str">
            <v>POSTE T.LINEA 10MTS 510KGR</v>
          </cell>
          <cell r="B3984">
            <v>242000</v>
          </cell>
          <cell r="C3984" t="str">
            <v>UND</v>
          </cell>
          <cell r="D3984">
            <v>290400</v>
          </cell>
          <cell r="E3984">
            <v>46464</v>
          </cell>
          <cell r="F3984">
            <v>336864</v>
          </cell>
        </row>
        <row r="3985">
          <cell r="A3985" t="str">
            <v>POSTE T.LINEA 10MTS 750KGR</v>
          </cell>
          <cell r="B3985">
            <v>302000</v>
          </cell>
          <cell r="C3985" t="str">
            <v>UND</v>
          </cell>
          <cell r="D3985">
            <v>362400</v>
          </cell>
          <cell r="E3985">
            <v>57984</v>
          </cell>
          <cell r="F3985">
            <v>420384</v>
          </cell>
        </row>
        <row r="3986">
          <cell r="A3986" t="str">
            <v>POSTE T.LINEA 12MTS 1050KGR</v>
          </cell>
          <cell r="B3986">
            <v>550000</v>
          </cell>
          <cell r="C3986" t="str">
            <v>UND</v>
          </cell>
          <cell r="D3986">
            <v>660000</v>
          </cell>
          <cell r="E3986">
            <v>105600</v>
          </cell>
          <cell r="F3986">
            <v>765600</v>
          </cell>
        </row>
        <row r="3987">
          <cell r="A3987" t="str">
            <v>POSTE T.LINEA 12MTS 510KGS</v>
          </cell>
          <cell r="B3987">
            <v>390000</v>
          </cell>
          <cell r="C3987" t="str">
            <v>UND</v>
          </cell>
          <cell r="D3987">
            <v>468000</v>
          </cell>
          <cell r="E3987">
            <v>74880</v>
          </cell>
          <cell r="F3987">
            <v>542880</v>
          </cell>
        </row>
        <row r="3988">
          <cell r="A3988" t="str">
            <v>POSTE T.LINEA 14 MTS 1050 KG</v>
          </cell>
          <cell r="B3988">
            <v>740000</v>
          </cell>
          <cell r="C3988" t="str">
            <v>UND</v>
          </cell>
          <cell r="D3988">
            <v>888000</v>
          </cell>
          <cell r="E3988">
            <v>142080</v>
          </cell>
          <cell r="F3988">
            <v>1030080</v>
          </cell>
        </row>
        <row r="3989">
          <cell r="A3989" t="str">
            <v>POSTE T.LINEA 14MTS 1350KGR</v>
          </cell>
          <cell r="B3989">
            <v>890000</v>
          </cell>
          <cell r="C3989" t="str">
            <v>UND</v>
          </cell>
          <cell r="D3989">
            <v>1068000</v>
          </cell>
          <cell r="E3989">
            <v>170880</v>
          </cell>
          <cell r="F3989">
            <v>1238880</v>
          </cell>
        </row>
        <row r="3990">
          <cell r="A3990" t="str">
            <v>POSTE T.LINEA 14MTS 750KGR</v>
          </cell>
          <cell r="B3990">
            <v>584000</v>
          </cell>
          <cell r="C3990" t="str">
            <v>UND</v>
          </cell>
          <cell r="D3990">
            <v>700800</v>
          </cell>
          <cell r="E3990">
            <v>112128</v>
          </cell>
          <cell r="F3990">
            <v>812928</v>
          </cell>
        </row>
        <row r="3991">
          <cell r="A3991" t="str">
            <v>POSTE T.LINEA 16MTS 1050KGR</v>
          </cell>
          <cell r="B3991">
            <v>707616</v>
          </cell>
          <cell r="C3991" t="str">
            <v>UND</v>
          </cell>
          <cell r="D3991">
            <v>849139.19999999995</v>
          </cell>
          <cell r="E3991">
            <v>135862.272</v>
          </cell>
          <cell r="F3991">
            <v>985001</v>
          </cell>
        </row>
        <row r="3992">
          <cell r="A3992" t="str">
            <v>POSTE T.LINEA 16MTS 750KGR</v>
          </cell>
          <cell r="B3992">
            <v>924000</v>
          </cell>
          <cell r="C3992" t="str">
            <v>UND</v>
          </cell>
          <cell r="D3992">
            <v>1108800</v>
          </cell>
          <cell r="E3992">
            <v>177408</v>
          </cell>
          <cell r="F3992">
            <v>1286208</v>
          </cell>
        </row>
        <row r="3993">
          <cell r="A3993" t="str">
            <v>POSTE T.LINEA 8MTS 1050KRG</v>
          </cell>
          <cell r="B3993">
            <v>217000</v>
          </cell>
          <cell r="C3993" t="str">
            <v>UND</v>
          </cell>
          <cell r="D3993">
            <v>260400</v>
          </cell>
          <cell r="E3993">
            <v>41664</v>
          </cell>
          <cell r="F3993">
            <v>302064</v>
          </cell>
        </row>
        <row r="3994">
          <cell r="A3994" t="str">
            <v>POSTE T.LINEA 8MTS 510KRG</v>
          </cell>
          <cell r="B3994">
            <v>174000</v>
          </cell>
          <cell r="C3994" t="str">
            <v>UND</v>
          </cell>
          <cell r="D3994">
            <v>208800</v>
          </cell>
          <cell r="E3994">
            <v>33408</v>
          </cell>
          <cell r="F3994">
            <v>242208</v>
          </cell>
        </row>
        <row r="3995">
          <cell r="A3995" t="str">
            <v>POSTE T.LINEA 8MTS 750KRG</v>
          </cell>
          <cell r="B3995">
            <v>194000</v>
          </cell>
          <cell r="C3995" t="str">
            <v>UND</v>
          </cell>
          <cell r="D3995">
            <v>232800</v>
          </cell>
          <cell r="E3995">
            <v>37248</v>
          </cell>
          <cell r="F3995">
            <v>270048</v>
          </cell>
        </row>
        <row r="3996">
          <cell r="A3996" t="str">
            <v>POSTE T.LINEA 9MTS 510KGR</v>
          </cell>
          <cell r="B3996">
            <v>198000</v>
          </cell>
          <cell r="C3996" t="str">
            <v>UND</v>
          </cell>
          <cell r="D3996">
            <v>237600</v>
          </cell>
          <cell r="E3996">
            <v>38016</v>
          </cell>
          <cell r="F3996">
            <v>275616</v>
          </cell>
        </row>
        <row r="3997">
          <cell r="A3997" t="str">
            <v>POSTE T: A.P. 10MTS 510KGR</v>
          </cell>
          <cell r="B3997">
            <v>242000</v>
          </cell>
          <cell r="C3997" t="str">
            <v>UND</v>
          </cell>
          <cell r="D3997">
            <v>290400</v>
          </cell>
          <cell r="E3997">
            <v>46464</v>
          </cell>
          <cell r="F3997">
            <v>336864</v>
          </cell>
        </row>
        <row r="3998">
          <cell r="A3998" t="str">
            <v>POSTE T:A.P. 12MTS 510KGR</v>
          </cell>
          <cell r="B3998">
            <v>429000</v>
          </cell>
          <cell r="C3998" t="str">
            <v>UND</v>
          </cell>
          <cell r="D3998">
            <v>514800</v>
          </cell>
          <cell r="E3998">
            <v>82368</v>
          </cell>
          <cell r="F3998">
            <v>597168</v>
          </cell>
        </row>
        <row r="3999">
          <cell r="A3999" t="str">
            <v>POSTE T:A.P. 14MTS 510KGR</v>
          </cell>
          <cell r="B3999">
            <v>455000</v>
          </cell>
          <cell r="C3999" t="str">
            <v>UND</v>
          </cell>
          <cell r="D3999">
            <v>546000</v>
          </cell>
          <cell r="E3999">
            <v>87360</v>
          </cell>
          <cell r="F3999">
            <v>633360</v>
          </cell>
        </row>
        <row r="4000">
          <cell r="A4000" t="str">
            <v>POSTE T:A.P. 14MTS 750KGR</v>
          </cell>
          <cell r="B4000">
            <v>575000</v>
          </cell>
          <cell r="C4000" t="str">
            <v>UND</v>
          </cell>
          <cell r="D4000">
            <v>690000</v>
          </cell>
          <cell r="E4000">
            <v>110400</v>
          </cell>
          <cell r="F4000">
            <v>800400</v>
          </cell>
        </row>
        <row r="4001">
          <cell r="A4001" t="str">
            <v>POSTE T:A.P. 8MTS 510KGR</v>
          </cell>
          <cell r="B4001">
            <v>178000</v>
          </cell>
          <cell r="C4001" t="str">
            <v>UND</v>
          </cell>
          <cell r="D4001">
            <v>213600</v>
          </cell>
          <cell r="E4001">
            <v>34176</v>
          </cell>
          <cell r="F4001">
            <v>247776</v>
          </cell>
        </row>
        <row r="4002">
          <cell r="A4002" t="str">
            <v>POTENCIOMETRO</v>
          </cell>
          <cell r="B4002">
            <v>51000</v>
          </cell>
          <cell r="C4002" t="str">
            <v>UND</v>
          </cell>
          <cell r="D4002">
            <v>61200</v>
          </cell>
          <cell r="E4002">
            <v>9792</v>
          </cell>
          <cell r="F4002">
            <v>70992</v>
          </cell>
        </row>
        <row r="4003">
          <cell r="A4003" t="str">
            <v>PRENSA ESTOPA PE11 LEGRAND</v>
          </cell>
          <cell r="B4003">
            <v>504</v>
          </cell>
          <cell r="C4003" t="str">
            <v>UND</v>
          </cell>
          <cell r="D4003">
            <v>604.79999999999995</v>
          </cell>
          <cell r="E4003">
            <v>96.768000000000001</v>
          </cell>
          <cell r="F4003">
            <v>702</v>
          </cell>
        </row>
        <row r="4004">
          <cell r="A4004" t="str">
            <v>PRENSA ESTOPA PE16 LEGRAND</v>
          </cell>
          <cell r="B4004">
            <v>672</v>
          </cell>
          <cell r="C4004" t="str">
            <v>UND</v>
          </cell>
          <cell r="D4004">
            <v>806.4</v>
          </cell>
          <cell r="E4004">
            <v>129.024</v>
          </cell>
          <cell r="F4004">
            <v>935</v>
          </cell>
        </row>
        <row r="4005">
          <cell r="A4005" t="str">
            <v>PRENSA ESTOPA PE21 LEGRAND</v>
          </cell>
          <cell r="B4005">
            <v>1092</v>
          </cell>
          <cell r="C4005" t="str">
            <v>UND</v>
          </cell>
          <cell r="D4005">
            <v>1310.3999999999999</v>
          </cell>
          <cell r="E4005">
            <v>209.66399999999999</v>
          </cell>
          <cell r="F4005">
            <v>1520</v>
          </cell>
        </row>
        <row r="4006">
          <cell r="A4006" t="str">
            <v>PRENSA ESTOPA PE29 LEGRAND</v>
          </cell>
          <cell r="B4006">
            <v>2548</v>
          </cell>
          <cell r="C4006" t="str">
            <v>UND</v>
          </cell>
          <cell r="D4006">
            <v>3057.6</v>
          </cell>
          <cell r="E4006">
            <v>489.21600000000001</v>
          </cell>
          <cell r="F4006">
            <v>3547</v>
          </cell>
        </row>
        <row r="4007">
          <cell r="A4007" t="str">
            <v>PRENSA ESTOPA PE36 LEGRAND</v>
          </cell>
          <cell r="B4007">
            <v>3822</v>
          </cell>
          <cell r="C4007" t="str">
            <v>UND</v>
          </cell>
          <cell r="D4007">
            <v>4586.3999999999996</v>
          </cell>
          <cell r="E4007">
            <v>733.82399999999996</v>
          </cell>
          <cell r="F4007">
            <v>5320</v>
          </cell>
        </row>
        <row r="4008">
          <cell r="A4008" t="str">
            <v>PRENSA ESTOPA STB 13.5KM</v>
          </cell>
          <cell r="B4008">
            <v>2646</v>
          </cell>
          <cell r="C4008" t="str">
            <v>UND</v>
          </cell>
          <cell r="D4008">
            <v>3175.2</v>
          </cell>
          <cell r="E4008">
            <v>508.03199999999998</v>
          </cell>
          <cell r="F4008">
            <v>3683</v>
          </cell>
        </row>
        <row r="4009">
          <cell r="A4009" t="str">
            <v>PRENSA ESTOPA STB 16KM</v>
          </cell>
          <cell r="B4009">
            <v>2646</v>
          </cell>
          <cell r="C4009" t="str">
            <v>UND</v>
          </cell>
          <cell r="D4009">
            <v>3175.2</v>
          </cell>
          <cell r="E4009">
            <v>508.03199999999998</v>
          </cell>
          <cell r="F4009">
            <v>3683</v>
          </cell>
        </row>
        <row r="4010">
          <cell r="A4010" t="str">
            <v>PRENSA ESTOPA STB 21</v>
          </cell>
          <cell r="B4010">
            <v>3213</v>
          </cell>
          <cell r="C4010" t="str">
            <v>UND</v>
          </cell>
          <cell r="D4010">
            <v>3855.6</v>
          </cell>
          <cell r="E4010">
            <v>616.89599999999996</v>
          </cell>
          <cell r="F4010">
            <v>4472</v>
          </cell>
        </row>
        <row r="4011">
          <cell r="A4011" t="str">
            <v>PRENSA ESTOPA STB36 KM</v>
          </cell>
          <cell r="B4011">
            <v>11277</v>
          </cell>
          <cell r="C4011" t="str">
            <v>UND</v>
          </cell>
          <cell r="D4011">
            <v>13532.4</v>
          </cell>
          <cell r="E4011">
            <v>2165.1840000000002</v>
          </cell>
          <cell r="F4011">
            <v>15698</v>
          </cell>
        </row>
        <row r="4012">
          <cell r="A4012" t="str">
            <v>PRENSACABLE</v>
          </cell>
          <cell r="B4012">
            <v>120</v>
          </cell>
          <cell r="C4012" t="str">
            <v>UND</v>
          </cell>
          <cell r="D4012">
            <v>144</v>
          </cell>
          <cell r="E4012">
            <v>23.04</v>
          </cell>
          <cell r="F4012">
            <v>167</v>
          </cell>
        </row>
        <row r="4013">
          <cell r="A4013" t="str">
            <v>PRESOSTATO 1 A100 LIBRAS PEN</v>
          </cell>
          <cell r="B4013">
            <v>6000</v>
          </cell>
          <cell r="C4013" t="str">
            <v>UND</v>
          </cell>
          <cell r="D4013">
            <v>7200</v>
          </cell>
          <cell r="E4013">
            <v>1152</v>
          </cell>
          <cell r="F4013">
            <v>8352</v>
          </cell>
        </row>
        <row r="4014">
          <cell r="A4014" t="str">
            <v>PRESOSTATO DE PISTON PARA ACEITE</v>
          </cell>
          <cell r="B4014">
            <v>418500</v>
          </cell>
          <cell r="C4014" t="str">
            <v>UND</v>
          </cell>
          <cell r="D4014">
            <v>502200</v>
          </cell>
          <cell r="E4014">
            <v>80352</v>
          </cell>
          <cell r="F4014">
            <v>582552</v>
          </cell>
        </row>
        <row r="4015">
          <cell r="A4015" t="str">
            <v>PRESOSTATO RANGO PRESION 100-200PSI</v>
          </cell>
          <cell r="B4015">
            <v>25000</v>
          </cell>
          <cell r="C4015" t="str">
            <v>UND</v>
          </cell>
          <cell r="D4015">
            <v>30000</v>
          </cell>
          <cell r="E4015">
            <v>4800</v>
          </cell>
          <cell r="F4015">
            <v>34800</v>
          </cell>
        </row>
        <row r="4016">
          <cell r="A4016" t="str">
            <v>PRESOSTATO RANGO PRESION 65-200</v>
          </cell>
          <cell r="B4016">
            <v>88000</v>
          </cell>
          <cell r="C4016" t="str">
            <v>UND</v>
          </cell>
          <cell r="D4016">
            <v>105600</v>
          </cell>
          <cell r="E4016">
            <v>16896</v>
          </cell>
          <cell r="F4016">
            <v>122496</v>
          </cell>
        </row>
        <row r="4017">
          <cell r="A4017" t="str">
            <v>PROBADOR FASE 2 PUNTOS PIA</v>
          </cell>
          <cell r="B4017">
            <v>992.59997558593795</v>
          </cell>
          <cell r="C4017" t="str">
            <v>UND</v>
          </cell>
          <cell r="D4017">
            <v>1191.1199707031255</v>
          </cell>
          <cell r="E4017">
            <v>190.5791953125001</v>
          </cell>
          <cell r="F4017">
            <v>1382</v>
          </cell>
        </row>
        <row r="4018">
          <cell r="A4018" t="str">
            <v>PRODUCTOS 3M</v>
          </cell>
          <cell r="C4018" t="str">
            <v>UND</v>
          </cell>
          <cell r="D4018">
            <v>0</v>
          </cell>
          <cell r="E4018">
            <v>0</v>
          </cell>
          <cell r="F4018">
            <v>0</v>
          </cell>
        </row>
        <row r="4019">
          <cell r="A4019" t="str">
            <v>PROGRAMADOR CICLO DIARIO</v>
          </cell>
          <cell r="B4019">
            <v>120743</v>
          </cell>
          <cell r="C4019" t="str">
            <v>UND</v>
          </cell>
          <cell r="D4019">
            <v>144891.6</v>
          </cell>
          <cell r="E4019">
            <v>23182.656000000003</v>
          </cell>
          <cell r="F4019">
            <v>168074</v>
          </cell>
        </row>
        <row r="4020">
          <cell r="A4020" t="str">
            <v>PROGRAMADOR DIARIO 24 HORAS 110/220V 16A</v>
          </cell>
          <cell r="B4020">
            <v>118000</v>
          </cell>
          <cell r="C4020" t="str">
            <v>UND</v>
          </cell>
          <cell r="D4020">
            <v>141600</v>
          </cell>
          <cell r="E4020">
            <v>22656</v>
          </cell>
          <cell r="F4020">
            <v>164256</v>
          </cell>
        </row>
        <row r="4021">
          <cell r="A4021" t="str">
            <v>PROGRAMADOR SEMANAL 7DIAS 220VAC 16AM MG</v>
          </cell>
          <cell r="B4021">
            <v>140000</v>
          </cell>
          <cell r="C4021" t="str">
            <v>UND</v>
          </cell>
          <cell r="D4021">
            <v>168000</v>
          </cell>
          <cell r="E4021">
            <v>26880</v>
          </cell>
          <cell r="F4021">
            <v>194880</v>
          </cell>
        </row>
        <row r="4022">
          <cell r="A4022" t="str">
            <v>PROTECTOR PARA BOMBILLO</v>
          </cell>
          <cell r="B4022">
            <v>518</v>
          </cell>
          <cell r="C4022" t="str">
            <v>UND</v>
          </cell>
          <cell r="D4022">
            <v>621.6</v>
          </cell>
          <cell r="E4022">
            <v>99.456000000000003</v>
          </cell>
          <cell r="F4022">
            <v>721</v>
          </cell>
        </row>
        <row r="4023">
          <cell r="A4023" t="str">
            <v>PROYECTOR CIRCULAR METAL HALIDE 400W</v>
          </cell>
          <cell r="B4023">
            <v>348000</v>
          </cell>
          <cell r="C4023" t="str">
            <v>UND</v>
          </cell>
          <cell r="D4023">
            <v>417600</v>
          </cell>
          <cell r="E4023">
            <v>66816</v>
          </cell>
          <cell r="F4023">
            <v>484416</v>
          </cell>
        </row>
        <row r="4024">
          <cell r="A4024" t="str">
            <v>PROYECTOR CIRCULAR Na 70w ILL</v>
          </cell>
          <cell r="B4024">
            <v>149000</v>
          </cell>
          <cell r="C4024" t="str">
            <v>UND</v>
          </cell>
          <cell r="D4024">
            <v>178800</v>
          </cell>
          <cell r="E4024">
            <v>28608</v>
          </cell>
          <cell r="F4024">
            <v>207408</v>
          </cell>
        </row>
        <row r="4025">
          <cell r="A4025" t="str">
            <v>PROYECTOR RECT. RRA METALHALIDE 250 W</v>
          </cell>
          <cell r="B4025">
            <v>438000</v>
          </cell>
          <cell r="C4025" t="str">
            <v>UND</v>
          </cell>
          <cell r="D4025">
            <v>525600</v>
          </cell>
          <cell r="E4025">
            <v>84096</v>
          </cell>
          <cell r="F4025">
            <v>609696</v>
          </cell>
        </row>
        <row r="4026">
          <cell r="A4026" t="str">
            <v>PUENTE ANARANJADO /CORTOCIRCUITO BORNES</v>
          </cell>
          <cell r="B4026">
            <v>759</v>
          </cell>
          <cell r="C4026" t="str">
            <v>UND</v>
          </cell>
          <cell r="D4026">
            <v>910.8</v>
          </cell>
          <cell r="E4026">
            <v>145.72800000000001</v>
          </cell>
          <cell r="F4026">
            <v>1057</v>
          </cell>
        </row>
        <row r="4027">
          <cell r="A4027" t="str">
            <v>PUENTES GRIS ADYACENTES WAGO</v>
          </cell>
          <cell r="B4027">
            <v>759</v>
          </cell>
          <cell r="C4027" t="str">
            <v>UND</v>
          </cell>
          <cell r="D4027">
            <v>910.8</v>
          </cell>
          <cell r="E4027">
            <v>145.72800000000001</v>
          </cell>
          <cell r="F4027">
            <v>1057</v>
          </cell>
        </row>
        <row r="4028">
          <cell r="A4028" t="str">
            <v>PUESTA TIERRA  PARA SECC. SBC-636</v>
          </cell>
          <cell r="B4028">
            <v>1800000</v>
          </cell>
          <cell r="C4028" t="str">
            <v>UND</v>
          </cell>
          <cell r="D4028">
            <v>2160000</v>
          </cell>
          <cell r="E4028">
            <v>345600</v>
          </cell>
          <cell r="F4028">
            <v>2505600</v>
          </cell>
        </row>
        <row r="4029">
          <cell r="A4029" t="str">
            <v>PUESTA TIERRA SECCIO. SBC-617 HORIZONTAL</v>
          </cell>
          <cell r="B4029">
            <v>1100000</v>
          </cell>
          <cell r="C4029" t="str">
            <v>UND</v>
          </cell>
          <cell r="D4029">
            <v>1320000</v>
          </cell>
          <cell r="E4029">
            <v>211200</v>
          </cell>
          <cell r="F4029">
            <v>1531200</v>
          </cell>
        </row>
        <row r="4030">
          <cell r="A4030" t="str">
            <v>PUESTA TIERRA SECCIONADOR VERT.SBC617</v>
          </cell>
          <cell r="B4030">
            <v>1100000</v>
          </cell>
          <cell r="C4030" t="str">
            <v>UND</v>
          </cell>
          <cell r="D4030">
            <v>1320000</v>
          </cell>
          <cell r="E4030">
            <v>211200</v>
          </cell>
          <cell r="F4030">
            <v>1531200</v>
          </cell>
        </row>
        <row r="4031">
          <cell r="A4031" t="str">
            <v>PUESTO MANDO PEDAL 2CONTACTOS AC</v>
          </cell>
          <cell r="B4031">
            <v>105000</v>
          </cell>
          <cell r="C4031" t="str">
            <v>UND</v>
          </cell>
          <cell r="D4031">
            <v>126000</v>
          </cell>
          <cell r="E4031">
            <v>20160</v>
          </cell>
          <cell r="F4031">
            <v>146160</v>
          </cell>
        </row>
        <row r="4032">
          <cell r="A4032" t="str">
            <v>PUESTO MANDO PEDAL 2CONTACTOS AC</v>
          </cell>
          <cell r="B4032">
            <v>194000</v>
          </cell>
          <cell r="C4032" t="str">
            <v>UND</v>
          </cell>
          <cell r="D4032">
            <v>232800</v>
          </cell>
          <cell r="E4032">
            <v>37248</v>
          </cell>
          <cell r="F4032">
            <v>270048</v>
          </cell>
        </row>
        <row r="4033">
          <cell r="A4033" t="str">
            <v>PULSADOR ABB RK 723-007-AP</v>
          </cell>
          <cell r="B4033">
            <v>350000</v>
          </cell>
          <cell r="C4033" t="str">
            <v>UND</v>
          </cell>
          <cell r="D4033">
            <v>420000</v>
          </cell>
          <cell r="E4033">
            <v>67200</v>
          </cell>
          <cell r="F4033">
            <v>487200</v>
          </cell>
        </row>
        <row r="4034">
          <cell r="A4034" t="str">
            <v>PULSADOR AMARILLO 22 MM</v>
          </cell>
          <cell r="B4034">
            <v>24300</v>
          </cell>
          <cell r="C4034" t="str">
            <v>UND</v>
          </cell>
          <cell r="D4034">
            <v>29160</v>
          </cell>
          <cell r="E4034">
            <v>4665.6000000000004</v>
          </cell>
          <cell r="F4034">
            <v>33826</v>
          </cell>
        </row>
        <row r="4035">
          <cell r="A4035" t="str">
            <v>PULSADOR CON CAPUCHON PARADA</v>
          </cell>
          <cell r="B4035">
            <v>66000</v>
          </cell>
          <cell r="C4035" t="str">
            <v>UND</v>
          </cell>
          <cell r="D4035">
            <v>79200</v>
          </cell>
          <cell r="E4035">
            <v>12672</v>
          </cell>
          <cell r="F4035">
            <v>91872</v>
          </cell>
        </row>
        <row r="4036">
          <cell r="A4036" t="str">
            <v>PULSADOR CON REOLDANA TERMOPLASTICA AJUS</v>
          </cell>
          <cell r="B4036">
            <v>22200</v>
          </cell>
          <cell r="C4036" t="str">
            <v>UND</v>
          </cell>
          <cell r="D4036">
            <v>26640</v>
          </cell>
          <cell r="E4036">
            <v>4262.3999999999996</v>
          </cell>
          <cell r="F4036">
            <v>30902</v>
          </cell>
        </row>
        <row r="4037">
          <cell r="A4037" t="str">
            <v>PULSADOR CON RETORNO 1A NEGRO</v>
          </cell>
          <cell r="B4037">
            <v>21000</v>
          </cell>
          <cell r="C4037" t="str">
            <v>UND</v>
          </cell>
          <cell r="D4037">
            <v>25200</v>
          </cell>
          <cell r="E4037">
            <v>4032</v>
          </cell>
          <cell r="F4037">
            <v>29232</v>
          </cell>
        </row>
        <row r="4038">
          <cell r="A4038" t="str">
            <v>PULSADOR CON RETORNO 1C ROJO</v>
          </cell>
          <cell r="B4038">
            <v>21000</v>
          </cell>
          <cell r="C4038" t="str">
            <v>UND</v>
          </cell>
          <cell r="D4038">
            <v>25200</v>
          </cell>
          <cell r="E4038">
            <v>4032</v>
          </cell>
          <cell r="F4038">
            <v>29232</v>
          </cell>
        </row>
        <row r="4039">
          <cell r="A4039" t="str">
            <v>PULSADOR CON RETORNO 1NC VERDE</v>
          </cell>
          <cell r="B4039">
            <v>21000</v>
          </cell>
          <cell r="C4039" t="str">
            <v>UND</v>
          </cell>
          <cell r="D4039">
            <v>25200</v>
          </cell>
          <cell r="E4039">
            <v>4032</v>
          </cell>
          <cell r="F4039">
            <v>29232</v>
          </cell>
        </row>
        <row r="4040">
          <cell r="A4040" t="str">
            <v>PULSADOR DIRECTO &lt;380V.AMAR,SIN LAMPARA</v>
          </cell>
          <cell r="B4040">
            <v>77000</v>
          </cell>
          <cell r="C4040" t="str">
            <v>UND</v>
          </cell>
          <cell r="D4040">
            <v>92400</v>
          </cell>
          <cell r="E4040">
            <v>14784</v>
          </cell>
          <cell r="F4040">
            <v>107184</v>
          </cell>
        </row>
        <row r="4041">
          <cell r="A4041" t="str">
            <v>PULSADOR DIRECTO&lt;380V.ROJO SIN LAMPARA</v>
          </cell>
          <cell r="B4041">
            <v>77000</v>
          </cell>
          <cell r="C4041" t="str">
            <v>UND</v>
          </cell>
          <cell r="D4041">
            <v>92400</v>
          </cell>
          <cell r="E4041">
            <v>14784</v>
          </cell>
          <cell r="F4041">
            <v>107184</v>
          </cell>
        </row>
        <row r="4042">
          <cell r="A4042" t="str">
            <v>PULSADOR DIRECTO&lt;380V.VERDE SIN LAMPARA</v>
          </cell>
          <cell r="B4042">
            <v>77000</v>
          </cell>
          <cell r="C4042" t="str">
            <v>UND</v>
          </cell>
          <cell r="D4042">
            <v>92400</v>
          </cell>
          <cell r="E4042">
            <v>14784</v>
          </cell>
          <cell r="F4042">
            <v>107184</v>
          </cell>
        </row>
        <row r="4043">
          <cell r="A4043" t="str">
            <v>PULSADOR DOBLE ILUMINADO BT21TL TEND</v>
          </cell>
          <cell r="B4043">
            <v>6818</v>
          </cell>
          <cell r="C4043" t="str">
            <v>UND</v>
          </cell>
          <cell r="D4043">
            <v>8181.5999999999995</v>
          </cell>
          <cell r="E4043">
            <v>1309.056</v>
          </cell>
          <cell r="F4043">
            <v>9491</v>
          </cell>
        </row>
        <row r="4044">
          <cell r="A4044" t="str">
            <v>PULSADOR DOBLE KM</v>
          </cell>
          <cell r="B4044">
            <v>11000</v>
          </cell>
          <cell r="C4044" t="str">
            <v>UND</v>
          </cell>
          <cell r="D4044">
            <v>13200</v>
          </cell>
          <cell r="E4044">
            <v>2112</v>
          </cell>
          <cell r="F4044">
            <v>15312</v>
          </cell>
        </row>
        <row r="4045">
          <cell r="A4045" t="str">
            <v>PULSADOR DOBLE LAMPARA 30MM TENA</v>
          </cell>
          <cell r="B4045">
            <v>6000</v>
          </cell>
          <cell r="C4045" t="str">
            <v>UND</v>
          </cell>
          <cell r="D4045">
            <v>7200</v>
          </cell>
          <cell r="E4045">
            <v>1152</v>
          </cell>
          <cell r="F4045">
            <v>8352</v>
          </cell>
        </row>
        <row r="4046">
          <cell r="A4046" t="str">
            <v>PULSADOR DOBLE LAMPARA 3SA8800-OAB11</v>
          </cell>
          <cell r="B4046">
            <v>47200</v>
          </cell>
          <cell r="C4046" t="str">
            <v>UND</v>
          </cell>
          <cell r="D4046">
            <v>56640</v>
          </cell>
          <cell r="E4046">
            <v>9062.4</v>
          </cell>
          <cell r="F4046">
            <v>65702</v>
          </cell>
        </row>
        <row r="4047">
          <cell r="A4047" t="str">
            <v>PULSADOR DOBLE LAMPARA3SA8800-OEB11 230V</v>
          </cell>
          <cell r="B4047">
            <v>104600</v>
          </cell>
          <cell r="C4047" t="str">
            <v>UND</v>
          </cell>
          <cell r="D4047">
            <v>125520</v>
          </cell>
          <cell r="E4047">
            <v>20083.2</v>
          </cell>
          <cell r="F4047">
            <v>145603</v>
          </cell>
        </row>
        <row r="4048">
          <cell r="A4048" t="str">
            <v>PULSADOR DOBLE MK</v>
          </cell>
          <cell r="B4048">
            <v>6000</v>
          </cell>
          <cell r="C4048" t="str">
            <v>UND</v>
          </cell>
          <cell r="D4048">
            <v>7200</v>
          </cell>
          <cell r="E4048">
            <v>1152</v>
          </cell>
          <cell r="F4048">
            <v>8352</v>
          </cell>
        </row>
        <row r="4049">
          <cell r="A4049" t="str">
            <v>PULSADOR DOBLE PARA TIMBRE</v>
          </cell>
          <cell r="B4049">
            <v>6460</v>
          </cell>
          <cell r="C4049" t="str">
            <v>UND</v>
          </cell>
          <cell r="D4049">
            <v>7752</v>
          </cell>
          <cell r="E4049">
            <v>1240.32</v>
          </cell>
          <cell r="F4049">
            <v>8992</v>
          </cell>
        </row>
        <row r="4050">
          <cell r="A4050" t="str">
            <v>PULSADOR DOBLE TIMBRE L/P</v>
          </cell>
          <cell r="B4050">
            <v>9690</v>
          </cell>
          <cell r="C4050" t="str">
            <v>UND</v>
          </cell>
          <cell r="D4050">
            <v>11628</v>
          </cell>
          <cell r="E4050">
            <v>1860.48</v>
          </cell>
          <cell r="F4050">
            <v>13488</v>
          </cell>
        </row>
        <row r="4051">
          <cell r="A4051" t="str">
            <v>PULSADOR HONGO 22MM PZE4N2PB AGUT</v>
          </cell>
          <cell r="B4051">
            <v>14000</v>
          </cell>
          <cell r="C4051" t="str">
            <v>UND</v>
          </cell>
          <cell r="D4051">
            <v>16800</v>
          </cell>
          <cell r="E4051">
            <v>2688</v>
          </cell>
          <cell r="F4051">
            <v>19488</v>
          </cell>
        </row>
        <row r="4052">
          <cell r="A4052" t="str">
            <v>PULSADOR LUMINOSO AMARILL250V 2.4WS/LAMP</v>
          </cell>
          <cell r="B4052">
            <v>77000</v>
          </cell>
          <cell r="C4052" t="str">
            <v>UND</v>
          </cell>
          <cell r="D4052">
            <v>92400</v>
          </cell>
          <cell r="E4052">
            <v>14784</v>
          </cell>
          <cell r="F4052">
            <v>107184</v>
          </cell>
        </row>
        <row r="4053">
          <cell r="A4053" t="str">
            <v>PULSADOR LUMINOSO ROJO 250V 2.4WSIN LAMP</v>
          </cell>
          <cell r="B4053">
            <v>77000</v>
          </cell>
          <cell r="C4053" t="str">
            <v>UND</v>
          </cell>
          <cell r="D4053">
            <v>92400</v>
          </cell>
          <cell r="E4053">
            <v>14784</v>
          </cell>
          <cell r="F4053">
            <v>107184</v>
          </cell>
        </row>
        <row r="4054">
          <cell r="A4054" t="str">
            <v>PULSADOR LUMINOSO ROJO+1NC</v>
          </cell>
          <cell r="B4054">
            <v>53200</v>
          </cell>
          <cell r="C4054" t="str">
            <v>UND</v>
          </cell>
          <cell r="D4054">
            <v>63840</v>
          </cell>
          <cell r="E4054">
            <v>10214.4</v>
          </cell>
          <cell r="F4054">
            <v>74054</v>
          </cell>
        </row>
        <row r="4055">
          <cell r="A4055" t="str">
            <v>PULSADOR LUMINOSO VERDE + 1NA</v>
          </cell>
          <cell r="B4055">
            <v>53200</v>
          </cell>
          <cell r="C4055" t="str">
            <v>UND</v>
          </cell>
          <cell r="D4055">
            <v>63840</v>
          </cell>
          <cell r="E4055">
            <v>10214.4</v>
          </cell>
          <cell r="F4055">
            <v>74054</v>
          </cell>
        </row>
        <row r="4056">
          <cell r="A4056" t="str">
            <v>PULSADOR LUMINOSO VERDE 250V 2.4W S/LAMP</v>
          </cell>
          <cell r="B4056">
            <v>77000</v>
          </cell>
          <cell r="C4056" t="str">
            <v>UND</v>
          </cell>
          <cell r="D4056">
            <v>92400</v>
          </cell>
          <cell r="E4056">
            <v>14784</v>
          </cell>
          <cell r="F4056">
            <v>107184</v>
          </cell>
        </row>
        <row r="4057">
          <cell r="A4057" t="str">
            <v>PULSADOR LUMINOSO VERDE KM</v>
          </cell>
          <cell r="B4057">
            <v>31752</v>
          </cell>
          <cell r="C4057" t="str">
            <v>UND</v>
          </cell>
          <cell r="D4057">
            <v>38102.400000000001</v>
          </cell>
          <cell r="E4057">
            <v>6096.384</v>
          </cell>
          <cell r="F4057">
            <v>44199</v>
          </cell>
        </row>
        <row r="4058">
          <cell r="A4058" t="str">
            <v>PULSADOR NEGRO + 1NA 3SB3202-0AA11</v>
          </cell>
          <cell r="B4058">
            <v>22900</v>
          </cell>
          <cell r="C4058" t="str">
            <v>UND</v>
          </cell>
          <cell r="D4058">
            <v>27480</v>
          </cell>
          <cell r="E4058">
            <v>4396.8</v>
          </cell>
          <cell r="F4058">
            <v>31877</v>
          </cell>
        </row>
        <row r="4059">
          <cell r="A4059" t="str">
            <v>PULSADOR NEGRO OPACO+1NA</v>
          </cell>
          <cell r="B4059">
            <v>22900</v>
          </cell>
          <cell r="C4059" t="str">
            <v>UND</v>
          </cell>
          <cell r="D4059">
            <v>27480</v>
          </cell>
          <cell r="E4059">
            <v>4396.8</v>
          </cell>
          <cell r="F4059">
            <v>31877</v>
          </cell>
        </row>
        <row r="4060">
          <cell r="A4060" t="str">
            <v>PULSADOR PARA TIMBRE</v>
          </cell>
          <cell r="B4060">
            <v>3240</v>
          </cell>
          <cell r="C4060" t="str">
            <v>UND</v>
          </cell>
          <cell r="D4060">
            <v>3888</v>
          </cell>
          <cell r="E4060">
            <v>622.08000000000004</v>
          </cell>
          <cell r="F4060">
            <v>4510</v>
          </cell>
        </row>
        <row r="4061">
          <cell r="A4061" t="str">
            <v>PULSADOR PARA TIMBRE</v>
          </cell>
          <cell r="B4061">
            <v>3940</v>
          </cell>
          <cell r="C4061" t="str">
            <v>UND</v>
          </cell>
          <cell r="D4061">
            <v>4728</v>
          </cell>
          <cell r="E4061">
            <v>756.48</v>
          </cell>
          <cell r="F4061">
            <v>5484</v>
          </cell>
        </row>
        <row r="4062">
          <cell r="A4062" t="str">
            <v>PULSADOR PARA TIMBRE LUZ PILOTO</v>
          </cell>
          <cell r="B4062">
            <v>6810</v>
          </cell>
          <cell r="C4062" t="str">
            <v>UND</v>
          </cell>
          <cell r="D4062">
            <v>8172</v>
          </cell>
          <cell r="E4062">
            <v>1307.52</v>
          </cell>
          <cell r="F4062">
            <v>9480</v>
          </cell>
        </row>
        <row r="4063">
          <cell r="A4063" t="str">
            <v>PULSADOR PARA TIMBRE LUZ PILOTO</v>
          </cell>
          <cell r="B4063">
            <v>8150</v>
          </cell>
          <cell r="C4063" t="str">
            <v>UND</v>
          </cell>
          <cell r="D4063">
            <v>9780</v>
          </cell>
          <cell r="E4063">
            <v>1564.8</v>
          </cell>
          <cell r="F4063">
            <v>11345</v>
          </cell>
        </row>
        <row r="4064">
          <cell r="A4064" t="str">
            <v>PULSADOR PARA TIMBRE LUZ PILOTO</v>
          </cell>
          <cell r="B4064">
            <v>9990</v>
          </cell>
          <cell r="C4064" t="str">
            <v>UND</v>
          </cell>
          <cell r="D4064">
            <v>11988</v>
          </cell>
          <cell r="E4064">
            <v>1918.08</v>
          </cell>
          <cell r="F4064">
            <v>13906</v>
          </cell>
        </row>
        <row r="4065">
          <cell r="A4065" t="str">
            <v>PULSADOR PARA TIMBRE LUZ PILOTO</v>
          </cell>
          <cell r="B4065">
            <v>9990</v>
          </cell>
          <cell r="C4065" t="str">
            <v>UND</v>
          </cell>
          <cell r="D4065">
            <v>11988</v>
          </cell>
          <cell r="E4065">
            <v>1918.08</v>
          </cell>
          <cell r="F4065">
            <v>13906</v>
          </cell>
        </row>
        <row r="4066">
          <cell r="A4066" t="str">
            <v>PULSADOR RASANTE ROJO 22 MM ABB</v>
          </cell>
          <cell r="B4066">
            <v>8400</v>
          </cell>
          <cell r="C4066" t="str">
            <v>UND</v>
          </cell>
          <cell r="D4066">
            <v>10080</v>
          </cell>
          <cell r="E4066">
            <v>1612.8</v>
          </cell>
          <cell r="F4066">
            <v>11693</v>
          </cell>
        </row>
        <row r="4067">
          <cell r="A4067" t="str">
            <v>PULSADOR RASANTE UN CONTACTO</v>
          </cell>
          <cell r="B4067">
            <v>60000</v>
          </cell>
          <cell r="C4067" t="str">
            <v>UND</v>
          </cell>
          <cell r="D4067">
            <v>72000</v>
          </cell>
          <cell r="E4067">
            <v>11520</v>
          </cell>
          <cell r="F4067">
            <v>83520</v>
          </cell>
        </row>
        <row r="4068">
          <cell r="A4068" t="str">
            <v>PULSADOR RASANTE VERDE 22 MM ABB</v>
          </cell>
          <cell r="B4068">
            <v>8400</v>
          </cell>
          <cell r="C4068" t="str">
            <v>UND</v>
          </cell>
          <cell r="D4068">
            <v>10080</v>
          </cell>
          <cell r="E4068">
            <v>1612.8</v>
          </cell>
          <cell r="F4068">
            <v>11693</v>
          </cell>
        </row>
        <row r="4069">
          <cell r="A4069" t="str">
            <v>PULSADOR ROJO</v>
          </cell>
          <cell r="B4069">
            <v>11840</v>
          </cell>
          <cell r="C4069" t="str">
            <v>UND</v>
          </cell>
          <cell r="D4069">
            <v>14208</v>
          </cell>
          <cell r="E4069">
            <v>2273.2800000000002</v>
          </cell>
          <cell r="F4069">
            <v>16481</v>
          </cell>
        </row>
        <row r="4070">
          <cell r="A4070" t="str">
            <v>PULSADOR ROJO ECO 22MM TEND</v>
          </cell>
          <cell r="B4070">
            <v>3045</v>
          </cell>
          <cell r="C4070" t="str">
            <v>UND</v>
          </cell>
          <cell r="D4070">
            <v>3654</v>
          </cell>
          <cell r="E4070">
            <v>584.64</v>
          </cell>
          <cell r="F4070">
            <v>4239</v>
          </cell>
        </row>
        <row r="4071">
          <cell r="A4071" t="str">
            <v>PULSADOR ROJO HONGO 22MM S/RT 40MM PLAST</v>
          </cell>
          <cell r="B4071">
            <v>15162</v>
          </cell>
          <cell r="C4071" t="str">
            <v>UND</v>
          </cell>
          <cell r="D4071">
            <v>18194.399999999998</v>
          </cell>
          <cell r="E4071">
            <v>2911.1039999999998</v>
          </cell>
          <cell r="F4071">
            <v>21106</v>
          </cell>
        </row>
        <row r="4072">
          <cell r="A4072" t="str">
            <v>PULSADOR ROJO HONGO 22MM S/RT METALICA B</v>
          </cell>
          <cell r="B4072">
            <v>19320</v>
          </cell>
          <cell r="C4072" t="str">
            <v>UND</v>
          </cell>
          <cell r="D4072">
            <v>23184</v>
          </cell>
          <cell r="E4072">
            <v>3709.44</v>
          </cell>
          <cell r="F4072">
            <v>26893</v>
          </cell>
        </row>
        <row r="4073">
          <cell r="A4073" t="str">
            <v>PULSADOR ROJO HONGO 40MM CON RET.3SB3203</v>
          </cell>
          <cell r="B4073">
            <v>44100</v>
          </cell>
          <cell r="C4073" t="str">
            <v>UND</v>
          </cell>
          <cell r="D4073">
            <v>52920</v>
          </cell>
          <cell r="E4073">
            <v>8467.2000000000007</v>
          </cell>
          <cell r="F4073">
            <v>61387</v>
          </cell>
        </row>
        <row r="4074">
          <cell r="A4074" t="str">
            <v>PULSADOR ROJO KM</v>
          </cell>
          <cell r="B4074">
            <v>11718</v>
          </cell>
          <cell r="C4074" t="str">
            <v>UND</v>
          </cell>
          <cell r="D4074">
            <v>14061.6</v>
          </cell>
          <cell r="E4074">
            <v>2249.8560000000002</v>
          </cell>
          <cell r="F4074">
            <v>16311</v>
          </cell>
        </row>
        <row r="4075">
          <cell r="A4075" t="str">
            <v>PULSADOR ROJO OPACO+1NC</v>
          </cell>
          <cell r="B4075">
            <v>22900</v>
          </cell>
          <cell r="C4075" t="str">
            <v>UND</v>
          </cell>
          <cell r="D4075">
            <v>27480</v>
          </cell>
          <cell r="E4075">
            <v>4396.8</v>
          </cell>
          <cell r="F4075">
            <v>31877</v>
          </cell>
        </row>
        <row r="4076">
          <cell r="A4076" t="str">
            <v>PULSADOR ROSANTE ROJO 22MM ABB</v>
          </cell>
          <cell r="B4076">
            <v>9382.7998046874982</v>
          </cell>
          <cell r="C4076" t="str">
            <v>UND</v>
          </cell>
          <cell r="D4076">
            <v>11259.359765624997</v>
          </cell>
          <cell r="E4076">
            <v>1801.4975624999995</v>
          </cell>
          <cell r="F4076">
            <v>13061</v>
          </cell>
        </row>
        <row r="4077">
          <cell r="A4077" t="str">
            <v>PULSADOR ROSANTE ROJO C/RETENCION 22MM A</v>
          </cell>
          <cell r="B4077">
            <v>12398.400390624998</v>
          </cell>
          <cell r="C4077" t="str">
            <v>UND</v>
          </cell>
          <cell r="D4077">
            <v>14878.080468749997</v>
          </cell>
          <cell r="E4077">
            <v>2380.4928749999995</v>
          </cell>
          <cell r="F4077">
            <v>17259</v>
          </cell>
        </row>
        <row r="4078">
          <cell r="A4078" t="str">
            <v>PULSADOR SALIENTE ROJO C/RETENCION</v>
          </cell>
          <cell r="B4078">
            <v>21409</v>
          </cell>
          <cell r="C4078" t="str">
            <v>UND</v>
          </cell>
          <cell r="D4078">
            <v>25690.799999999999</v>
          </cell>
          <cell r="E4078">
            <v>4110.5280000000002</v>
          </cell>
          <cell r="F4078">
            <v>29801</v>
          </cell>
        </row>
        <row r="4079">
          <cell r="A4079" t="str">
            <v>PULSADOR SATELITE ROJO  C/RETENCION 22MM</v>
          </cell>
          <cell r="B4079">
            <v>28819</v>
          </cell>
          <cell r="C4079" t="str">
            <v>UND</v>
          </cell>
          <cell r="D4079">
            <v>34582.799999999996</v>
          </cell>
          <cell r="E4079">
            <v>5533.2479999999996</v>
          </cell>
          <cell r="F4079">
            <v>40116</v>
          </cell>
        </row>
        <row r="4080">
          <cell r="A4080" t="str">
            <v>PULSADOR SATELITE VERDE LUMINOSO 22MM AB</v>
          </cell>
          <cell r="B4080">
            <v>25467.400390625004</v>
          </cell>
          <cell r="C4080" t="str">
            <v>UND</v>
          </cell>
          <cell r="D4080">
            <v>30560.880468750001</v>
          </cell>
          <cell r="E4080">
            <v>4889.7408750000004</v>
          </cell>
          <cell r="F4080">
            <v>35451</v>
          </cell>
        </row>
        <row r="4081">
          <cell r="A4081" t="str">
            <v>PULSADOR SETA ROJO</v>
          </cell>
          <cell r="B4081">
            <v>41000</v>
          </cell>
          <cell r="C4081" t="str">
            <v>UND</v>
          </cell>
          <cell r="D4081">
            <v>49200</v>
          </cell>
          <cell r="E4081">
            <v>7872</v>
          </cell>
          <cell r="F4081">
            <v>57072</v>
          </cell>
        </row>
        <row r="4082">
          <cell r="A4082" t="str">
            <v>PULSADOR TIMBRE BLANCO</v>
          </cell>
          <cell r="B4082">
            <v>3240</v>
          </cell>
          <cell r="C4082" t="str">
            <v>UND</v>
          </cell>
          <cell r="D4082">
            <v>3888</v>
          </cell>
          <cell r="E4082">
            <v>622.08000000000004</v>
          </cell>
          <cell r="F4082">
            <v>4510</v>
          </cell>
        </row>
        <row r="4083">
          <cell r="A4083" t="str">
            <v>PULSADOR TIMBRE BLANCO LUZ PILOTO</v>
          </cell>
          <cell r="B4083">
            <v>5920</v>
          </cell>
          <cell r="C4083" t="str">
            <v>UND</v>
          </cell>
          <cell r="D4083">
            <v>7104</v>
          </cell>
          <cell r="E4083">
            <v>1136.6400000000001</v>
          </cell>
          <cell r="F4083">
            <v>8241</v>
          </cell>
        </row>
        <row r="4084">
          <cell r="A4084" t="str">
            <v>PULSADOR TIMBRE LUZ PILOTO</v>
          </cell>
          <cell r="B4084">
            <v>5920</v>
          </cell>
          <cell r="C4084" t="str">
            <v>UND</v>
          </cell>
          <cell r="D4084">
            <v>7104</v>
          </cell>
          <cell r="E4084">
            <v>1136.6400000000001</v>
          </cell>
          <cell r="F4084">
            <v>8241</v>
          </cell>
        </row>
        <row r="4085">
          <cell r="A4085" t="str">
            <v>PULSADOR TIMBRE SENCILLO MARFIL FUTURA</v>
          </cell>
          <cell r="B4085">
            <v>1295</v>
          </cell>
          <cell r="C4085" t="str">
            <v>UND</v>
          </cell>
          <cell r="D4085">
            <v>1554</v>
          </cell>
          <cell r="E4085">
            <v>248.64000000000001</v>
          </cell>
          <cell r="F4085">
            <v>1803</v>
          </cell>
        </row>
        <row r="4086">
          <cell r="A4086" t="str">
            <v>PULSADOR VERDE ECO 22MM TEND</v>
          </cell>
          <cell r="B4086">
            <v>2392.5</v>
          </cell>
          <cell r="C4086" t="str">
            <v>UND</v>
          </cell>
          <cell r="D4086">
            <v>2871</v>
          </cell>
          <cell r="E4086">
            <v>459.36</v>
          </cell>
          <cell r="F4086">
            <v>3330</v>
          </cell>
        </row>
        <row r="4087">
          <cell r="A4087" t="str">
            <v>PULSADOR VERDE MARK</v>
          </cell>
          <cell r="B4087">
            <v>6000</v>
          </cell>
          <cell r="C4087" t="str">
            <v>UND</v>
          </cell>
          <cell r="D4087">
            <v>7200</v>
          </cell>
          <cell r="E4087">
            <v>1152</v>
          </cell>
          <cell r="F4087">
            <v>8352</v>
          </cell>
        </row>
        <row r="4088">
          <cell r="A4088" t="str">
            <v>PULSERA ANTIESTATICA 3M REF.2214</v>
          </cell>
          <cell r="B4088">
            <v>34899</v>
          </cell>
          <cell r="C4088" t="str">
            <v>UND</v>
          </cell>
          <cell r="D4088">
            <v>41878.799999999996</v>
          </cell>
          <cell r="E4088">
            <v>6700.6079999999993</v>
          </cell>
          <cell r="F4088">
            <v>48579</v>
          </cell>
        </row>
        <row r="4089">
          <cell r="A4089" t="str">
            <v>PUNTAS PARA PINZAS VOLTIAMPERIMETRICA</v>
          </cell>
          <cell r="B4089">
            <v>3080</v>
          </cell>
          <cell r="C4089" t="str">
            <v>UND</v>
          </cell>
          <cell r="D4089">
            <v>3696</v>
          </cell>
          <cell r="E4089">
            <v>591.36</v>
          </cell>
          <cell r="F4089">
            <v>4287</v>
          </cell>
        </row>
        <row r="4090">
          <cell r="A4090" t="str">
            <v>PUPITRE DE MANDO TB-CT</v>
          </cell>
          <cell r="B4090">
            <v>2040000</v>
          </cell>
          <cell r="C4090" t="str">
            <v>UND</v>
          </cell>
          <cell r="D4090">
            <v>2448000</v>
          </cell>
          <cell r="E4090">
            <v>391680</v>
          </cell>
          <cell r="F4090">
            <v>2839680</v>
          </cell>
        </row>
        <row r="4091">
          <cell r="A4091" t="str">
            <v>RACK CERRADO DE 180 CON ACCESORIOS</v>
          </cell>
          <cell r="B4091">
            <v>780000</v>
          </cell>
          <cell r="C4091" t="str">
            <v>UND</v>
          </cell>
          <cell r="D4091">
            <v>936000</v>
          </cell>
          <cell r="E4091">
            <v>149760</v>
          </cell>
          <cell r="F4091">
            <v>1085760</v>
          </cell>
        </row>
        <row r="4092">
          <cell r="A4092" t="str">
            <v>RECONECTADOR GVR 15KV</v>
          </cell>
          <cell r="B4092">
            <v>21156948</v>
          </cell>
          <cell r="C4092" t="str">
            <v>UND</v>
          </cell>
          <cell r="D4092">
            <v>25388337.599999998</v>
          </cell>
          <cell r="E4092">
            <v>4062134.0159999998</v>
          </cell>
          <cell r="F4092">
            <v>29450472</v>
          </cell>
        </row>
        <row r="4093">
          <cell r="A4093" t="str">
            <v>RECONECTADOR PMR 38KV</v>
          </cell>
          <cell r="B4093">
            <v>24000000</v>
          </cell>
          <cell r="C4093" t="str">
            <v>UND</v>
          </cell>
          <cell r="D4093">
            <v>28800000</v>
          </cell>
          <cell r="E4093">
            <v>4608000</v>
          </cell>
          <cell r="F4093">
            <v>33408000</v>
          </cell>
        </row>
        <row r="4094">
          <cell r="A4094" t="str">
            <v>RECONECTADORES GVR 38KV</v>
          </cell>
          <cell r="B4094">
            <v>28000000</v>
          </cell>
          <cell r="C4094" t="str">
            <v>UND</v>
          </cell>
          <cell r="D4094">
            <v>33600000</v>
          </cell>
          <cell r="E4094">
            <v>5376000</v>
          </cell>
          <cell r="F4094">
            <v>38976000</v>
          </cell>
        </row>
        <row r="4095">
          <cell r="A4095" t="str">
            <v>RECUBRIMIENTO E27</v>
          </cell>
          <cell r="B4095">
            <v>560</v>
          </cell>
          <cell r="C4095" t="str">
            <v>UND</v>
          </cell>
          <cell r="D4095">
            <v>672</v>
          </cell>
          <cell r="E4095">
            <v>107.52</v>
          </cell>
          <cell r="F4095">
            <v>780</v>
          </cell>
        </row>
        <row r="4096">
          <cell r="A4096" t="str">
            <v>RECUBRIMIENTO E27</v>
          </cell>
          <cell r="B4096">
            <v>863.79998779296898</v>
          </cell>
          <cell r="C4096" t="str">
            <v>UND</v>
          </cell>
          <cell r="D4096">
            <v>1036.5599853515628</v>
          </cell>
          <cell r="E4096">
            <v>165.84959765625004</v>
          </cell>
          <cell r="F4096">
            <v>1202</v>
          </cell>
        </row>
        <row r="4097">
          <cell r="A4097" t="str">
            <v>RECUBRIMIENTO PORCELANA E33</v>
          </cell>
          <cell r="B4097">
            <v>681.79998779296898</v>
          </cell>
          <cell r="C4097" t="str">
            <v>UND</v>
          </cell>
          <cell r="D4097">
            <v>818.1599853515628</v>
          </cell>
          <cell r="E4097">
            <v>130.90559765625005</v>
          </cell>
          <cell r="F4097">
            <v>949</v>
          </cell>
        </row>
        <row r="4098">
          <cell r="A4098" t="str">
            <v>REDUCCION AMERICANA 11/2"</v>
          </cell>
          <cell r="B4098">
            <v>12100</v>
          </cell>
          <cell r="C4098" t="str">
            <v>UND</v>
          </cell>
          <cell r="D4098">
            <v>14520</v>
          </cell>
          <cell r="E4098">
            <v>2323.2000000000003</v>
          </cell>
          <cell r="F4098">
            <v>16843</v>
          </cell>
        </row>
        <row r="4099">
          <cell r="A4099" t="str">
            <v>REDUCCION AMERICANA 2"</v>
          </cell>
          <cell r="B4099">
            <v>12100</v>
          </cell>
          <cell r="C4099" t="str">
            <v>UND</v>
          </cell>
          <cell r="D4099">
            <v>14520</v>
          </cell>
          <cell r="E4099">
            <v>2323.2000000000003</v>
          </cell>
          <cell r="F4099">
            <v>16843</v>
          </cell>
        </row>
        <row r="4100">
          <cell r="A4100" t="str">
            <v>REDUCCION IZQUIERDA 30-20CM</v>
          </cell>
          <cell r="B4100">
            <v>16422</v>
          </cell>
          <cell r="C4100" t="str">
            <v>UND</v>
          </cell>
          <cell r="D4100">
            <v>19706.399999999998</v>
          </cell>
          <cell r="E4100">
            <v>3153.0239999999999</v>
          </cell>
          <cell r="F4100">
            <v>22859</v>
          </cell>
        </row>
        <row r="4101">
          <cell r="A4101" t="str">
            <v>REDUCCION SIMETRICA 30-20CM</v>
          </cell>
          <cell r="B4101">
            <v>16800</v>
          </cell>
          <cell r="C4101" t="str">
            <v>UND</v>
          </cell>
          <cell r="D4101">
            <v>20160</v>
          </cell>
          <cell r="E4101">
            <v>3225.6</v>
          </cell>
          <cell r="F4101">
            <v>23386</v>
          </cell>
        </row>
        <row r="4102">
          <cell r="A4102" t="str">
            <v>REFERENCIADO P/BORNAS #1</v>
          </cell>
          <cell r="B4102">
            <v>27000</v>
          </cell>
          <cell r="C4102" t="str">
            <v>UND</v>
          </cell>
          <cell r="D4102">
            <v>32400</v>
          </cell>
          <cell r="E4102">
            <v>5184</v>
          </cell>
          <cell r="F4102">
            <v>37584</v>
          </cell>
        </row>
        <row r="4103">
          <cell r="A4103" t="str">
            <v>REFERENCIADO P/CABLE LETRAS A-Z 200A,200</v>
          </cell>
          <cell r="B4103">
            <v>265000</v>
          </cell>
          <cell r="C4103" t="str">
            <v>UND</v>
          </cell>
          <cell r="D4103">
            <v>318000</v>
          </cell>
          <cell r="E4103">
            <v>50880</v>
          </cell>
          <cell r="F4103">
            <v>368880</v>
          </cell>
        </row>
        <row r="4104">
          <cell r="A4104" t="str">
            <v>REFERENCIADO P/CABLE No 0</v>
          </cell>
          <cell r="B4104">
            <v>3500</v>
          </cell>
          <cell r="C4104" t="str">
            <v>UND</v>
          </cell>
          <cell r="D4104">
            <v>4200</v>
          </cell>
          <cell r="E4104">
            <v>672</v>
          </cell>
          <cell r="F4104">
            <v>4872</v>
          </cell>
        </row>
        <row r="4105">
          <cell r="A4105" t="str">
            <v>REFERENCIADO P/CABLE NUMERO0-9 200A,200V</v>
          </cell>
          <cell r="B4105">
            <v>145000</v>
          </cell>
          <cell r="C4105" t="str">
            <v>UND</v>
          </cell>
          <cell r="D4105">
            <v>174000</v>
          </cell>
          <cell r="E4105">
            <v>27840</v>
          </cell>
          <cell r="F4105">
            <v>201840</v>
          </cell>
        </row>
        <row r="4106">
          <cell r="A4106" t="str">
            <v>REFERENCIADO PARA BORNA #6 PTE X25X10 LE</v>
          </cell>
          <cell r="B4106">
            <v>9800</v>
          </cell>
          <cell r="C4106" t="str">
            <v>UND</v>
          </cell>
          <cell r="D4106">
            <v>11760</v>
          </cell>
          <cell r="E4106">
            <v>1881.6000000000001</v>
          </cell>
          <cell r="F4106">
            <v>13642</v>
          </cell>
        </row>
        <row r="4107">
          <cell r="A4107" t="str">
            <v>REFERENCIADO PARA DZ5 No 1</v>
          </cell>
          <cell r="B4107">
            <v>4000</v>
          </cell>
          <cell r="C4107" t="str">
            <v>UND</v>
          </cell>
          <cell r="D4107">
            <v>4800</v>
          </cell>
          <cell r="E4107">
            <v>768</v>
          </cell>
          <cell r="F4107">
            <v>5568</v>
          </cell>
        </row>
        <row r="4108">
          <cell r="A4108" t="str">
            <v>REFERENCIADO PARA DZ5 No 2</v>
          </cell>
          <cell r="B4108">
            <v>4000</v>
          </cell>
          <cell r="C4108" t="str">
            <v>UND</v>
          </cell>
          <cell r="D4108">
            <v>4800</v>
          </cell>
          <cell r="E4108">
            <v>768</v>
          </cell>
          <cell r="F4108">
            <v>5568</v>
          </cell>
        </row>
        <row r="4109">
          <cell r="A4109" t="str">
            <v>REFLECTOR  CIRCULAR 250W HIF Mh</v>
          </cell>
          <cell r="B4109">
            <v>313000</v>
          </cell>
          <cell r="C4109" t="str">
            <v>UND</v>
          </cell>
          <cell r="D4109">
            <v>375600</v>
          </cell>
          <cell r="E4109">
            <v>60096</v>
          </cell>
          <cell r="F4109">
            <v>435696</v>
          </cell>
        </row>
        <row r="4110">
          <cell r="A4110" t="str">
            <v>REFLECTOR  CIRCULAR 400W HIF Na</v>
          </cell>
          <cell r="B4110">
            <v>357000</v>
          </cell>
          <cell r="C4110" t="str">
            <v>UND</v>
          </cell>
          <cell r="D4110">
            <v>428400</v>
          </cell>
          <cell r="E4110">
            <v>68544</v>
          </cell>
          <cell r="F4110">
            <v>496944</v>
          </cell>
        </row>
        <row r="4111">
          <cell r="A4111" t="str">
            <v>REFLECTOR  INYECTOLUX 500W HALOGENO 110V</v>
          </cell>
          <cell r="B4111">
            <v>55528.19921875</v>
          </cell>
          <cell r="C4111" t="str">
            <v>UND</v>
          </cell>
          <cell r="D4111">
            <v>66633.839062500003</v>
          </cell>
          <cell r="E4111">
            <v>10661.41425</v>
          </cell>
          <cell r="F4111">
            <v>77295</v>
          </cell>
        </row>
        <row r="4112">
          <cell r="A4112" t="str">
            <v>REFLECTOR  RECTANGULAR 400W RUF Hg</v>
          </cell>
          <cell r="B4112">
            <v>245000</v>
          </cell>
          <cell r="C4112" t="str">
            <v>UND</v>
          </cell>
          <cell r="D4112">
            <v>294000</v>
          </cell>
          <cell r="E4112">
            <v>47040</v>
          </cell>
          <cell r="F4112">
            <v>341040</v>
          </cell>
        </row>
        <row r="4113">
          <cell r="A4113" t="str">
            <v>REFLECTOR  RECTANGULAR 70Na FLOOD C/B IL</v>
          </cell>
          <cell r="B4113">
            <v>199500</v>
          </cell>
          <cell r="C4113" t="str">
            <v>UND</v>
          </cell>
          <cell r="D4113">
            <v>239400</v>
          </cell>
          <cell r="E4113">
            <v>38304</v>
          </cell>
          <cell r="F4113">
            <v>277704</v>
          </cell>
        </row>
        <row r="4114">
          <cell r="A4114" t="str">
            <v>REFLECTOR  RECTANGULAR 70V RRA Na</v>
          </cell>
          <cell r="B4114">
            <v>110600</v>
          </cell>
          <cell r="C4114" t="str">
            <v>UND</v>
          </cell>
          <cell r="D4114">
            <v>132720</v>
          </cell>
          <cell r="E4114">
            <v>21235.200000000001</v>
          </cell>
          <cell r="F4114">
            <v>153955</v>
          </cell>
        </row>
        <row r="4115">
          <cell r="A4115" t="str">
            <v>REFLECTOR 39MM</v>
          </cell>
          <cell r="B4115">
            <v>26500</v>
          </cell>
          <cell r="C4115" t="str">
            <v>UND</v>
          </cell>
          <cell r="D4115">
            <v>31800</v>
          </cell>
          <cell r="E4115">
            <v>5088</v>
          </cell>
          <cell r="F4115">
            <v>36888</v>
          </cell>
        </row>
        <row r="4116">
          <cell r="A4116" t="str">
            <v>REFLECTOR CIRC 1000W MH C/REM HAZ LUZ CO</v>
          </cell>
          <cell r="B4116">
            <v>524700</v>
          </cell>
          <cell r="C4116" t="str">
            <v>UND</v>
          </cell>
          <cell r="D4116">
            <v>629640</v>
          </cell>
          <cell r="E4116">
            <v>100742.40000000001</v>
          </cell>
          <cell r="F4116">
            <v>730382</v>
          </cell>
        </row>
        <row r="4117">
          <cell r="A4117" t="str">
            <v>REFLECTOR INYECTOLUX 1500W HALOGENO 220V</v>
          </cell>
          <cell r="B4117">
            <v>116000</v>
          </cell>
          <cell r="C4117" t="str">
            <v>UND</v>
          </cell>
          <cell r="D4117">
            <v>139200</v>
          </cell>
          <cell r="E4117">
            <v>22272</v>
          </cell>
          <cell r="F4117">
            <v>161472</v>
          </cell>
        </row>
        <row r="4118">
          <cell r="A4118" t="str">
            <v>REFLECTOR PLASTICO 39MM</v>
          </cell>
          <cell r="B4118">
            <v>20000</v>
          </cell>
          <cell r="C4118" t="str">
            <v>UND</v>
          </cell>
          <cell r="D4118">
            <v>24000</v>
          </cell>
          <cell r="E4118">
            <v>3840</v>
          </cell>
          <cell r="F4118">
            <v>27840</v>
          </cell>
        </row>
        <row r="4119">
          <cell r="A4119" t="str">
            <v>REFLECTOR RECT.250W M.H- M.T</v>
          </cell>
          <cell r="B4119">
            <v>442000</v>
          </cell>
          <cell r="C4119" t="str">
            <v>UND</v>
          </cell>
          <cell r="D4119">
            <v>530400</v>
          </cell>
          <cell r="E4119">
            <v>84864</v>
          </cell>
          <cell r="F4119">
            <v>615264</v>
          </cell>
        </row>
        <row r="4120">
          <cell r="A4120" t="str">
            <v>REFLECTOR RECT.250WNa M.T</v>
          </cell>
          <cell r="B4120">
            <v>463000</v>
          </cell>
          <cell r="C4120" t="str">
            <v>UND</v>
          </cell>
          <cell r="D4120">
            <v>555600</v>
          </cell>
          <cell r="E4120">
            <v>88896</v>
          </cell>
          <cell r="F4120">
            <v>644496</v>
          </cell>
        </row>
        <row r="4121">
          <cell r="A4121" t="str">
            <v>REFLECTOR RECTAN.500 GUARDO G. HALOGENO</v>
          </cell>
          <cell r="B4121">
            <v>25000</v>
          </cell>
          <cell r="C4121" t="str">
            <v>UND</v>
          </cell>
          <cell r="D4121">
            <v>30000</v>
          </cell>
          <cell r="E4121">
            <v>4800</v>
          </cell>
          <cell r="F4121">
            <v>34800</v>
          </cell>
        </row>
        <row r="4122">
          <cell r="A4122" t="str">
            <v>REFLECTOR RECTANGULAR 250V RRA Hg</v>
          </cell>
          <cell r="B4122">
            <v>318000</v>
          </cell>
          <cell r="C4122" t="str">
            <v>UND</v>
          </cell>
          <cell r="D4122">
            <v>381600</v>
          </cell>
          <cell r="E4122">
            <v>61056</v>
          </cell>
          <cell r="F4122">
            <v>442656</v>
          </cell>
        </row>
        <row r="4123">
          <cell r="A4123" t="str">
            <v>REFLECTOR RECTANGULAR 400W RRA Hg</v>
          </cell>
          <cell r="B4123">
            <v>331000</v>
          </cell>
          <cell r="C4123" t="str">
            <v>UND</v>
          </cell>
          <cell r="D4123">
            <v>397200</v>
          </cell>
          <cell r="E4123">
            <v>63552</v>
          </cell>
          <cell r="F4123">
            <v>460752</v>
          </cell>
        </row>
        <row r="4124">
          <cell r="A4124" t="str">
            <v>REFLECTOR RECTANGULAR 400W RRA MH</v>
          </cell>
          <cell r="B4124">
            <v>450000</v>
          </cell>
          <cell r="C4124" t="str">
            <v>UND</v>
          </cell>
          <cell r="D4124">
            <v>540000</v>
          </cell>
          <cell r="E4124">
            <v>86400</v>
          </cell>
          <cell r="F4124">
            <v>626400</v>
          </cell>
        </row>
        <row r="4125">
          <cell r="A4125" t="str">
            <v>REFLECTOR RECTANGULAR 400W RRA Na</v>
          </cell>
          <cell r="B4125">
            <v>356000</v>
          </cell>
          <cell r="C4125" t="str">
            <v>UND</v>
          </cell>
          <cell r="D4125">
            <v>427200</v>
          </cell>
          <cell r="E4125">
            <v>68352</v>
          </cell>
          <cell r="F4125">
            <v>495552</v>
          </cell>
        </row>
        <row r="4126">
          <cell r="A4126" t="str">
            <v>REFLECTOR REFLEXION 50X50MM</v>
          </cell>
          <cell r="B4126">
            <v>26500</v>
          </cell>
          <cell r="C4126" t="str">
            <v>UND</v>
          </cell>
          <cell r="D4126">
            <v>31800</v>
          </cell>
          <cell r="E4126">
            <v>5088</v>
          </cell>
          <cell r="F4126">
            <v>36888</v>
          </cell>
        </row>
        <row r="4127">
          <cell r="A4127" t="str">
            <v xml:space="preserve">REFLECTOR SODIO 400W208/220 </v>
          </cell>
          <cell r="B4127">
            <v>258000</v>
          </cell>
          <cell r="C4127" t="str">
            <v>UND</v>
          </cell>
          <cell r="D4127">
            <v>309600</v>
          </cell>
          <cell r="E4127">
            <v>49536</v>
          </cell>
          <cell r="F4127">
            <v>359136</v>
          </cell>
        </row>
        <row r="4128">
          <cell r="A4128" t="str">
            <v>REFLEX  XUZC80</v>
          </cell>
          <cell r="B4128">
            <v>35500</v>
          </cell>
          <cell r="C4128" t="str">
            <v>UND</v>
          </cell>
          <cell r="D4128">
            <v>42600</v>
          </cell>
          <cell r="E4128">
            <v>6816</v>
          </cell>
          <cell r="F4128">
            <v>49416</v>
          </cell>
        </row>
        <row r="4129">
          <cell r="A4129" t="str">
            <v>REFLEX 24 21 MM ALTA</v>
          </cell>
          <cell r="B4129">
            <v>26500</v>
          </cell>
          <cell r="C4129" t="str">
            <v>UND</v>
          </cell>
          <cell r="D4129">
            <v>31800</v>
          </cell>
          <cell r="E4129">
            <v>5088</v>
          </cell>
          <cell r="F4129">
            <v>36888</v>
          </cell>
        </row>
        <row r="4130">
          <cell r="A4130" t="str">
            <v>REFLEX XUZC21 TM</v>
          </cell>
          <cell r="B4130">
            <v>15500</v>
          </cell>
          <cell r="C4130" t="str">
            <v>UND</v>
          </cell>
          <cell r="D4130">
            <v>18600</v>
          </cell>
          <cell r="E4130">
            <v>2976</v>
          </cell>
          <cell r="F4130">
            <v>21576</v>
          </cell>
        </row>
        <row r="4131">
          <cell r="A4131" t="str">
            <v>REFLEX XUZC80 TM</v>
          </cell>
          <cell r="B4131">
            <v>35500</v>
          </cell>
          <cell r="C4131" t="str">
            <v>UND</v>
          </cell>
          <cell r="D4131">
            <v>42600</v>
          </cell>
          <cell r="E4131">
            <v>6816</v>
          </cell>
          <cell r="F4131">
            <v>49416</v>
          </cell>
        </row>
        <row r="4132">
          <cell r="A4132" t="str">
            <v>REFUERZOS HIERRO 37000 FG</v>
          </cell>
          <cell r="B4132">
            <v>2100</v>
          </cell>
          <cell r="C4132" t="str">
            <v>UND</v>
          </cell>
          <cell r="D4132">
            <v>2520</v>
          </cell>
          <cell r="E4132">
            <v>403.2</v>
          </cell>
          <cell r="F4132">
            <v>2923</v>
          </cell>
        </row>
        <row r="4133">
          <cell r="A4133" t="str">
            <v>REGISTRADORA MODELO PCR 208 CASIO</v>
          </cell>
          <cell r="B4133">
            <v>35000</v>
          </cell>
          <cell r="C4133" t="str">
            <v>UND</v>
          </cell>
          <cell r="D4133">
            <v>42000</v>
          </cell>
          <cell r="E4133">
            <v>6720</v>
          </cell>
          <cell r="F4133">
            <v>48720</v>
          </cell>
        </row>
        <row r="4134">
          <cell r="A4134" t="str">
            <v>REGLETA 10 PARES STRIP TELEFONICO</v>
          </cell>
          <cell r="B4134">
            <v>3920</v>
          </cell>
          <cell r="C4134" t="str">
            <v>UND</v>
          </cell>
          <cell r="D4134">
            <v>4704</v>
          </cell>
          <cell r="E4134">
            <v>752.64</v>
          </cell>
          <cell r="F4134">
            <v>5457</v>
          </cell>
        </row>
        <row r="4135">
          <cell r="A4135" t="str">
            <v>REGLETA 12 BORNAS CABLE G</v>
          </cell>
          <cell r="B4135">
            <v>25000</v>
          </cell>
          <cell r="C4135" t="str">
            <v>UND</v>
          </cell>
          <cell r="D4135">
            <v>30000</v>
          </cell>
          <cell r="E4135">
            <v>4800</v>
          </cell>
          <cell r="F4135">
            <v>34800</v>
          </cell>
        </row>
        <row r="4136">
          <cell r="A4136" t="str">
            <v>REGLETA 12 BORNAS CABLE Y</v>
          </cell>
          <cell r="B4136">
            <v>25000</v>
          </cell>
          <cell r="C4136" t="str">
            <v>UND</v>
          </cell>
          <cell r="D4136">
            <v>30000</v>
          </cell>
          <cell r="E4136">
            <v>4800</v>
          </cell>
          <cell r="F4136">
            <v>34800</v>
          </cell>
        </row>
        <row r="4137">
          <cell r="A4137" t="str">
            <v>REGLETA 12 PARES 34211 LEGRAND</v>
          </cell>
          <cell r="B4137">
            <v>481.60000610351608</v>
          </cell>
          <cell r="C4137" t="str">
            <v>UND</v>
          </cell>
          <cell r="D4137">
            <v>577.92000732421923</v>
          </cell>
          <cell r="E4137">
            <v>92.467201171875075</v>
          </cell>
          <cell r="F4137">
            <v>670</v>
          </cell>
        </row>
        <row r="4138">
          <cell r="A4138" t="str">
            <v>REGLETA 12 PUNTOS AWG 10 NEGRAS</v>
          </cell>
          <cell r="B4138">
            <v>600</v>
          </cell>
          <cell r="C4138" t="str">
            <v>UND</v>
          </cell>
          <cell r="D4138">
            <v>720</v>
          </cell>
          <cell r="E4138">
            <v>115.2</v>
          </cell>
          <cell r="F4138">
            <v>835</v>
          </cell>
        </row>
        <row r="4139">
          <cell r="A4139" t="str">
            <v>REGLETA 25 PARES 3M REF.4005DPM PARALELO</v>
          </cell>
          <cell r="B4139">
            <v>3168</v>
          </cell>
          <cell r="C4139" t="str">
            <v>UND</v>
          </cell>
          <cell r="D4139">
            <v>3801.6</v>
          </cell>
          <cell r="E4139">
            <v>608.25599999999997</v>
          </cell>
          <cell r="F4139">
            <v>4410</v>
          </cell>
        </row>
        <row r="4140">
          <cell r="A4140" t="str">
            <v>REGLETA BORNES 132 S/M(1LA3,1LA5)T.GK239</v>
          </cell>
          <cell r="B4140">
            <v>67500</v>
          </cell>
          <cell r="C4140" t="str">
            <v>UND</v>
          </cell>
          <cell r="D4140">
            <v>81000</v>
          </cell>
          <cell r="E4140">
            <v>12960</v>
          </cell>
          <cell r="F4140">
            <v>93960</v>
          </cell>
        </row>
        <row r="4141">
          <cell r="A4141" t="str">
            <v>REGLETA BORNES 160L</v>
          </cell>
          <cell r="B4141">
            <v>126000</v>
          </cell>
          <cell r="C4141" t="str">
            <v>UND</v>
          </cell>
          <cell r="D4141">
            <v>151200</v>
          </cell>
          <cell r="E4141">
            <v>24192</v>
          </cell>
          <cell r="F4141">
            <v>175392</v>
          </cell>
        </row>
        <row r="4142">
          <cell r="A4142" t="str">
            <v>REGLETA BORNES 180M/L; 225S/M</v>
          </cell>
          <cell r="B4142">
            <v>47700</v>
          </cell>
          <cell r="C4142" t="str">
            <v>UND</v>
          </cell>
          <cell r="D4142">
            <v>57240</v>
          </cell>
          <cell r="E4142">
            <v>9158.4</v>
          </cell>
          <cell r="F4142">
            <v>66398</v>
          </cell>
        </row>
        <row r="4143">
          <cell r="A4143" t="str">
            <v>REGLETA BORNES 71/80 T.GK 010</v>
          </cell>
          <cell r="B4143">
            <v>17900</v>
          </cell>
          <cell r="C4143" t="str">
            <v>UND</v>
          </cell>
          <cell r="D4143">
            <v>21480</v>
          </cell>
          <cell r="E4143">
            <v>3436.8</v>
          </cell>
          <cell r="F4143">
            <v>24917</v>
          </cell>
        </row>
        <row r="4144">
          <cell r="A4144" t="str">
            <v>REGLETA BORNES 90S/L</v>
          </cell>
          <cell r="B4144">
            <v>39500</v>
          </cell>
          <cell r="C4144" t="str">
            <v>UND</v>
          </cell>
          <cell r="D4144">
            <v>47400</v>
          </cell>
          <cell r="E4144">
            <v>7584</v>
          </cell>
          <cell r="F4144">
            <v>54984</v>
          </cell>
        </row>
        <row r="4145">
          <cell r="A4145" t="str">
            <v>REGLETA MODULAR 25 PARES RELLENA</v>
          </cell>
          <cell r="B4145">
            <v>3500</v>
          </cell>
          <cell r="C4145" t="str">
            <v>UND</v>
          </cell>
          <cell r="D4145">
            <v>4200</v>
          </cell>
          <cell r="E4145">
            <v>672</v>
          </cell>
          <cell r="F4145">
            <v>4872</v>
          </cell>
        </row>
        <row r="4146">
          <cell r="A4146" t="str">
            <v>REGLETA TELEFONICA E66 50 PARES</v>
          </cell>
          <cell r="B4146">
            <v>32500</v>
          </cell>
          <cell r="C4146" t="str">
            <v>UND</v>
          </cell>
          <cell r="D4146">
            <v>39000</v>
          </cell>
          <cell r="E4146">
            <v>6240</v>
          </cell>
          <cell r="F4146">
            <v>45240</v>
          </cell>
        </row>
        <row r="4147">
          <cell r="A4147" t="str">
            <v>REGULADOR AUTOMATICO 1000V REGULAMATIC</v>
          </cell>
          <cell r="B4147">
            <v>99015</v>
          </cell>
          <cell r="C4147" t="str">
            <v>UND</v>
          </cell>
          <cell r="D4147">
            <v>118818</v>
          </cell>
          <cell r="E4147">
            <v>19010.88</v>
          </cell>
          <cell r="F4147">
            <v>137829</v>
          </cell>
        </row>
        <row r="4148">
          <cell r="A4148" t="str">
            <v>REGULADOR AUTOMATICO 600V REGULAMATIC</v>
          </cell>
          <cell r="B4148">
            <v>86100</v>
          </cell>
          <cell r="C4148" t="str">
            <v>UND</v>
          </cell>
          <cell r="D4148">
            <v>103320</v>
          </cell>
          <cell r="E4148">
            <v>16531.2</v>
          </cell>
          <cell r="F4148">
            <v>119851</v>
          </cell>
        </row>
        <row r="4149">
          <cell r="A4149" t="str">
            <v>REGULADOR ELECTRONICO</v>
          </cell>
          <cell r="B4149">
            <v>79429</v>
          </cell>
          <cell r="C4149" t="str">
            <v>UND</v>
          </cell>
          <cell r="D4149">
            <v>95314.8</v>
          </cell>
          <cell r="E4149">
            <v>15250.368</v>
          </cell>
          <cell r="F4149">
            <v>110565</v>
          </cell>
        </row>
        <row r="4150">
          <cell r="A4150" t="str">
            <v>REGULADOR ELECTRONICO 1000W SIERRA</v>
          </cell>
          <cell r="B4150">
            <v>120540</v>
          </cell>
          <cell r="C4150" t="str">
            <v>UND</v>
          </cell>
          <cell r="D4150">
            <v>144648</v>
          </cell>
          <cell r="E4150">
            <v>23143.68</v>
          </cell>
          <cell r="F4150">
            <v>167792</v>
          </cell>
        </row>
        <row r="4151">
          <cell r="A4151" t="str">
            <v>RELE  BIMETALICO 24-40 21-40 KM</v>
          </cell>
          <cell r="B4151">
            <v>78057</v>
          </cell>
          <cell r="C4151" t="str">
            <v>UND</v>
          </cell>
          <cell r="D4151">
            <v>93668.4</v>
          </cell>
          <cell r="E4151">
            <v>14986.944</v>
          </cell>
          <cell r="F4151">
            <v>108655</v>
          </cell>
        </row>
        <row r="4152">
          <cell r="A4152" t="str">
            <v>RELE  PROTECCION DIFERENCIAL TRAFO2DEVA</v>
          </cell>
          <cell r="B4152">
            <v>6187863</v>
          </cell>
          <cell r="C4152" t="str">
            <v>UND</v>
          </cell>
          <cell r="D4152">
            <v>7425435.5999999996</v>
          </cell>
          <cell r="E4152">
            <v>1188069.696</v>
          </cell>
          <cell r="F4152">
            <v>8613505</v>
          </cell>
        </row>
        <row r="4153">
          <cell r="A4153" t="str">
            <v>RELE 0.4-0.6A 200-0.6KM</v>
          </cell>
          <cell r="B4153">
            <v>47187</v>
          </cell>
          <cell r="C4153" t="str">
            <v>UND</v>
          </cell>
          <cell r="D4153">
            <v>56624.4</v>
          </cell>
          <cell r="E4153">
            <v>9059.9040000000005</v>
          </cell>
          <cell r="F4153">
            <v>65684</v>
          </cell>
        </row>
        <row r="4154">
          <cell r="A4154" t="str">
            <v>RELE 1.6 - 2.4 SQUARE D</v>
          </cell>
          <cell r="B4154">
            <v>30000</v>
          </cell>
          <cell r="C4154" t="str">
            <v>UND</v>
          </cell>
          <cell r="D4154">
            <v>36000</v>
          </cell>
          <cell r="E4154">
            <v>5760</v>
          </cell>
          <cell r="F4154">
            <v>41760</v>
          </cell>
        </row>
        <row r="4155">
          <cell r="A4155" t="str">
            <v>RELE 1.6-2.4 BBC</v>
          </cell>
          <cell r="B4155">
            <v>20000</v>
          </cell>
          <cell r="C4155" t="str">
            <v>UND</v>
          </cell>
          <cell r="D4155">
            <v>24000</v>
          </cell>
          <cell r="E4155">
            <v>3840</v>
          </cell>
          <cell r="F4155">
            <v>27840</v>
          </cell>
        </row>
        <row r="4156">
          <cell r="A4156" t="str">
            <v>RELE 1.6-2.5 SIEMENS</v>
          </cell>
          <cell r="B4156">
            <v>30000</v>
          </cell>
          <cell r="C4156" t="str">
            <v>UND</v>
          </cell>
          <cell r="D4156">
            <v>36000</v>
          </cell>
          <cell r="E4156">
            <v>5760</v>
          </cell>
          <cell r="F4156">
            <v>41760</v>
          </cell>
        </row>
        <row r="4157">
          <cell r="A4157" t="str">
            <v>RELE 100-160AMP OPERACION AC</v>
          </cell>
          <cell r="B4157">
            <v>765800</v>
          </cell>
          <cell r="C4157" t="str">
            <v>UND</v>
          </cell>
          <cell r="D4157">
            <v>918960</v>
          </cell>
          <cell r="E4157">
            <v>147033.60000000001</v>
          </cell>
          <cell r="F4157">
            <v>1065994</v>
          </cell>
        </row>
        <row r="4158">
          <cell r="A4158" t="str">
            <v>RELE 10-160A TM</v>
          </cell>
          <cell r="B4158">
            <v>30000</v>
          </cell>
          <cell r="C4158" t="str">
            <v>UND</v>
          </cell>
          <cell r="D4158">
            <v>36000</v>
          </cell>
          <cell r="E4158">
            <v>5760</v>
          </cell>
          <cell r="F4158">
            <v>41760</v>
          </cell>
        </row>
        <row r="4159">
          <cell r="A4159" t="str">
            <v>RELE 13 A 18 ASEA</v>
          </cell>
          <cell r="B4159">
            <v>35000</v>
          </cell>
          <cell r="C4159" t="str">
            <v>UND</v>
          </cell>
          <cell r="D4159">
            <v>42000</v>
          </cell>
          <cell r="E4159">
            <v>6720</v>
          </cell>
          <cell r="F4159">
            <v>48720</v>
          </cell>
        </row>
        <row r="4160">
          <cell r="A4160" t="str">
            <v>RELE 14 PINES 110VAC 5 AMP</v>
          </cell>
          <cell r="B4160">
            <v>29000</v>
          </cell>
          <cell r="C4160" t="str">
            <v>UND</v>
          </cell>
          <cell r="D4160">
            <v>34800</v>
          </cell>
          <cell r="E4160">
            <v>5568</v>
          </cell>
          <cell r="F4160">
            <v>40368</v>
          </cell>
        </row>
        <row r="4161">
          <cell r="A4161" t="str">
            <v>RELE 160-250AMP OPERACION AC</v>
          </cell>
          <cell r="B4161">
            <v>896700</v>
          </cell>
          <cell r="C4161" t="str">
            <v>UND</v>
          </cell>
          <cell r="D4161">
            <v>1076040</v>
          </cell>
          <cell r="E4161">
            <v>172166.39999999999</v>
          </cell>
          <cell r="F4161">
            <v>1248206</v>
          </cell>
        </row>
        <row r="4162">
          <cell r="A4162" t="str">
            <v>RELE 2.4-3.2 BBC</v>
          </cell>
          <cell r="B4162">
            <v>20000</v>
          </cell>
          <cell r="C4162" t="str">
            <v>UND</v>
          </cell>
          <cell r="D4162">
            <v>24000</v>
          </cell>
          <cell r="E4162">
            <v>3840</v>
          </cell>
          <cell r="F4162">
            <v>27840</v>
          </cell>
        </row>
        <row r="4163">
          <cell r="A4163" t="str">
            <v>RELE 2.5-4 SIEMENS</v>
          </cell>
          <cell r="B4163">
            <v>20000</v>
          </cell>
          <cell r="C4163" t="str">
            <v>UND</v>
          </cell>
          <cell r="D4163">
            <v>24000</v>
          </cell>
          <cell r="E4163">
            <v>3840</v>
          </cell>
          <cell r="F4163">
            <v>27840</v>
          </cell>
        </row>
        <row r="4164">
          <cell r="A4164" t="str">
            <v>RELE 2.5-4 SIEMENS</v>
          </cell>
          <cell r="B4164">
            <v>70000</v>
          </cell>
          <cell r="C4164" t="str">
            <v>UND</v>
          </cell>
          <cell r="D4164">
            <v>84000</v>
          </cell>
          <cell r="E4164">
            <v>13440</v>
          </cell>
          <cell r="F4164">
            <v>97440</v>
          </cell>
        </row>
        <row r="4165">
          <cell r="A4165" t="str">
            <v>RELE 2.8-4.1 BBC</v>
          </cell>
          <cell r="B4165">
            <v>20000</v>
          </cell>
          <cell r="C4165" t="str">
            <v>UND</v>
          </cell>
          <cell r="D4165">
            <v>24000</v>
          </cell>
          <cell r="E4165">
            <v>3840</v>
          </cell>
          <cell r="F4165">
            <v>27840</v>
          </cell>
        </row>
        <row r="4166">
          <cell r="A4166" t="str">
            <v>RELE 3.2-5 SIEMENS</v>
          </cell>
          <cell r="B4166">
            <v>20000</v>
          </cell>
          <cell r="C4166" t="str">
            <v>UND</v>
          </cell>
          <cell r="D4166">
            <v>24000</v>
          </cell>
          <cell r="E4166">
            <v>3840</v>
          </cell>
          <cell r="F4166">
            <v>27840</v>
          </cell>
        </row>
        <row r="4167">
          <cell r="A4167" t="str">
            <v>RELE 3.6 - 5.5 SQUARE D</v>
          </cell>
          <cell r="B4167">
            <v>30000</v>
          </cell>
          <cell r="C4167" t="str">
            <v>UND</v>
          </cell>
          <cell r="D4167">
            <v>36000</v>
          </cell>
          <cell r="E4167">
            <v>5760</v>
          </cell>
          <cell r="F4167">
            <v>41760</v>
          </cell>
        </row>
        <row r="4168">
          <cell r="A4168" t="str">
            <v>RELE 3.7-5.5 BBC</v>
          </cell>
          <cell r="B4168">
            <v>20000</v>
          </cell>
          <cell r="C4168" t="str">
            <v>UND</v>
          </cell>
          <cell r="D4168">
            <v>24000</v>
          </cell>
          <cell r="E4168">
            <v>3840</v>
          </cell>
          <cell r="F4168">
            <v>27840</v>
          </cell>
        </row>
        <row r="4169">
          <cell r="A4169" t="str">
            <v>RELE 3-4.5 BBC</v>
          </cell>
          <cell r="B4169">
            <v>20000</v>
          </cell>
          <cell r="C4169" t="str">
            <v>UND</v>
          </cell>
          <cell r="D4169">
            <v>24000</v>
          </cell>
          <cell r="E4169">
            <v>3840</v>
          </cell>
          <cell r="F4169">
            <v>27840</v>
          </cell>
        </row>
        <row r="4170">
          <cell r="A4170" t="str">
            <v>RELE 3RU1116-0JB0 0.7-1.0AMP T.S00</v>
          </cell>
          <cell r="B4170">
            <v>99800</v>
          </cell>
          <cell r="C4170" t="str">
            <v>UND</v>
          </cell>
          <cell r="D4170">
            <v>119760</v>
          </cell>
          <cell r="E4170">
            <v>19161.600000000002</v>
          </cell>
          <cell r="F4170">
            <v>138922</v>
          </cell>
        </row>
        <row r="4171">
          <cell r="A4171" t="str">
            <v>RELE 3RU1116-1AB0 1.1-1.6AMP T.S00</v>
          </cell>
          <cell r="B4171">
            <v>99800</v>
          </cell>
          <cell r="C4171" t="str">
            <v>UND</v>
          </cell>
          <cell r="D4171">
            <v>119760</v>
          </cell>
          <cell r="E4171">
            <v>19161.600000000002</v>
          </cell>
          <cell r="F4171">
            <v>138922</v>
          </cell>
        </row>
        <row r="4172">
          <cell r="A4172" t="str">
            <v>RELE 3RU1116-1BB0 1.4-2.0AMP T.S00</v>
          </cell>
          <cell r="B4172">
            <v>99800</v>
          </cell>
          <cell r="C4172" t="str">
            <v>UND</v>
          </cell>
          <cell r="D4172">
            <v>119760</v>
          </cell>
          <cell r="E4172">
            <v>19161.600000000002</v>
          </cell>
          <cell r="F4172">
            <v>138922</v>
          </cell>
        </row>
        <row r="4173">
          <cell r="A4173" t="str">
            <v>RELE 3RU1126-1CB0 1.8-2.5AMP T.S0</v>
          </cell>
          <cell r="B4173">
            <v>104600</v>
          </cell>
          <cell r="C4173" t="str">
            <v>UND</v>
          </cell>
          <cell r="D4173">
            <v>125520</v>
          </cell>
          <cell r="E4173">
            <v>20083.2</v>
          </cell>
          <cell r="F4173">
            <v>145603</v>
          </cell>
        </row>
        <row r="4174">
          <cell r="A4174" t="str">
            <v>RELE 3RU1126-1DB0 2.2-3.2AMP T.S0</v>
          </cell>
          <cell r="B4174">
            <v>104600</v>
          </cell>
          <cell r="C4174" t="str">
            <v>UND</v>
          </cell>
          <cell r="D4174">
            <v>125520</v>
          </cell>
          <cell r="E4174">
            <v>20083.2</v>
          </cell>
          <cell r="F4174">
            <v>145603</v>
          </cell>
        </row>
        <row r="4175">
          <cell r="A4175" t="str">
            <v>RELE 3RU1126-1EB0 2.8-4.0AMP T.S0</v>
          </cell>
          <cell r="B4175">
            <v>104600</v>
          </cell>
          <cell r="C4175" t="str">
            <v>UND</v>
          </cell>
          <cell r="D4175">
            <v>125520</v>
          </cell>
          <cell r="E4175">
            <v>20083.2</v>
          </cell>
          <cell r="F4175">
            <v>145603</v>
          </cell>
        </row>
        <row r="4176">
          <cell r="A4176" t="str">
            <v>RELE 3RU1126-1FB0 3.5-5.0AMP T.S0</v>
          </cell>
          <cell r="B4176">
            <v>104600</v>
          </cell>
          <cell r="C4176" t="str">
            <v>UND</v>
          </cell>
          <cell r="D4176">
            <v>125520</v>
          </cell>
          <cell r="E4176">
            <v>20083.2</v>
          </cell>
          <cell r="F4176">
            <v>145603</v>
          </cell>
        </row>
        <row r="4177">
          <cell r="A4177" t="str">
            <v>RELE 3RU1126-1GB0 4.5-6.3AMP T.S0</v>
          </cell>
          <cell r="B4177">
            <v>104600</v>
          </cell>
          <cell r="C4177" t="str">
            <v>UND</v>
          </cell>
          <cell r="D4177">
            <v>125520</v>
          </cell>
          <cell r="E4177">
            <v>20083.2</v>
          </cell>
          <cell r="F4177">
            <v>145603</v>
          </cell>
        </row>
        <row r="4178">
          <cell r="A4178" t="str">
            <v>RELE 3RU1126-1HB0 5.5-8.0AMP T.S0</v>
          </cell>
          <cell r="B4178">
            <v>104600</v>
          </cell>
          <cell r="C4178" t="str">
            <v>UND</v>
          </cell>
          <cell r="D4178">
            <v>125520</v>
          </cell>
          <cell r="E4178">
            <v>20083.2</v>
          </cell>
          <cell r="F4178">
            <v>145603</v>
          </cell>
        </row>
        <row r="4179">
          <cell r="A4179" t="str">
            <v>RELE 3RU1126-1JB0 7.0-10.0AMP T.S0</v>
          </cell>
          <cell r="B4179">
            <v>104600</v>
          </cell>
          <cell r="C4179" t="str">
            <v>UND</v>
          </cell>
          <cell r="D4179">
            <v>125520</v>
          </cell>
          <cell r="E4179">
            <v>20083.2</v>
          </cell>
          <cell r="F4179">
            <v>145603</v>
          </cell>
        </row>
        <row r="4180">
          <cell r="A4180" t="str">
            <v>RELE 3RU1126-1KB0 9.0-12.5AMP T.S0</v>
          </cell>
          <cell r="B4180">
            <v>104600</v>
          </cell>
          <cell r="C4180" t="str">
            <v>UND</v>
          </cell>
          <cell r="D4180">
            <v>125520</v>
          </cell>
          <cell r="E4180">
            <v>20083.2</v>
          </cell>
          <cell r="F4180">
            <v>145603</v>
          </cell>
        </row>
        <row r="4181">
          <cell r="A4181" t="str">
            <v>RELE 3RU1126-4AB0 11.0-16.0AMP T.S0</v>
          </cell>
          <cell r="B4181">
            <v>110900</v>
          </cell>
          <cell r="C4181" t="str">
            <v>UND</v>
          </cell>
          <cell r="D4181">
            <v>133080</v>
          </cell>
          <cell r="E4181">
            <v>21292.799999999999</v>
          </cell>
          <cell r="F4181">
            <v>154373</v>
          </cell>
        </row>
        <row r="4182">
          <cell r="A4182" t="str">
            <v>RELE 3RU1126-4BB0 14.0-20.0AMP T.S0</v>
          </cell>
          <cell r="B4182">
            <v>110900</v>
          </cell>
          <cell r="C4182" t="str">
            <v>UND</v>
          </cell>
          <cell r="D4182">
            <v>133080</v>
          </cell>
          <cell r="E4182">
            <v>21292.799999999999</v>
          </cell>
          <cell r="F4182">
            <v>154373</v>
          </cell>
        </row>
        <row r="4183">
          <cell r="A4183" t="str">
            <v>RELE 3RU1126-4DB0 20.0-25.0AMP T.S0</v>
          </cell>
          <cell r="B4183">
            <v>110900</v>
          </cell>
          <cell r="C4183" t="str">
            <v>UND</v>
          </cell>
          <cell r="D4183">
            <v>133080</v>
          </cell>
          <cell r="E4183">
            <v>21292.799999999999</v>
          </cell>
          <cell r="F4183">
            <v>154373</v>
          </cell>
        </row>
        <row r="4184">
          <cell r="A4184" t="str">
            <v>RELE 3RU1136-4DB0 18.0-25.0AMP T.S2</v>
          </cell>
          <cell r="B4184">
            <v>188200</v>
          </cell>
          <cell r="C4184" t="str">
            <v>UND</v>
          </cell>
          <cell r="D4184">
            <v>225840</v>
          </cell>
          <cell r="E4184">
            <v>36134.400000000001</v>
          </cell>
          <cell r="F4184">
            <v>261974</v>
          </cell>
        </row>
        <row r="4185">
          <cell r="A4185" t="str">
            <v>RELE 3RU1136-4EB0 22.0-32.0AMP T.S2</v>
          </cell>
          <cell r="B4185">
            <v>188200</v>
          </cell>
          <cell r="C4185" t="str">
            <v>UND</v>
          </cell>
          <cell r="D4185">
            <v>225840</v>
          </cell>
          <cell r="E4185">
            <v>36134.400000000001</v>
          </cell>
          <cell r="F4185">
            <v>261974</v>
          </cell>
        </row>
        <row r="4186">
          <cell r="A4186" t="str">
            <v>RELE 3RU1136-4FB0 28.0-40.0AMP T.S2</v>
          </cell>
          <cell r="B4186">
            <v>182200</v>
          </cell>
          <cell r="C4186" t="str">
            <v>UND</v>
          </cell>
          <cell r="D4186">
            <v>218640</v>
          </cell>
          <cell r="E4186">
            <v>34982.400000000001</v>
          </cell>
          <cell r="F4186">
            <v>253622</v>
          </cell>
        </row>
        <row r="4187">
          <cell r="A4187" t="str">
            <v>RELE 3RU1136-4HB0 36.0-50.0AMP T.S2</v>
          </cell>
          <cell r="B4187">
            <v>243200</v>
          </cell>
          <cell r="C4187" t="str">
            <v>UND</v>
          </cell>
          <cell r="D4187">
            <v>291840</v>
          </cell>
          <cell r="E4187">
            <v>46694.400000000001</v>
          </cell>
          <cell r="F4187">
            <v>338534</v>
          </cell>
        </row>
        <row r="4188">
          <cell r="A4188" t="str">
            <v>RELE 3RU1136-4HB0 40.0-50.0AMP T.S2</v>
          </cell>
          <cell r="B4188">
            <v>229600</v>
          </cell>
          <cell r="C4188" t="str">
            <v>UND</v>
          </cell>
          <cell r="D4188">
            <v>275520</v>
          </cell>
          <cell r="E4188">
            <v>44083.200000000004</v>
          </cell>
          <cell r="F4188">
            <v>319603</v>
          </cell>
        </row>
        <row r="4189">
          <cell r="A4189" t="str">
            <v>RELE 3RU1136-4JB0 45.0-63.0AMP T.S3</v>
          </cell>
          <cell r="B4189">
            <v>249800</v>
          </cell>
          <cell r="C4189" t="str">
            <v>UND</v>
          </cell>
          <cell r="D4189">
            <v>299760</v>
          </cell>
          <cell r="E4189">
            <v>47961.599999999999</v>
          </cell>
          <cell r="F4189">
            <v>347722</v>
          </cell>
        </row>
        <row r="4190">
          <cell r="A4190" t="str">
            <v>RELE 3RU1146-4FB0 28.0-40.0AMP T.S3</v>
          </cell>
          <cell r="B4190">
            <v>238500</v>
          </cell>
          <cell r="C4190" t="str">
            <v>UND</v>
          </cell>
          <cell r="D4190">
            <v>286200</v>
          </cell>
          <cell r="E4190">
            <v>45792</v>
          </cell>
          <cell r="F4190">
            <v>331992</v>
          </cell>
        </row>
        <row r="4191">
          <cell r="A4191" t="str">
            <v>RELE 3RU1146-4KB0 57.0-75.0AMP T.S3</v>
          </cell>
          <cell r="B4191">
            <v>249800</v>
          </cell>
          <cell r="C4191" t="str">
            <v>UND</v>
          </cell>
          <cell r="D4191">
            <v>299760</v>
          </cell>
          <cell r="E4191">
            <v>47961.599999999999</v>
          </cell>
          <cell r="F4191">
            <v>347722</v>
          </cell>
        </row>
        <row r="4192">
          <cell r="A4192" t="str">
            <v>RELE 3RU1146-4LB0 70.0-90.0AMP T.S3</v>
          </cell>
          <cell r="B4192">
            <v>318400</v>
          </cell>
          <cell r="C4192" t="str">
            <v>UND</v>
          </cell>
          <cell r="D4192">
            <v>382080</v>
          </cell>
          <cell r="E4192">
            <v>61132.800000000003</v>
          </cell>
          <cell r="F4192">
            <v>443213</v>
          </cell>
        </row>
        <row r="4193">
          <cell r="A4193" t="str">
            <v>RELE 3RU1146-4MB0 80.0-100.0AMP T.S3</v>
          </cell>
          <cell r="B4193">
            <v>408000</v>
          </cell>
          <cell r="C4193" t="str">
            <v>UND</v>
          </cell>
          <cell r="D4193">
            <v>489600</v>
          </cell>
          <cell r="E4193">
            <v>78336</v>
          </cell>
          <cell r="F4193">
            <v>567936</v>
          </cell>
        </row>
        <row r="4194">
          <cell r="A4194" t="str">
            <v>RELE 4-5.25 AGUT</v>
          </cell>
          <cell r="B4194">
            <v>20000</v>
          </cell>
          <cell r="C4194" t="str">
            <v>UND</v>
          </cell>
          <cell r="D4194">
            <v>24000</v>
          </cell>
          <cell r="E4194">
            <v>3840</v>
          </cell>
          <cell r="F4194">
            <v>27840</v>
          </cell>
        </row>
        <row r="4195">
          <cell r="A4195" t="str">
            <v>RELE 55-70A</v>
          </cell>
          <cell r="B4195">
            <v>289000</v>
          </cell>
          <cell r="C4195" t="str">
            <v>UND</v>
          </cell>
          <cell r="D4195">
            <v>346800</v>
          </cell>
          <cell r="E4195">
            <v>55488</v>
          </cell>
          <cell r="F4195">
            <v>402288</v>
          </cell>
        </row>
        <row r="4196">
          <cell r="A4196" t="str">
            <v>RELE 5-8  SIEMENS</v>
          </cell>
          <cell r="B4196">
            <v>20000</v>
          </cell>
          <cell r="C4196" t="str">
            <v>UND</v>
          </cell>
          <cell r="D4196">
            <v>24000</v>
          </cell>
          <cell r="E4196">
            <v>3840</v>
          </cell>
          <cell r="F4196">
            <v>27840</v>
          </cell>
        </row>
        <row r="4197">
          <cell r="A4197" t="str">
            <v>RELE 6.3-10 SIEMENS</v>
          </cell>
          <cell r="B4197">
            <v>20000</v>
          </cell>
          <cell r="C4197" t="str">
            <v>UND</v>
          </cell>
          <cell r="D4197">
            <v>24000</v>
          </cell>
          <cell r="E4197">
            <v>3840</v>
          </cell>
          <cell r="F4197">
            <v>27840</v>
          </cell>
        </row>
        <row r="4198">
          <cell r="A4198" t="str">
            <v>RELE 6-9BBC</v>
          </cell>
          <cell r="B4198">
            <v>20000</v>
          </cell>
          <cell r="C4198" t="str">
            <v>UND</v>
          </cell>
          <cell r="D4198">
            <v>24000</v>
          </cell>
          <cell r="E4198">
            <v>3840</v>
          </cell>
          <cell r="F4198">
            <v>27840</v>
          </cell>
        </row>
        <row r="4199">
          <cell r="A4199" t="str">
            <v>RELE 75-105AMP OPERACION AC/DC</v>
          </cell>
          <cell r="B4199">
            <v>390000</v>
          </cell>
          <cell r="C4199" t="str">
            <v>UND</v>
          </cell>
          <cell r="D4199">
            <v>468000</v>
          </cell>
          <cell r="E4199">
            <v>74880</v>
          </cell>
          <cell r="F4199">
            <v>542880</v>
          </cell>
        </row>
        <row r="4200">
          <cell r="A4200" t="str">
            <v>RELE 8 A 8.5 SQUARE D</v>
          </cell>
          <cell r="B4200">
            <v>30000</v>
          </cell>
          <cell r="C4200" t="str">
            <v>UND</v>
          </cell>
          <cell r="D4200">
            <v>36000</v>
          </cell>
          <cell r="E4200">
            <v>5760</v>
          </cell>
          <cell r="F4200">
            <v>41760</v>
          </cell>
        </row>
        <row r="4201">
          <cell r="A4201" t="str">
            <v>RELE 80-125AMP OPERACION AC</v>
          </cell>
          <cell r="B4201">
            <v>1072120</v>
          </cell>
          <cell r="C4201" t="str">
            <v>UND</v>
          </cell>
          <cell r="D4201">
            <v>1286544</v>
          </cell>
          <cell r="E4201">
            <v>205847.04000000001</v>
          </cell>
          <cell r="F4201">
            <v>1492391</v>
          </cell>
        </row>
        <row r="4202">
          <cell r="A4202" t="str">
            <v>RELE 8-13BBC</v>
          </cell>
          <cell r="B4202">
            <v>20000</v>
          </cell>
          <cell r="C4202" t="str">
            <v>UND</v>
          </cell>
          <cell r="D4202">
            <v>24000</v>
          </cell>
          <cell r="E4202">
            <v>3840</v>
          </cell>
          <cell r="F4202">
            <v>27840</v>
          </cell>
        </row>
        <row r="4203">
          <cell r="A4203" t="str">
            <v>RELE BIMETALICO 1.0-1.6AMP.</v>
          </cell>
          <cell r="B4203">
            <v>115700</v>
          </cell>
          <cell r="C4203" t="str">
            <v>UND</v>
          </cell>
          <cell r="D4203">
            <v>138840</v>
          </cell>
          <cell r="E4203">
            <v>22214.400000000001</v>
          </cell>
          <cell r="F4203">
            <v>161054</v>
          </cell>
        </row>
        <row r="4204">
          <cell r="A4204" t="str">
            <v>RELE BIMETALICO 1.6-2.5AMP</v>
          </cell>
          <cell r="B4204">
            <v>115700</v>
          </cell>
          <cell r="C4204" t="str">
            <v>UND</v>
          </cell>
          <cell r="D4204">
            <v>138840</v>
          </cell>
          <cell r="E4204">
            <v>22214.400000000001</v>
          </cell>
          <cell r="F4204">
            <v>161054</v>
          </cell>
        </row>
        <row r="4205">
          <cell r="A4205" t="str">
            <v>RELE BIMETALICO 10-16AMP</v>
          </cell>
          <cell r="B4205">
            <v>122600</v>
          </cell>
          <cell r="C4205" t="str">
            <v>UND</v>
          </cell>
          <cell r="D4205">
            <v>147120</v>
          </cell>
          <cell r="E4205">
            <v>23539.200000000001</v>
          </cell>
          <cell r="F4205">
            <v>170659</v>
          </cell>
        </row>
        <row r="4206">
          <cell r="A4206" t="str">
            <v>RELE BIMETALICO 1-1.4 T25DU1.4 ABB</v>
          </cell>
          <cell r="B4206">
            <v>46914</v>
          </cell>
          <cell r="C4206" t="str">
            <v>UND</v>
          </cell>
          <cell r="D4206">
            <v>56296.799999999996</v>
          </cell>
          <cell r="E4206">
            <v>9007.4879999999994</v>
          </cell>
          <cell r="F4206">
            <v>65304</v>
          </cell>
        </row>
        <row r="4207">
          <cell r="A4207" t="str">
            <v>RELE BIMETALICO 110-140AMP D115-D150</v>
          </cell>
          <cell r="B4207">
            <v>524000</v>
          </cell>
          <cell r="C4207" t="str">
            <v>UND</v>
          </cell>
          <cell r="D4207">
            <v>628800</v>
          </cell>
          <cell r="E4207">
            <v>100608</v>
          </cell>
          <cell r="F4207">
            <v>729408</v>
          </cell>
        </row>
        <row r="4208">
          <cell r="A4208" t="str">
            <v>RELE BIMETALICO 12.5-20AMP</v>
          </cell>
          <cell r="B4208">
            <v>184600</v>
          </cell>
          <cell r="C4208" t="str">
            <v>UND</v>
          </cell>
          <cell r="D4208">
            <v>221520</v>
          </cell>
          <cell r="E4208">
            <v>35443.200000000004</v>
          </cell>
          <cell r="F4208">
            <v>256963</v>
          </cell>
        </row>
        <row r="4209">
          <cell r="A4209" t="str">
            <v>RELE BIMETALICO 120-150AMP</v>
          </cell>
          <cell r="B4209">
            <v>429800</v>
          </cell>
          <cell r="C4209" t="str">
            <v>UND</v>
          </cell>
          <cell r="D4209">
            <v>515760</v>
          </cell>
          <cell r="E4209">
            <v>82521.600000000006</v>
          </cell>
          <cell r="F4209">
            <v>598282</v>
          </cell>
        </row>
        <row r="4210">
          <cell r="A4210" t="str">
            <v>RELE BIMETALICO 160-250AMP</v>
          </cell>
          <cell r="B4210">
            <v>1112000</v>
          </cell>
          <cell r="C4210" t="str">
            <v>UND</v>
          </cell>
          <cell r="D4210">
            <v>1334400</v>
          </cell>
          <cell r="E4210">
            <v>213504</v>
          </cell>
          <cell r="F4210">
            <v>1547904</v>
          </cell>
        </row>
        <row r="4211">
          <cell r="A4211" t="str">
            <v>RELE BIMETALICO 16-25AMP</v>
          </cell>
          <cell r="B4211">
            <v>122600</v>
          </cell>
          <cell r="C4211" t="str">
            <v>UND</v>
          </cell>
          <cell r="D4211">
            <v>147120</v>
          </cell>
          <cell r="E4211">
            <v>23539.200000000001</v>
          </cell>
          <cell r="F4211">
            <v>170659</v>
          </cell>
        </row>
        <row r="4212">
          <cell r="A4212" t="str">
            <v>RELE BIMETALICO 2.5-4.0AMP</v>
          </cell>
          <cell r="B4212">
            <v>115700</v>
          </cell>
          <cell r="C4212" t="str">
            <v>UND</v>
          </cell>
          <cell r="D4212">
            <v>138840</v>
          </cell>
          <cell r="E4212">
            <v>22214.400000000001</v>
          </cell>
          <cell r="F4212">
            <v>161054</v>
          </cell>
        </row>
        <row r="4213">
          <cell r="A4213" t="str">
            <v>RELE BIMETALICO 2.5-43VA05 NEGRO SIEMENS</v>
          </cell>
          <cell r="B4213">
            <v>47432</v>
          </cell>
          <cell r="C4213" t="str">
            <v>UND</v>
          </cell>
          <cell r="D4213">
            <v>56918.400000000001</v>
          </cell>
          <cell r="E4213">
            <v>9106.9440000000013</v>
          </cell>
          <cell r="F4213">
            <v>66025</v>
          </cell>
        </row>
        <row r="4214">
          <cell r="A4214" t="str">
            <v>RELE BIMETALICO 20-32AMP</v>
          </cell>
          <cell r="B4214">
            <v>208000</v>
          </cell>
          <cell r="C4214" t="str">
            <v>UND</v>
          </cell>
          <cell r="D4214">
            <v>249600</v>
          </cell>
          <cell r="E4214">
            <v>39936</v>
          </cell>
          <cell r="F4214">
            <v>289536</v>
          </cell>
        </row>
        <row r="4215">
          <cell r="A4215" t="str">
            <v>RELE BIMETALICO 20-32AMP</v>
          </cell>
          <cell r="B4215">
            <v>250200</v>
          </cell>
          <cell r="C4215" t="str">
            <v>UND</v>
          </cell>
          <cell r="D4215">
            <v>300240</v>
          </cell>
          <cell r="E4215">
            <v>48038.400000000001</v>
          </cell>
          <cell r="F4215">
            <v>348278</v>
          </cell>
        </row>
        <row r="4216">
          <cell r="A4216" t="str">
            <v>RELE BIMETALICO 32-40AMP</v>
          </cell>
          <cell r="B4216">
            <v>208000</v>
          </cell>
          <cell r="C4216" t="str">
            <v>UND</v>
          </cell>
          <cell r="D4216">
            <v>249600</v>
          </cell>
          <cell r="E4216">
            <v>39936</v>
          </cell>
          <cell r="F4216">
            <v>289536</v>
          </cell>
        </row>
        <row r="4217">
          <cell r="A4217" t="str">
            <v>RELE BIMETALICO 32-50AMP</v>
          </cell>
          <cell r="B4217">
            <v>250200</v>
          </cell>
          <cell r="C4217" t="str">
            <v>UND</v>
          </cell>
          <cell r="D4217">
            <v>300240</v>
          </cell>
          <cell r="E4217">
            <v>48038.400000000001</v>
          </cell>
          <cell r="F4217">
            <v>348278</v>
          </cell>
        </row>
        <row r="4218">
          <cell r="A4218" t="str">
            <v>RELE BIMETALICO 4.0-6.3AMP</v>
          </cell>
          <cell r="B4218">
            <v>115700</v>
          </cell>
          <cell r="C4218" t="str">
            <v>UND</v>
          </cell>
          <cell r="D4218">
            <v>138840</v>
          </cell>
          <cell r="E4218">
            <v>22214.400000000001</v>
          </cell>
          <cell r="F4218">
            <v>161054</v>
          </cell>
        </row>
        <row r="4219">
          <cell r="A4219" t="str">
            <v>RELE BIMETALICO 4-6.3 AMP</v>
          </cell>
          <cell r="B4219">
            <v>95800</v>
          </cell>
          <cell r="C4219" t="str">
            <v>UND</v>
          </cell>
          <cell r="D4219">
            <v>114960</v>
          </cell>
          <cell r="E4219">
            <v>18393.600000000002</v>
          </cell>
          <cell r="F4219">
            <v>133354</v>
          </cell>
        </row>
        <row r="4220">
          <cell r="A4220" t="str">
            <v>RELE BIMETALICO 48-80AMP</v>
          </cell>
          <cell r="B4220">
            <v>636000</v>
          </cell>
          <cell r="C4220" t="str">
            <v>UND</v>
          </cell>
          <cell r="D4220">
            <v>763200</v>
          </cell>
          <cell r="E4220">
            <v>122112</v>
          </cell>
          <cell r="F4220">
            <v>885312</v>
          </cell>
        </row>
        <row r="4221">
          <cell r="A4221" t="str">
            <v>RELE BIMETALICO 50-63 21-63 KM</v>
          </cell>
          <cell r="B4221">
            <v>125748</v>
          </cell>
          <cell r="C4221" t="str">
            <v>UND</v>
          </cell>
          <cell r="D4221">
            <v>150897.60000000001</v>
          </cell>
          <cell r="E4221">
            <v>24143.616000000002</v>
          </cell>
          <cell r="F4221">
            <v>175041</v>
          </cell>
        </row>
        <row r="4222">
          <cell r="A4222" t="str">
            <v>RELE BIMETALICO 50-63 AMP</v>
          </cell>
          <cell r="B4222">
            <v>250200</v>
          </cell>
          <cell r="C4222" t="str">
            <v>UND</v>
          </cell>
          <cell r="D4222">
            <v>300240</v>
          </cell>
          <cell r="E4222">
            <v>48038.400000000001</v>
          </cell>
          <cell r="F4222">
            <v>348278</v>
          </cell>
        </row>
        <row r="4223">
          <cell r="A4223" t="str">
            <v>RELE BIMETALICO 6.3-10.0AMP</v>
          </cell>
          <cell r="B4223">
            <v>115700</v>
          </cell>
          <cell r="C4223" t="str">
            <v>UND</v>
          </cell>
          <cell r="D4223">
            <v>138840</v>
          </cell>
          <cell r="E4223">
            <v>22214.400000000001</v>
          </cell>
          <cell r="F4223">
            <v>161054</v>
          </cell>
        </row>
        <row r="4224">
          <cell r="A4224" t="str">
            <v>RELE BIMETALICO 6.3-10AMP</v>
          </cell>
          <cell r="B4224">
            <v>122600</v>
          </cell>
          <cell r="C4224" t="str">
            <v>UND</v>
          </cell>
          <cell r="D4224">
            <v>147120</v>
          </cell>
          <cell r="E4224">
            <v>23539.200000000001</v>
          </cell>
          <cell r="F4224">
            <v>170659</v>
          </cell>
        </row>
        <row r="4225">
          <cell r="A4225" t="str">
            <v>RELE BIMETALICO 63-80 AMP</v>
          </cell>
          <cell r="B4225">
            <v>314100</v>
          </cell>
          <cell r="C4225" t="str">
            <v>UND</v>
          </cell>
          <cell r="D4225">
            <v>376920</v>
          </cell>
          <cell r="E4225">
            <v>60307.200000000004</v>
          </cell>
          <cell r="F4225">
            <v>437227</v>
          </cell>
        </row>
        <row r="4226">
          <cell r="A4226" t="str">
            <v>RELE BIMETALICO 63-80 TM</v>
          </cell>
          <cell r="B4226">
            <v>133500.40625</v>
          </cell>
          <cell r="C4226" t="str">
            <v>UND</v>
          </cell>
          <cell r="D4226">
            <v>160200.48749999999</v>
          </cell>
          <cell r="E4226">
            <v>25632.077999999998</v>
          </cell>
          <cell r="F4226">
            <v>185833</v>
          </cell>
        </row>
        <row r="4227">
          <cell r="A4227" t="str">
            <v>RELE BIMETALICO 63-90AMP</v>
          </cell>
          <cell r="B4227">
            <v>377000</v>
          </cell>
          <cell r="C4227" t="str">
            <v>UND</v>
          </cell>
          <cell r="D4227">
            <v>452400</v>
          </cell>
          <cell r="E4227">
            <v>72384</v>
          </cell>
          <cell r="F4227">
            <v>524784</v>
          </cell>
        </row>
        <row r="4228">
          <cell r="A4228" t="str">
            <v>RELE BIMETALICO 8.0-12.5AMP</v>
          </cell>
          <cell r="B4228">
            <v>115700</v>
          </cell>
          <cell r="C4228" t="str">
            <v>UND</v>
          </cell>
          <cell r="D4228">
            <v>138840</v>
          </cell>
          <cell r="E4228">
            <v>22214.400000000001</v>
          </cell>
          <cell r="F4228">
            <v>161054</v>
          </cell>
        </row>
        <row r="4229">
          <cell r="A4229" t="str">
            <v>RELE BIMETALICO 90-120AMP</v>
          </cell>
          <cell r="B4229">
            <v>417200</v>
          </cell>
          <cell r="C4229" t="str">
            <v>UND</v>
          </cell>
          <cell r="D4229">
            <v>500640</v>
          </cell>
          <cell r="E4229">
            <v>80102.400000000009</v>
          </cell>
          <cell r="F4229">
            <v>580742</v>
          </cell>
        </row>
        <row r="4230">
          <cell r="A4230" t="str">
            <v>RELE BIMETALICO 90-120AMP</v>
          </cell>
          <cell r="B4230">
            <v>429800</v>
          </cell>
          <cell r="C4230" t="str">
            <v>UND</v>
          </cell>
          <cell r="D4230">
            <v>515760</v>
          </cell>
          <cell r="E4230">
            <v>82521.600000000006</v>
          </cell>
          <cell r="F4230">
            <v>598282</v>
          </cell>
        </row>
        <row r="4231">
          <cell r="A4231" t="str">
            <v>RELE BIMETALICO REF:LR1D80363</v>
          </cell>
          <cell r="B4231">
            <v>126219</v>
          </cell>
          <cell r="C4231" t="str">
            <v>UND</v>
          </cell>
          <cell r="D4231">
            <v>151462.79999999999</v>
          </cell>
          <cell r="E4231">
            <v>24234.047999999999</v>
          </cell>
          <cell r="F4231">
            <v>175697</v>
          </cell>
        </row>
        <row r="4232">
          <cell r="A4232" t="str">
            <v>RELE CLASE 10 / 0.1-0.16AMP D09-D38</v>
          </cell>
          <cell r="B4232">
            <v>121000</v>
          </cell>
          <cell r="C4232" t="str">
            <v>UND</v>
          </cell>
          <cell r="D4232">
            <v>145200</v>
          </cell>
          <cell r="E4232">
            <v>23232</v>
          </cell>
          <cell r="F4232">
            <v>168432</v>
          </cell>
        </row>
        <row r="4233">
          <cell r="A4233" t="str">
            <v>RELE CLASE 10 / 0.16-0.25AMP D09-D38</v>
          </cell>
          <cell r="B4233">
            <v>121000</v>
          </cell>
          <cell r="C4233" t="str">
            <v>UND</v>
          </cell>
          <cell r="D4233">
            <v>145200</v>
          </cell>
          <cell r="E4233">
            <v>23232</v>
          </cell>
          <cell r="F4233">
            <v>168432</v>
          </cell>
        </row>
        <row r="4234">
          <cell r="A4234" t="str">
            <v>RELE CLASE 10 / 0.25-0.40AMP D09-D38</v>
          </cell>
          <cell r="B4234">
            <v>121000</v>
          </cell>
          <cell r="C4234" t="str">
            <v>UND</v>
          </cell>
          <cell r="D4234">
            <v>145200</v>
          </cell>
          <cell r="E4234">
            <v>23232</v>
          </cell>
          <cell r="F4234">
            <v>168432</v>
          </cell>
        </row>
        <row r="4235">
          <cell r="A4235" t="str">
            <v>RELE CLASE 10 / 0.40-0.63 A D09-D38</v>
          </cell>
          <cell r="B4235">
            <v>121000</v>
          </cell>
          <cell r="C4235" t="str">
            <v>UND</v>
          </cell>
          <cell r="D4235">
            <v>145200</v>
          </cell>
          <cell r="E4235">
            <v>23232</v>
          </cell>
          <cell r="F4235">
            <v>168432</v>
          </cell>
        </row>
        <row r="4236">
          <cell r="A4236" t="str">
            <v>RELE CLASE 10 / 0.63-1AMP D09-D38</v>
          </cell>
          <cell r="B4236">
            <v>121000</v>
          </cell>
          <cell r="C4236" t="str">
            <v>UND</v>
          </cell>
          <cell r="D4236">
            <v>145200</v>
          </cell>
          <cell r="E4236">
            <v>23232</v>
          </cell>
          <cell r="F4236">
            <v>168432</v>
          </cell>
        </row>
        <row r="4237">
          <cell r="A4237" t="str">
            <v>RELE CLASE 10 / 1-1.6AMP D09-D38</v>
          </cell>
          <cell r="B4237">
            <v>121000</v>
          </cell>
          <cell r="C4237" t="str">
            <v>UND</v>
          </cell>
          <cell r="D4237">
            <v>145200</v>
          </cell>
          <cell r="E4237">
            <v>23232</v>
          </cell>
          <cell r="F4237">
            <v>168432</v>
          </cell>
        </row>
        <row r="4238">
          <cell r="A4238" t="str">
            <v>RELE CLASE 10 /12-18AMP D18-D38</v>
          </cell>
          <cell r="B4238">
            <v>132000</v>
          </cell>
          <cell r="C4238" t="str">
            <v>UND</v>
          </cell>
          <cell r="D4238">
            <v>158400</v>
          </cell>
          <cell r="E4238">
            <v>25344</v>
          </cell>
          <cell r="F4238">
            <v>183744</v>
          </cell>
        </row>
        <row r="4239">
          <cell r="A4239" t="str">
            <v>RELE CLASE 10 /17-25AMP D25-D38</v>
          </cell>
          <cell r="B4239">
            <v>132000</v>
          </cell>
          <cell r="C4239" t="str">
            <v>UND</v>
          </cell>
          <cell r="D4239">
            <v>158400</v>
          </cell>
          <cell r="E4239">
            <v>25344</v>
          </cell>
          <cell r="F4239">
            <v>183744</v>
          </cell>
        </row>
        <row r="4240">
          <cell r="A4240" t="str">
            <v>RELE CLASE 10 /4-6AMP D09-D38</v>
          </cell>
          <cell r="B4240">
            <v>121000</v>
          </cell>
          <cell r="C4240" t="str">
            <v>UND</v>
          </cell>
          <cell r="D4240">
            <v>145200</v>
          </cell>
          <cell r="E4240">
            <v>23232</v>
          </cell>
          <cell r="F4240">
            <v>168432</v>
          </cell>
        </row>
        <row r="4241">
          <cell r="A4241" t="str">
            <v>RELE CLASE 10 17-25AMP D40-D95</v>
          </cell>
          <cell r="B4241">
            <v>222000</v>
          </cell>
          <cell r="C4241" t="str">
            <v>UND</v>
          </cell>
          <cell r="D4241">
            <v>266400</v>
          </cell>
          <cell r="E4241">
            <v>42624</v>
          </cell>
          <cell r="F4241">
            <v>309024</v>
          </cell>
        </row>
        <row r="4242">
          <cell r="A4242" t="str">
            <v>RELE CLASE 10 23-32AMP D40-D95</v>
          </cell>
          <cell r="B4242">
            <v>253000</v>
          </cell>
          <cell r="C4242" t="str">
            <v>UND</v>
          </cell>
          <cell r="D4242">
            <v>303600</v>
          </cell>
          <cell r="E4242">
            <v>48576</v>
          </cell>
          <cell r="F4242">
            <v>352176</v>
          </cell>
        </row>
        <row r="4243">
          <cell r="A4243" t="str">
            <v>RELE CLASE 10 30-40AMP D40-D95</v>
          </cell>
          <cell r="B4243">
            <v>253000</v>
          </cell>
          <cell r="C4243" t="str">
            <v>UND</v>
          </cell>
          <cell r="D4243">
            <v>303600</v>
          </cell>
          <cell r="E4243">
            <v>48576</v>
          </cell>
          <cell r="F4243">
            <v>352176</v>
          </cell>
        </row>
        <row r="4244">
          <cell r="A4244" t="str">
            <v>RELE CLASE 10 37-50AMP D50-D95</v>
          </cell>
          <cell r="B4244">
            <v>282000</v>
          </cell>
          <cell r="C4244" t="str">
            <v>UND</v>
          </cell>
          <cell r="D4244">
            <v>338400</v>
          </cell>
          <cell r="E4244">
            <v>54144</v>
          </cell>
          <cell r="F4244">
            <v>392544</v>
          </cell>
        </row>
        <row r="4245">
          <cell r="A4245" t="str">
            <v>RELE CLASE 10 48-65AMP D50-D95</v>
          </cell>
          <cell r="B4245">
            <v>289000</v>
          </cell>
          <cell r="C4245" t="str">
            <v>UND</v>
          </cell>
          <cell r="D4245">
            <v>346800</v>
          </cell>
          <cell r="E4245">
            <v>55488</v>
          </cell>
          <cell r="F4245">
            <v>402288</v>
          </cell>
        </row>
        <row r="4246">
          <cell r="A4246" t="str">
            <v>RELE CLASE 10 63-80AMP D80-D95</v>
          </cell>
          <cell r="B4246">
            <v>381000</v>
          </cell>
          <cell r="C4246" t="str">
            <v>UND</v>
          </cell>
          <cell r="D4246">
            <v>457200</v>
          </cell>
          <cell r="E4246">
            <v>73152</v>
          </cell>
          <cell r="F4246">
            <v>530352</v>
          </cell>
        </row>
        <row r="4247">
          <cell r="A4247" t="str">
            <v>RELE CLASE 10 80-93AMP D95</v>
          </cell>
          <cell r="B4247">
            <v>404000</v>
          </cell>
          <cell r="C4247" t="str">
            <v>UND</v>
          </cell>
          <cell r="D4247">
            <v>484800</v>
          </cell>
          <cell r="E4247">
            <v>77568</v>
          </cell>
          <cell r="F4247">
            <v>562368</v>
          </cell>
        </row>
        <row r="4248">
          <cell r="A4248" t="str">
            <v>RELE CLASE 10/ 1.25-2AMP D09-D38</v>
          </cell>
          <cell r="B4248">
            <v>121000</v>
          </cell>
          <cell r="C4248" t="str">
            <v>UND</v>
          </cell>
          <cell r="D4248">
            <v>145200</v>
          </cell>
          <cell r="E4248">
            <v>23232</v>
          </cell>
          <cell r="F4248">
            <v>168432</v>
          </cell>
        </row>
        <row r="4249">
          <cell r="A4249" t="str">
            <v>RELE CLASE 10/ 1.6A-2.5AMP D09-D38</v>
          </cell>
          <cell r="B4249">
            <v>121000</v>
          </cell>
          <cell r="C4249" t="str">
            <v>UND</v>
          </cell>
          <cell r="D4249">
            <v>145200</v>
          </cell>
          <cell r="E4249">
            <v>23232</v>
          </cell>
          <cell r="F4249">
            <v>168432</v>
          </cell>
        </row>
        <row r="4250">
          <cell r="A4250" t="str">
            <v>RELE CLASE 10/ 2.5-4AMP D09-D38</v>
          </cell>
          <cell r="B4250">
            <v>121000</v>
          </cell>
          <cell r="C4250" t="str">
            <v>UND</v>
          </cell>
          <cell r="D4250">
            <v>145200</v>
          </cell>
          <cell r="E4250">
            <v>23232</v>
          </cell>
          <cell r="F4250">
            <v>168432</v>
          </cell>
        </row>
        <row r="4251">
          <cell r="A4251" t="str">
            <v>RELE CLASE 10/ 23-32AMP D25-D38</v>
          </cell>
          <cell r="B4251">
            <v>218000</v>
          </cell>
          <cell r="C4251" t="str">
            <v>UND</v>
          </cell>
          <cell r="D4251">
            <v>261600</v>
          </cell>
          <cell r="E4251">
            <v>41856</v>
          </cell>
          <cell r="F4251">
            <v>303456</v>
          </cell>
        </row>
        <row r="4252">
          <cell r="A4252" t="str">
            <v>RELE CLASE 10/ 28-36AMP D32-D38</v>
          </cell>
          <cell r="B4252">
            <v>218000</v>
          </cell>
          <cell r="C4252" t="str">
            <v>UND</v>
          </cell>
          <cell r="D4252">
            <v>261600</v>
          </cell>
          <cell r="E4252">
            <v>41856</v>
          </cell>
          <cell r="F4252">
            <v>303456</v>
          </cell>
        </row>
        <row r="4253">
          <cell r="A4253" t="str">
            <v>RELE CLASE 10/ 5.5-8AMP D09-D38</v>
          </cell>
          <cell r="B4253">
            <v>121000</v>
          </cell>
          <cell r="C4253" t="str">
            <v>UND</v>
          </cell>
          <cell r="D4253">
            <v>145200</v>
          </cell>
          <cell r="E4253">
            <v>23232</v>
          </cell>
          <cell r="F4253">
            <v>168432</v>
          </cell>
        </row>
        <row r="4254">
          <cell r="A4254" t="str">
            <v>RELE CLASE 10/ 7-10AMP D09-D38</v>
          </cell>
          <cell r="B4254">
            <v>121000</v>
          </cell>
          <cell r="C4254" t="str">
            <v>UND</v>
          </cell>
          <cell r="D4254">
            <v>145200</v>
          </cell>
          <cell r="E4254">
            <v>23232</v>
          </cell>
          <cell r="F4254">
            <v>168432</v>
          </cell>
        </row>
        <row r="4255">
          <cell r="A4255" t="str">
            <v>RELE CLASE 10/ 9-13AMP D12-D38</v>
          </cell>
          <cell r="B4255">
            <v>121000</v>
          </cell>
          <cell r="C4255" t="str">
            <v>UND</v>
          </cell>
          <cell r="D4255">
            <v>145200</v>
          </cell>
          <cell r="E4255">
            <v>23232</v>
          </cell>
          <cell r="F4255">
            <v>168432</v>
          </cell>
        </row>
        <row r="4256">
          <cell r="A4256" t="str">
            <v>RELE CORRECTOR DE FACTOR DE POTENCIA AUTOMATICO SIETE PASOS 220V DIGITAL, PUERO DE SALIDA RS 232 Y/O 485</v>
          </cell>
          <cell r="B4256">
            <v>896090</v>
          </cell>
          <cell r="C4256" t="str">
            <v>UND</v>
          </cell>
          <cell r="D4256">
            <v>1075308</v>
          </cell>
          <cell r="E4256">
            <v>172049.28</v>
          </cell>
          <cell r="F4256">
            <v>1247357</v>
          </cell>
        </row>
        <row r="4257">
          <cell r="A4257" t="str">
            <v>RELE DE  0.10 A 0.16A TM</v>
          </cell>
          <cell r="B4257">
            <v>45000</v>
          </cell>
          <cell r="C4257" t="str">
            <v>UND</v>
          </cell>
          <cell r="D4257">
            <v>54000</v>
          </cell>
          <cell r="E4257">
            <v>8640</v>
          </cell>
          <cell r="F4257">
            <v>62640</v>
          </cell>
        </row>
        <row r="4258">
          <cell r="A4258" t="str">
            <v>RELE DE CONTROL NIVEL LIQUIDO</v>
          </cell>
          <cell r="B4258">
            <v>300000</v>
          </cell>
          <cell r="C4258" t="str">
            <v>UND</v>
          </cell>
          <cell r="D4258">
            <v>360000</v>
          </cell>
          <cell r="E4258">
            <v>57600</v>
          </cell>
          <cell r="F4258">
            <v>417600</v>
          </cell>
        </row>
        <row r="4259">
          <cell r="A4259" t="str">
            <v>RELE DE FRECUENCIA FUNCION R81-1 ELICO</v>
          </cell>
          <cell r="B4259">
            <v>318010</v>
          </cell>
          <cell r="C4259" t="str">
            <v>UND</v>
          </cell>
          <cell r="D4259">
            <v>381612</v>
          </cell>
          <cell r="E4259">
            <v>61057.919999999998</v>
          </cell>
          <cell r="F4259">
            <v>442670</v>
          </cell>
        </row>
        <row r="4260">
          <cell r="A4260" t="str">
            <v>RELE DE MEDIDA Y CONTROL 0.1-10SEG.220V</v>
          </cell>
          <cell r="B4260">
            <v>605000</v>
          </cell>
          <cell r="C4260" t="str">
            <v>UND</v>
          </cell>
          <cell r="D4260">
            <v>726000</v>
          </cell>
          <cell r="E4260">
            <v>116160</v>
          </cell>
          <cell r="F4260">
            <v>842160</v>
          </cell>
        </row>
        <row r="4261">
          <cell r="A4261" t="str">
            <v>RELE DE TIEMPO 0.15S 10H 220V KM</v>
          </cell>
          <cell r="B4261">
            <v>61600</v>
          </cell>
          <cell r="C4261" t="str">
            <v>UND</v>
          </cell>
          <cell r="D4261">
            <v>73920</v>
          </cell>
          <cell r="E4261">
            <v>11827.2</v>
          </cell>
          <cell r="F4261">
            <v>85747</v>
          </cell>
        </row>
        <row r="4262">
          <cell r="A4262" t="str">
            <v>RELE DE TIEMPO ELECTRONICO 110-127V.</v>
          </cell>
          <cell r="B4262">
            <v>141400</v>
          </cell>
          <cell r="C4262" t="str">
            <v>UND</v>
          </cell>
          <cell r="D4262">
            <v>169680</v>
          </cell>
          <cell r="E4262">
            <v>27148.799999999999</v>
          </cell>
          <cell r="F4262">
            <v>196829</v>
          </cell>
        </row>
        <row r="4263">
          <cell r="A4263" t="str">
            <v>RELE DE TIEMPO ELECTRONICO 220-240V</v>
          </cell>
          <cell r="B4263">
            <v>277000</v>
          </cell>
          <cell r="C4263" t="str">
            <v>UND</v>
          </cell>
          <cell r="D4263">
            <v>332400</v>
          </cell>
          <cell r="E4263">
            <v>53184</v>
          </cell>
          <cell r="F4263">
            <v>385584</v>
          </cell>
        </row>
        <row r="4264">
          <cell r="A4264" t="str">
            <v>RELE DE TIEMPO ELECTRONICO 220-240V.</v>
          </cell>
          <cell r="B4264">
            <v>92700</v>
          </cell>
          <cell r="C4264" t="str">
            <v>UND</v>
          </cell>
          <cell r="D4264">
            <v>111240</v>
          </cell>
          <cell r="E4264">
            <v>17798.400000000001</v>
          </cell>
          <cell r="F4264">
            <v>129038</v>
          </cell>
        </row>
        <row r="4265">
          <cell r="A4265" t="str">
            <v>RELE DE TIEMPO ELECTRONICO 220-240V.</v>
          </cell>
          <cell r="B4265">
            <v>109491</v>
          </cell>
          <cell r="C4265" t="str">
            <v>UND</v>
          </cell>
          <cell r="D4265">
            <v>131389.19999999998</v>
          </cell>
          <cell r="E4265">
            <v>21022.271999999997</v>
          </cell>
          <cell r="F4265">
            <v>152411</v>
          </cell>
        </row>
        <row r="4266">
          <cell r="A4266" t="str">
            <v>RELE DE TIEMPO ELECTRONICO 220-240V.</v>
          </cell>
          <cell r="B4266">
            <v>141400</v>
          </cell>
          <cell r="C4266" t="str">
            <v>UND</v>
          </cell>
          <cell r="D4266">
            <v>169680</v>
          </cell>
          <cell r="E4266">
            <v>27148.799999999999</v>
          </cell>
          <cell r="F4266">
            <v>196829</v>
          </cell>
        </row>
        <row r="4267">
          <cell r="A4267" t="str">
            <v>RELE DE TIEMPO ELECTRONICO 220V</v>
          </cell>
          <cell r="B4267">
            <v>106700</v>
          </cell>
          <cell r="C4267" t="str">
            <v>UND</v>
          </cell>
          <cell r="D4267">
            <v>128040</v>
          </cell>
          <cell r="E4267">
            <v>20486.400000000001</v>
          </cell>
          <cell r="F4267">
            <v>148526</v>
          </cell>
        </row>
        <row r="4268">
          <cell r="A4268" t="str">
            <v>RELE DE TIEMPO ELECTRONICO 220V-10M</v>
          </cell>
          <cell r="B4268">
            <v>92700</v>
          </cell>
          <cell r="C4268" t="str">
            <v>UND</v>
          </cell>
          <cell r="D4268">
            <v>111240</v>
          </cell>
          <cell r="E4268">
            <v>17798.400000000001</v>
          </cell>
          <cell r="F4268">
            <v>129038</v>
          </cell>
        </row>
        <row r="4269">
          <cell r="A4269" t="str">
            <v>RELE DE TIEMPO ELECTRONICO 220V-60</v>
          </cell>
          <cell r="B4269">
            <v>77490</v>
          </cell>
          <cell r="C4269" t="str">
            <v>UND</v>
          </cell>
          <cell r="D4269">
            <v>92988</v>
          </cell>
          <cell r="E4269">
            <v>14878.08</v>
          </cell>
          <cell r="F4269">
            <v>107866</v>
          </cell>
        </row>
        <row r="4270">
          <cell r="A4270" t="str">
            <v>RELE DE TIEMPO ELECTRONICO 220V-6H</v>
          </cell>
          <cell r="B4270">
            <v>91033.601562500015</v>
          </cell>
          <cell r="C4270" t="str">
            <v>UND</v>
          </cell>
          <cell r="D4270">
            <v>109240.32187500001</v>
          </cell>
          <cell r="E4270">
            <v>17478.451500000003</v>
          </cell>
          <cell r="F4270">
            <v>126719</v>
          </cell>
        </row>
        <row r="4271">
          <cell r="A4271" t="str">
            <v>RELE DE TIEMPO ELECTRONICO 220V-6M</v>
          </cell>
          <cell r="B4271">
            <v>82740</v>
          </cell>
          <cell r="C4271" t="str">
            <v>UND</v>
          </cell>
          <cell r="D4271">
            <v>99288</v>
          </cell>
          <cell r="E4271">
            <v>15886.08</v>
          </cell>
          <cell r="F4271">
            <v>115174</v>
          </cell>
        </row>
        <row r="4272">
          <cell r="A4272" t="str">
            <v>RELE DE TIEMPO MOTORIZADO 110-120V.</v>
          </cell>
          <cell r="B4272">
            <v>399000</v>
          </cell>
          <cell r="C4272" t="str">
            <v>UND</v>
          </cell>
          <cell r="D4272">
            <v>478800</v>
          </cell>
          <cell r="E4272">
            <v>76608</v>
          </cell>
          <cell r="F4272">
            <v>555408</v>
          </cell>
        </row>
        <row r="4273">
          <cell r="A4273" t="str">
            <v>RELE DE TIEMPO MOTORIZADO 220-230V.</v>
          </cell>
          <cell r="B4273">
            <v>399000</v>
          </cell>
          <cell r="C4273" t="str">
            <v>UND</v>
          </cell>
          <cell r="D4273">
            <v>478800</v>
          </cell>
          <cell r="E4273">
            <v>76608</v>
          </cell>
          <cell r="F4273">
            <v>555408</v>
          </cell>
        </row>
        <row r="4274">
          <cell r="A4274" t="str">
            <v>RELE ENCHUFABLE 14 PINES</v>
          </cell>
          <cell r="B4274">
            <v>29000</v>
          </cell>
          <cell r="C4274" t="str">
            <v>UND</v>
          </cell>
          <cell r="D4274">
            <v>34800</v>
          </cell>
          <cell r="E4274">
            <v>5568</v>
          </cell>
          <cell r="F4274">
            <v>40368</v>
          </cell>
        </row>
        <row r="4275">
          <cell r="A4275" t="str">
            <v>RELE ENCHUFABLE 24VDC</v>
          </cell>
          <cell r="B4275">
            <v>103000</v>
          </cell>
          <cell r="C4275" t="str">
            <v>UND</v>
          </cell>
          <cell r="D4275">
            <v>123600</v>
          </cell>
          <cell r="E4275">
            <v>19776</v>
          </cell>
          <cell r="F4275">
            <v>143376</v>
          </cell>
        </row>
        <row r="4276">
          <cell r="A4276" t="str">
            <v>RELE ESCALERA INTERMARKING</v>
          </cell>
          <cell r="B4276">
            <v>25000</v>
          </cell>
          <cell r="C4276" t="str">
            <v>UND</v>
          </cell>
          <cell r="D4276">
            <v>30000</v>
          </cell>
          <cell r="E4276">
            <v>4800</v>
          </cell>
          <cell r="F4276">
            <v>34800</v>
          </cell>
        </row>
        <row r="4277">
          <cell r="A4277" t="str">
            <v>RELE ESCALERA ORBIS 12V.</v>
          </cell>
          <cell r="B4277">
            <v>25000</v>
          </cell>
          <cell r="C4277" t="str">
            <v>UND</v>
          </cell>
          <cell r="D4277">
            <v>30000</v>
          </cell>
          <cell r="E4277">
            <v>4800</v>
          </cell>
          <cell r="F4277">
            <v>34800</v>
          </cell>
        </row>
        <row r="4278">
          <cell r="A4278" t="str">
            <v>RELE INSTANTANEO 220V</v>
          </cell>
          <cell r="B4278">
            <v>115000</v>
          </cell>
          <cell r="C4278" t="str">
            <v>UND</v>
          </cell>
          <cell r="D4278">
            <v>138000</v>
          </cell>
          <cell r="E4278">
            <v>22080</v>
          </cell>
          <cell r="F4278">
            <v>160080</v>
          </cell>
        </row>
        <row r="4279">
          <cell r="A4279" t="str">
            <v>RELE MULTIFUNCION 24 A 24</v>
          </cell>
          <cell r="B4279">
            <v>418000</v>
          </cell>
          <cell r="C4279" t="str">
            <v>UND</v>
          </cell>
          <cell r="D4279">
            <v>501600</v>
          </cell>
          <cell r="E4279">
            <v>80256</v>
          </cell>
          <cell r="F4279">
            <v>581856</v>
          </cell>
        </row>
        <row r="4280">
          <cell r="A4280" t="str">
            <v>RELE MULTIFUNCIONAL 24 A24</v>
          </cell>
          <cell r="B4280">
            <v>418000</v>
          </cell>
          <cell r="C4280" t="str">
            <v>UND</v>
          </cell>
          <cell r="D4280">
            <v>501600</v>
          </cell>
          <cell r="E4280">
            <v>80256</v>
          </cell>
          <cell r="F4280">
            <v>581856</v>
          </cell>
        </row>
        <row r="4281">
          <cell r="A4281" t="str">
            <v>RELE SOBRE CARGA C306 / 144 AMP.</v>
          </cell>
          <cell r="B4281">
            <v>337600</v>
          </cell>
          <cell r="C4281" t="str">
            <v>UND</v>
          </cell>
          <cell r="D4281">
            <v>405120</v>
          </cell>
          <cell r="E4281">
            <v>64819.200000000004</v>
          </cell>
          <cell r="F4281">
            <v>469939</v>
          </cell>
        </row>
        <row r="4282">
          <cell r="A4282" t="str">
            <v>RELE TERMICO 300/500 AMP</v>
          </cell>
          <cell r="B4282">
            <v>1508000</v>
          </cell>
          <cell r="C4282" t="str">
            <v>UND</v>
          </cell>
          <cell r="D4282">
            <v>1809600</v>
          </cell>
          <cell r="E4282">
            <v>289536</v>
          </cell>
          <cell r="F4282">
            <v>2099136</v>
          </cell>
        </row>
        <row r="4283">
          <cell r="A4283" t="str">
            <v>RELE UNIVERSAL 110 VCA/10 AMP</v>
          </cell>
          <cell r="B4283">
            <v>40000</v>
          </cell>
          <cell r="C4283" t="str">
            <v>UND</v>
          </cell>
          <cell r="D4283">
            <v>48000</v>
          </cell>
          <cell r="E4283">
            <v>7680</v>
          </cell>
          <cell r="F4283">
            <v>55680</v>
          </cell>
        </row>
        <row r="4284">
          <cell r="A4284" t="str">
            <v>RELE UNIVERSAL 220 VAC/10 AMP</v>
          </cell>
          <cell r="B4284">
            <v>43000</v>
          </cell>
          <cell r="C4284" t="str">
            <v>UND</v>
          </cell>
          <cell r="D4284">
            <v>51600</v>
          </cell>
          <cell r="E4284">
            <v>8256</v>
          </cell>
          <cell r="F4284">
            <v>59856</v>
          </cell>
        </row>
        <row r="4285">
          <cell r="A4285" t="str">
            <v>RELES UNIVERSAL 11PI</v>
          </cell>
          <cell r="B4285">
            <v>38000</v>
          </cell>
          <cell r="C4285" t="str">
            <v>UND</v>
          </cell>
          <cell r="D4285">
            <v>45600</v>
          </cell>
          <cell r="E4285">
            <v>7296</v>
          </cell>
          <cell r="F4285">
            <v>52896</v>
          </cell>
        </row>
        <row r="4286">
          <cell r="A4286" t="str">
            <v>RELEVO 11 PINES 110V CC RELPO</v>
          </cell>
          <cell r="B4286">
            <v>7700</v>
          </cell>
          <cell r="C4286" t="str">
            <v>UND</v>
          </cell>
          <cell r="D4286">
            <v>9240</v>
          </cell>
          <cell r="E4286">
            <v>1478.4</v>
          </cell>
          <cell r="F4286">
            <v>10718</v>
          </cell>
        </row>
        <row r="4287">
          <cell r="A4287" t="str">
            <v>RELEVO 11 PINES 110V CC RELPO</v>
          </cell>
          <cell r="B4287">
            <v>7700</v>
          </cell>
          <cell r="C4287" t="str">
            <v>UND</v>
          </cell>
          <cell r="D4287">
            <v>9240</v>
          </cell>
          <cell r="E4287">
            <v>1478.4</v>
          </cell>
          <cell r="F4287">
            <v>10718</v>
          </cell>
        </row>
        <row r="4288">
          <cell r="A4288" t="str">
            <v>RELEVO 11 PINES 250V RELPO</v>
          </cell>
          <cell r="B4288">
            <v>8400</v>
          </cell>
          <cell r="C4288" t="str">
            <v>UND</v>
          </cell>
          <cell r="D4288">
            <v>10080</v>
          </cell>
          <cell r="E4288">
            <v>1612.8</v>
          </cell>
          <cell r="F4288">
            <v>11693</v>
          </cell>
        </row>
        <row r="4289">
          <cell r="A4289" t="str">
            <v>RELEVO 24V DC</v>
          </cell>
          <cell r="B4289">
            <v>17012.800781250004</v>
          </cell>
          <cell r="C4289" t="str">
            <v>UND</v>
          </cell>
          <cell r="D4289">
            <v>20415.360937500005</v>
          </cell>
          <cell r="E4289">
            <v>3266.4577500000009</v>
          </cell>
          <cell r="F4289">
            <v>23682</v>
          </cell>
        </row>
        <row r="4290">
          <cell r="A4290" t="str">
            <v>RELEVO 8 PINES 110V AC RELPO</v>
          </cell>
          <cell r="B4290">
            <v>6300</v>
          </cell>
          <cell r="C4290" t="str">
            <v>UND</v>
          </cell>
          <cell r="D4290">
            <v>7560</v>
          </cell>
          <cell r="E4290">
            <v>1209.6000000000001</v>
          </cell>
          <cell r="F4290">
            <v>8770</v>
          </cell>
        </row>
        <row r="4291">
          <cell r="A4291" t="str">
            <v>RELEVO 8 PINES 110V AC ZETTLER</v>
          </cell>
          <cell r="B4291">
            <v>6300</v>
          </cell>
          <cell r="C4291" t="str">
            <v>UND</v>
          </cell>
          <cell r="D4291">
            <v>7560</v>
          </cell>
          <cell r="E4291">
            <v>1209.6000000000001</v>
          </cell>
          <cell r="F4291">
            <v>8770</v>
          </cell>
        </row>
        <row r="4292">
          <cell r="A4292" t="str">
            <v>RELEVO 8 PINES 250V GE</v>
          </cell>
          <cell r="B4292">
            <v>6300</v>
          </cell>
          <cell r="C4292" t="str">
            <v>UND</v>
          </cell>
          <cell r="D4292">
            <v>7560</v>
          </cell>
          <cell r="E4292">
            <v>1209.6000000000001</v>
          </cell>
          <cell r="F4292">
            <v>8770</v>
          </cell>
        </row>
        <row r="4293">
          <cell r="A4293" t="str">
            <v>RELEVO DE 11 PINES 24 VAC</v>
          </cell>
          <cell r="B4293">
            <v>13700</v>
          </cell>
          <cell r="C4293" t="str">
            <v>UND</v>
          </cell>
          <cell r="D4293">
            <v>16440</v>
          </cell>
          <cell r="E4293">
            <v>2630.4</v>
          </cell>
          <cell r="F4293">
            <v>19070</v>
          </cell>
        </row>
        <row r="4294">
          <cell r="A4294" t="str">
            <v>RELEVO TELEFONICO 24VDC 3AMP</v>
          </cell>
          <cell r="B4294">
            <v>30000</v>
          </cell>
          <cell r="C4294" t="str">
            <v>UND</v>
          </cell>
          <cell r="D4294">
            <v>36000</v>
          </cell>
          <cell r="E4294">
            <v>5760</v>
          </cell>
          <cell r="F4294">
            <v>41760</v>
          </cell>
        </row>
        <row r="4295">
          <cell r="A4295" t="str">
            <v>RELLENOS DE EXCAVACION</v>
          </cell>
          <cell r="B4295">
            <v>1000</v>
          </cell>
          <cell r="C4295" t="str">
            <v>UND</v>
          </cell>
          <cell r="D4295">
            <v>1200</v>
          </cell>
          <cell r="E4295">
            <v>192</v>
          </cell>
          <cell r="F4295">
            <v>1392</v>
          </cell>
        </row>
        <row r="4296">
          <cell r="A4296" t="str">
            <v>RELLENOS RECEBO</v>
          </cell>
          <cell r="B4296">
            <v>1200</v>
          </cell>
          <cell r="C4296" t="str">
            <v>UND</v>
          </cell>
          <cell r="D4296">
            <v>1440</v>
          </cell>
          <cell r="E4296">
            <v>230.4</v>
          </cell>
          <cell r="F4296">
            <v>1670</v>
          </cell>
        </row>
        <row r="4297">
          <cell r="A4297" t="str">
            <v>RELOJ DE CONMUTACION ORBIS</v>
          </cell>
          <cell r="B4297">
            <v>155400</v>
          </cell>
          <cell r="C4297" t="str">
            <v>UND</v>
          </cell>
          <cell r="D4297">
            <v>186480</v>
          </cell>
          <cell r="E4297">
            <v>29836.799999999999</v>
          </cell>
          <cell r="F4297">
            <v>216317</v>
          </cell>
        </row>
        <row r="4298">
          <cell r="A4298" t="str">
            <v>RELOJ HORARIO ELEC ISKRA TKM71-NP2H 120V</v>
          </cell>
          <cell r="B4298">
            <v>340000</v>
          </cell>
          <cell r="C4298" t="str">
            <v>UND</v>
          </cell>
          <cell r="D4298">
            <v>408000</v>
          </cell>
          <cell r="E4298">
            <v>65280</v>
          </cell>
          <cell r="F4298">
            <v>473280</v>
          </cell>
        </row>
        <row r="4299">
          <cell r="A4299" t="str">
            <v>RELOJ PARA CONMUTACION KRIZIK</v>
          </cell>
          <cell r="B4299">
            <v>602000</v>
          </cell>
          <cell r="C4299" t="str">
            <v>UND</v>
          </cell>
          <cell r="D4299">
            <v>722400</v>
          </cell>
          <cell r="E4299">
            <v>115584</v>
          </cell>
          <cell r="F4299">
            <v>837984</v>
          </cell>
        </row>
        <row r="4300">
          <cell r="A4300" t="str">
            <v>RESINA EPOXICA T.B 7.4ONZ(20GRS)</v>
          </cell>
          <cell r="B4300">
            <v>48895</v>
          </cell>
          <cell r="C4300" t="str">
            <v>UND</v>
          </cell>
          <cell r="D4300">
            <v>58674</v>
          </cell>
          <cell r="E4300">
            <v>9387.84</v>
          </cell>
          <cell r="F4300">
            <v>68062</v>
          </cell>
        </row>
        <row r="4301">
          <cell r="A4301" t="str">
            <v>RESINA EPOXICA T.C 14.7ONZ(418GR)</v>
          </cell>
          <cell r="B4301">
            <v>88735</v>
          </cell>
          <cell r="C4301" t="str">
            <v>UND</v>
          </cell>
          <cell r="D4301">
            <v>106482</v>
          </cell>
          <cell r="E4301">
            <v>17037.12</v>
          </cell>
          <cell r="F4301">
            <v>123519</v>
          </cell>
        </row>
        <row r="4302">
          <cell r="A4302" t="str">
            <v>RESINA PARA EMPALME 500G HIMSA</v>
          </cell>
          <cell r="B4302">
            <v>112000</v>
          </cell>
          <cell r="C4302" t="str">
            <v>UND</v>
          </cell>
          <cell r="D4302">
            <v>134400</v>
          </cell>
          <cell r="E4302">
            <v>21504</v>
          </cell>
          <cell r="F4302">
            <v>155904</v>
          </cell>
        </row>
        <row r="4303">
          <cell r="A4303" t="str">
            <v>RESINA URETANO P/REPARACION CHAQUETAS</v>
          </cell>
          <cell r="B4303">
            <v>44186</v>
          </cell>
          <cell r="C4303" t="str">
            <v>UND</v>
          </cell>
          <cell r="D4303">
            <v>53023.199999999997</v>
          </cell>
          <cell r="E4303">
            <v>8483.7119999999995</v>
          </cell>
          <cell r="F4303">
            <v>61507</v>
          </cell>
        </row>
        <row r="4304">
          <cell r="A4304" t="str">
            <v>RESISTENCIA 1.100/208V ACEB</v>
          </cell>
          <cell r="B4304">
            <v>25000</v>
          </cell>
          <cell r="C4304" t="str">
            <v>UND</v>
          </cell>
          <cell r="D4304">
            <v>30000</v>
          </cell>
          <cell r="E4304">
            <v>4800</v>
          </cell>
          <cell r="F4304">
            <v>34800</v>
          </cell>
        </row>
        <row r="4305">
          <cell r="A4305" t="str">
            <v>RESISTENCIA 1800W 220V HACEB</v>
          </cell>
          <cell r="B4305">
            <v>7000</v>
          </cell>
          <cell r="C4305" t="str">
            <v>UND</v>
          </cell>
          <cell r="D4305">
            <v>8400</v>
          </cell>
          <cell r="E4305">
            <v>1344</v>
          </cell>
          <cell r="F4305">
            <v>9744</v>
          </cell>
        </row>
        <row r="4306">
          <cell r="A4306" t="str">
            <v>RESISTENCIA DE FASE P/RECONECTADOR 20AMP</v>
          </cell>
          <cell r="B4306">
            <v>113980</v>
          </cell>
          <cell r="C4306" t="str">
            <v>UND</v>
          </cell>
          <cell r="D4306">
            <v>136776</v>
          </cell>
          <cell r="E4306">
            <v>21884.16</v>
          </cell>
          <cell r="F4306">
            <v>158660</v>
          </cell>
        </row>
        <row r="4307">
          <cell r="A4307" t="str">
            <v>RESISTENCIA DE FASE P/RECONECTADOR 30AMP</v>
          </cell>
          <cell r="B4307">
            <v>113980</v>
          </cell>
          <cell r="C4307" t="str">
            <v>UND</v>
          </cell>
          <cell r="D4307">
            <v>136776</v>
          </cell>
          <cell r="E4307">
            <v>21884.16</v>
          </cell>
          <cell r="F4307">
            <v>158660</v>
          </cell>
        </row>
        <row r="4308">
          <cell r="A4308" t="str">
            <v>RESISTENCIA ENERNET</v>
          </cell>
          <cell r="B4308">
            <v>8983</v>
          </cell>
          <cell r="C4308" t="str">
            <v>UND</v>
          </cell>
          <cell r="D4308">
            <v>10779.6</v>
          </cell>
          <cell r="E4308">
            <v>1724.7360000000001</v>
          </cell>
          <cell r="F4308">
            <v>12504</v>
          </cell>
        </row>
        <row r="4309">
          <cell r="A4309" t="str">
            <v>RESISTENCIA FASE P/RECONECTADOR P/T10AMP</v>
          </cell>
          <cell r="B4309">
            <v>113980</v>
          </cell>
          <cell r="C4309" t="str">
            <v>UND</v>
          </cell>
          <cell r="D4309">
            <v>136776</v>
          </cell>
          <cell r="E4309">
            <v>21884.16</v>
          </cell>
          <cell r="F4309">
            <v>158660</v>
          </cell>
        </row>
        <row r="4310">
          <cell r="A4310" t="str">
            <v>RESISTENCIA FASE P/RECONECTADOR P/T20AMP</v>
          </cell>
          <cell r="B4310">
            <v>113980</v>
          </cell>
          <cell r="C4310" t="str">
            <v>UND</v>
          </cell>
          <cell r="D4310">
            <v>136776</v>
          </cell>
          <cell r="E4310">
            <v>21884.16</v>
          </cell>
          <cell r="F4310">
            <v>158660</v>
          </cell>
        </row>
        <row r="4311">
          <cell r="A4311" t="str">
            <v>RESISTENCIA FASE P/RECONECTADOR P/T30AMP</v>
          </cell>
          <cell r="B4311">
            <v>113980</v>
          </cell>
          <cell r="C4311" t="str">
            <v>UND</v>
          </cell>
          <cell r="D4311">
            <v>136776</v>
          </cell>
          <cell r="E4311">
            <v>21884.16</v>
          </cell>
          <cell r="F4311">
            <v>158660</v>
          </cell>
        </row>
        <row r="4312">
          <cell r="A4312" t="str">
            <v>RIEL OMEGA DIN 35MM L:1220MM</v>
          </cell>
          <cell r="B4312">
            <v>17000</v>
          </cell>
          <cell r="C4312" t="str">
            <v>UND</v>
          </cell>
          <cell r="D4312">
            <v>20400</v>
          </cell>
          <cell r="E4312">
            <v>3264</v>
          </cell>
          <cell r="F4312">
            <v>23664</v>
          </cell>
        </row>
        <row r="4313">
          <cell r="A4313" t="str">
            <v>RIEL OMEGA X 1.50MTS</v>
          </cell>
          <cell r="B4313">
            <v>6000</v>
          </cell>
          <cell r="C4313" t="str">
            <v>UND</v>
          </cell>
          <cell r="D4313">
            <v>7200</v>
          </cell>
          <cell r="E4313">
            <v>1152</v>
          </cell>
          <cell r="F4313">
            <v>8352</v>
          </cell>
        </row>
        <row r="4314">
          <cell r="A4314" t="str">
            <v>RIEL OMEGA X 2.00MTS</v>
          </cell>
          <cell r="B4314">
            <v>9000</v>
          </cell>
          <cell r="C4314" t="str">
            <v>UND</v>
          </cell>
          <cell r="D4314">
            <v>10800</v>
          </cell>
          <cell r="E4314">
            <v>1728</v>
          </cell>
          <cell r="F4314">
            <v>12528</v>
          </cell>
        </row>
        <row r="4315">
          <cell r="A4315" t="str">
            <v>RIOSTRA DE 6MTS</v>
          </cell>
          <cell r="B4315">
            <v>78400</v>
          </cell>
          <cell r="C4315" t="str">
            <v>UND</v>
          </cell>
          <cell r="D4315">
            <v>94080</v>
          </cell>
          <cell r="E4315">
            <v>15052.800000000001</v>
          </cell>
          <cell r="F4315">
            <v>109133</v>
          </cell>
        </row>
        <row r="4316">
          <cell r="A4316" t="str">
            <v>RIOSTRA EN X L 21/2X21/2X1/4X5.752M</v>
          </cell>
          <cell r="B4316">
            <v>61357</v>
          </cell>
          <cell r="C4316" t="str">
            <v>UND</v>
          </cell>
          <cell r="D4316">
            <v>73628.399999999994</v>
          </cell>
          <cell r="E4316">
            <v>11780.544</v>
          </cell>
          <cell r="F4316">
            <v>85409</v>
          </cell>
        </row>
        <row r="4317">
          <cell r="A4317" t="str">
            <v>ROSETA 2 PIEZAS</v>
          </cell>
          <cell r="B4317">
            <v>448</v>
          </cell>
          <cell r="C4317" t="str">
            <v>UND</v>
          </cell>
          <cell r="D4317">
            <v>537.6</v>
          </cell>
          <cell r="E4317">
            <v>86.016000000000005</v>
          </cell>
          <cell r="F4317">
            <v>624</v>
          </cell>
        </row>
        <row r="4318">
          <cell r="A4318" t="str">
            <v>ROSETA 2 PIEZAS</v>
          </cell>
          <cell r="B4318">
            <v>10000</v>
          </cell>
          <cell r="C4318" t="str">
            <v>UND</v>
          </cell>
          <cell r="D4318">
            <v>12000</v>
          </cell>
          <cell r="E4318">
            <v>1920</v>
          </cell>
          <cell r="F4318">
            <v>13920</v>
          </cell>
        </row>
        <row r="4319">
          <cell r="A4319" t="str">
            <v>ROSETA EN PASTA E16</v>
          </cell>
          <cell r="B4319">
            <v>112</v>
          </cell>
          <cell r="C4319" t="str">
            <v>UND</v>
          </cell>
          <cell r="D4319">
            <v>134.4</v>
          </cell>
          <cell r="E4319">
            <v>21.504000000000001</v>
          </cell>
          <cell r="F4319">
            <v>156</v>
          </cell>
        </row>
        <row r="4320">
          <cell r="A4320" t="str">
            <v>ROSETA PLASTICA ARMADA</v>
          </cell>
          <cell r="B4320">
            <v>490</v>
          </cell>
          <cell r="C4320" t="str">
            <v>UND</v>
          </cell>
          <cell r="D4320">
            <v>588</v>
          </cell>
          <cell r="E4320">
            <v>94.08</v>
          </cell>
          <cell r="F4320">
            <v>682</v>
          </cell>
        </row>
        <row r="4321">
          <cell r="A4321" t="str">
            <v>ROTULADORA SCOTCH</v>
          </cell>
          <cell r="B4321">
            <v>119542</v>
          </cell>
          <cell r="C4321" t="str">
            <v>UND</v>
          </cell>
          <cell r="D4321">
            <v>143450.4</v>
          </cell>
          <cell r="E4321">
            <v>22952.063999999998</v>
          </cell>
          <cell r="F4321">
            <v>166402</v>
          </cell>
        </row>
        <row r="4322">
          <cell r="A4322" t="str">
            <v>ROTULO STD TAG 1/4</v>
          </cell>
          <cell r="B4322">
            <v>24002</v>
          </cell>
          <cell r="C4322" t="str">
            <v>UND</v>
          </cell>
          <cell r="D4322">
            <v>28802.399999999998</v>
          </cell>
          <cell r="E4322">
            <v>4608.384</v>
          </cell>
          <cell r="F4322">
            <v>33411</v>
          </cell>
        </row>
        <row r="4323">
          <cell r="A4323" t="str">
            <v>ROTULOS STD TAG3/8 3M</v>
          </cell>
          <cell r="B4323">
            <v>28000</v>
          </cell>
          <cell r="C4323" t="str">
            <v>UND</v>
          </cell>
          <cell r="D4323">
            <v>33600</v>
          </cell>
          <cell r="E4323">
            <v>5376</v>
          </cell>
          <cell r="F4323">
            <v>38976</v>
          </cell>
        </row>
        <row r="4324">
          <cell r="A4324" t="str">
            <v>ROUTER INALAMBRICO</v>
          </cell>
          <cell r="B4324">
            <v>417621</v>
          </cell>
          <cell r="C4324" t="str">
            <v>UND</v>
          </cell>
          <cell r="D4324">
            <v>501145.19999999995</v>
          </cell>
          <cell r="E4324">
            <v>80183.231999999989</v>
          </cell>
          <cell r="F4324">
            <v>581328</v>
          </cell>
        </row>
        <row r="4325">
          <cell r="A4325" t="str">
            <v>SALIDA AUDIO BLANCO KORA</v>
          </cell>
          <cell r="B4325">
            <v>6120</v>
          </cell>
          <cell r="C4325" t="str">
            <v>UND</v>
          </cell>
          <cell r="D4325">
            <v>7344</v>
          </cell>
          <cell r="E4325">
            <v>1175.04</v>
          </cell>
          <cell r="F4325">
            <v>8519</v>
          </cell>
        </row>
        <row r="4326">
          <cell r="A4326" t="str">
            <v>SALIDA CABLE CON ORIFICIO "TICINO"</v>
          </cell>
          <cell r="B4326">
            <v>818</v>
          </cell>
          <cell r="C4326" t="str">
            <v>UND</v>
          </cell>
          <cell r="D4326">
            <v>981.59999999999991</v>
          </cell>
          <cell r="E4326">
            <v>157.05599999999998</v>
          </cell>
          <cell r="F4326">
            <v>1139</v>
          </cell>
        </row>
        <row r="4327">
          <cell r="A4327" t="str">
            <v>SALIDA CORDON</v>
          </cell>
          <cell r="B4327">
            <v>490</v>
          </cell>
          <cell r="C4327" t="str">
            <v>UND</v>
          </cell>
          <cell r="D4327">
            <v>588</v>
          </cell>
          <cell r="E4327">
            <v>94.08</v>
          </cell>
          <cell r="F4327">
            <v>682</v>
          </cell>
        </row>
        <row r="4328">
          <cell r="A4328" t="str">
            <v>SALIDA CORDON</v>
          </cell>
          <cell r="B4328">
            <v>1550</v>
          </cell>
          <cell r="C4328" t="str">
            <v>UND</v>
          </cell>
          <cell r="D4328">
            <v>1860</v>
          </cell>
          <cell r="E4328">
            <v>297.60000000000002</v>
          </cell>
          <cell r="F4328">
            <v>2158</v>
          </cell>
        </row>
        <row r="4329">
          <cell r="A4329" t="str">
            <v>SALIDA CORDON</v>
          </cell>
          <cell r="B4329">
            <v>1550</v>
          </cell>
          <cell r="C4329" t="str">
            <v>UND</v>
          </cell>
          <cell r="D4329">
            <v>1860</v>
          </cell>
          <cell r="E4329">
            <v>297.60000000000002</v>
          </cell>
          <cell r="F4329">
            <v>2158</v>
          </cell>
        </row>
        <row r="4330">
          <cell r="A4330" t="str">
            <v>SALIDA CORDON</v>
          </cell>
          <cell r="B4330">
            <v>2770</v>
          </cell>
          <cell r="C4330" t="str">
            <v>UND</v>
          </cell>
          <cell r="D4330">
            <v>3324</v>
          </cell>
          <cell r="E4330">
            <v>531.84</v>
          </cell>
          <cell r="F4330">
            <v>3856</v>
          </cell>
        </row>
        <row r="4331">
          <cell r="A4331" t="str">
            <v>SALIDA CORDON</v>
          </cell>
          <cell r="B4331">
            <v>2770</v>
          </cell>
          <cell r="C4331" t="str">
            <v>UND</v>
          </cell>
          <cell r="D4331">
            <v>3324</v>
          </cell>
          <cell r="E4331">
            <v>531.84</v>
          </cell>
          <cell r="F4331">
            <v>3856</v>
          </cell>
        </row>
        <row r="4332">
          <cell r="A4332" t="str">
            <v>SALIDA CORDON T.V.</v>
          </cell>
          <cell r="B4332">
            <v>1640</v>
          </cell>
          <cell r="C4332" t="str">
            <v>UND</v>
          </cell>
          <cell r="D4332">
            <v>1968</v>
          </cell>
          <cell r="E4332">
            <v>314.88</v>
          </cell>
          <cell r="F4332">
            <v>2283</v>
          </cell>
        </row>
        <row r="4333">
          <cell r="A4333" t="str">
            <v>SALIDA CORDON T.V. BLANCO AMBIA</v>
          </cell>
          <cell r="B4333">
            <v>1640</v>
          </cell>
          <cell r="C4333" t="str">
            <v>UND</v>
          </cell>
          <cell r="D4333">
            <v>1968</v>
          </cell>
          <cell r="E4333">
            <v>314.88</v>
          </cell>
          <cell r="F4333">
            <v>2283</v>
          </cell>
        </row>
        <row r="4334">
          <cell r="A4334" t="str">
            <v>SALIDA CORDON T.V. CREMA</v>
          </cell>
          <cell r="B4334">
            <v>2770</v>
          </cell>
          <cell r="C4334" t="str">
            <v>UND</v>
          </cell>
          <cell r="D4334">
            <v>3324</v>
          </cell>
          <cell r="E4334">
            <v>531.84</v>
          </cell>
          <cell r="F4334">
            <v>3856</v>
          </cell>
        </row>
        <row r="4335">
          <cell r="A4335" t="str">
            <v>SALIDA PARA AUDIO</v>
          </cell>
          <cell r="B4335">
            <v>12330</v>
          </cell>
          <cell r="C4335" t="str">
            <v>UND</v>
          </cell>
          <cell r="D4335">
            <v>14796</v>
          </cell>
          <cell r="E4335">
            <v>2367.36</v>
          </cell>
          <cell r="F4335">
            <v>17163</v>
          </cell>
        </row>
        <row r="4336">
          <cell r="A4336" t="str">
            <v>SALIDA PARA SONIDO</v>
          </cell>
          <cell r="B4336">
            <v>6500</v>
          </cell>
          <cell r="C4336" t="str">
            <v>UND</v>
          </cell>
          <cell r="D4336">
            <v>7800</v>
          </cell>
          <cell r="E4336">
            <v>1248</v>
          </cell>
          <cell r="F4336">
            <v>9048</v>
          </cell>
        </row>
        <row r="4337">
          <cell r="A4337" t="str">
            <v>SE¥ALIZACION FIJA LAMPARA 8A 150 ROJO</v>
          </cell>
          <cell r="B4337">
            <v>111000</v>
          </cell>
          <cell r="C4337" t="str">
            <v>UND</v>
          </cell>
          <cell r="D4337">
            <v>133200</v>
          </cell>
          <cell r="E4337">
            <v>21312</v>
          </cell>
          <cell r="F4337">
            <v>154512</v>
          </cell>
        </row>
        <row r="4338">
          <cell r="A4338" t="str">
            <v>SECCIONADOR MON 15KV-600AMP DF430MM COST</v>
          </cell>
          <cell r="B4338">
            <v>120000</v>
          </cell>
          <cell r="C4338" t="str">
            <v>UND</v>
          </cell>
          <cell r="D4338">
            <v>144000</v>
          </cell>
          <cell r="E4338">
            <v>23040</v>
          </cell>
          <cell r="F4338">
            <v>167040</v>
          </cell>
        </row>
        <row r="4339">
          <cell r="A4339" t="str">
            <v>SECCIONADOR MONOP. 13.8KV 600AMP. SUBEST</v>
          </cell>
          <cell r="B4339">
            <v>216000</v>
          </cell>
          <cell r="C4339" t="str">
            <v>UND</v>
          </cell>
          <cell r="D4339">
            <v>259200</v>
          </cell>
          <cell r="E4339">
            <v>41472</v>
          </cell>
          <cell r="F4339">
            <v>300672</v>
          </cell>
        </row>
        <row r="4340">
          <cell r="A4340" t="str">
            <v>SECCIONADOR MONOPOLAR 15 KV 600 AMP</v>
          </cell>
          <cell r="B4340">
            <v>110000</v>
          </cell>
          <cell r="C4340" t="str">
            <v>UND</v>
          </cell>
          <cell r="D4340">
            <v>132000</v>
          </cell>
          <cell r="E4340">
            <v>21120</v>
          </cell>
          <cell r="F4340">
            <v>153120</v>
          </cell>
        </row>
        <row r="4341">
          <cell r="A4341" t="str">
            <v>SECCIONADOR MONOPOLAR 15KV 400AMP</v>
          </cell>
          <cell r="B4341">
            <v>110000</v>
          </cell>
          <cell r="C4341" t="str">
            <v>UND</v>
          </cell>
          <cell r="D4341">
            <v>132000</v>
          </cell>
          <cell r="E4341">
            <v>21120</v>
          </cell>
          <cell r="F4341">
            <v>153120</v>
          </cell>
        </row>
        <row r="4342">
          <cell r="A4342" t="str">
            <v>SECCIONADOR MONOPOLAR 15KV 800AMP</v>
          </cell>
          <cell r="B4342">
            <v>150000</v>
          </cell>
          <cell r="C4342" t="str">
            <v>UND</v>
          </cell>
          <cell r="D4342">
            <v>180000</v>
          </cell>
          <cell r="E4342">
            <v>28800</v>
          </cell>
          <cell r="F4342">
            <v>208800</v>
          </cell>
        </row>
        <row r="4343">
          <cell r="A4343" t="str">
            <v>SECCIONADOR MONOPOLAR 34.5KV 600AMP</v>
          </cell>
          <cell r="B4343">
            <v>217000</v>
          </cell>
          <cell r="C4343" t="str">
            <v>UND</v>
          </cell>
          <cell r="D4343">
            <v>260400</v>
          </cell>
          <cell r="E4343">
            <v>41664</v>
          </cell>
          <cell r="F4343">
            <v>302064</v>
          </cell>
        </row>
        <row r="4344">
          <cell r="A4344" t="str">
            <v>SECCIONADOR PARA B.T 250/630AMP PORTF.</v>
          </cell>
          <cell r="B4344">
            <v>61440</v>
          </cell>
          <cell r="C4344" t="str">
            <v>UND</v>
          </cell>
          <cell r="D4344">
            <v>73728</v>
          </cell>
          <cell r="E4344">
            <v>11796.48</v>
          </cell>
          <cell r="F4344">
            <v>85524</v>
          </cell>
        </row>
        <row r="4345">
          <cell r="A4345" t="str">
            <v>SECCIONADOR PARA B.T 400 A ( FUS. NH)</v>
          </cell>
          <cell r="B4345">
            <v>90000</v>
          </cell>
          <cell r="C4345" t="str">
            <v>UND</v>
          </cell>
          <cell r="D4345">
            <v>108000</v>
          </cell>
          <cell r="E4345">
            <v>17280</v>
          </cell>
          <cell r="F4345">
            <v>125280</v>
          </cell>
        </row>
        <row r="4346">
          <cell r="A4346" t="str">
            <v>SECCIONADOR PARA B.T 600 A ( FUS. NH)</v>
          </cell>
          <cell r="B4346">
            <v>61440</v>
          </cell>
          <cell r="C4346" t="str">
            <v>UND</v>
          </cell>
          <cell r="D4346">
            <v>73728</v>
          </cell>
          <cell r="E4346">
            <v>11796.48</v>
          </cell>
          <cell r="F4346">
            <v>85524</v>
          </cell>
        </row>
        <row r="4347">
          <cell r="A4347" t="str">
            <v>SECCIONADOR PARA B.T. 160 A.(FUS.N.H.)</v>
          </cell>
          <cell r="B4347">
            <v>63600</v>
          </cell>
          <cell r="C4347" t="str">
            <v>UND</v>
          </cell>
          <cell r="D4347">
            <v>76320</v>
          </cell>
          <cell r="E4347">
            <v>12211.2</v>
          </cell>
          <cell r="F4347">
            <v>88531</v>
          </cell>
        </row>
        <row r="4348">
          <cell r="A4348" t="str">
            <v>SECCIONADOR TRIP 17.5KV C/PORTA,C/PUE EX</v>
          </cell>
          <cell r="B4348">
            <v>4250000</v>
          </cell>
          <cell r="C4348" t="str">
            <v>UND</v>
          </cell>
          <cell r="D4348">
            <v>5100000</v>
          </cell>
          <cell r="E4348">
            <v>816000</v>
          </cell>
          <cell r="F4348">
            <v>5916000</v>
          </cell>
        </row>
        <row r="4349">
          <cell r="A4349" t="str">
            <v>SECCIONADOR TRIPOLAR 15 KV 400 AMP GALVA</v>
          </cell>
          <cell r="B4349">
            <v>2875000</v>
          </cell>
          <cell r="C4349" t="str">
            <v>UND</v>
          </cell>
          <cell r="D4349">
            <v>3450000</v>
          </cell>
          <cell r="E4349">
            <v>552000</v>
          </cell>
          <cell r="F4349">
            <v>4002000</v>
          </cell>
        </row>
        <row r="4350">
          <cell r="A4350" t="str">
            <v>SECCIONADOR TRIPOLAR 17.5KV 630A. SOCOL</v>
          </cell>
          <cell r="B4350">
            <v>1579116</v>
          </cell>
          <cell r="C4350" t="str">
            <v>UND</v>
          </cell>
          <cell r="D4350">
            <v>1894939.2</v>
          </cell>
          <cell r="E4350">
            <v>303190.272</v>
          </cell>
          <cell r="F4350">
            <v>2198129</v>
          </cell>
        </row>
        <row r="4351">
          <cell r="A4351" t="str">
            <v>SECCIONADOR TRIPOLAR 200AMP.</v>
          </cell>
          <cell r="B4351">
            <v>617300</v>
          </cell>
          <cell r="C4351" t="str">
            <v>UND</v>
          </cell>
          <cell r="D4351">
            <v>740760</v>
          </cell>
          <cell r="E4351">
            <v>118521.60000000001</v>
          </cell>
          <cell r="F4351">
            <v>859282</v>
          </cell>
          <cell r="H4351">
            <v>10.934984953460704</v>
          </cell>
        </row>
        <row r="4352">
          <cell r="A4352" t="str">
            <v>SECCIONADOR TRIPOLAR 34.5 KV  EXT. S/POR</v>
          </cell>
          <cell r="B4352">
            <v>2900000</v>
          </cell>
          <cell r="C4352" t="str">
            <v>UND</v>
          </cell>
          <cell r="D4352">
            <v>3480000</v>
          </cell>
          <cell r="E4352">
            <v>556800</v>
          </cell>
          <cell r="F4352">
            <v>4036800</v>
          </cell>
        </row>
        <row r="4353">
          <cell r="A4353" t="str">
            <v>SECCIONADOR TRIPOLAR 34.5 KV EXT.P.T</v>
          </cell>
          <cell r="B4353">
            <v>12600000</v>
          </cell>
          <cell r="C4353" t="str">
            <v>UND</v>
          </cell>
          <cell r="D4353">
            <v>15120000</v>
          </cell>
          <cell r="E4353">
            <v>2419200</v>
          </cell>
          <cell r="F4353">
            <v>17539200</v>
          </cell>
        </row>
        <row r="4354">
          <cell r="A4354" t="str">
            <v>SECCIONADOR TRIPOLAR BAJO CARGA 1000AMP</v>
          </cell>
          <cell r="B4354">
            <v>4004700</v>
          </cell>
          <cell r="C4354" t="str">
            <v>UND</v>
          </cell>
          <cell r="D4354">
            <v>4805640</v>
          </cell>
          <cell r="E4354">
            <v>768902.4</v>
          </cell>
          <cell r="F4354">
            <v>5574542</v>
          </cell>
        </row>
        <row r="4355">
          <cell r="A4355" t="str">
            <v>SECCIONADOR TRIPOLAR HORIZONTAL SBC617</v>
          </cell>
          <cell r="B4355">
            <v>2750000</v>
          </cell>
          <cell r="C4355" t="str">
            <v>UND</v>
          </cell>
          <cell r="D4355">
            <v>3300000</v>
          </cell>
          <cell r="E4355">
            <v>528000</v>
          </cell>
          <cell r="F4355">
            <v>3828000</v>
          </cell>
        </row>
        <row r="4356">
          <cell r="A4356" t="str">
            <v>SECCIONADOR TRIPOLAR THO.38KV - SFG</v>
          </cell>
          <cell r="B4356">
            <v>8300000</v>
          </cell>
          <cell r="C4356" t="str">
            <v>UND</v>
          </cell>
          <cell r="D4356">
            <v>9960000</v>
          </cell>
          <cell r="E4356">
            <v>1593600</v>
          </cell>
          <cell r="F4356">
            <v>11553600</v>
          </cell>
        </row>
        <row r="4357">
          <cell r="A4357" t="str">
            <v>SECCIONADOR TRIPOLAR VERTICAL SBC-617</v>
          </cell>
          <cell r="B4357">
            <v>1580000</v>
          </cell>
          <cell r="C4357" t="str">
            <v>UND</v>
          </cell>
          <cell r="D4357">
            <v>1896000</v>
          </cell>
          <cell r="E4357">
            <v>303360</v>
          </cell>
          <cell r="F4357">
            <v>2199360</v>
          </cell>
        </row>
        <row r="4358">
          <cell r="A4358" t="str">
            <v>SECUENCIAL CLIK</v>
          </cell>
          <cell r="B4358">
            <v>5000</v>
          </cell>
          <cell r="C4358" t="str">
            <v>UND</v>
          </cell>
          <cell r="D4358">
            <v>6000</v>
          </cell>
          <cell r="E4358">
            <v>960</v>
          </cell>
          <cell r="F4358">
            <v>6960</v>
          </cell>
        </row>
        <row r="4359">
          <cell r="A4359" t="str">
            <v>SEGUETA PARA LAMINA</v>
          </cell>
          <cell r="B4359">
            <v>1800</v>
          </cell>
          <cell r="C4359" t="str">
            <v>UND</v>
          </cell>
          <cell r="D4359">
            <v>2160</v>
          </cell>
          <cell r="E4359">
            <v>345.6</v>
          </cell>
          <cell r="F4359">
            <v>2506</v>
          </cell>
        </row>
        <row r="4360">
          <cell r="A4360" t="str">
            <v>SELECTOR 2 POSICIONES FIJO TEND</v>
          </cell>
          <cell r="B4360">
            <v>3122</v>
          </cell>
          <cell r="C4360" t="str">
            <v>UND</v>
          </cell>
          <cell r="D4360">
            <v>3746.3999999999996</v>
          </cell>
          <cell r="E4360">
            <v>599.42399999999998</v>
          </cell>
          <cell r="F4360">
            <v>4346</v>
          </cell>
        </row>
        <row r="4361">
          <cell r="A4361" t="str">
            <v>SELECTOR 3 POSICIONES NEGRO ABB</v>
          </cell>
          <cell r="B4361">
            <v>27561</v>
          </cell>
          <cell r="C4361" t="str">
            <v>UND</v>
          </cell>
          <cell r="D4361">
            <v>33073.199999999997</v>
          </cell>
          <cell r="E4361">
            <v>5291.7119999999995</v>
          </cell>
          <cell r="F4361">
            <v>38365</v>
          </cell>
        </row>
        <row r="4362">
          <cell r="A4362" t="str">
            <v>SELECTOR CLOSE-TRIP YLOCALREMOTO4CONCM</v>
          </cell>
          <cell r="B4362">
            <v>948600</v>
          </cell>
          <cell r="C4362" t="str">
            <v>UND</v>
          </cell>
          <cell r="D4362">
            <v>1138320</v>
          </cell>
          <cell r="E4362">
            <v>182131.20000000001</v>
          </cell>
          <cell r="F4362">
            <v>1320451</v>
          </cell>
        </row>
        <row r="4363">
          <cell r="A4363" t="str">
            <v>SELECTOR CON LUZ PILOTO ROJO</v>
          </cell>
          <cell r="B4363">
            <v>107000</v>
          </cell>
          <cell r="C4363" t="str">
            <v>UND</v>
          </cell>
          <cell r="D4363">
            <v>128400</v>
          </cell>
          <cell r="E4363">
            <v>20544</v>
          </cell>
          <cell r="F4363">
            <v>148944</v>
          </cell>
        </row>
        <row r="4364">
          <cell r="A4364" t="str">
            <v>SELECTOR DE DISCREPANCIA CPS-55</v>
          </cell>
          <cell r="B4364">
            <v>400000</v>
          </cell>
          <cell r="C4364" t="str">
            <v>UND</v>
          </cell>
          <cell r="D4364">
            <v>480000</v>
          </cell>
          <cell r="E4364">
            <v>76800</v>
          </cell>
          <cell r="F4364">
            <v>556800</v>
          </cell>
        </row>
        <row r="4365">
          <cell r="A4365" t="str">
            <v>SELECTOR ILUMINADO 2 POSICIONES FIJO AMA</v>
          </cell>
          <cell r="B4365">
            <v>3206</v>
          </cell>
          <cell r="C4365" t="str">
            <v>UND</v>
          </cell>
          <cell r="D4365">
            <v>3847.2</v>
          </cell>
          <cell r="E4365">
            <v>615.55200000000002</v>
          </cell>
          <cell r="F4365">
            <v>4463</v>
          </cell>
        </row>
        <row r="4366">
          <cell r="A4366" t="str">
            <v>SELECTOR ILUMINADO 2 POSICIONES FIJO ROJ</v>
          </cell>
          <cell r="B4366">
            <v>3206</v>
          </cell>
          <cell r="C4366" t="str">
            <v>UND</v>
          </cell>
          <cell r="D4366">
            <v>3847.2</v>
          </cell>
          <cell r="E4366">
            <v>615.55200000000002</v>
          </cell>
          <cell r="F4366">
            <v>4463</v>
          </cell>
        </row>
        <row r="4367">
          <cell r="A4367" t="str">
            <v>SELECTOR LUMINOSO VERDE'RETORNO</v>
          </cell>
          <cell r="B4367">
            <v>37500</v>
          </cell>
          <cell r="C4367" t="str">
            <v>UND</v>
          </cell>
          <cell r="D4367">
            <v>45000</v>
          </cell>
          <cell r="E4367">
            <v>7200</v>
          </cell>
          <cell r="F4367">
            <v>52200</v>
          </cell>
        </row>
        <row r="4368">
          <cell r="A4368" t="str">
            <v>SELECTRO 7 POSICIONES PARA VOLTIMETRO</v>
          </cell>
          <cell r="B4368">
            <v>54060</v>
          </cell>
          <cell r="C4368" t="str">
            <v>UND</v>
          </cell>
          <cell r="D4368">
            <v>64872</v>
          </cell>
          <cell r="E4368">
            <v>10379.52</v>
          </cell>
          <cell r="F4368">
            <v>75252</v>
          </cell>
        </row>
        <row r="4369">
          <cell r="A4369" t="str">
            <v>SELLADOR DE TUBERIA LOCTITE</v>
          </cell>
          <cell r="B4369">
            <v>728</v>
          </cell>
          <cell r="C4369" t="str">
            <v>UND</v>
          </cell>
          <cell r="D4369">
            <v>873.6</v>
          </cell>
          <cell r="E4369">
            <v>139.77600000000001</v>
          </cell>
          <cell r="F4369">
            <v>1013</v>
          </cell>
        </row>
        <row r="4370">
          <cell r="A4370" t="str">
            <v>SELLADOR XSVH-1 1/2 ILURAM</v>
          </cell>
          <cell r="B4370">
            <v>8400</v>
          </cell>
          <cell r="C4370" t="str">
            <v>UND</v>
          </cell>
          <cell r="D4370">
            <v>10080</v>
          </cell>
          <cell r="E4370">
            <v>1612.8</v>
          </cell>
          <cell r="F4370">
            <v>11693</v>
          </cell>
        </row>
        <row r="4371">
          <cell r="A4371" t="str">
            <v>SELLADOR XSVH-3 ILURAM</v>
          </cell>
          <cell r="B4371">
            <v>11340</v>
          </cell>
          <cell r="C4371" t="str">
            <v>UND</v>
          </cell>
          <cell r="D4371">
            <v>13608</v>
          </cell>
          <cell r="E4371">
            <v>2177.2800000000002</v>
          </cell>
          <cell r="F4371">
            <v>15785</v>
          </cell>
        </row>
        <row r="4372">
          <cell r="A4372" t="str">
            <v>SELLADOR XSVH-4 11/4 ILURAM</v>
          </cell>
          <cell r="B4372">
            <v>18620</v>
          </cell>
          <cell r="C4372" t="str">
            <v>UND</v>
          </cell>
          <cell r="D4372">
            <v>22344</v>
          </cell>
          <cell r="E4372">
            <v>3575.04</v>
          </cell>
          <cell r="F4372">
            <v>25919</v>
          </cell>
        </row>
        <row r="4373">
          <cell r="A4373" t="str">
            <v>SELLO MECANICO</v>
          </cell>
          <cell r="B4373">
            <v>10640</v>
          </cell>
          <cell r="C4373" t="str">
            <v>UND</v>
          </cell>
          <cell r="D4373">
            <v>12768</v>
          </cell>
          <cell r="E4373">
            <v>2042.88</v>
          </cell>
          <cell r="F4373">
            <v>14811</v>
          </cell>
        </row>
        <row r="4374">
          <cell r="A4374" t="str">
            <v>SELLO MECANICO</v>
          </cell>
          <cell r="B4374">
            <v>10640</v>
          </cell>
          <cell r="C4374" t="str">
            <v>UND</v>
          </cell>
          <cell r="D4374">
            <v>12768</v>
          </cell>
          <cell r="E4374">
            <v>2042.88</v>
          </cell>
          <cell r="F4374">
            <v>14811</v>
          </cell>
        </row>
        <row r="4375">
          <cell r="A4375" t="str">
            <v>SELTRONIC 3X(400-800)A WH</v>
          </cell>
          <cell r="B4375">
            <v>956018.8125</v>
          </cell>
          <cell r="C4375" t="str">
            <v>UND</v>
          </cell>
          <cell r="D4375">
            <v>1147222.575</v>
          </cell>
          <cell r="E4375">
            <v>183555.61199999999</v>
          </cell>
          <cell r="F4375">
            <v>1330778</v>
          </cell>
        </row>
        <row r="4376">
          <cell r="A4376" t="str">
            <v>SELTRONIC 3X(400-800)A WH</v>
          </cell>
          <cell r="B4376">
            <v>1130245.625</v>
          </cell>
          <cell r="C4376" t="str">
            <v>UND</v>
          </cell>
          <cell r="D4376">
            <v>1356294.75</v>
          </cell>
          <cell r="E4376">
            <v>217007.16</v>
          </cell>
          <cell r="F4376">
            <v>1573302</v>
          </cell>
        </row>
        <row r="4377">
          <cell r="A4377" t="str">
            <v>SEÑALIZACION LUMINOSA</v>
          </cell>
          <cell r="B4377">
            <v>24205</v>
          </cell>
          <cell r="C4377" t="str">
            <v>UND</v>
          </cell>
          <cell r="D4377">
            <v>29046</v>
          </cell>
          <cell r="E4377">
            <v>4647.3599999999997</v>
          </cell>
          <cell r="F4377">
            <v>33693</v>
          </cell>
        </row>
        <row r="4378">
          <cell r="A4378" t="str">
            <v>SENSOR</v>
          </cell>
          <cell r="B4378">
            <v>264000</v>
          </cell>
          <cell r="C4378" t="str">
            <v>UND</v>
          </cell>
          <cell r="D4378">
            <v>316800</v>
          </cell>
          <cell r="E4378">
            <v>50688</v>
          </cell>
          <cell r="F4378">
            <v>367488</v>
          </cell>
        </row>
        <row r="4379">
          <cell r="A4379" t="str">
            <v>SEPARACION SENCILLA LEGRAN REF.30866</v>
          </cell>
          <cell r="B4379">
            <v>9600</v>
          </cell>
          <cell r="C4379" t="str">
            <v>UND</v>
          </cell>
          <cell r="D4379">
            <v>11520</v>
          </cell>
          <cell r="E4379">
            <v>1843.2</v>
          </cell>
          <cell r="F4379">
            <v>13363</v>
          </cell>
        </row>
        <row r="4380">
          <cell r="A4380" t="str">
            <v>SIKA  ENDURECEDOR -2</v>
          </cell>
          <cell r="B4380">
            <v>30000</v>
          </cell>
          <cell r="C4380" t="str">
            <v>UND</v>
          </cell>
          <cell r="D4380">
            <v>36000</v>
          </cell>
          <cell r="E4380">
            <v>5760</v>
          </cell>
          <cell r="F4380">
            <v>41760</v>
          </cell>
        </row>
        <row r="4381">
          <cell r="A4381" t="str">
            <v>SILICAGEL</v>
          </cell>
          <cell r="B4381">
            <v>60000</v>
          </cell>
          <cell r="C4381" t="str">
            <v>UND</v>
          </cell>
          <cell r="D4381">
            <v>72000</v>
          </cell>
          <cell r="E4381">
            <v>11520</v>
          </cell>
          <cell r="F4381">
            <v>83520</v>
          </cell>
        </row>
        <row r="4382">
          <cell r="A4382" t="str">
            <v>SILICONA TRANSPARENTE EN TUBO</v>
          </cell>
          <cell r="B4382">
            <v>6325</v>
          </cell>
          <cell r="C4382" t="str">
            <v>UND</v>
          </cell>
          <cell r="D4382">
            <v>7590</v>
          </cell>
          <cell r="E4382">
            <v>1214.4000000000001</v>
          </cell>
          <cell r="F4382">
            <v>8804</v>
          </cell>
        </row>
        <row r="4383">
          <cell r="A4383" t="str">
            <v>SILLA P/CTA MADERA EEB</v>
          </cell>
          <cell r="B4383">
            <v>2640</v>
          </cell>
          <cell r="C4383" t="str">
            <v>UND</v>
          </cell>
          <cell r="D4383">
            <v>3168</v>
          </cell>
          <cell r="E4383">
            <v>506.88</v>
          </cell>
          <cell r="F4383">
            <v>3675</v>
          </cell>
        </row>
        <row r="4384">
          <cell r="A4384" t="str">
            <v>SILLA TIPO ICEL</v>
          </cell>
          <cell r="B4384">
            <v>2640</v>
          </cell>
          <cell r="C4384" t="str">
            <v>UND</v>
          </cell>
          <cell r="D4384">
            <v>3168</v>
          </cell>
          <cell r="E4384">
            <v>506.88</v>
          </cell>
          <cell r="F4384">
            <v>3675</v>
          </cell>
        </row>
        <row r="4385">
          <cell r="A4385" t="str">
            <v>SILLA Y/O REPISA TRAFO - ANGU.21/4 X90X8</v>
          </cell>
          <cell r="B4385">
            <v>98500</v>
          </cell>
          <cell r="C4385" t="str">
            <v>UND</v>
          </cell>
          <cell r="D4385">
            <v>118200</v>
          </cell>
          <cell r="E4385">
            <v>18912</v>
          </cell>
          <cell r="F4385">
            <v>137112</v>
          </cell>
        </row>
        <row r="4386">
          <cell r="A4386" t="str">
            <v>SILLA Y/O REPIZA SOPORTE TRAFO  60X70</v>
          </cell>
          <cell r="B4386">
            <v>57000</v>
          </cell>
          <cell r="C4386" t="str">
            <v>UND</v>
          </cell>
          <cell r="D4386">
            <v>68400</v>
          </cell>
          <cell r="E4386">
            <v>10944</v>
          </cell>
          <cell r="F4386">
            <v>79344</v>
          </cell>
        </row>
        <row r="4387">
          <cell r="A4387" t="str">
            <v>SINTESOLDA /RAPIDO</v>
          </cell>
          <cell r="B4387">
            <v>2500</v>
          </cell>
          <cell r="C4387" t="str">
            <v>UND</v>
          </cell>
          <cell r="D4387">
            <v>3000</v>
          </cell>
          <cell r="E4387">
            <v>480</v>
          </cell>
          <cell r="F4387">
            <v>3480</v>
          </cell>
        </row>
        <row r="4388">
          <cell r="A4388" t="str">
            <v>SIRENA 110 VAC. 04 MA. 108 DB</v>
          </cell>
          <cell r="B4388">
            <v>23800</v>
          </cell>
          <cell r="C4388" t="str">
            <v>UND</v>
          </cell>
          <cell r="D4388">
            <v>28560</v>
          </cell>
          <cell r="E4388">
            <v>4569.6000000000004</v>
          </cell>
          <cell r="F4388">
            <v>33130</v>
          </cell>
        </row>
        <row r="4389">
          <cell r="A4389" t="str">
            <v>SIRENA DE EXPANSION (MARCO SEGUETA PLAST</v>
          </cell>
          <cell r="B4389">
            <v>1610</v>
          </cell>
          <cell r="C4389" t="str">
            <v>UND</v>
          </cell>
          <cell r="D4389">
            <v>1932</v>
          </cell>
          <cell r="E4389">
            <v>309.12</v>
          </cell>
          <cell r="F4389">
            <v>2241</v>
          </cell>
        </row>
        <row r="4390">
          <cell r="A4390" t="str">
            <v>SISTEMA DE CIERRE HERMETICO TDUX-1000</v>
          </cell>
          <cell r="B4390">
            <v>24297.900390625004</v>
          </cell>
          <cell r="C4390" t="str">
            <v>UND</v>
          </cell>
          <cell r="D4390">
            <v>29157.480468750004</v>
          </cell>
          <cell r="E4390">
            <v>4665.1968750000005</v>
          </cell>
          <cell r="F4390">
            <v>33823</v>
          </cell>
        </row>
        <row r="4391">
          <cell r="A4391" t="str">
            <v>SISTEMA REFLEX 24-240V AC/DC</v>
          </cell>
          <cell r="B4391">
            <v>513000</v>
          </cell>
          <cell r="C4391" t="str">
            <v>UND</v>
          </cell>
          <cell r="D4391">
            <v>615600</v>
          </cell>
          <cell r="E4391">
            <v>98496</v>
          </cell>
          <cell r="F4391">
            <v>714096</v>
          </cell>
        </row>
        <row r="4392">
          <cell r="A4392" t="str">
            <v>SISTEMA REFLEX 2AMP</v>
          </cell>
          <cell r="B4392">
            <v>270000</v>
          </cell>
          <cell r="C4392" t="str">
            <v>UND</v>
          </cell>
          <cell r="D4392">
            <v>324000</v>
          </cell>
          <cell r="E4392">
            <v>51840</v>
          </cell>
          <cell r="F4392">
            <v>375840</v>
          </cell>
        </row>
        <row r="4393">
          <cell r="A4393" t="str">
            <v>SMOUV 45MM</v>
          </cell>
          <cell r="B4393">
            <v>357.5</v>
          </cell>
          <cell r="C4393" t="str">
            <v>UND</v>
          </cell>
          <cell r="D4393">
            <v>429</v>
          </cell>
          <cell r="E4393">
            <v>68.64</v>
          </cell>
          <cell r="F4393">
            <v>498</v>
          </cell>
        </row>
        <row r="4394">
          <cell r="A4394" t="str">
            <v>SOCKETS FLUORESCENTE HEMBRA</v>
          </cell>
          <cell r="B4394">
            <v>4200</v>
          </cell>
          <cell r="C4394" t="str">
            <v>UND</v>
          </cell>
          <cell r="D4394">
            <v>5040</v>
          </cell>
          <cell r="E4394">
            <v>806.4</v>
          </cell>
          <cell r="F4394">
            <v>5846</v>
          </cell>
        </row>
        <row r="4395">
          <cell r="A4395" t="str">
            <v>SOCKETS FLUORESCENTE HEMBRA AVE</v>
          </cell>
          <cell r="B4395">
            <v>1700</v>
          </cell>
          <cell r="C4395" t="str">
            <v>UND</v>
          </cell>
          <cell r="D4395">
            <v>2040</v>
          </cell>
          <cell r="E4395">
            <v>326.40000000000003</v>
          </cell>
          <cell r="F4395">
            <v>2366</v>
          </cell>
        </row>
        <row r="4396">
          <cell r="A4396" t="str">
            <v>SOCKETS PORTAFUSIBLE VIDRIO AEREO</v>
          </cell>
          <cell r="B4396">
            <v>420</v>
          </cell>
          <cell r="C4396" t="str">
            <v>UND</v>
          </cell>
          <cell r="D4396">
            <v>504</v>
          </cell>
          <cell r="E4396">
            <v>80.64</v>
          </cell>
          <cell r="F4396">
            <v>585</v>
          </cell>
        </row>
        <row r="4397">
          <cell r="A4397" t="str">
            <v>SOCKETS SLIM JUEGO IMET</v>
          </cell>
          <cell r="B4397">
            <v>1156</v>
          </cell>
          <cell r="C4397" t="str">
            <v>UND</v>
          </cell>
          <cell r="D4397">
            <v>1387.2</v>
          </cell>
          <cell r="E4397">
            <v>221.952</v>
          </cell>
          <cell r="F4397">
            <v>1609</v>
          </cell>
        </row>
        <row r="4398">
          <cell r="A4398" t="str">
            <v>SOCKETS SLIM MACHO</v>
          </cell>
          <cell r="B4398">
            <v>1700</v>
          </cell>
          <cell r="C4398" t="str">
            <v>UND</v>
          </cell>
          <cell r="D4398">
            <v>2040</v>
          </cell>
          <cell r="E4398">
            <v>326.40000000000003</v>
          </cell>
          <cell r="F4398">
            <v>2366</v>
          </cell>
        </row>
        <row r="4399">
          <cell r="A4399" t="str">
            <v>SOCKETS SLINE HEMBRA</v>
          </cell>
          <cell r="B4399">
            <v>630</v>
          </cell>
          <cell r="C4399" t="str">
            <v>UND</v>
          </cell>
          <cell r="D4399">
            <v>756</v>
          </cell>
          <cell r="E4399">
            <v>120.96000000000001</v>
          </cell>
          <cell r="F4399">
            <v>877</v>
          </cell>
        </row>
        <row r="4400">
          <cell r="A4400" t="str">
            <v>SOCKETS SLINE HEMBRA AVE</v>
          </cell>
          <cell r="B4400">
            <v>630</v>
          </cell>
          <cell r="C4400" t="str">
            <v>UND</v>
          </cell>
          <cell r="D4400">
            <v>756</v>
          </cell>
          <cell r="E4400">
            <v>120.96000000000001</v>
          </cell>
          <cell r="F4400">
            <v>877</v>
          </cell>
        </row>
        <row r="4401">
          <cell r="A4401" t="str">
            <v>SOCKETS SLINE HEMBRA IMET</v>
          </cell>
          <cell r="B4401">
            <v>630</v>
          </cell>
          <cell r="C4401" t="str">
            <v>UND</v>
          </cell>
          <cell r="D4401">
            <v>756</v>
          </cell>
          <cell r="E4401">
            <v>120.96000000000001</v>
          </cell>
          <cell r="F4401">
            <v>877</v>
          </cell>
        </row>
        <row r="4402">
          <cell r="A4402" t="str">
            <v>SOCKETS SLINE MACHO</v>
          </cell>
          <cell r="B4402">
            <v>630</v>
          </cell>
          <cell r="C4402" t="str">
            <v>UND</v>
          </cell>
          <cell r="D4402">
            <v>756</v>
          </cell>
          <cell r="E4402">
            <v>120.96000000000001</v>
          </cell>
          <cell r="F4402">
            <v>877</v>
          </cell>
        </row>
        <row r="4403">
          <cell r="A4403" t="str">
            <v>SOLDADURA CADWELL 115GRS</v>
          </cell>
          <cell r="B4403">
            <v>6268</v>
          </cell>
          <cell r="C4403" t="str">
            <v>UND</v>
          </cell>
          <cell r="D4403">
            <v>7521.5999999999995</v>
          </cell>
          <cell r="E4403">
            <v>1203.4559999999999</v>
          </cell>
          <cell r="F4403">
            <v>8725</v>
          </cell>
        </row>
        <row r="4404">
          <cell r="A4404" t="str">
            <v>SOLDADURA CADWELL 150GRS</v>
          </cell>
          <cell r="B4404">
            <v>7659</v>
          </cell>
          <cell r="C4404" t="str">
            <v>UND</v>
          </cell>
          <cell r="D4404">
            <v>9190.7999999999993</v>
          </cell>
          <cell r="E4404">
            <v>1470.528</v>
          </cell>
          <cell r="F4404">
            <v>10661</v>
          </cell>
        </row>
        <row r="4405">
          <cell r="A4405" t="str">
            <v>SOLDADURA CADWELL 200GRS</v>
          </cell>
          <cell r="B4405">
            <v>9890</v>
          </cell>
          <cell r="C4405" t="str">
            <v>UND</v>
          </cell>
          <cell r="D4405">
            <v>11868</v>
          </cell>
          <cell r="E4405">
            <v>1898.88</v>
          </cell>
          <cell r="F4405">
            <v>13767</v>
          </cell>
        </row>
        <row r="4406">
          <cell r="A4406" t="str">
            <v>SOLDADURA CADWELL 250GRS</v>
          </cell>
          <cell r="B4406">
            <v>14200</v>
          </cell>
          <cell r="C4406" t="str">
            <v>UND</v>
          </cell>
          <cell r="D4406">
            <v>17040</v>
          </cell>
          <cell r="E4406">
            <v>2726.4</v>
          </cell>
          <cell r="F4406">
            <v>19766</v>
          </cell>
        </row>
        <row r="4407">
          <cell r="A4407" t="str">
            <v>SOLDADURA CADWELL 32GRS</v>
          </cell>
          <cell r="B4407">
            <v>2910</v>
          </cell>
          <cell r="C4407" t="str">
            <v>UND</v>
          </cell>
          <cell r="D4407">
            <v>3492</v>
          </cell>
          <cell r="E4407">
            <v>558.72</v>
          </cell>
          <cell r="F4407">
            <v>4051</v>
          </cell>
        </row>
        <row r="4408">
          <cell r="A4408" t="str">
            <v>SOLDADURA CADWELL 45GRS</v>
          </cell>
          <cell r="B4408">
            <v>3131</v>
          </cell>
          <cell r="C4408" t="str">
            <v>UND</v>
          </cell>
          <cell r="D4408">
            <v>3757.2</v>
          </cell>
          <cell r="E4408">
            <v>601.15199999999993</v>
          </cell>
          <cell r="F4408">
            <v>4358</v>
          </cell>
        </row>
        <row r="4409">
          <cell r="A4409" t="str">
            <v>SOLDADURA CADWELL 65GRS</v>
          </cell>
          <cell r="B4409">
            <v>3830</v>
          </cell>
          <cell r="C4409" t="str">
            <v>UND</v>
          </cell>
          <cell r="D4409">
            <v>4596</v>
          </cell>
          <cell r="E4409">
            <v>735.36</v>
          </cell>
          <cell r="F4409">
            <v>5331</v>
          </cell>
        </row>
        <row r="4410">
          <cell r="A4410" t="str">
            <v>SOLDADURA CADWELL 90GRS</v>
          </cell>
          <cell r="B4410">
            <v>4888</v>
          </cell>
          <cell r="C4410" t="str">
            <v>UND</v>
          </cell>
          <cell r="D4410">
            <v>5865.5999999999995</v>
          </cell>
          <cell r="E4410">
            <v>938.49599999999998</v>
          </cell>
          <cell r="F4410">
            <v>6804</v>
          </cell>
        </row>
        <row r="4411">
          <cell r="A4411" t="str">
            <v>SOLDADURA ESTA¥O 1/16 PAQUETE RADIOKASTE</v>
          </cell>
          <cell r="B4411">
            <v>448</v>
          </cell>
          <cell r="C4411" t="str">
            <v>UND</v>
          </cell>
          <cell r="D4411">
            <v>537.6</v>
          </cell>
          <cell r="E4411">
            <v>86.016000000000005</v>
          </cell>
          <cell r="F4411">
            <v>624</v>
          </cell>
        </row>
        <row r="4412">
          <cell r="A4412" t="str">
            <v>SOLDADURA PVC 1/4"</v>
          </cell>
          <cell r="B4412">
            <v>29429</v>
          </cell>
          <cell r="C4412" t="str">
            <v>UND</v>
          </cell>
          <cell r="D4412">
            <v>35314.799999999996</v>
          </cell>
          <cell r="E4412">
            <v>5650.3679999999995</v>
          </cell>
          <cell r="F4412">
            <v>40965</v>
          </cell>
        </row>
        <row r="4413">
          <cell r="A4413" t="str">
            <v>SOLDADURA PVC 1/8</v>
          </cell>
          <cell r="B4413">
            <v>15231</v>
          </cell>
          <cell r="C4413" t="str">
            <v>UND</v>
          </cell>
          <cell r="D4413">
            <v>18277.2</v>
          </cell>
          <cell r="E4413">
            <v>2924.3520000000003</v>
          </cell>
          <cell r="F4413">
            <v>21202</v>
          </cell>
        </row>
        <row r="4414">
          <cell r="A4414" t="str">
            <v>SOPORTE B5S (BASE)  "TICINO"</v>
          </cell>
          <cell r="B4414">
            <v>729</v>
          </cell>
          <cell r="C4414" t="str">
            <v>UND</v>
          </cell>
          <cell r="D4414">
            <v>874.8</v>
          </cell>
          <cell r="E4414">
            <v>139.96799999999999</v>
          </cell>
          <cell r="F4414">
            <v>1015</v>
          </cell>
        </row>
        <row r="4415">
          <cell r="A4415" t="str">
            <v>SOPORTE DIAGONAL 1/8X120MM</v>
          </cell>
          <cell r="B4415">
            <v>2980</v>
          </cell>
          <cell r="C4415" t="str">
            <v>UND</v>
          </cell>
          <cell r="D4415">
            <v>3576</v>
          </cell>
          <cell r="E4415">
            <v>572.16</v>
          </cell>
          <cell r="F4415">
            <v>4148</v>
          </cell>
        </row>
        <row r="4416">
          <cell r="A4416" t="str">
            <v>SOPORTE FIJO PS 1500</v>
          </cell>
          <cell r="B4416">
            <v>3200</v>
          </cell>
          <cell r="C4416" t="str">
            <v>UND</v>
          </cell>
          <cell r="D4416">
            <v>3840</v>
          </cell>
          <cell r="E4416">
            <v>614.4</v>
          </cell>
          <cell r="F4416">
            <v>4454</v>
          </cell>
        </row>
        <row r="4417">
          <cell r="A4417" t="str">
            <v>SOPORTE P/RELE D09/D18</v>
          </cell>
          <cell r="B4417">
            <v>19000</v>
          </cell>
          <cell r="C4417" t="str">
            <v>UND</v>
          </cell>
          <cell r="D4417">
            <v>22800</v>
          </cell>
          <cell r="E4417">
            <v>3648</v>
          </cell>
          <cell r="F4417">
            <v>26448</v>
          </cell>
        </row>
        <row r="4418">
          <cell r="A4418" t="str">
            <v>SOPORTE P/RELE D25/D32</v>
          </cell>
          <cell r="B4418">
            <v>34000</v>
          </cell>
          <cell r="C4418" t="str">
            <v>UND</v>
          </cell>
          <cell r="D4418">
            <v>40800</v>
          </cell>
          <cell r="E4418">
            <v>6528</v>
          </cell>
          <cell r="F4418">
            <v>47328</v>
          </cell>
        </row>
        <row r="4419">
          <cell r="A4419" t="str">
            <v>SOPORTE P/RELE D40....</v>
          </cell>
          <cell r="B4419">
            <v>39000</v>
          </cell>
          <cell r="C4419" t="str">
            <v>UND</v>
          </cell>
          <cell r="D4419">
            <v>46800</v>
          </cell>
          <cell r="E4419">
            <v>7488</v>
          </cell>
          <cell r="F4419">
            <v>54288</v>
          </cell>
        </row>
        <row r="4420">
          <cell r="A4420" t="str">
            <v>SOPORTE PARA PROTECCIONES EN 34,5 KV</v>
          </cell>
          <cell r="B4420">
            <v>2990</v>
          </cell>
          <cell r="C4420" t="str">
            <v>UND</v>
          </cell>
          <cell r="D4420">
            <v>3588</v>
          </cell>
          <cell r="E4420">
            <v>574.08000000000004</v>
          </cell>
          <cell r="F4420">
            <v>4162</v>
          </cell>
        </row>
        <row r="4421">
          <cell r="A4421" t="str">
            <v>SOPORTE PARA RELE</v>
          </cell>
          <cell r="B4421">
            <v>20297.199218749996</v>
          </cell>
          <cell r="C4421" t="str">
            <v>UND</v>
          </cell>
          <cell r="D4421">
            <v>24356.639062499995</v>
          </cell>
          <cell r="E4421">
            <v>3897.062249999999</v>
          </cell>
          <cell r="F4421">
            <v>28254</v>
          </cell>
        </row>
        <row r="4422">
          <cell r="A4422" t="str">
            <v>SOPORTE PARA RELE T25DU32 ABB</v>
          </cell>
          <cell r="B4422">
            <v>20727</v>
          </cell>
          <cell r="C4422" t="str">
            <v>UND</v>
          </cell>
          <cell r="D4422">
            <v>24872.399999999998</v>
          </cell>
          <cell r="E4422">
            <v>3979.5839999999998</v>
          </cell>
          <cell r="F4422">
            <v>28852</v>
          </cell>
        </row>
        <row r="4423">
          <cell r="A4423" t="str">
            <v>SOPORTE REF.CS-2P</v>
          </cell>
          <cell r="B4423">
            <v>2000</v>
          </cell>
          <cell r="C4423" t="str">
            <v>UND</v>
          </cell>
          <cell r="D4423">
            <v>2400</v>
          </cell>
          <cell r="E4423">
            <v>384</v>
          </cell>
          <cell r="F4423">
            <v>2784</v>
          </cell>
        </row>
        <row r="4424">
          <cell r="A4424" t="str">
            <v>SOPORTE REF:CS-2F</v>
          </cell>
          <cell r="B4424">
            <v>2000</v>
          </cell>
          <cell r="C4424" t="str">
            <v>UND</v>
          </cell>
          <cell r="D4424">
            <v>2400</v>
          </cell>
          <cell r="E4424">
            <v>384</v>
          </cell>
          <cell r="F4424">
            <v>2784</v>
          </cell>
        </row>
        <row r="4425">
          <cell r="A4425" t="str">
            <v>SOPORTE RELE</v>
          </cell>
          <cell r="B4425">
            <v>15078</v>
          </cell>
          <cell r="C4425" t="str">
            <v>UND</v>
          </cell>
          <cell r="D4425">
            <v>18093.599999999999</v>
          </cell>
          <cell r="E4425">
            <v>2894.9759999999997</v>
          </cell>
          <cell r="F4425">
            <v>20989</v>
          </cell>
        </row>
        <row r="4426">
          <cell r="A4426" t="str">
            <v>SOPORTE TERMINAL PREMOLDEADO No.1/0 35 KV XLPE</v>
          </cell>
          <cell r="B4426">
            <v>3900</v>
          </cell>
          <cell r="C4426" t="str">
            <v>UND</v>
          </cell>
          <cell r="D4426">
            <v>4680</v>
          </cell>
          <cell r="E4426">
            <v>748.80000000000007</v>
          </cell>
          <cell r="F4426">
            <v>5429</v>
          </cell>
        </row>
        <row r="4427">
          <cell r="A4427" t="str">
            <v>SPLITER DOBLE SALIDA</v>
          </cell>
          <cell r="B4427">
            <v>892</v>
          </cell>
          <cell r="C4427" t="str">
            <v>UND</v>
          </cell>
          <cell r="D4427">
            <v>1070.3999999999999</v>
          </cell>
          <cell r="E4427">
            <v>171.26399999999998</v>
          </cell>
          <cell r="F4427">
            <v>1242</v>
          </cell>
        </row>
        <row r="4428">
          <cell r="A4428" t="str">
            <v>STARTER 20W</v>
          </cell>
          <cell r="B4428">
            <v>210</v>
          </cell>
          <cell r="C4428" t="str">
            <v>UND</v>
          </cell>
          <cell r="D4428">
            <v>252</v>
          </cell>
          <cell r="E4428">
            <v>40.32</v>
          </cell>
          <cell r="F4428">
            <v>292</v>
          </cell>
        </row>
        <row r="4429">
          <cell r="A4429" t="str">
            <v>STARTER 20W VARIAS MARCAS</v>
          </cell>
          <cell r="B4429">
            <v>250</v>
          </cell>
          <cell r="C4429" t="str">
            <v>UND</v>
          </cell>
          <cell r="D4429">
            <v>300</v>
          </cell>
          <cell r="E4429">
            <v>48</v>
          </cell>
          <cell r="F4429">
            <v>348</v>
          </cell>
        </row>
        <row r="4430">
          <cell r="A4430" t="str">
            <v>STARTER 40W FS-4</v>
          </cell>
          <cell r="B4430">
            <v>210</v>
          </cell>
          <cell r="C4430" t="str">
            <v>UND</v>
          </cell>
          <cell r="D4430">
            <v>252</v>
          </cell>
          <cell r="E4430">
            <v>40.32</v>
          </cell>
          <cell r="F4430">
            <v>292</v>
          </cell>
        </row>
        <row r="4431">
          <cell r="A4431" t="str">
            <v>STARTER 40W FS-4 WORLA</v>
          </cell>
          <cell r="B4431">
            <v>250</v>
          </cell>
          <cell r="C4431" t="str">
            <v>UND</v>
          </cell>
          <cell r="D4431">
            <v>300</v>
          </cell>
          <cell r="E4431">
            <v>48</v>
          </cell>
          <cell r="F4431">
            <v>348</v>
          </cell>
        </row>
        <row r="4432">
          <cell r="A4432" t="str">
            <v>SUB-BASE AISLANTE PARA PARARRAYOS</v>
          </cell>
          <cell r="B4432">
            <v>255645</v>
          </cell>
          <cell r="C4432" t="str">
            <v>UND</v>
          </cell>
          <cell r="D4432">
            <v>306774</v>
          </cell>
          <cell r="E4432">
            <v>49083.840000000004</v>
          </cell>
          <cell r="F4432">
            <v>355858</v>
          </cell>
        </row>
        <row r="4433">
          <cell r="A4433" t="str">
            <v>SUBCONJUNTO 1NA</v>
          </cell>
          <cell r="B4433">
            <v>12000</v>
          </cell>
          <cell r="C4433" t="str">
            <v>UND</v>
          </cell>
          <cell r="D4433">
            <v>14400</v>
          </cell>
          <cell r="E4433">
            <v>2304</v>
          </cell>
          <cell r="F4433">
            <v>16704</v>
          </cell>
        </row>
        <row r="4434">
          <cell r="A4434" t="str">
            <v>SUBCONJUNTO 1NA PARA XA2-B</v>
          </cell>
          <cell r="B4434">
            <v>27000</v>
          </cell>
          <cell r="C4434" t="str">
            <v>UND</v>
          </cell>
          <cell r="D4434">
            <v>32400</v>
          </cell>
          <cell r="E4434">
            <v>5184</v>
          </cell>
          <cell r="F4434">
            <v>37584</v>
          </cell>
        </row>
        <row r="4435">
          <cell r="A4435" t="str">
            <v>SUBCONJUNTO 1NC PARA XA2-B</v>
          </cell>
          <cell r="B4435">
            <v>27000</v>
          </cell>
          <cell r="C4435" t="str">
            <v>UND</v>
          </cell>
          <cell r="D4435">
            <v>32400</v>
          </cell>
          <cell r="E4435">
            <v>5184</v>
          </cell>
          <cell r="F4435">
            <v>37584</v>
          </cell>
        </row>
        <row r="4436">
          <cell r="A4436" t="str">
            <v>SUBCONJUNTO NA EK10 PULSADOR SELECTOR KM</v>
          </cell>
          <cell r="B4436">
            <v>3969</v>
          </cell>
          <cell r="C4436" t="str">
            <v>UND</v>
          </cell>
          <cell r="D4436">
            <v>4762.8</v>
          </cell>
          <cell r="E4436">
            <v>762.048</v>
          </cell>
          <cell r="F4436">
            <v>5525</v>
          </cell>
        </row>
        <row r="4437">
          <cell r="A4437" t="str">
            <v>SUBCONJUNTO NC EK01 PULSADOR-SELECTOR KM</v>
          </cell>
          <cell r="B4437">
            <v>3969</v>
          </cell>
          <cell r="C4437" t="str">
            <v>UND</v>
          </cell>
          <cell r="D4437">
            <v>4762.8</v>
          </cell>
          <cell r="E4437">
            <v>762.048</v>
          </cell>
          <cell r="F4437">
            <v>5525</v>
          </cell>
        </row>
        <row r="4438">
          <cell r="A4438" t="str">
            <v>SUBCONJUNTO P/CONMUTADOR NA-NC</v>
          </cell>
          <cell r="B4438">
            <v>15000</v>
          </cell>
          <cell r="C4438" t="str">
            <v>UND</v>
          </cell>
          <cell r="D4438">
            <v>18000</v>
          </cell>
          <cell r="E4438">
            <v>2880</v>
          </cell>
          <cell r="F4438">
            <v>20880</v>
          </cell>
        </row>
        <row r="4439">
          <cell r="A4439" t="str">
            <v>SUBCONJUNTO P/XAL 1NA</v>
          </cell>
          <cell r="B4439">
            <v>15000</v>
          </cell>
          <cell r="C4439" t="str">
            <v>UND</v>
          </cell>
          <cell r="D4439">
            <v>18000</v>
          </cell>
          <cell r="E4439">
            <v>2880</v>
          </cell>
          <cell r="F4439">
            <v>20880</v>
          </cell>
        </row>
        <row r="4440">
          <cell r="A4440" t="str">
            <v>SUBCONJUNTO P/XAL 1NC</v>
          </cell>
          <cell r="B4440">
            <v>15000</v>
          </cell>
          <cell r="C4440" t="str">
            <v>UND</v>
          </cell>
          <cell r="D4440">
            <v>18000</v>
          </cell>
          <cell r="E4440">
            <v>2880</v>
          </cell>
          <cell r="F4440">
            <v>20880</v>
          </cell>
        </row>
        <row r="4441">
          <cell r="A4441" t="str">
            <v>SUBCONJUNTO RT 010 22MM PLASTICO BRETER</v>
          </cell>
          <cell r="B4441">
            <v>3864</v>
          </cell>
          <cell r="C4441" t="str">
            <v>UND</v>
          </cell>
          <cell r="D4441">
            <v>4636.8</v>
          </cell>
          <cell r="E4441">
            <v>741.88800000000003</v>
          </cell>
          <cell r="F4441">
            <v>5379</v>
          </cell>
        </row>
        <row r="4442">
          <cell r="A4442" t="str">
            <v>SUPLEMENTO DE MADERA</v>
          </cell>
          <cell r="B4442">
            <v>2100</v>
          </cell>
          <cell r="C4442" t="str">
            <v>UND</v>
          </cell>
          <cell r="D4442">
            <v>2520</v>
          </cell>
          <cell r="E4442">
            <v>403.2</v>
          </cell>
          <cell r="F4442">
            <v>2923</v>
          </cell>
        </row>
        <row r="4443">
          <cell r="A4443" t="str">
            <v>SUPLEMENTO GALVANIZADO 2400</v>
          </cell>
          <cell r="B4443">
            <v>258</v>
          </cell>
          <cell r="C4443" t="str">
            <v>UND</v>
          </cell>
          <cell r="D4443">
            <v>309.59999999999997</v>
          </cell>
          <cell r="E4443">
            <v>49.535999999999994</v>
          </cell>
          <cell r="F4443">
            <v>359</v>
          </cell>
        </row>
        <row r="4444">
          <cell r="A4444" t="str">
            <v>SUPRESOS DE PICOS TRIFASICO</v>
          </cell>
          <cell r="B4444">
            <v>151000</v>
          </cell>
          <cell r="C4444" t="str">
            <v>UND</v>
          </cell>
          <cell r="D4444">
            <v>181200</v>
          </cell>
          <cell r="E4444">
            <v>28992</v>
          </cell>
          <cell r="F4444">
            <v>210192</v>
          </cell>
        </row>
        <row r="4445">
          <cell r="A4445" t="str">
            <v>SWICHT CONMUTABLE 3 X 60</v>
          </cell>
          <cell r="B4445">
            <v>3600</v>
          </cell>
          <cell r="C4445" t="str">
            <v>UND</v>
          </cell>
          <cell r="D4445">
            <v>4320</v>
          </cell>
          <cell r="E4445">
            <v>691.2</v>
          </cell>
          <cell r="F4445">
            <v>5011</v>
          </cell>
        </row>
        <row r="4446">
          <cell r="A4446" t="str">
            <v>SWITCH CUCHILLA 2X60</v>
          </cell>
          <cell r="B4446">
            <v>3640</v>
          </cell>
          <cell r="C4446" t="str">
            <v>UND</v>
          </cell>
          <cell r="D4446">
            <v>4368</v>
          </cell>
          <cell r="E4446">
            <v>698.88</v>
          </cell>
          <cell r="F4446">
            <v>5067</v>
          </cell>
        </row>
        <row r="4447">
          <cell r="A4447" t="str">
            <v>SWITCH CUCHILLA CONMUTABLE 3X100</v>
          </cell>
          <cell r="B4447">
            <v>70700</v>
          </cell>
          <cell r="C4447" t="str">
            <v>UND</v>
          </cell>
          <cell r="D4447">
            <v>84840</v>
          </cell>
          <cell r="E4447">
            <v>13574.4</v>
          </cell>
          <cell r="F4447">
            <v>98414</v>
          </cell>
        </row>
        <row r="4448">
          <cell r="A4448" t="str">
            <v>SWITCH DE CUCHILLA 2X30 KNIFE</v>
          </cell>
          <cell r="B4448">
            <v>5348</v>
          </cell>
          <cell r="C4448" t="str">
            <v>UND</v>
          </cell>
          <cell r="D4448">
            <v>6417.5999999999995</v>
          </cell>
          <cell r="E4448">
            <v>1026.816</v>
          </cell>
          <cell r="F4448">
            <v>7444</v>
          </cell>
        </row>
        <row r="4449">
          <cell r="A4449" t="str">
            <v>SWITCH DE CUCHILLA 3X30 KNIFE</v>
          </cell>
          <cell r="B4449">
            <v>38360</v>
          </cell>
          <cell r="C4449" t="str">
            <v>UND</v>
          </cell>
          <cell r="D4449">
            <v>46032</v>
          </cell>
          <cell r="E4449">
            <v>7365.12</v>
          </cell>
          <cell r="F4449">
            <v>53397</v>
          </cell>
        </row>
        <row r="4450">
          <cell r="A4450" t="str">
            <v>SWITCH FLOTADOR S/PALANCA NI BOLA  MG</v>
          </cell>
          <cell r="B4450">
            <v>7000</v>
          </cell>
          <cell r="C4450" t="str">
            <v>UND</v>
          </cell>
          <cell r="D4450">
            <v>8400</v>
          </cell>
          <cell r="E4450">
            <v>1344</v>
          </cell>
          <cell r="F4450">
            <v>9744</v>
          </cell>
        </row>
        <row r="4451">
          <cell r="A4451" t="str">
            <v>SWITCHE SELECTOR 2 POSICIONES 1NO</v>
          </cell>
          <cell r="B4451">
            <v>32000</v>
          </cell>
          <cell r="C4451" t="str">
            <v>UND</v>
          </cell>
          <cell r="D4451">
            <v>38400</v>
          </cell>
          <cell r="E4451">
            <v>6144</v>
          </cell>
          <cell r="F4451">
            <v>44544</v>
          </cell>
        </row>
        <row r="4452">
          <cell r="A4452" t="str">
            <v>SWITCHE SELECTOR 3 POSC. 2 RET. AL CENTR</v>
          </cell>
          <cell r="B4452">
            <v>52000</v>
          </cell>
          <cell r="C4452" t="str">
            <v>UND</v>
          </cell>
          <cell r="D4452">
            <v>62400</v>
          </cell>
          <cell r="E4452">
            <v>9984</v>
          </cell>
          <cell r="F4452">
            <v>72384</v>
          </cell>
        </row>
        <row r="4453">
          <cell r="A4453" t="str">
            <v>SWITCHE SELECTOR 3 POSICIONES 2NO</v>
          </cell>
          <cell r="B4453">
            <v>42000</v>
          </cell>
          <cell r="C4453" t="str">
            <v>UND</v>
          </cell>
          <cell r="D4453">
            <v>50400</v>
          </cell>
          <cell r="E4453">
            <v>8064</v>
          </cell>
          <cell r="F4453">
            <v>58464</v>
          </cell>
        </row>
        <row r="4454">
          <cell r="A4454" t="str">
            <v>SWITCHE SELECTOR CON LLAVE 2 POS. FIJAS</v>
          </cell>
          <cell r="B4454">
            <v>71000</v>
          </cell>
          <cell r="C4454" t="str">
            <v>UND</v>
          </cell>
          <cell r="D4454">
            <v>85200</v>
          </cell>
          <cell r="E4454">
            <v>13632</v>
          </cell>
          <cell r="F4454">
            <v>98832</v>
          </cell>
        </row>
        <row r="4455">
          <cell r="A4455" t="str">
            <v>T.CHAPA-ORDINARIO 0.20</v>
          </cell>
          <cell r="B4455">
            <v>6100</v>
          </cell>
          <cell r="C4455" t="str">
            <v>UND</v>
          </cell>
          <cell r="D4455">
            <v>7320</v>
          </cell>
          <cell r="E4455">
            <v>1171.2</v>
          </cell>
          <cell r="F4455">
            <v>8491</v>
          </cell>
        </row>
        <row r="4456">
          <cell r="A4456" t="str">
            <v>TABLERO / CONDENSADORES</v>
          </cell>
          <cell r="B4456">
            <v>3972144</v>
          </cell>
          <cell r="C4456" t="str">
            <v>UND</v>
          </cell>
          <cell r="D4456">
            <v>4766572.8</v>
          </cell>
          <cell r="E4456">
            <v>762651.64799999993</v>
          </cell>
          <cell r="F4456">
            <v>5529224</v>
          </cell>
        </row>
        <row r="4457">
          <cell r="A4457" t="str">
            <v>TABLERO 12 CON PUERTA MARCA TERCOL MONO.</v>
          </cell>
          <cell r="B4457">
            <v>27450</v>
          </cell>
          <cell r="C4457" t="str">
            <v>UND</v>
          </cell>
          <cell r="D4457">
            <v>32940</v>
          </cell>
          <cell r="E4457">
            <v>5270.4000000000005</v>
          </cell>
          <cell r="F4457">
            <v>38210</v>
          </cell>
        </row>
        <row r="4458">
          <cell r="A4458" t="str">
            <v>TABLERO 6 CIRCUITOS MARCA TERCOL</v>
          </cell>
          <cell r="B4458">
            <v>7560</v>
          </cell>
          <cell r="C4458" t="str">
            <v>UND</v>
          </cell>
          <cell r="D4458">
            <v>9072</v>
          </cell>
          <cell r="E4458">
            <v>1451.52</v>
          </cell>
          <cell r="F4458">
            <v>10524</v>
          </cell>
        </row>
        <row r="4459">
          <cell r="A4459" t="str">
            <v>TABLERO BIF 12 CIRC C/PUERTA,CHAPA,CERRD</v>
          </cell>
          <cell r="B4459">
            <v>97440</v>
          </cell>
          <cell r="C4459" t="str">
            <v>UND</v>
          </cell>
          <cell r="D4459">
            <v>116928</v>
          </cell>
          <cell r="E4459">
            <v>18708.48</v>
          </cell>
          <cell r="F4459">
            <v>135636</v>
          </cell>
        </row>
        <row r="4460">
          <cell r="A4460" t="str">
            <v>TABLERO BIF 12 CIRC S/PUERTA, 5 HILOS</v>
          </cell>
          <cell r="B4460">
            <v>74610</v>
          </cell>
          <cell r="C4460" t="str">
            <v>UND</v>
          </cell>
          <cell r="D4460">
            <v>89532</v>
          </cell>
          <cell r="E4460">
            <v>14325.12</v>
          </cell>
          <cell r="F4460">
            <v>103857</v>
          </cell>
        </row>
        <row r="4461">
          <cell r="A4461" t="str">
            <v>TABLERO BIF 24 CIRC C/PUERTA,CHAPA</v>
          </cell>
          <cell r="B4461">
            <v>130820</v>
          </cell>
          <cell r="C4461" t="str">
            <v>UND</v>
          </cell>
          <cell r="D4461">
            <v>156984</v>
          </cell>
          <cell r="E4461">
            <v>25117.440000000002</v>
          </cell>
          <cell r="F4461">
            <v>182101</v>
          </cell>
        </row>
        <row r="4462">
          <cell r="A4462" t="str">
            <v>TABLERO BIF 4 CIRC S/PUERTA, 5 HILOS</v>
          </cell>
          <cell r="B4462">
            <v>49430</v>
          </cell>
          <cell r="C4462" t="str">
            <v>UND</v>
          </cell>
          <cell r="D4462">
            <v>59316</v>
          </cell>
          <cell r="E4462">
            <v>9490.56</v>
          </cell>
          <cell r="F4462">
            <v>68807</v>
          </cell>
        </row>
        <row r="4463">
          <cell r="A4463" t="str">
            <v>TABLERO BIF 8 CIRC C/PUERTA,CHAPA</v>
          </cell>
          <cell r="B4463">
            <v>82400</v>
          </cell>
          <cell r="C4463" t="str">
            <v>UND</v>
          </cell>
          <cell r="D4463">
            <v>98880</v>
          </cell>
          <cell r="E4463">
            <v>15820.800000000001</v>
          </cell>
          <cell r="F4463">
            <v>114701</v>
          </cell>
        </row>
        <row r="4464">
          <cell r="A4464" t="str">
            <v>TABLERO BIF 8 CIRC C/PUERTA,CHAPA,CERRD</v>
          </cell>
          <cell r="B4464">
            <v>90770</v>
          </cell>
          <cell r="C4464" t="str">
            <v>UND</v>
          </cell>
          <cell r="D4464">
            <v>108924</v>
          </cell>
          <cell r="E4464">
            <v>17427.84</v>
          </cell>
          <cell r="F4464">
            <v>126352</v>
          </cell>
        </row>
        <row r="4465">
          <cell r="A4465" t="str">
            <v>TABLERO BIF 8 CIRC S/PUERTA, 5 HILOS</v>
          </cell>
          <cell r="B4465">
            <v>65910</v>
          </cell>
          <cell r="C4465" t="str">
            <v>UND</v>
          </cell>
          <cell r="D4465">
            <v>79092</v>
          </cell>
          <cell r="E4465">
            <v>12654.720000000001</v>
          </cell>
          <cell r="F4465">
            <v>91747</v>
          </cell>
        </row>
        <row r="4466">
          <cell r="A4466" t="str">
            <v>TABLERO BIF. 24CIRCUI. PUERTA -TERCOL</v>
          </cell>
          <cell r="B4466">
            <v>69000</v>
          </cell>
          <cell r="C4466" t="str">
            <v>UND</v>
          </cell>
          <cell r="D4466">
            <v>82800</v>
          </cell>
          <cell r="E4466">
            <v>13248</v>
          </cell>
          <cell r="F4466">
            <v>96048</v>
          </cell>
        </row>
        <row r="4467">
          <cell r="A4467" t="str">
            <v>TABLERO BIF. 36CIRCU.-PUERTA - TERCOL</v>
          </cell>
          <cell r="B4467">
            <v>103500</v>
          </cell>
          <cell r="C4467" t="str">
            <v>UND</v>
          </cell>
          <cell r="D4467">
            <v>124200</v>
          </cell>
          <cell r="E4467">
            <v>19872</v>
          </cell>
          <cell r="F4467">
            <v>144072</v>
          </cell>
        </row>
        <row r="4468">
          <cell r="A4468" t="str">
            <v>TABLERO BIF.30CIRCUITOS -PUERTA  -TERCOL</v>
          </cell>
          <cell r="B4468">
            <v>92700</v>
          </cell>
          <cell r="C4468" t="str">
            <v>UND</v>
          </cell>
          <cell r="D4468">
            <v>111240</v>
          </cell>
          <cell r="E4468">
            <v>17798.400000000001</v>
          </cell>
          <cell r="F4468">
            <v>129038</v>
          </cell>
        </row>
        <row r="4469">
          <cell r="A4469" t="str">
            <v>TABLERO BIFASI. 12 CIRCUI.-PUERTA-TERCOL</v>
          </cell>
          <cell r="B4469">
            <v>50000</v>
          </cell>
          <cell r="C4469" t="str">
            <v>UND</v>
          </cell>
          <cell r="D4469">
            <v>60000</v>
          </cell>
          <cell r="E4469">
            <v>9600</v>
          </cell>
          <cell r="F4469">
            <v>69600</v>
          </cell>
        </row>
        <row r="4470">
          <cell r="A4470" t="str">
            <v>TABLERO DE FUERZA TBAC 0.70X1.80X.40MCOM</v>
          </cell>
          <cell r="B4470">
            <v>2652000</v>
          </cell>
          <cell r="C4470" t="str">
            <v>UND</v>
          </cell>
          <cell r="D4470">
            <v>3182400</v>
          </cell>
          <cell r="E4470">
            <v>509184</v>
          </cell>
          <cell r="F4470">
            <v>3691584</v>
          </cell>
        </row>
        <row r="4471">
          <cell r="A4471" t="str">
            <v>TABLERO DOBLE FONDO 120X80X30 PTA Y CHAP</v>
          </cell>
          <cell r="B4471">
            <v>1115500</v>
          </cell>
          <cell r="C4471" t="str">
            <v>UND</v>
          </cell>
          <cell r="D4471">
            <v>1338600</v>
          </cell>
          <cell r="E4471">
            <v>214176</v>
          </cell>
          <cell r="F4471">
            <v>1552776</v>
          </cell>
        </row>
        <row r="4472">
          <cell r="A4472" t="str">
            <v>TABLERO EN ACERO INOX. CONTROL BOMBAS AP</v>
          </cell>
          <cell r="B4472">
            <v>5493424</v>
          </cell>
          <cell r="C4472" t="str">
            <v>UND</v>
          </cell>
          <cell r="D4472">
            <v>6592108.7999999998</v>
          </cell>
          <cell r="E4472">
            <v>1054737.4080000001</v>
          </cell>
          <cell r="F4472">
            <v>7646846</v>
          </cell>
        </row>
        <row r="4473">
          <cell r="A4473" t="str">
            <v>TABLERO METL.120X80X30 PARA MOTOR 90HP</v>
          </cell>
          <cell r="B4473">
            <v>3828460</v>
          </cell>
          <cell r="C4473" t="str">
            <v>UND</v>
          </cell>
          <cell r="D4473">
            <v>4594152</v>
          </cell>
          <cell r="E4473">
            <v>735064.32000000007</v>
          </cell>
          <cell r="F4473">
            <v>5329216</v>
          </cell>
        </row>
        <row r="4474">
          <cell r="A4474" t="str">
            <v>TABLERO MONO 12 CIRC C/PUERTA Y S/CHAPA</v>
          </cell>
          <cell r="B4474">
            <v>93640</v>
          </cell>
          <cell r="C4474" t="str">
            <v>UND</v>
          </cell>
          <cell r="D4474">
            <v>112368</v>
          </cell>
          <cell r="E4474">
            <v>17978.88</v>
          </cell>
          <cell r="F4474">
            <v>130347</v>
          </cell>
        </row>
        <row r="4475">
          <cell r="A4475" t="str">
            <v>TABLERO MONO 12 CIRC S/PUERTA</v>
          </cell>
          <cell r="B4475">
            <v>56050</v>
          </cell>
          <cell r="C4475" t="str">
            <v>UND</v>
          </cell>
          <cell r="D4475">
            <v>67260</v>
          </cell>
          <cell r="E4475">
            <v>10761.6</v>
          </cell>
          <cell r="F4475">
            <v>78022</v>
          </cell>
        </row>
        <row r="4476">
          <cell r="A4476" t="str">
            <v>TABLERO MONO 18 CIRC S/PUERTA</v>
          </cell>
          <cell r="B4476">
            <v>72900</v>
          </cell>
          <cell r="C4476" t="str">
            <v>UND</v>
          </cell>
          <cell r="D4476">
            <v>87480</v>
          </cell>
          <cell r="E4476">
            <v>13996.800000000001</v>
          </cell>
          <cell r="F4476">
            <v>101477</v>
          </cell>
        </row>
        <row r="4477">
          <cell r="A4477" t="str">
            <v>TABLERO MONO 24 CIRC C/PUERTA,S/CHAPA</v>
          </cell>
          <cell r="B4477">
            <v>138780</v>
          </cell>
          <cell r="C4477" t="str">
            <v>UND</v>
          </cell>
          <cell r="D4477">
            <v>166536</v>
          </cell>
          <cell r="E4477">
            <v>26645.760000000002</v>
          </cell>
          <cell r="F4477">
            <v>193182</v>
          </cell>
        </row>
        <row r="4478">
          <cell r="A4478" t="str">
            <v>TABLERO MONO 6 CIRC S/PUERTA</v>
          </cell>
          <cell r="B4478">
            <v>42290</v>
          </cell>
          <cell r="C4478" t="str">
            <v>UND</v>
          </cell>
          <cell r="D4478">
            <v>50748</v>
          </cell>
          <cell r="E4478">
            <v>8119.68</v>
          </cell>
          <cell r="F4478">
            <v>58868</v>
          </cell>
        </row>
        <row r="4479">
          <cell r="A4479" t="str">
            <v>TABLERO MONO. 6 CIRCUITOS MARCA TERCOL</v>
          </cell>
          <cell r="B4479">
            <v>7560</v>
          </cell>
          <cell r="C4479" t="str">
            <v>UND</v>
          </cell>
          <cell r="D4479">
            <v>9072</v>
          </cell>
          <cell r="E4479">
            <v>1451.52</v>
          </cell>
          <cell r="F4479">
            <v>10524</v>
          </cell>
        </row>
        <row r="4480">
          <cell r="A4480" t="str">
            <v>TABLERO NEMA 4 CALIB.14 -100X80X30 GRIS.</v>
          </cell>
          <cell r="B4480">
            <v>1750000</v>
          </cell>
          <cell r="C4480" t="str">
            <v>UND</v>
          </cell>
          <cell r="D4480">
            <v>2100000</v>
          </cell>
          <cell r="E4480">
            <v>336000</v>
          </cell>
          <cell r="F4480">
            <v>2436000</v>
          </cell>
        </row>
        <row r="4481">
          <cell r="A4481" t="str">
            <v>TABLERO NEMA 4X CALIB.14-100X80X30GRIS</v>
          </cell>
          <cell r="B4481">
            <v>1600000</v>
          </cell>
          <cell r="C4481" t="str">
            <v>UND</v>
          </cell>
          <cell r="D4481">
            <v>1920000</v>
          </cell>
          <cell r="E4481">
            <v>307200</v>
          </cell>
          <cell r="F4481">
            <v>2227200</v>
          </cell>
        </row>
        <row r="4482">
          <cell r="A4482" t="str">
            <v>TABLERO PARA ALOJAR TRANSFERENCIA LAMINA</v>
          </cell>
          <cell r="B4482">
            <v>1113200</v>
          </cell>
          <cell r="C4482" t="str">
            <v>UND</v>
          </cell>
          <cell r="D4482">
            <v>1335840</v>
          </cell>
          <cell r="E4482">
            <v>213734.39999999999</v>
          </cell>
          <cell r="F4482">
            <v>1549574</v>
          </cell>
        </row>
        <row r="4483">
          <cell r="A4483" t="str">
            <v>TABLERO PERFUMES 80X60X30A/ACCESORIOS</v>
          </cell>
          <cell r="B4483">
            <v>3166800</v>
          </cell>
          <cell r="C4483" t="str">
            <v>UND</v>
          </cell>
          <cell r="D4483">
            <v>3800160</v>
          </cell>
          <cell r="E4483">
            <v>608025.59999999998</v>
          </cell>
          <cell r="F4483">
            <v>4408186</v>
          </cell>
        </row>
        <row r="4484">
          <cell r="A4484" t="str">
            <v>TABLERO PROTECCION TB-PT0.80X1.80X0.45M</v>
          </cell>
          <cell r="B4484">
            <v>1020000</v>
          </cell>
          <cell r="C4484" t="str">
            <v>UND</v>
          </cell>
          <cell r="D4484">
            <v>1224000</v>
          </cell>
          <cell r="E4484">
            <v>195840</v>
          </cell>
          <cell r="F4484">
            <v>1419840</v>
          </cell>
        </row>
        <row r="4485">
          <cell r="A4485" t="str">
            <v>TABLERO SABORES 80X60X30 C/ACCESORIOS</v>
          </cell>
          <cell r="B4485">
            <v>5014680</v>
          </cell>
          <cell r="C4485" t="str">
            <v>UND</v>
          </cell>
          <cell r="D4485">
            <v>6017616</v>
          </cell>
          <cell r="E4485">
            <v>962818.56000000006</v>
          </cell>
          <cell r="F4485">
            <v>6980435</v>
          </cell>
        </row>
        <row r="4486">
          <cell r="A4486" t="str">
            <v>TABLERO TB-DC COMPLETO BREAKER 25AMP/BAR</v>
          </cell>
          <cell r="B4486">
            <v>1938000</v>
          </cell>
          <cell r="C4486" t="str">
            <v>UND</v>
          </cell>
          <cell r="D4486">
            <v>2325600</v>
          </cell>
          <cell r="E4486">
            <v>372096</v>
          </cell>
          <cell r="F4486">
            <v>2697696</v>
          </cell>
        </row>
        <row r="4487">
          <cell r="A4487" t="str">
            <v>TABLERO TRF 12 CIRC C/ESPACIO TOTALIZADOR</v>
          </cell>
          <cell r="B4487">
            <v>263000</v>
          </cell>
          <cell r="C4487" t="str">
            <v>UND</v>
          </cell>
          <cell r="D4487">
            <v>315600</v>
          </cell>
          <cell r="E4487">
            <v>50496</v>
          </cell>
          <cell r="F4487">
            <v>366096</v>
          </cell>
        </row>
        <row r="4488">
          <cell r="A4488" t="str">
            <v>TABLERO TRF 12 CIRC C/PUERTA Y CHAPA</v>
          </cell>
          <cell r="B4488">
            <v>104850</v>
          </cell>
          <cell r="C4488" t="str">
            <v>UND</v>
          </cell>
          <cell r="D4488">
            <v>125820</v>
          </cell>
          <cell r="E4488">
            <v>20131.2</v>
          </cell>
          <cell r="F4488">
            <v>145951</v>
          </cell>
        </row>
        <row r="4489">
          <cell r="A4489" t="str">
            <v>TABLERO TRF 12 CIRC C/PUERTA,CHAPA,CERRA</v>
          </cell>
          <cell r="B4489">
            <v>113200</v>
          </cell>
          <cell r="C4489" t="str">
            <v>UND</v>
          </cell>
          <cell r="D4489">
            <v>135840</v>
          </cell>
          <cell r="E4489">
            <v>21734.400000000001</v>
          </cell>
          <cell r="F4489">
            <v>157574</v>
          </cell>
        </row>
        <row r="4490">
          <cell r="A4490" t="str">
            <v>TABLERO TRF 12 CIRC SIN PUERTA</v>
          </cell>
          <cell r="B4490">
            <v>81610</v>
          </cell>
          <cell r="C4490" t="str">
            <v>UND</v>
          </cell>
          <cell r="D4490">
            <v>97932</v>
          </cell>
          <cell r="E4490">
            <v>15669.12</v>
          </cell>
          <cell r="F4490">
            <v>113601</v>
          </cell>
        </row>
        <row r="4491">
          <cell r="A4491" t="str">
            <v>TABLERO TRF 18 CIRC C/ESPACIO TOTALIZADOR</v>
          </cell>
          <cell r="B4491">
            <v>333000</v>
          </cell>
          <cell r="C4491" t="str">
            <v>UND</v>
          </cell>
          <cell r="D4491">
            <v>399600</v>
          </cell>
          <cell r="E4491">
            <v>63936</v>
          </cell>
          <cell r="F4491">
            <v>463536</v>
          </cell>
        </row>
        <row r="4492">
          <cell r="A4492" t="str">
            <v>TABLERO TRF 18 CIRC C/PUERTA Y CHAPA</v>
          </cell>
          <cell r="B4492">
            <v>124020</v>
          </cell>
          <cell r="C4492" t="str">
            <v>UND</v>
          </cell>
          <cell r="D4492">
            <v>148824</v>
          </cell>
          <cell r="E4492">
            <v>23811.84</v>
          </cell>
          <cell r="F4492">
            <v>172636</v>
          </cell>
        </row>
        <row r="4493">
          <cell r="A4493" t="str">
            <v>TABLERO TRF 18 CIRC C/PUERTA,CHAPA,CERRA</v>
          </cell>
          <cell r="B4493">
            <v>132380</v>
          </cell>
          <cell r="C4493" t="str">
            <v>UND</v>
          </cell>
          <cell r="D4493">
            <v>158856</v>
          </cell>
          <cell r="E4493">
            <v>25416.959999999999</v>
          </cell>
          <cell r="F4493">
            <v>184273</v>
          </cell>
        </row>
        <row r="4494">
          <cell r="A4494" t="str">
            <v>TABLERO TRF 18 CIRC SIN PUERTA</v>
          </cell>
          <cell r="B4494">
            <v>107060</v>
          </cell>
          <cell r="C4494" t="str">
            <v>UND</v>
          </cell>
          <cell r="D4494">
            <v>128472</v>
          </cell>
          <cell r="E4494">
            <v>20555.52</v>
          </cell>
          <cell r="F4494">
            <v>149028</v>
          </cell>
        </row>
        <row r="4495">
          <cell r="A4495" t="str">
            <v>TABLERO TRF 24 CIRC C/ESPACIO TOTALIZADO</v>
          </cell>
          <cell r="B4495">
            <v>363000</v>
          </cell>
          <cell r="C4495" t="str">
            <v>UND</v>
          </cell>
          <cell r="D4495">
            <v>435600</v>
          </cell>
          <cell r="E4495">
            <v>69696</v>
          </cell>
          <cell r="F4495">
            <v>505296</v>
          </cell>
        </row>
        <row r="4496">
          <cell r="A4496" t="str">
            <v>TABLERO TRF 24 CIRC C/PUERTA Y CHAPA</v>
          </cell>
          <cell r="B4496">
            <v>146900</v>
          </cell>
          <cell r="C4496" t="str">
            <v>UND</v>
          </cell>
          <cell r="D4496">
            <v>176280</v>
          </cell>
          <cell r="E4496">
            <v>28204.799999999999</v>
          </cell>
          <cell r="F4496">
            <v>204485</v>
          </cell>
        </row>
        <row r="4497">
          <cell r="A4497" t="str">
            <v>TABLERO TRF 24 CIRC C/PUERTA,CHAPA,CERRA</v>
          </cell>
          <cell r="B4497">
            <v>154930</v>
          </cell>
          <cell r="C4497" t="str">
            <v>UND</v>
          </cell>
          <cell r="D4497">
            <v>185916</v>
          </cell>
          <cell r="E4497">
            <v>29746.560000000001</v>
          </cell>
          <cell r="F4497">
            <v>215663</v>
          </cell>
        </row>
        <row r="4498">
          <cell r="A4498" t="str">
            <v>TABLERO TRF 24 CIRC SIN PUERTA</v>
          </cell>
          <cell r="B4498">
            <v>127730</v>
          </cell>
          <cell r="C4498" t="str">
            <v>UND</v>
          </cell>
          <cell r="D4498">
            <v>153276</v>
          </cell>
          <cell r="E4498">
            <v>24524.16</v>
          </cell>
          <cell r="F4498">
            <v>177800</v>
          </cell>
        </row>
        <row r="4499">
          <cell r="A4499" t="str">
            <v>TABLERO TRF 30 CIRC C/ESPACIO TOTALIZADO</v>
          </cell>
          <cell r="B4499">
            <v>284210</v>
          </cell>
          <cell r="C4499" t="str">
            <v>UND</v>
          </cell>
          <cell r="D4499">
            <v>341052</v>
          </cell>
          <cell r="E4499">
            <v>54568.32</v>
          </cell>
          <cell r="F4499">
            <v>395620</v>
          </cell>
        </row>
        <row r="4500">
          <cell r="A4500" t="str">
            <v>TABLERO TRF 30 CIRC C/PUERTA Y CHAPA</v>
          </cell>
          <cell r="B4500">
            <v>195910</v>
          </cell>
          <cell r="C4500" t="str">
            <v>UND</v>
          </cell>
          <cell r="D4500">
            <v>235092</v>
          </cell>
          <cell r="E4500">
            <v>37614.720000000001</v>
          </cell>
          <cell r="F4500">
            <v>272707</v>
          </cell>
        </row>
        <row r="4501">
          <cell r="A4501" t="str">
            <v>TABLERO TRF 30 CIRC C/PUERTA,CHAPA,CERRA</v>
          </cell>
          <cell r="B4501">
            <v>204280</v>
          </cell>
          <cell r="C4501" t="str">
            <v>UND</v>
          </cell>
          <cell r="D4501">
            <v>245136</v>
          </cell>
          <cell r="E4501">
            <v>39221.760000000002</v>
          </cell>
          <cell r="F4501">
            <v>284358</v>
          </cell>
        </row>
        <row r="4502">
          <cell r="A4502" t="str">
            <v>TABLERO TRF 30 CIRC SIN PUERTA</v>
          </cell>
          <cell r="B4502">
            <v>165790</v>
          </cell>
          <cell r="C4502" t="str">
            <v>UND</v>
          </cell>
          <cell r="D4502">
            <v>198948</v>
          </cell>
          <cell r="E4502">
            <v>31831.68</v>
          </cell>
          <cell r="F4502">
            <v>230780</v>
          </cell>
        </row>
        <row r="4503">
          <cell r="A4503" t="str">
            <v>TABLERO TRF 36 CIRC C/ESPACIO TOTALIZADO</v>
          </cell>
          <cell r="B4503">
            <v>450000</v>
          </cell>
          <cell r="C4503" t="str">
            <v>UND</v>
          </cell>
          <cell r="D4503">
            <v>540000</v>
          </cell>
          <cell r="E4503">
            <v>86400</v>
          </cell>
          <cell r="F4503">
            <v>626400</v>
          </cell>
        </row>
        <row r="4504">
          <cell r="A4504" t="str">
            <v>TABLERO TRF 36 CIRC C/PUERTA Y CHAPA</v>
          </cell>
          <cell r="B4504">
            <v>206690</v>
          </cell>
          <cell r="C4504" t="str">
            <v>UND</v>
          </cell>
          <cell r="D4504">
            <v>248028</v>
          </cell>
          <cell r="E4504">
            <v>39684.480000000003</v>
          </cell>
          <cell r="F4504">
            <v>287712</v>
          </cell>
        </row>
        <row r="4505">
          <cell r="A4505" t="str">
            <v>TABLERO TRF 36 CIRC C/PUERTA,CHAPA,CERRA</v>
          </cell>
          <cell r="B4505">
            <v>450000</v>
          </cell>
          <cell r="C4505" t="str">
            <v>UND</v>
          </cell>
          <cell r="D4505">
            <v>540000</v>
          </cell>
          <cell r="E4505">
            <v>86400</v>
          </cell>
          <cell r="F4505">
            <v>626400</v>
          </cell>
        </row>
        <row r="4506">
          <cell r="A4506" t="str">
            <v>TABLERO TRF 36 CIRC SIN PUERTA</v>
          </cell>
          <cell r="B4506">
            <v>181150</v>
          </cell>
          <cell r="C4506" t="str">
            <v>UND</v>
          </cell>
          <cell r="D4506">
            <v>217380</v>
          </cell>
          <cell r="E4506">
            <v>34780.800000000003</v>
          </cell>
          <cell r="F4506">
            <v>252161</v>
          </cell>
        </row>
        <row r="4507">
          <cell r="A4507" t="str">
            <v>TABLERO TRF 42 CIRC C/ESPACIO TOTALIZADO</v>
          </cell>
          <cell r="B4507">
            <v>650000</v>
          </cell>
          <cell r="C4507" t="str">
            <v>UND</v>
          </cell>
          <cell r="D4507">
            <v>780000</v>
          </cell>
          <cell r="E4507">
            <v>124800</v>
          </cell>
          <cell r="F4507">
            <v>904800</v>
          </cell>
        </row>
        <row r="4508">
          <cell r="A4508" t="str">
            <v>TABLERO TRF 42 CIRC C/PUERTA Y CHAPA</v>
          </cell>
          <cell r="B4508">
            <v>238730</v>
          </cell>
          <cell r="C4508" t="str">
            <v>UND</v>
          </cell>
          <cell r="D4508">
            <v>286476</v>
          </cell>
          <cell r="E4508">
            <v>45836.160000000003</v>
          </cell>
          <cell r="F4508">
            <v>332312</v>
          </cell>
        </row>
        <row r="4509">
          <cell r="A4509" t="str">
            <v>TABLERO TRF 42 CIRC C/PUERTA,CHAPA,CERRA</v>
          </cell>
          <cell r="B4509">
            <v>247090</v>
          </cell>
          <cell r="C4509" t="str">
            <v>UND</v>
          </cell>
          <cell r="D4509">
            <v>296508</v>
          </cell>
          <cell r="E4509">
            <v>47441.279999999999</v>
          </cell>
          <cell r="F4509">
            <v>343949</v>
          </cell>
        </row>
        <row r="4510">
          <cell r="A4510" t="str">
            <v>TABLERO TRF 42 CIRC SIN PUERTA</v>
          </cell>
          <cell r="B4510">
            <v>208460</v>
          </cell>
          <cell r="C4510" t="str">
            <v>UND</v>
          </cell>
          <cell r="D4510">
            <v>250152</v>
          </cell>
          <cell r="E4510">
            <v>40024.32</v>
          </cell>
          <cell r="F4510">
            <v>290176</v>
          </cell>
        </row>
        <row r="4511">
          <cell r="A4511" t="str">
            <v>TABLERO TRF 6 CIRC SIN PUERTA</v>
          </cell>
          <cell r="B4511">
            <v>62310</v>
          </cell>
          <cell r="C4511" t="str">
            <v>UND</v>
          </cell>
          <cell r="D4511">
            <v>74772</v>
          </cell>
          <cell r="E4511">
            <v>11963.52</v>
          </cell>
          <cell r="F4511">
            <v>86736</v>
          </cell>
        </row>
        <row r="4512">
          <cell r="A4512" t="str">
            <v>TABLERO TRI 12 CIRC C/ESPACIO NTQ-412-T</v>
          </cell>
          <cell r="B4512">
            <v>230150</v>
          </cell>
          <cell r="C4512" t="str">
            <v>UND</v>
          </cell>
          <cell r="D4512">
            <v>276180</v>
          </cell>
          <cell r="E4512">
            <v>44188.800000000003</v>
          </cell>
          <cell r="F4512">
            <v>320369</v>
          </cell>
        </row>
        <row r="4513">
          <cell r="A4513" t="str">
            <v>TABLERO TRI 18 CIRC C/ESPACIO NTQ-418-T</v>
          </cell>
          <cell r="B4513">
            <v>280100</v>
          </cell>
          <cell r="C4513" t="str">
            <v>UND</v>
          </cell>
          <cell r="D4513">
            <v>336120</v>
          </cell>
          <cell r="E4513">
            <v>53779.200000000004</v>
          </cell>
          <cell r="F4513">
            <v>389899</v>
          </cell>
        </row>
        <row r="4514">
          <cell r="A4514" t="str">
            <v>TABLERO TRI 24 CIRC C/ESPACIO NTQ-424-T</v>
          </cell>
          <cell r="B4514">
            <v>311040</v>
          </cell>
          <cell r="C4514" t="str">
            <v>UND</v>
          </cell>
          <cell r="D4514">
            <v>373248</v>
          </cell>
          <cell r="E4514">
            <v>59719.68</v>
          </cell>
          <cell r="F4514">
            <v>432968</v>
          </cell>
        </row>
        <row r="4515">
          <cell r="A4515" t="str">
            <v>TABLERO TRIF  NTQ418 C/PUERTA,CHAPA,CERR</v>
          </cell>
          <cell r="B4515">
            <v>162970</v>
          </cell>
          <cell r="C4515" t="str">
            <v>UND</v>
          </cell>
          <cell r="D4515">
            <v>195564</v>
          </cell>
          <cell r="E4515">
            <v>31290.240000000002</v>
          </cell>
          <cell r="F4515">
            <v>226854</v>
          </cell>
        </row>
        <row r="4516">
          <cell r="A4516" t="str">
            <v>TABLERO TRIF 12 CIRC C/PUERTA,S/CHAPA</v>
          </cell>
          <cell r="B4516">
            <v>138560</v>
          </cell>
          <cell r="C4516" t="str">
            <v>UND</v>
          </cell>
          <cell r="D4516">
            <v>166272</v>
          </cell>
          <cell r="E4516">
            <v>26603.52</v>
          </cell>
          <cell r="F4516">
            <v>192876</v>
          </cell>
        </row>
        <row r="4517">
          <cell r="A4517" t="str">
            <v>TABLERO TRIF 12 CIRC S/PUERTA</v>
          </cell>
          <cell r="B4517">
            <v>106810</v>
          </cell>
          <cell r="C4517" t="str">
            <v>UND</v>
          </cell>
          <cell r="D4517">
            <v>128172</v>
          </cell>
          <cell r="E4517">
            <v>20507.52</v>
          </cell>
          <cell r="F4517">
            <v>148680</v>
          </cell>
        </row>
        <row r="4518">
          <cell r="A4518" t="str">
            <v>TABLERO TRIF 18 CIRC S/PUERTA</v>
          </cell>
          <cell r="B4518">
            <v>129170</v>
          </cell>
          <cell r="C4518" t="str">
            <v>UND</v>
          </cell>
          <cell r="D4518">
            <v>155004</v>
          </cell>
          <cell r="E4518">
            <v>24800.639999999999</v>
          </cell>
          <cell r="F4518">
            <v>179805</v>
          </cell>
        </row>
        <row r="4519">
          <cell r="A4519" t="str">
            <v>TABLERO TRIF 24 CIRC C/PUERTA,S/CHAPA</v>
          </cell>
          <cell r="B4519">
            <v>176580</v>
          </cell>
          <cell r="C4519" t="str">
            <v>UND</v>
          </cell>
          <cell r="D4519">
            <v>211896</v>
          </cell>
          <cell r="E4519">
            <v>33903.360000000001</v>
          </cell>
          <cell r="F4519">
            <v>245799</v>
          </cell>
        </row>
        <row r="4520">
          <cell r="A4520" t="str">
            <v>TABLERO TRIF 30 CIRC C/PUERTA,S/CHAPA</v>
          </cell>
          <cell r="B4520">
            <v>235440</v>
          </cell>
          <cell r="C4520" t="str">
            <v>UND</v>
          </cell>
          <cell r="D4520">
            <v>282528</v>
          </cell>
          <cell r="E4520">
            <v>45204.480000000003</v>
          </cell>
          <cell r="F4520">
            <v>327732</v>
          </cell>
        </row>
        <row r="4521">
          <cell r="A4521" t="str">
            <v>TABLERO TRIF 6 CIRC S/PUERTA</v>
          </cell>
          <cell r="B4521">
            <v>81260</v>
          </cell>
          <cell r="C4521" t="str">
            <v>UND</v>
          </cell>
          <cell r="D4521">
            <v>97512</v>
          </cell>
          <cell r="E4521">
            <v>15601.92</v>
          </cell>
          <cell r="F4521">
            <v>113114</v>
          </cell>
        </row>
        <row r="4522">
          <cell r="A4522" t="str">
            <v>TABLERO TRIF.TB-AL 600V. DE 6 CTO.C/BREA</v>
          </cell>
          <cell r="B4522">
            <v>918000</v>
          </cell>
          <cell r="C4522" t="str">
            <v>UND</v>
          </cell>
          <cell r="D4522">
            <v>1101600</v>
          </cell>
          <cell r="E4522">
            <v>176256</v>
          </cell>
          <cell r="F4522">
            <v>1277856</v>
          </cell>
        </row>
        <row r="4523">
          <cell r="A4523" t="str">
            <v>TABLERO DE TRANSFERENCIA RED UPS</v>
          </cell>
          <cell r="B4523">
            <v>918001</v>
          </cell>
          <cell r="C4523" t="str">
            <v>UND</v>
          </cell>
          <cell r="D4523">
            <v>1101601.2</v>
          </cell>
          <cell r="E4523">
            <v>176256.19200000001</v>
          </cell>
          <cell r="F4523">
            <v>1277857</v>
          </cell>
        </row>
        <row r="4524">
          <cell r="A4524" t="str">
            <v>TACO 1POLO 100AMP. ENCHUFABLE AUTOMATICO</v>
          </cell>
          <cell r="B4524">
            <v>14570</v>
          </cell>
          <cell r="C4524" t="str">
            <v>UND</v>
          </cell>
          <cell r="D4524">
            <v>17484</v>
          </cell>
          <cell r="E4524">
            <v>2797.44</v>
          </cell>
          <cell r="F4524">
            <v>20281</v>
          </cell>
        </row>
        <row r="4525">
          <cell r="A4525" t="str">
            <v>TACO 1POLO 100AMP.ATONILLABLE NO AUTOMAT</v>
          </cell>
          <cell r="B4525">
            <v>13180</v>
          </cell>
          <cell r="C4525" t="str">
            <v>UND</v>
          </cell>
          <cell r="D4525">
            <v>15816</v>
          </cell>
          <cell r="E4525">
            <v>2530.56</v>
          </cell>
          <cell r="F4525">
            <v>18347</v>
          </cell>
        </row>
        <row r="4526">
          <cell r="A4526" t="str">
            <v>TACO 1POLO 100AMP.ATORNILLABLE AUTOMATIC</v>
          </cell>
          <cell r="B4526">
            <v>18930</v>
          </cell>
          <cell r="C4526" t="str">
            <v>UND</v>
          </cell>
          <cell r="D4526">
            <v>22716</v>
          </cell>
          <cell r="E4526">
            <v>3634.56</v>
          </cell>
          <cell r="F4526">
            <v>26351</v>
          </cell>
        </row>
        <row r="4527">
          <cell r="A4527" t="str">
            <v>TACO 1POLO 100AMP.ENCHUFABLE AUTOMATICO</v>
          </cell>
          <cell r="B4527">
            <v>16300</v>
          </cell>
          <cell r="C4527" t="str">
            <v>UND</v>
          </cell>
          <cell r="D4527">
            <v>19560</v>
          </cell>
          <cell r="E4527">
            <v>3129.6</v>
          </cell>
          <cell r="F4527">
            <v>22690</v>
          </cell>
        </row>
        <row r="4528">
          <cell r="A4528" t="str">
            <v>TACO 1POLO 100AMPATORNILLABLE AUTOMATICO</v>
          </cell>
          <cell r="B4528">
            <v>16930</v>
          </cell>
          <cell r="C4528" t="str">
            <v>UND</v>
          </cell>
          <cell r="D4528">
            <v>20316</v>
          </cell>
          <cell r="E4528">
            <v>3250.56</v>
          </cell>
          <cell r="F4528">
            <v>23567</v>
          </cell>
        </row>
        <row r="4529">
          <cell r="A4529" t="str">
            <v>TACO 1POLO 10AMP.ATORNILLABLE AUTOMATICO</v>
          </cell>
          <cell r="B4529">
            <v>8350</v>
          </cell>
          <cell r="C4529" t="str">
            <v>UND</v>
          </cell>
          <cell r="D4529">
            <v>10020</v>
          </cell>
          <cell r="E4529">
            <v>1603.2</v>
          </cell>
          <cell r="F4529">
            <v>11623</v>
          </cell>
        </row>
        <row r="4530">
          <cell r="A4530" t="str">
            <v>TACO 1POLO 10AMP.ENCHUFABLE AUTOMATICO</v>
          </cell>
          <cell r="B4530">
            <v>7200</v>
          </cell>
          <cell r="C4530" t="str">
            <v>UND</v>
          </cell>
          <cell r="D4530">
            <v>8640</v>
          </cell>
          <cell r="E4530">
            <v>1382.4</v>
          </cell>
          <cell r="F4530">
            <v>10022</v>
          </cell>
        </row>
        <row r="4531">
          <cell r="A4531" t="str">
            <v>TACO 1POLO 15 AMP ENCHUFABLE AUTOMATICO</v>
          </cell>
          <cell r="B4531">
            <v>8600</v>
          </cell>
          <cell r="C4531" t="str">
            <v>UND</v>
          </cell>
          <cell r="D4531">
            <v>10320</v>
          </cell>
          <cell r="E4531">
            <v>1651.2</v>
          </cell>
          <cell r="F4531">
            <v>11971</v>
          </cell>
        </row>
        <row r="4532">
          <cell r="A4532" t="str">
            <v>TACO 1POLO 15AMP. ENCHUFABLE AUTOMATICO</v>
          </cell>
          <cell r="B4532">
            <v>8600</v>
          </cell>
          <cell r="C4532" t="str">
            <v>UND</v>
          </cell>
          <cell r="D4532">
            <v>10320</v>
          </cell>
          <cell r="E4532">
            <v>1651.2</v>
          </cell>
          <cell r="F4532">
            <v>11971</v>
          </cell>
        </row>
        <row r="4533">
          <cell r="A4533" t="str">
            <v>TACO 1POLO 15AMP. ENCHUFABLE AUTOMATICO</v>
          </cell>
          <cell r="B4533">
            <v>8600</v>
          </cell>
          <cell r="C4533" t="str">
            <v>UND</v>
          </cell>
          <cell r="D4533">
            <v>10320</v>
          </cell>
          <cell r="E4533">
            <v>1651.2</v>
          </cell>
          <cell r="F4533">
            <v>11971</v>
          </cell>
        </row>
        <row r="4534">
          <cell r="A4534" t="str">
            <v>TACO 1POLO 15AMP.ATORNILLABLE AUTOMATICO</v>
          </cell>
          <cell r="B4534">
            <v>12600</v>
          </cell>
          <cell r="C4534" t="str">
            <v>UND</v>
          </cell>
          <cell r="D4534">
            <v>15120</v>
          </cell>
          <cell r="E4534">
            <v>2419.2000000000003</v>
          </cell>
          <cell r="F4534">
            <v>17539</v>
          </cell>
        </row>
        <row r="4535">
          <cell r="A4535" t="str">
            <v>TACO 1POLO 15AMP.ATORNILLABLE AUTOMATICO</v>
          </cell>
          <cell r="B4535">
            <v>12600</v>
          </cell>
          <cell r="C4535" t="str">
            <v>UND</v>
          </cell>
          <cell r="D4535">
            <v>15120</v>
          </cell>
          <cell r="E4535">
            <v>2419.2000000000003</v>
          </cell>
          <cell r="F4535">
            <v>17539</v>
          </cell>
        </row>
        <row r="4536">
          <cell r="A4536" t="str">
            <v>TACO 1POLO 20 AMP ENCHUFABLE AUTOMATICO</v>
          </cell>
          <cell r="B4536">
            <v>8600</v>
          </cell>
          <cell r="C4536" t="str">
            <v>UND</v>
          </cell>
          <cell r="D4536">
            <v>10320</v>
          </cell>
          <cell r="E4536">
            <v>1651.2</v>
          </cell>
          <cell r="F4536">
            <v>11971</v>
          </cell>
        </row>
        <row r="4537">
          <cell r="A4537" t="str">
            <v>TACO 1POLO 20AMP. ENCHUFABLE AUTOMATICO</v>
          </cell>
          <cell r="B4537">
            <v>8600</v>
          </cell>
          <cell r="C4537" t="str">
            <v>UND</v>
          </cell>
          <cell r="D4537">
            <v>10320</v>
          </cell>
          <cell r="E4537">
            <v>1651.2</v>
          </cell>
          <cell r="F4537">
            <v>11971</v>
          </cell>
        </row>
        <row r="4538">
          <cell r="A4538" t="str">
            <v>TACO 1POLO 20AMP. ENCHUFABLE AUTOMATICO</v>
          </cell>
          <cell r="B4538">
            <v>8600</v>
          </cell>
          <cell r="C4538" t="str">
            <v>UND</v>
          </cell>
          <cell r="D4538">
            <v>10320</v>
          </cell>
          <cell r="E4538">
            <v>1651.2</v>
          </cell>
          <cell r="F4538">
            <v>11971</v>
          </cell>
        </row>
        <row r="4539">
          <cell r="A4539" t="str">
            <v>TACO 1POLO 20AMP.ATORNILLABLE AUTOMATICO</v>
          </cell>
          <cell r="B4539">
            <v>9800</v>
          </cell>
          <cell r="C4539" t="str">
            <v>UND</v>
          </cell>
          <cell r="D4539">
            <v>11760</v>
          </cell>
          <cell r="E4539">
            <v>1881.6000000000001</v>
          </cell>
          <cell r="F4539">
            <v>13642</v>
          </cell>
        </row>
        <row r="4540">
          <cell r="A4540" t="str">
            <v>TACO 1POLO 30 AMP ENCHUFABLE AUTOMATICO</v>
          </cell>
          <cell r="B4540">
            <v>8320</v>
          </cell>
          <cell r="C4540" t="str">
            <v>UND</v>
          </cell>
          <cell r="D4540">
            <v>9984</v>
          </cell>
          <cell r="E4540">
            <v>1597.44</v>
          </cell>
          <cell r="F4540">
            <v>11581</v>
          </cell>
        </row>
        <row r="4541">
          <cell r="A4541" t="str">
            <v>TACO 1POLO 30AMP. ENCHUFABLE AUTOMATICO</v>
          </cell>
          <cell r="B4541">
            <v>5820</v>
          </cell>
          <cell r="C4541" t="str">
            <v>UND</v>
          </cell>
          <cell r="D4541">
            <v>6984</v>
          </cell>
          <cell r="E4541">
            <v>1117.44</v>
          </cell>
          <cell r="F4541">
            <v>8101</v>
          </cell>
        </row>
        <row r="4542">
          <cell r="A4542" t="str">
            <v>TACO 1POLO 30AMP.ATORNILLABLE AUTOMATICO</v>
          </cell>
          <cell r="B4542">
            <v>8350</v>
          </cell>
          <cell r="C4542" t="str">
            <v>UND</v>
          </cell>
          <cell r="D4542">
            <v>10020</v>
          </cell>
          <cell r="E4542">
            <v>1603.2</v>
          </cell>
          <cell r="F4542">
            <v>11623</v>
          </cell>
        </row>
        <row r="4543">
          <cell r="A4543" t="str">
            <v>TACO 1POLO 30AMP.ATORNILLABLE AUTOMATICO</v>
          </cell>
          <cell r="B4543">
            <v>9340</v>
          </cell>
          <cell r="C4543" t="str">
            <v>UND</v>
          </cell>
          <cell r="D4543">
            <v>11208</v>
          </cell>
          <cell r="E4543">
            <v>1793.28</v>
          </cell>
          <cell r="F4543">
            <v>13001</v>
          </cell>
        </row>
        <row r="4544">
          <cell r="A4544" t="str">
            <v>TACO 1POLO 30AMP.ENCHUFABLE AUTOMATICO</v>
          </cell>
          <cell r="B4544">
            <v>7200</v>
          </cell>
          <cell r="C4544" t="str">
            <v>UND</v>
          </cell>
          <cell r="D4544">
            <v>8640</v>
          </cell>
          <cell r="E4544">
            <v>1382.4</v>
          </cell>
          <cell r="F4544">
            <v>10022</v>
          </cell>
        </row>
        <row r="4545">
          <cell r="A4545" t="str">
            <v>TACO 1POLO 40 AMP ENCHUFABLE AUTOMATICO</v>
          </cell>
          <cell r="B4545">
            <v>8320</v>
          </cell>
          <cell r="C4545" t="str">
            <v>UND</v>
          </cell>
          <cell r="D4545">
            <v>9984</v>
          </cell>
          <cell r="E4545">
            <v>1597.44</v>
          </cell>
          <cell r="F4545">
            <v>11581</v>
          </cell>
        </row>
        <row r="4546">
          <cell r="A4546" t="str">
            <v>TACO 1POLO 40AMP. ENCHUFABLE AUTOMATICO</v>
          </cell>
          <cell r="B4546">
            <v>5820</v>
          </cell>
          <cell r="C4546" t="str">
            <v>UND</v>
          </cell>
          <cell r="D4546">
            <v>6984</v>
          </cell>
          <cell r="E4546">
            <v>1117.44</v>
          </cell>
          <cell r="F4546">
            <v>8101</v>
          </cell>
        </row>
        <row r="4547">
          <cell r="A4547" t="str">
            <v>TACO 1POLO 40AMP.ATORNILLABLE AUTOMATICO</v>
          </cell>
          <cell r="B4547">
            <v>11100</v>
          </cell>
          <cell r="C4547" t="str">
            <v>UND</v>
          </cell>
          <cell r="D4547">
            <v>13320</v>
          </cell>
          <cell r="E4547">
            <v>2131.1999999999998</v>
          </cell>
          <cell r="F4547">
            <v>15451</v>
          </cell>
        </row>
        <row r="4548">
          <cell r="A4548" t="str">
            <v>TACO 1POLO 40AMP.ATORNILLABLE AUTOMATICO</v>
          </cell>
          <cell r="B4548">
            <v>13590</v>
          </cell>
          <cell r="C4548" t="str">
            <v>UND</v>
          </cell>
          <cell r="D4548">
            <v>16308</v>
          </cell>
          <cell r="E4548">
            <v>2609.2800000000002</v>
          </cell>
          <cell r="F4548">
            <v>18917</v>
          </cell>
        </row>
        <row r="4549">
          <cell r="A4549" t="str">
            <v>TACO 1POLO 40AMP.ENCHUFABLE AUTOMATICO</v>
          </cell>
          <cell r="B4549">
            <v>7200</v>
          </cell>
          <cell r="C4549" t="str">
            <v>UND</v>
          </cell>
          <cell r="D4549">
            <v>8640</v>
          </cell>
          <cell r="E4549">
            <v>1382.4</v>
          </cell>
          <cell r="F4549">
            <v>10022</v>
          </cell>
        </row>
        <row r="4550">
          <cell r="A4550" t="str">
            <v>TACO 1POLO 50 AMP ENCHUFABLE AUTOMATICO</v>
          </cell>
          <cell r="B4550">
            <v>8320</v>
          </cell>
          <cell r="C4550" t="str">
            <v>UND</v>
          </cell>
          <cell r="D4550">
            <v>9984</v>
          </cell>
          <cell r="E4550">
            <v>1597.44</v>
          </cell>
          <cell r="F4550">
            <v>11581</v>
          </cell>
        </row>
        <row r="4551">
          <cell r="A4551" t="str">
            <v>TACO 1POLO 50AMP. ENCHUFABLE AUTOMATICO</v>
          </cell>
          <cell r="B4551">
            <v>5820</v>
          </cell>
          <cell r="C4551" t="str">
            <v>UND</v>
          </cell>
          <cell r="D4551">
            <v>6984</v>
          </cell>
          <cell r="E4551">
            <v>1117.44</v>
          </cell>
          <cell r="F4551">
            <v>8101</v>
          </cell>
        </row>
        <row r="4552">
          <cell r="A4552" t="str">
            <v>TACO 1POLO 50AMP.ATORNILLABLE AUTOMATICO</v>
          </cell>
          <cell r="B4552">
            <v>11100</v>
          </cell>
          <cell r="C4552" t="str">
            <v>UND</v>
          </cell>
          <cell r="D4552">
            <v>13320</v>
          </cell>
          <cell r="E4552">
            <v>2131.1999999999998</v>
          </cell>
          <cell r="F4552">
            <v>15451</v>
          </cell>
        </row>
        <row r="4553">
          <cell r="A4553" t="str">
            <v>TACO 1POLO 50AMP.ATORNILLABLE AUTOMATICO</v>
          </cell>
          <cell r="B4553">
            <v>13590</v>
          </cell>
          <cell r="C4553" t="str">
            <v>UND</v>
          </cell>
          <cell r="D4553">
            <v>16308</v>
          </cell>
          <cell r="E4553">
            <v>2609.2800000000002</v>
          </cell>
          <cell r="F4553">
            <v>18917</v>
          </cell>
        </row>
        <row r="4554">
          <cell r="A4554" t="str">
            <v>TACO 1POLO 50AMP.ENCHUFABLE AUTOMATICO</v>
          </cell>
          <cell r="B4554">
            <v>7200</v>
          </cell>
          <cell r="C4554" t="str">
            <v>UND</v>
          </cell>
          <cell r="D4554">
            <v>8640</v>
          </cell>
          <cell r="E4554">
            <v>1382.4</v>
          </cell>
          <cell r="F4554">
            <v>10022</v>
          </cell>
        </row>
        <row r="4555">
          <cell r="A4555" t="str">
            <v>TACO 1POLO 60AMP. ENCHUFABLE AUTOMATICO</v>
          </cell>
          <cell r="B4555">
            <v>5820</v>
          </cell>
          <cell r="C4555" t="str">
            <v>UND</v>
          </cell>
          <cell r="D4555">
            <v>6984</v>
          </cell>
          <cell r="E4555">
            <v>1117.44</v>
          </cell>
          <cell r="F4555">
            <v>8101</v>
          </cell>
        </row>
        <row r="4556">
          <cell r="A4556" t="str">
            <v>TACO 1POLO 60AMP.ATORNILLABLE AUTOMATICO</v>
          </cell>
          <cell r="B4556">
            <v>12150</v>
          </cell>
          <cell r="C4556" t="str">
            <v>UND</v>
          </cell>
          <cell r="D4556">
            <v>14580</v>
          </cell>
          <cell r="E4556">
            <v>2332.8000000000002</v>
          </cell>
          <cell r="F4556">
            <v>16913</v>
          </cell>
        </row>
        <row r="4557">
          <cell r="A4557" t="str">
            <v>TACO 1POLO 60AMP.ATORNILLABLE AUTOMATICO</v>
          </cell>
          <cell r="B4557">
            <v>13590</v>
          </cell>
          <cell r="C4557" t="str">
            <v>UND</v>
          </cell>
          <cell r="D4557">
            <v>16308</v>
          </cell>
          <cell r="E4557">
            <v>2609.2800000000002</v>
          </cell>
          <cell r="F4557">
            <v>18917</v>
          </cell>
        </row>
        <row r="4558">
          <cell r="A4558" t="str">
            <v>TACO 1POLO 60AMP.ENCHUFABLE AUTOMATICO</v>
          </cell>
          <cell r="B4558">
            <v>7200</v>
          </cell>
          <cell r="C4558" t="str">
            <v>UND</v>
          </cell>
          <cell r="D4558">
            <v>8640</v>
          </cell>
          <cell r="E4558">
            <v>1382.4</v>
          </cell>
          <cell r="F4558">
            <v>10022</v>
          </cell>
        </row>
        <row r="4559">
          <cell r="A4559" t="str">
            <v>TACO 1POLO 70AMP. ENCHUFABLE AUTOMATICO</v>
          </cell>
          <cell r="B4559">
            <v>13140</v>
          </cell>
          <cell r="C4559" t="str">
            <v>UND</v>
          </cell>
          <cell r="D4559">
            <v>15768</v>
          </cell>
          <cell r="E4559">
            <v>2522.88</v>
          </cell>
          <cell r="F4559">
            <v>18291</v>
          </cell>
        </row>
        <row r="4560">
          <cell r="A4560" t="str">
            <v>TACO 1POLO 70AMP.ATORNILLABLE AUTOMATICO</v>
          </cell>
          <cell r="B4560">
            <v>16930</v>
          </cell>
          <cell r="C4560" t="str">
            <v>UND</v>
          </cell>
          <cell r="D4560">
            <v>20316</v>
          </cell>
          <cell r="E4560">
            <v>3250.56</v>
          </cell>
          <cell r="F4560">
            <v>23567</v>
          </cell>
        </row>
        <row r="4561">
          <cell r="A4561" t="str">
            <v>TACO 1POLO 70AMP.ATORNILLABLE AUTOMATICO</v>
          </cell>
          <cell r="B4561">
            <v>18930</v>
          </cell>
          <cell r="C4561" t="str">
            <v>UND</v>
          </cell>
          <cell r="D4561">
            <v>22716</v>
          </cell>
          <cell r="E4561">
            <v>3634.56</v>
          </cell>
          <cell r="F4561">
            <v>26351</v>
          </cell>
        </row>
        <row r="4562">
          <cell r="A4562" t="str">
            <v>TACO 1POLO 70AMP.ENCHUFABLE AUTOMATICO</v>
          </cell>
          <cell r="B4562">
            <v>14700</v>
          </cell>
          <cell r="C4562" t="str">
            <v>UND</v>
          </cell>
          <cell r="D4562">
            <v>17640</v>
          </cell>
          <cell r="E4562">
            <v>2822.4</v>
          </cell>
          <cell r="F4562">
            <v>20462</v>
          </cell>
        </row>
        <row r="4563">
          <cell r="A4563" t="str">
            <v>TACO 2POLO 100AMP. ENCHUFABLE AUTOMATICO</v>
          </cell>
          <cell r="B4563">
            <v>30400</v>
          </cell>
          <cell r="C4563" t="str">
            <v>UND</v>
          </cell>
          <cell r="D4563">
            <v>36480</v>
          </cell>
          <cell r="E4563">
            <v>5836.8</v>
          </cell>
          <cell r="F4563">
            <v>42317</v>
          </cell>
        </row>
        <row r="4564">
          <cell r="A4564" t="str">
            <v>TACO 2POLO 100AMPATORNILLABLE AUTOMATICO</v>
          </cell>
          <cell r="B4564">
            <v>32270</v>
          </cell>
          <cell r="C4564" t="str">
            <v>UND</v>
          </cell>
          <cell r="D4564">
            <v>38724</v>
          </cell>
          <cell r="E4564">
            <v>6195.84</v>
          </cell>
          <cell r="F4564">
            <v>44920</v>
          </cell>
        </row>
        <row r="4565">
          <cell r="A4565" t="str">
            <v>TACO 2POLO 10AMP. ENCHUFABLE AUTOMATICO</v>
          </cell>
          <cell r="B4565">
            <v>15910</v>
          </cell>
          <cell r="C4565" t="str">
            <v>UND</v>
          </cell>
          <cell r="D4565">
            <v>19092</v>
          </cell>
          <cell r="E4565">
            <v>3054.7200000000003</v>
          </cell>
          <cell r="F4565">
            <v>22147</v>
          </cell>
        </row>
        <row r="4566">
          <cell r="A4566" t="str">
            <v>TACO 2POLO 15AMP. ENCHUFABLE AUTOMATICO</v>
          </cell>
          <cell r="B4566">
            <v>24600</v>
          </cell>
          <cell r="C4566" t="str">
            <v>UND</v>
          </cell>
          <cell r="D4566">
            <v>29520</v>
          </cell>
          <cell r="E4566">
            <v>4723.2</v>
          </cell>
          <cell r="F4566">
            <v>34243</v>
          </cell>
        </row>
        <row r="4567">
          <cell r="A4567" t="str">
            <v>TACO 2POLO 15AMP.ATORNILLABLE AUTOMATICO</v>
          </cell>
          <cell r="B4567">
            <v>27000</v>
          </cell>
          <cell r="C4567" t="str">
            <v>UND</v>
          </cell>
          <cell r="D4567">
            <v>32400</v>
          </cell>
          <cell r="E4567">
            <v>5184</v>
          </cell>
          <cell r="F4567">
            <v>37584</v>
          </cell>
        </row>
        <row r="4568">
          <cell r="A4568" t="str">
            <v>TACO 2POLO 20AMP. ENCHUFABLE AUTOMATICO</v>
          </cell>
          <cell r="B4568">
            <v>24600</v>
          </cell>
          <cell r="C4568" t="str">
            <v>UND</v>
          </cell>
          <cell r="D4568">
            <v>29520</v>
          </cell>
          <cell r="E4568">
            <v>4723.2</v>
          </cell>
          <cell r="F4568">
            <v>34243</v>
          </cell>
        </row>
        <row r="4569">
          <cell r="A4569" t="str">
            <v>TACO 2POLO 20AMP.ATORNILLABLE AUTOMATICO</v>
          </cell>
          <cell r="B4569">
            <v>24600</v>
          </cell>
          <cell r="C4569" t="str">
            <v>UND</v>
          </cell>
          <cell r="D4569">
            <v>29520</v>
          </cell>
          <cell r="E4569">
            <v>4723.2</v>
          </cell>
          <cell r="F4569">
            <v>34243</v>
          </cell>
        </row>
        <row r="4570">
          <cell r="A4570" t="str">
            <v>TACO 2POLO 30AMP. ENCHUFABLE AUTOMATICO</v>
          </cell>
          <cell r="B4570">
            <v>24600</v>
          </cell>
          <cell r="C4570" t="str">
            <v>UND</v>
          </cell>
          <cell r="D4570">
            <v>29520</v>
          </cell>
          <cell r="E4570">
            <v>4723.2</v>
          </cell>
          <cell r="F4570">
            <v>34243</v>
          </cell>
        </row>
        <row r="4571">
          <cell r="A4571" t="str">
            <v>TACO 2POLO 30AMP.ATORNILLABLE AUTOMATICO</v>
          </cell>
          <cell r="B4571">
            <v>24600</v>
          </cell>
          <cell r="C4571" t="str">
            <v>UND</v>
          </cell>
          <cell r="D4571">
            <v>29520</v>
          </cell>
          <cell r="E4571">
            <v>4723.2</v>
          </cell>
          <cell r="F4571">
            <v>34243</v>
          </cell>
        </row>
        <row r="4572">
          <cell r="A4572" t="str">
            <v>TACO 2POLO 40AMP. ENCHUFABLE AUTOMATICO</v>
          </cell>
          <cell r="B4572">
            <v>30100</v>
          </cell>
          <cell r="C4572" t="str">
            <v>UND</v>
          </cell>
          <cell r="D4572">
            <v>36120</v>
          </cell>
          <cell r="E4572">
            <v>5779.2</v>
          </cell>
          <cell r="F4572">
            <v>41899</v>
          </cell>
        </row>
        <row r="4573">
          <cell r="A4573" t="str">
            <v>TACO 2POLO 40AMP.ATORNILLABLE AUTOMATICO</v>
          </cell>
          <cell r="B4573">
            <v>30100</v>
          </cell>
          <cell r="C4573" t="str">
            <v>UND</v>
          </cell>
          <cell r="D4573">
            <v>36120</v>
          </cell>
          <cell r="E4573">
            <v>5779.2</v>
          </cell>
          <cell r="F4573">
            <v>41899</v>
          </cell>
        </row>
        <row r="4574">
          <cell r="A4574" t="str">
            <v>TACO 2POLO 50AMP. ENCHUFABLE AUTOMATICO</v>
          </cell>
          <cell r="B4574">
            <v>19340</v>
          </cell>
          <cell r="C4574" t="str">
            <v>UND</v>
          </cell>
          <cell r="D4574">
            <v>23208</v>
          </cell>
          <cell r="E4574">
            <v>3713.28</v>
          </cell>
          <cell r="F4574">
            <v>26921</v>
          </cell>
        </row>
        <row r="4575">
          <cell r="A4575" t="str">
            <v>TACO 2POLO 50AMP.ATORNILLABLE AUTOMATICO</v>
          </cell>
          <cell r="B4575">
            <v>24300</v>
          </cell>
          <cell r="C4575" t="str">
            <v>UND</v>
          </cell>
          <cell r="D4575">
            <v>29160</v>
          </cell>
          <cell r="E4575">
            <v>4665.6000000000004</v>
          </cell>
          <cell r="F4575">
            <v>33826</v>
          </cell>
        </row>
        <row r="4576">
          <cell r="A4576" t="str">
            <v>TACO 2POLO 60AMP. ENCHUFABLE AUTOMATICO</v>
          </cell>
          <cell r="B4576">
            <v>19340</v>
          </cell>
          <cell r="C4576" t="str">
            <v>UND</v>
          </cell>
          <cell r="D4576">
            <v>23208</v>
          </cell>
          <cell r="E4576">
            <v>3713.28</v>
          </cell>
          <cell r="F4576">
            <v>26921</v>
          </cell>
        </row>
        <row r="4577">
          <cell r="A4577" t="str">
            <v>TACO 2POLO 60AMP.ATORNILLABLE AUTOMATICO</v>
          </cell>
          <cell r="B4577">
            <v>26610</v>
          </cell>
          <cell r="C4577" t="str">
            <v>UND</v>
          </cell>
          <cell r="D4577">
            <v>31932</v>
          </cell>
          <cell r="E4577">
            <v>5109.12</v>
          </cell>
          <cell r="F4577">
            <v>37041</v>
          </cell>
        </row>
        <row r="4578">
          <cell r="A4578" t="str">
            <v>TACO 2POLO 70AMP. ENCHUFABLE AUTOMATICO</v>
          </cell>
          <cell r="B4578">
            <v>30400</v>
          </cell>
          <cell r="C4578" t="str">
            <v>UND</v>
          </cell>
          <cell r="D4578">
            <v>36480</v>
          </cell>
          <cell r="E4578">
            <v>5836.8</v>
          </cell>
          <cell r="F4578">
            <v>42317</v>
          </cell>
        </row>
        <row r="4579">
          <cell r="A4579" t="str">
            <v>TACO 2POLO 70AMP.ATORNILLABLE AUTOMATICO</v>
          </cell>
          <cell r="B4579">
            <v>32270</v>
          </cell>
          <cell r="C4579" t="str">
            <v>UND</v>
          </cell>
          <cell r="D4579">
            <v>38724</v>
          </cell>
          <cell r="E4579">
            <v>6195.84</v>
          </cell>
          <cell r="F4579">
            <v>44920</v>
          </cell>
        </row>
        <row r="4580">
          <cell r="A4580" t="str">
            <v>TACO 2POLOS 100AMP.ATONILLABLE AUTOMATIC</v>
          </cell>
          <cell r="B4580">
            <v>37740</v>
          </cell>
          <cell r="C4580" t="str">
            <v>UND</v>
          </cell>
          <cell r="D4580">
            <v>45288</v>
          </cell>
          <cell r="E4580">
            <v>7246.08</v>
          </cell>
          <cell r="F4580">
            <v>52534</v>
          </cell>
        </row>
        <row r="4581">
          <cell r="A4581" t="str">
            <v>TACO 2POLOS 100AMP.ATORNILLABLE NO AUTOM</v>
          </cell>
          <cell r="B4581">
            <v>25730</v>
          </cell>
          <cell r="C4581" t="str">
            <v>UND</v>
          </cell>
          <cell r="D4581">
            <v>30876</v>
          </cell>
          <cell r="E4581">
            <v>4940.16</v>
          </cell>
          <cell r="F4581">
            <v>35816</v>
          </cell>
        </row>
        <row r="4582">
          <cell r="A4582" t="str">
            <v>TACO 2POLOS 100AMP.ENCHUFABLES AUTOMATIC</v>
          </cell>
          <cell r="B4582">
            <v>34000</v>
          </cell>
          <cell r="C4582" t="str">
            <v>UND</v>
          </cell>
          <cell r="D4582">
            <v>40800</v>
          </cell>
          <cell r="E4582">
            <v>6528</v>
          </cell>
          <cell r="F4582">
            <v>47328</v>
          </cell>
        </row>
        <row r="4583">
          <cell r="A4583" t="str">
            <v>TACO 2POLOS 10AMP.ENCHUFABLE AUTOMATICO</v>
          </cell>
          <cell r="B4583">
            <v>17790</v>
          </cell>
          <cell r="C4583" t="str">
            <v>UND</v>
          </cell>
          <cell r="D4583">
            <v>21348</v>
          </cell>
          <cell r="E4583">
            <v>3415.6800000000003</v>
          </cell>
          <cell r="F4583">
            <v>24764</v>
          </cell>
        </row>
        <row r="4584">
          <cell r="A4584" t="str">
            <v>TACO 2POLOS 15AMP.ATORNILLABLE AUTOMATIC</v>
          </cell>
          <cell r="B4584">
            <v>21470</v>
          </cell>
          <cell r="C4584" t="str">
            <v>UND</v>
          </cell>
          <cell r="D4584">
            <v>25764</v>
          </cell>
          <cell r="E4584">
            <v>4122.24</v>
          </cell>
          <cell r="F4584">
            <v>29886</v>
          </cell>
        </row>
        <row r="4585">
          <cell r="A4585" t="str">
            <v>TACO 2POLOS 15AMP.ENCHUFABLE AUTOMATICO</v>
          </cell>
          <cell r="B4585">
            <v>17790</v>
          </cell>
          <cell r="C4585" t="str">
            <v>UND</v>
          </cell>
          <cell r="D4585">
            <v>21348</v>
          </cell>
          <cell r="E4585">
            <v>3415.6800000000003</v>
          </cell>
          <cell r="F4585">
            <v>24764</v>
          </cell>
        </row>
        <row r="4586">
          <cell r="A4586" t="str">
            <v>TACO 2POLOS 20 AMP ENCHUFABLE AUTOMATICO</v>
          </cell>
          <cell r="B4586">
            <v>19010</v>
          </cell>
          <cell r="C4586" t="str">
            <v>UND</v>
          </cell>
          <cell r="D4586">
            <v>22812</v>
          </cell>
          <cell r="E4586">
            <v>3649.92</v>
          </cell>
          <cell r="F4586">
            <v>26462</v>
          </cell>
        </row>
        <row r="4587">
          <cell r="A4587" t="str">
            <v>TACO 2POLOS 20AMP.ATORNILLABLE AUTOMATIC</v>
          </cell>
          <cell r="B4587">
            <v>21470</v>
          </cell>
          <cell r="C4587" t="str">
            <v>UND</v>
          </cell>
          <cell r="D4587">
            <v>25764</v>
          </cell>
          <cell r="E4587">
            <v>4122.24</v>
          </cell>
          <cell r="F4587">
            <v>29886</v>
          </cell>
        </row>
        <row r="4588">
          <cell r="A4588" t="str">
            <v>TACO 2POLOS 20AMP.ENCHUFABLE AUTOMATICO</v>
          </cell>
          <cell r="B4588">
            <v>17790</v>
          </cell>
          <cell r="C4588" t="str">
            <v>UND</v>
          </cell>
          <cell r="D4588">
            <v>21348</v>
          </cell>
          <cell r="E4588">
            <v>3415.6800000000003</v>
          </cell>
          <cell r="F4588">
            <v>24764</v>
          </cell>
        </row>
        <row r="4589">
          <cell r="A4589" t="str">
            <v>TACO 2POLOS 30 AMP ENCHUFABLE AUTOMATICO</v>
          </cell>
          <cell r="B4589">
            <v>19010</v>
          </cell>
          <cell r="C4589" t="str">
            <v>UND</v>
          </cell>
          <cell r="D4589">
            <v>22812</v>
          </cell>
          <cell r="E4589">
            <v>3649.92</v>
          </cell>
          <cell r="F4589">
            <v>26462</v>
          </cell>
        </row>
        <row r="4590">
          <cell r="A4590" t="str">
            <v>TACO 2POLOS 30AMP.ATORNILLABLE AUTOMATIC</v>
          </cell>
          <cell r="B4590">
            <v>21470</v>
          </cell>
          <cell r="C4590" t="str">
            <v>UND</v>
          </cell>
          <cell r="D4590">
            <v>25764</v>
          </cell>
          <cell r="E4590">
            <v>4122.24</v>
          </cell>
          <cell r="F4590">
            <v>29886</v>
          </cell>
        </row>
        <row r="4591">
          <cell r="A4591" t="str">
            <v>TACO 2POLOS 30AMP.ENCHUFABLES AUTOMATICO</v>
          </cell>
          <cell r="B4591">
            <v>17790</v>
          </cell>
          <cell r="C4591" t="str">
            <v>UND</v>
          </cell>
          <cell r="D4591">
            <v>21348</v>
          </cell>
          <cell r="E4591">
            <v>3415.6800000000003</v>
          </cell>
          <cell r="F4591">
            <v>24764</v>
          </cell>
        </row>
        <row r="4592">
          <cell r="A4592" t="str">
            <v>TACO 2POLOS 40AMP.ATORNILLABLE AUTOMATIC</v>
          </cell>
          <cell r="B4592">
            <v>29760</v>
          </cell>
          <cell r="C4592" t="str">
            <v>UND</v>
          </cell>
          <cell r="D4592">
            <v>35712</v>
          </cell>
          <cell r="E4592">
            <v>5713.92</v>
          </cell>
          <cell r="F4592">
            <v>41426</v>
          </cell>
        </row>
        <row r="4593">
          <cell r="A4593" t="str">
            <v>TACO 2POLOS 40AMP.ENCHUFABLE AUTOMATICO</v>
          </cell>
          <cell r="B4593">
            <v>21630</v>
          </cell>
          <cell r="C4593" t="str">
            <v>UND</v>
          </cell>
          <cell r="D4593">
            <v>25956</v>
          </cell>
          <cell r="E4593">
            <v>4152.96</v>
          </cell>
          <cell r="F4593">
            <v>30109</v>
          </cell>
        </row>
        <row r="4594">
          <cell r="A4594" t="str">
            <v>TACO 2POLOS 50AMP.ATORNILLABLE AUTOMATIC</v>
          </cell>
          <cell r="B4594">
            <v>29760</v>
          </cell>
          <cell r="C4594" t="str">
            <v>UND</v>
          </cell>
          <cell r="D4594">
            <v>35712</v>
          </cell>
          <cell r="E4594">
            <v>5713.92</v>
          </cell>
          <cell r="F4594">
            <v>41426</v>
          </cell>
        </row>
        <row r="4595">
          <cell r="A4595" t="str">
            <v>TACO 2POLOS 50AMP.ENCHUFABLE AUTOMATICO</v>
          </cell>
          <cell r="B4595">
            <v>21630</v>
          </cell>
          <cell r="C4595" t="str">
            <v>UND</v>
          </cell>
          <cell r="D4595">
            <v>25956</v>
          </cell>
          <cell r="E4595">
            <v>4152.96</v>
          </cell>
          <cell r="F4595">
            <v>30109</v>
          </cell>
        </row>
        <row r="4596">
          <cell r="A4596" t="str">
            <v>TACO 2POLOS 60AMP.ATORNILLABLE AUTOMATIC</v>
          </cell>
          <cell r="B4596">
            <v>25880</v>
          </cell>
          <cell r="C4596" t="str">
            <v>UND</v>
          </cell>
          <cell r="D4596">
            <v>31056</v>
          </cell>
          <cell r="E4596">
            <v>4968.96</v>
          </cell>
          <cell r="F4596">
            <v>36025</v>
          </cell>
        </row>
        <row r="4597">
          <cell r="A4597" t="str">
            <v>TACO 2POLOS 60AMP.ENCHUFABLE AUTOMATICO</v>
          </cell>
          <cell r="B4597">
            <v>21630</v>
          </cell>
          <cell r="C4597" t="str">
            <v>UND</v>
          </cell>
          <cell r="D4597">
            <v>25956</v>
          </cell>
          <cell r="E4597">
            <v>4152.96</v>
          </cell>
          <cell r="F4597">
            <v>30109</v>
          </cell>
        </row>
        <row r="4598">
          <cell r="A4598" t="str">
            <v>TACO 2POLOS 70AMP.ATORNILLABLE AUTOMATIC</v>
          </cell>
          <cell r="B4598">
            <v>37740</v>
          </cell>
          <cell r="C4598" t="str">
            <v>UND</v>
          </cell>
          <cell r="D4598">
            <v>45288</v>
          </cell>
          <cell r="E4598">
            <v>7246.08</v>
          </cell>
          <cell r="F4598">
            <v>52534</v>
          </cell>
        </row>
        <row r="4599">
          <cell r="A4599" t="str">
            <v>TACO 2POLOS 70AMP.ENCHUFABLE AUTOMATICO</v>
          </cell>
          <cell r="B4599">
            <v>34000</v>
          </cell>
          <cell r="C4599" t="str">
            <v>UND</v>
          </cell>
          <cell r="D4599">
            <v>40800</v>
          </cell>
          <cell r="E4599">
            <v>6528</v>
          </cell>
          <cell r="F4599">
            <v>47328</v>
          </cell>
        </row>
        <row r="4600">
          <cell r="A4600" t="str">
            <v>TACO 3POLO 100AMP. ENCHUFABLE AUTOMATICO</v>
          </cell>
          <cell r="B4600">
            <v>50420</v>
          </cell>
          <cell r="C4600" t="str">
            <v>UND</v>
          </cell>
          <cell r="D4600">
            <v>60504</v>
          </cell>
          <cell r="E4600">
            <v>9680.64</v>
          </cell>
          <cell r="F4600">
            <v>70185</v>
          </cell>
        </row>
        <row r="4601">
          <cell r="A4601" t="str">
            <v>TACO 3POLO 100AMPATORNILLABLE AUTOMATICO</v>
          </cell>
          <cell r="B4601">
            <v>56970</v>
          </cell>
          <cell r="C4601" t="str">
            <v>UND</v>
          </cell>
          <cell r="D4601">
            <v>68364</v>
          </cell>
          <cell r="E4601">
            <v>10938.24</v>
          </cell>
          <cell r="F4601">
            <v>79302</v>
          </cell>
        </row>
        <row r="4602">
          <cell r="A4602" t="str">
            <v>TACO 3POLO 10AMP. ENCHUFABLE AUTOMATICO</v>
          </cell>
          <cell r="B4602">
            <v>40990</v>
          </cell>
          <cell r="C4602" t="str">
            <v>UND</v>
          </cell>
          <cell r="D4602">
            <v>49188</v>
          </cell>
          <cell r="E4602">
            <v>7870.08</v>
          </cell>
          <cell r="F4602">
            <v>57058</v>
          </cell>
        </row>
        <row r="4603">
          <cell r="A4603" t="str">
            <v>TACO 3POLO 15AMP. ENCHUFABLE AUTOMATICO</v>
          </cell>
          <cell r="B4603">
            <v>55300</v>
          </cell>
          <cell r="C4603" t="str">
            <v>UND</v>
          </cell>
          <cell r="D4603">
            <v>66360</v>
          </cell>
          <cell r="E4603">
            <v>10617.6</v>
          </cell>
          <cell r="F4603">
            <v>76978</v>
          </cell>
        </row>
        <row r="4604">
          <cell r="A4604" t="str">
            <v>TACO 3POLO 15AMP.ATORNILLABLE AUTOMATICO</v>
          </cell>
          <cell r="B4604">
            <v>55300</v>
          </cell>
          <cell r="C4604" t="str">
            <v>UND</v>
          </cell>
          <cell r="D4604">
            <v>66360</v>
          </cell>
          <cell r="E4604">
            <v>10617.6</v>
          </cell>
          <cell r="F4604">
            <v>76978</v>
          </cell>
        </row>
        <row r="4605">
          <cell r="A4605" t="str">
            <v>TACO 3POLO 20AMP. ENCHUFABLE AUTOMATICO</v>
          </cell>
          <cell r="B4605">
            <v>55300</v>
          </cell>
          <cell r="C4605" t="str">
            <v>UND</v>
          </cell>
          <cell r="D4605">
            <v>66360</v>
          </cell>
          <cell r="E4605">
            <v>10617.6</v>
          </cell>
          <cell r="F4605">
            <v>76978</v>
          </cell>
        </row>
        <row r="4606">
          <cell r="A4606" t="str">
            <v>TACO 3POLO 20AMP.ATORNILLABLE AUTOMATICO</v>
          </cell>
          <cell r="B4606">
            <v>55300</v>
          </cell>
          <cell r="C4606" t="str">
            <v>UND</v>
          </cell>
          <cell r="D4606">
            <v>66360</v>
          </cell>
          <cell r="E4606">
            <v>10617.6</v>
          </cell>
          <cell r="F4606">
            <v>76978</v>
          </cell>
        </row>
        <row r="4607">
          <cell r="A4607" t="str">
            <v>TACO 3POLO 30AMP. ENCHUFABLE AUTOMATICO</v>
          </cell>
          <cell r="B4607">
            <v>55300</v>
          </cell>
          <cell r="C4607" t="str">
            <v>UND</v>
          </cell>
          <cell r="D4607">
            <v>66360</v>
          </cell>
          <cell r="E4607">
            <v>10617.6</v>
          </cell>
          <cell r="F4607">
            <v>76978</v>
          </cell>
        </row>
        <row r="4608">
          <cell r="A4608" t="str">
            <v>TACO 3POLO 30AMP.ATORNILLABLE AUTOMATICO</v>
          </cell>
          <cell r="B4608">
            <v>55300</v>
          </cell>
          <cell r="C4608" t="str">
            <v>UND</v>
          </cell>
          <cell r="D4608">
            <v>66360</v>
          </cell>
          <cell r="E4608">
            <v>10617.6</v>
          </cell>
          <cell r="F4608">
            <v>76978</v>
          </cell>
        </row>
        <row r="4609">
          <cell r="A4609" t="str">
            <v>TACO 3POLO 40AMP. ENCHUFABLE AUTOMATICO</v>
          </cell>
          <cell r="B4609">
            <v>55300</v>
          </cell>
          <cell r="C4609" t="str">
            <v>UND</v>
          </cell>
          <cell r="D4609">
            <v>66360</v>
          </cell>
          <cell r="E4609">
            <v>10617.6</v>
          </cell>
          <cell r="F4609">
            <v>76978</v>
          </cell>
        </row>
        <row r="4610">
          <cell r="A4610" t="str">
            <v>TACO 3POLO 40AMP.ATORNILLABLE AUTOMATICO</v>
          </cell>
          <cell r="B4610">
            <v>55300</v>
          </cell>
          <cell r="C4610" t="str">
            <v>UND</v>
          </cell>
          <cell r="D4610">
            <v>66360</v>
          </cell>
          <cell r="E4610">
            <v>10617.6</v>
          </cell>
          <cell r="F4610">
            <v>76978</v>
          </cell>
        </row>
        <row r="4611">
          <cell r="A4611" t="str">
            <v>TACO 3POLO 50AMP. ENCHUFABLE AUTOMATICO</v>
          </cell>
          <cell r="B4611">
            <v>55300</v>
          </cell>
          <cell r="C4611" t="str">
            <v>UND</v>
          </cell>
          <cell r="D4611">
            <v>66360</v>
          </cell>
          <cell r="E4611">
            <v>10617.6</v>
          </cell>
          <cell r="F4611">
            <v>76978</v>
          </cell>
        </row>
        <row r="4612">
          <cell r="A4612" t="str">
            <v>TACO 3POLO 50AMP.ATORNILLABLE AUTOMATICO</v>
          </cell>
          <cell r="B4612">
            <v>55300</v>
          </cell>
          <cell r="C4612" t="str">
            <v>UND</v>
          </cell>
          <cell r="D4612">
            <v>66360</v>
          </cell>
          <cell r="E4612">
            <v>10617.6</v>
          </cell>
          <cell r="F4612">
            <v>76978</v>
          </cell>
        </row>
        <row r="4613">
          <cell r="A4613" t="str">
            <v>TACO 3POLO 60AMP. ENCHUFABLE AUTOMATICO</v>
          </cell>
          <cell r="B4613">
            <v>65300</v>
          </cell>
          <cell r="C4613" t="str">
            <v>UND</v>
          </cell>
          <cell r="D4613">
            <v>78360</v>
          </cell>
          <cell r="E4613">
            <v>12537.6</v>
          </cell>
          <cell r="F4613">
            <v>90898</v>
          </cell>
        </row>
        <row r="4614">
          <cell r="A4614" t="str">
            <v>TACO 3POLO 60AMP.ATORNILLABLE AUTOMATICO</v>
          </cell>
          <cell r="B4614">
            <v>75000</v>
          </cell>
          <cell r="C4614" t="str">
            <v>UND</v>
          </cell>
          <cell r="D4614">
            <v>90000</v>
          </cell>
          <cell r="E4614">
            <v>14400</v>
          </cell>
          <cell r="F4614">
            <v>104400</v>
          </cell>
        </row>
        <row r="4615">
          <cell r="A4615" t="str">
            <v>TACO 3POLO 70AMP. ENCHUFABLE AUTOMATICO</v>
          </cell>
          <cell r="B4615">
            <v>75000</v>
          </cell>
          <cell r="C4615" t="str">
            <v>UND</v>
          </cell>
          <cell r="D4615">
            <v>90000</v>
          </cell>
          <cell r="E4615">
            <v>14400</v>
          </cell>
          <cell r="F4615">
            <v>104400</v>
          </cell>
        </row>
        <row r="4616">
          <cell r="A4616" t="str">
            <v>TACO 3POLO 70AMP.ATORNILLABLE AUTOMATICO</v>
          </cell>
          <cell r="B4616">
            <v>83500</v>
          </cell>
          <cell r="C4616" t="str">
            <v>UND</v>
          </cell>
          <cell r="D4616">
            <v>100200</v>
          </cell>
          <cell r="E4616">
            <v>16032</v>
          </cell>
          <cell r="F4616">
            <v>116232</v>
          </cell>
        </row>
        <row r="4617">
          <cell r="A4617" t="str">
            <v>TACO 3POLOS 100AMP.ATORNILLABLE AUTOMATI</v>
          </cell>
          <cell r="B4617">
            <v>83500</v>
          </cell>
          <cell r="C4617" t="str">
            <v>UND</v>
          </cell>
          <cell r="D4617">
            <v>100200</v>
          </cell>
          <cell r="E4617">
            <v>16032</v>
          </cell>
          <cell r="F4617">
            <v>116232</v>
          </cell>
        </row>
        <row r="4618">
          <cell r="A4618" t="str">
            <v>TACO 3POLOS 100AMP.ATORNILLABLE NO AUTOM</v>
          </cell>
          <cell r="B4618">
            <v>38690</v>
          </cell>
          <cell r="C4618" t="str">
            <v>UND</v>
          </cell>
          <cell r="D4618">
            <v>46428</v>
          </cell>
          <cell r="E4618">
            <v>7428.4800000000005</v>
          </cell>
          <cell r="F4618">
            <v>53856</v>
          </cell>
        </row>
        <row r="4619">
          <cell r="A4619" t="str">
            <v>TACO 3POLOS 100AMP.ENCHUFABLE AUTOMATIC</v>
          </cell>
          <cell r="B4619">
            <v>100000</v>
          </cell>
          <cell r="C4619" t="str">
            <v>UND</v>
          </cell>
          <cell r="D4619">
            <v>120000</v>
          </cell>
          <cell r="E4619">
            <v>19200</v>
          </cell>
          <cell r="F4619">
            <v>139200</v>
          </cell>
        </row>
        <row r="4620">
          <cell r="A4620" t="str">
            <v>TACO 3POLOS 15AMP.ATORNILLABLE AUTOMATIC</v>
          </cell>
          <cell r="B4620">
            <v>51000</v>
          </cell>
          <cell r="C4620" t="str">
            <v>UND</v>
          </cell>
          <cell r="D4620">
            <v>61200</v>
          </cell>
          <cell r="E4620">
            <v>9792</v>
          </cell>
          <cell r="F4620">
            <v>70992</v>
          </cell>
        </row>
        <row r="4621">
          <cell r="A4621" t="str">
            <v>TACO 3POLOS 15AMP.ENCHUBLE AUTOMATICO</v>
          </cell>
          <cell r="B4621">
            <v>55300</v>
          </cell>
          <cell r="C4621" t="str">
            <v>UND</v>
          </cell>
          <cell r="D4621">
            <v>66360</v>
          </cell>
          <cell r="E4621">
            <v>10617.6</v>
          </cell>
          <cell r="F4621">
            <v>76978</v>
          </cell>
        </row>
        <row r="4622">
          <cell r="A4622" t="str">
            <v>TACO 3POLOS 20AMP.ATORNILLABLE AUTOMATIC</v>
          </cell>
          <cell r="B4622">
            <v>55300</v>
          </cell>
          <cell r="C4622" t="str">
            <v>UND</v>
          </cell>
          <cell r="D4622">
            <v>66360</v>
          </cell>
          <cell r="E4622">
            <v>10617.6</v>
          </cell>
          <cell r="F4622">
            <v>76978</v>
          </cell>
        </row>
        <row r="4623">
          <cell r="A4623" t="str">
            <v>TACO 3POLOS 20AMP.ENCHUFABLE AUTOMATICO</v>
          </cell>
          <cell r="B4623">
            <v>45850</v>
          </cell>
          <cell r="C4623" t="str">
            <v>UND</v>
          </cell>
          <cell r="D4623">
            <v>55020</v>
          </cell>
          <cell r="E4623">
            <v>8803.2000000000007</v>
          </cell>
          <cell r="F4623">
            <v>63823</v>
          </cell>
        </row>
        <row r="4624">
          <cell r="A4624" t="str">
            <v>TACO 3POLOS 30AMP.ATORNILLABLE AUTOMATIC</v>
          </cell>
          <cell r="B4624">
            <v>51000</v>
          </cell>
          <cell r="C4624" t="str">
            <v>UND</v>
          </cell>
          <cell r="D4624">
            <v>61200</v>
          </cell>
          <cell r="E4624">
            <v>9792</v>
          </cell>
          <cell r="F4624">
            <v>70992</v>
          </cell>
        </row>
        <row r="4625">
          <cell r="A4625" t="str">
            <v>TACO 3POLOS 30AMP.ENCHUFABLE AUTOMATICO</v>
          </cell>
          <cell r="B4625">
            <v>39860</v>
          </cell>
          <cell r="C4625" t="str">
            <v>UND</v>
          </cell>
          <cell r="D4625">
            <v>47832</v>
          </cell>
          <cell r="E4625">
            <v>7653.12</v>
          </cell>
          <cell r="F4625">
            <v>55485</v>
          </cell>
        </row>
        <row r="4626">
          <cell r="A4626" t="str">
            <v>TACO 3POLOS 40AMP.ATORNILLABLE AUTOMATIC</v>
          </cell>
          <cell r="B4626">
            <v>51000</v>
          </cell>
          <cell r="C4626" t="str">
            <v>UND</v>
          </cell>
          <cell r="D4626">
            <v>61200</v>
          </cell>
          <cell r="E4626">
            <v>9792</v>
          </cell>
          <cell r="F4626">
            <v>70992</v>
          </cell>
        </row>
        <row r="4627">
          <cell r="A4627" t="str">
            <v>TACO 3POLOS 40AMP.ENCHUFABLE AUTOMATICO</v>
          </cell>
          <cell r="B4627">
            <v>45850</v>
          </cell>
          <cell r="C4627" t="str">
            <v>UND</v>
          </cell>
          <cell r="D4627">
            <v>55020</v>
          </cell>
          <cell r="E4627">
            <v>8803.2000000000007</v>
          </cell>
          <cell r="F4627">
            <v>63823</v>
          </cell>
        </row>
        <row r="4628">
          <cell r="A4628" t="str">
            <v>TACO 3POLOS 50AMP.ATORNILLABLE AUTOMATIC</v>
          </cell>
          <cell r="B4628">
            <v>51000</v>
          </cell>
          <cell r="C4628" t="str">
            <v>UND</v>
          </cell>
          <cell r="D4628">
            <v>61200</v>
          </cell>
          <cell r="E4628">
            <v>9792</v>
          </cell>
          <cell r="F4628">
            <v>70992</v>
          </cell>
        </row>
        <row r="4629">
          <cell r="A4629" t="str">
            <v>TACO 3POLOS 50AMP.ENCHUFABLE AUTOMATICO</v>
          </cell>
          <cell r="B4629">
            <v>45850</v>
          </cell>
          <cell r="C4629" t="str">
            <v>UND</v>
          </cell>
          <cell r="D4629">
            <v>55020</v>
          </cell>
          <cell r="E4629">
            <v>8803.2000000000007</v>
          </cell>
          <cell r="F4629">
            <v>63823</v>
          </cell>
        </row>
        <row r="4630">
          <cell r="A4630" t="str">
            <v>TACO 3POLOS 60AMP.ATORNILLABLE AUTOMATIC</v>
          </cell>
          <cell r="B4630">
            <v>51000</v>
          </cell>
          <cell r="C4630" t="str">
            <v>UND</v>
          </cell>
          <cell r="D4630">
            <v>61200</v>
          </cell>
          <cell r="E4630">
            <v>9792</v>
          </cell>
          <cell r="F4630">
            <v>70992</v>
          </cell>
        </row>
        <row r="4631">
          <cell r="A4631" t="str">
            <v>TACO 3POLOS 60AMP.ENCHUFABLE AUTOMATICO</v>
          </cell>
          <cell r="B4631">
            <v>65300</v>
          </cell>
          <cell r="C4631" t="str">
            <v>UND</v>
          </cell>
          <cell r="D4631">
            <v>78360</v>
          </cell>
          <cell r="E4631">
            <v>12537.6</v>
          </cell>
          <cell r="F4631">
            <v>90898</v>
          </cell>
        </row>
        <row r="4632">
          <cell r="A4632" t="str">
            <v>TACO 3POLOS 70AMP.ATORNILLABLE AUTOMATIC</v>
          </cell>
          <cell r="B4632">
            <v>63730</v>
          </cell>
          <cell r="C4632" t="str">
            <v>UND</v>
          </cell>
          <cell r="D4632">
            <v>76476</v>
          </cell>
          <cell r="E4632">
            <v>12236.16</v>
          </cell>
          <cell r="F4632">
            <v>88712</v>
          </cell>
        </row>
        <row r="4633">
          <cell r="A4633" t="str">
            <v>TACO 3POLOS 70AMP.ENCHUFABLE AUTOMATICO</v>
          </cell>
          <cell r="B4633">
            <v>56400</v>
          </cell>
          <cell r="C4633" t="str">
            <v>UND</v>
          </cell>
          <cell r="D4633">
            <v>67680</v>
          </cell>
          <cell r="E4633">
            <v>10828.800000000001</v>
          </cell>
          <cell r="F4633">
            <v>78509</v>
          </cell>
        </row>
        <row r="4634">
          <cell r="A4634" t="str">
            <v>TACO 3POLOS 80AMP ATORNILLABLE AUTOMATIC</v>
          </cell>
          <cell r="B4634">
            <v>63730</v>
          </cell>
          <cell r="C4634" t="str">
            <v>UND</v>
          </cell>
          <cell r="D4634">
            <v>76476</v>
          </cell>
          <cell r="E4634">
            <v>12236.16</v>
          </cell>
          <cell r="F4634">
            <v>88712</v>
          </cell>
        </row>
        <row r="4635">
          <cell r="A4635" t="str">
            <v>TACO UNIPOLAR 10-100 NO AUTOMATICO</v>
          </cell>
          <cell r="B4635">
            <v>11191.599609375</v>
          </cell>
          <cell r="C4635" t="str">
            <v>UND</v>
          </cell>
          <cell r="D4635">
            <v>13429.91953125</v>
          </cell>
          <cell r="E4635">
            <v>2148.7871249999998</v>
          </cell>
          <cell r="F4635">
            <v>15579</v>
          </cell>
        </row>
        <row r="4636">
          <cell r="A4636" t="str">
            <v>TANQUE VERTICAL  PARA  A C P M Y ACCESOR</v>
          </cell>
          <cell r="B4636">
            <v>750000</v>
          </cell>
          <cell r="C4636" t="str">
            <v>UND</v>
          </cell>
          <cell r="D4636">
            <v>900000</v>
          </cell>
          <cell r="E4636">
            <v>144000</v>
          </cell>
          <cell r="F4636">
            <v>1044000</v>
          </cell>
        </row>
        <row r="4637">
          <cell r="A4637" t="str">
            <v>TAPA 2X4 MARFIL STANDAR MAXIMA</v>
          </cell>
          <cell r="B4637">
            <v>2360</v>
          </cell>
          <cell r="C4637" t="str">
            <v>UND</v>
          </cell>
          <cell r="D4637">
            <v>2832</v>
          </cell>
          <cell r="E4637">
            <v>453.12</v>
          </cell>
          <cell r="F4637">
            <v>3285</v>
          </cell>
        </row>
        <row r="4638">
          <cell r="A4638" t="str">
            <v>TAPA 4X4 BLANCA DEKO</v>
          </cell>
          <cell r="B4638">
            <v>2120</v>
          </cell>
          <cell r="C4638" t="str">
            <v>UND</v>
          </cell>
          <cell r="D4638">
            <v>2544</v>
          </cell>
          <cell r="E4638">
            <v>407.04</v>
          </cell>
          <cell r="F4638">
            <v>2951</v>
          </cell>
        </row>
        <row r="4639">
          <cell r="A4639" t="str">
            <v>TAPA ARRANCADOR DIRECTO TM</v>
          </cell>
          <cell r="B4639">
            <v>3000</v>
          </cell>
          <cell r="C4639" t="str">
            <v>UND</v>
          </cell>
          <cell r="D4639">
            <v>3600</v>
          </cell>
          <cell r="E4639">
            <v>576</v>
          </cell>
          <cell r="F4639">
            <v>4176</v>
          </cell>
        </row>
        <row r="4640">
          <cell r="A4640" t="str">
            <v>TAPA BORNA AP 35</v>
          </cell>
          <cell r="B4640">
            <v>3000</v>
          </cell>
          <cell r="C4640" t="str">
            <v>UND</v>
          </cell>
          <cell r="D4640">
            <v>3600</v>
          </cell>
          <cell r="E4640">
            <v>576</v>
          </cell>
          <cell r="F4640">
            <v>4176</v>
          </cell>
        </row>
        <row r="4641">
          <cell r="A4641" t="str">
            <v>TAPA BORNE</v>
          </cell>
          <cell r="B4641">
            <v>3850</v>
          </cell>
          <cell r="C4641" t="str">
            <v>UND</v>
          </cell>
          <cell r="D4641">
            <v>4620</v>
          </cell>
          <cell r="E4641">
            <v>739.2</v>
          </cell>
          <cell r="F4641">
            <v>5359</v>
          </cell>
        </row>
        <row r="4642">
          <cell r="A4642" t="str">
            <v>TAPA BORNE</v>
          </cell>
          <cell r="B4642">
            <v>3850</v>
          </cell>
          <cell r="C4642" t="str">
            <v>UND</v>
          </cell>
          <cell r="D4642">
            <v>4620</v>
          </cell>
          <cell r="E4642">
            <v>739.2</v>
          </cell>
          <cell r="F4642">
            <v>5359</v>
          </cell>
        </row>
        <row r="4643">
          <cell r="A4643" t="str">
            <v>TAPA BORNE</v>
          </cell>
          <cell r="B4643">
            <v>3850</v>
          </cell>
          <cell r="C4643" t="str">
            <v>UND</v>
          </cell>
          <cell r="D4643">
            <v>4620</v>
          </cell>
          <cell r="E4643">
            <v>739.2</v>
          </cell>
          <cell r="F4643">
            <v>5359</v>
          </cell>
        </row>
        <row r="4644">
          <cell r="A4644" t="str">
            <v>TAPA CAJA 10X10</v>
          </cell>
          <cell r="B4644">
            <v>258</v>
          </cell>
          <cell r="C4644" t="str">
            <v>UND</v>
          </cell>
          <cell r="D4644">
            <v>309.59999999999997</v>
          </cell>
          <cell r="E4644">
            <v>49.535999999999994</v>
          </cell>
          <cell r="F4644">
            <v>359</v>
          </cell>
        </row>
        <row r="4645">
          <cell r="A4645" t="str">
            <v>TAPA CAJA BORNES 80</v>
          </cell>
          <cell r="B4645">
            <v>13700</v>
          </cell>
          <cell r="C4645" t="str">
            <v>UND</v>
          </cell>
          <cell r="D4645">
            <v>16440</v>
          </cell>
          <cell r="E4645">
            <v>2630.4</v>
          </cell>
          <cell r="F4645">
            <v>19070</v>
          </cell>
        </row>
        <row r="4646">
          <cell r="A4646" t="str">
            <v>TAPA CAJA BORNES P/MOTOR 090S/L,100L,112</v>
          </cell>
          <cell r="B4646">
            <v>13900</v>
          </cell>
          <cell r="C4646" t="str">
            <v>UND</v>
          </cell>
          <cell r="D4646">
            <v>16680</v>
          </cell>
          <cell r="E4646">
            <v>2668.8</v>
          </cell>
          <cell r="F4646">
            <v>19349</v>
          </cell>
        </row>
        <row r="4647">
          <cell r="A4647" t="str">
            <v>TAPA CAJA BORNES P/MOTOR 132S/M(1LA3)</v>
          </cell>
          <cell r="B4647">
            <v>44600</v>
          </cell>
          <cell r="C4647" t="str">
            <v>UND</v>
          </cell>
          <cell r="D4647">
            <v>53520</v>
          </cell>
          <cell r="E4647">
            <v>8563.2000000000007</v>
          </cell>
          <cell r="F4647">
            <v>62083</v>
          </cell>
        </row>
        <row r="4648">
          <cell r="A4648" t="str">
            <v>TAPA CAJA BORNES P/MOTOR 160M/L</v>
          </cell>
          <cell r="B4648">
            <v>60500</v>
          </cell>
          <cell r="C4648" t="str">
            <v>UND</v>
          </cell>
          <cell r="D4648">
            <v>72600</v>
          </cell>
          <cell r="E4648">
            <v>11616</v>
          </cell>
          <cell r="F4648">
            <v>84216</v>
          </cell>
        </row>
        <row r="4649">
          <cell r="A4649" t="str">
            <v>TAPA CAJA BORNES P/MOTOR 180M/L,200L,225</v>
          </cell>
          <cell r="B4649">
            <v>74800</v>
          </cell>
          <cell r="C4649" t="str">
            <v>UND</v>
          </cell>
          <cell r="D4649">
            <v>89760</v>
          </cell>
          <cell r="E4649">
            <v>14361.6</v>
          </cell>
          <cell r="F4649">
            <v>104122</v>
          </cell>
        </row>
        <row r="4650">
          <cell r="A4650" t="str">
            <v>TAPA CAJA INSPECCION CODENSA</v>
          </cell>
          <cell r="B4650">
            <v>15000</v>
          </cell>
          <cell r="C4650" t="str">
            <v>UND</v>
          </cell>
          <cell r="D4650">
            <v>18000</v>
          </cell>
          <cell r="E4650">
            <v>2880</v>
          </cell>
          <cell r="F4650">
            <v>20880</v>
          </cell>
        </row>
        <row r="4651">
          <cell r="A4651" t="str">
            <v>TAPA COAXIAL INCRUSTAR AVE SERIE 400</v>
          </cell>
          <cell r="B4651">
            <v>6000</v>
          </cell>
          <cell r="C4651" t="str">
            <v>UND</v>
          </cell>
          <cell r="D4651">
            <v>7200</v>
          </cell>
          <cell r="E4651">
            <v>1152</v>
          </cell>
          <cell r="F4651">
            <v>8352</v>
          </cell>
        </row>
        <row r="4652">
          <cell r="A4652" t="str">
            <v>TAPA CUADRADA CG-100-2400</v>
          </cell>
          <cell r="B4652">
            <v>258</v>
          </cell>
          <cell r="C4652" t="str">
            <v>UND</v>
          </cell>
          <cell r="D4652">
            <v>309.59999999999997</v>
          </cell>
          <cell r="E4652">
            <v>49.535999999999994</v>
          </cell>
          <cell r="F4652">
            <v>359</v>
          </cell>
        </row>
        <row r="4653">
          <cell r="A4653" t="str">
            <v>TAPA DE ALUMBRADO PUBLICO CS274-2</v>
          </cell>
          <cell r="B4653">
            <v>31500</v>
          </cell>
          <cell r="C4653" t="str">
            <v>UND</v>
          </cell>
          <cell r="D4653">
            <v>37800</v>
          </cell>
          <cell r="E4653">
            <v>6048</v>
          </cell>
          <cell r="F4653">
            <v>43848</v>
          </cell>
        </row>
        <row r="4654">
          <cell r="A4654" t="str">
            <v>TAPA DE ENERGIA CS-278</v>
          </cell>
          <cell r="B4654">
            <v>59483</v>
          </cell>
          <cell r="C4654" t="str">
            <v>UND</v>
          </cell>
          <cell r="D4654">
            <v>71379.599999999991</v>
          </cell>
          <cell r="E4654">
            <v>11420.735999999999</v>
          </cell>
          <cell r="F4654">
            <v>82800</v>
          </cell>
        </row>
        <row r="4655">
          <cell r="A4655" t="str">
            <v>TAPA DECORATIVA DOBLE ROJO</v>
          </cell>
          <cell r="B4655">
            <v>2360</v>
          </cell>
          <cell r="C4655" t="str">
            <v>UND</v>
          </cell>
          <cell r="D4655">
            <v>2832</v>
          </cell>
          <cell r="E4655">
            <v>453.12</v>
          </cell>
          <cell r="F4655">
            <v>3285</v>
          </cell>
        </row>
        <row r="4656">
          <cell r="A4656" t="str">
            <v>TAPA DECORATIVA SENCILLA AMARILLO</v>
          </cell>
          <cell r="B4656">
            <v>2360</v>
          </cell>
          <cell r="C4656" t="str">
            <v>UND</v>
          </cell>
          <cell r="D4656">
            <v>2832</v>
          </cell>
          <cell r="E4656">
            <v>453.12</v>
          </cell>
          <cell r="F4656">
            <v>3285</v>
          </cell>
        </row>
        <row r="4657">
          <cell r="A4657" t="str">
            <v>TAPA DECORATIVA SENCILLA BLANCO</v>
          </cell>
          <cell r="B4657">
            <v>2360</v>
          </cell>
          <cell r="C4657" t="str">
            <v>UND</v>
          </cell>
          <cell r="D4657">
            <v>2832</v>
          </cell>
          <cell r="E4657">
            <v>453.12</v>
          </cell>
          <cell r="F4657">
            <v>3285</v>
          </cell>
        </row>
        <row r="4658">
          <cell r="A4658" t="str">
            <v>TAPA DECORATIVA SENCILLA GRIS</v>
          </cell>
          <cell r="B4658">
            <v>2360</v>
          </cell>
          <cell r="C4658" t="str">
            <v>UND</v>
          </cell>
          <cell r="D4658">
            <v>2832</v>
          </cell>
          <cell r="E4658">
            <v>453.12</v>
          </cell>
          <cell r="F4658">
            <v>3285</v>
          </cell>
        </row>
        <row r="4659">
          <cell r="A4659" t="str">
            <v>TAPA DECORATIVA SENCILLA NEGRA</v>
          </cell>
          <cell r="B4659">
            <v>2360</v>
          </cell>
          <cell r="C4659" t="str">
            <v>UND</v>
          </cell>
          <cell r="D4659">
            <v>2832</v>
          </cell>
          <cell r="E4659">
            <v>453.12</v>
          </cell>
          <cell r="F4659">
            <v>3285</v>
          </cell>
        </row>
        <row r="4660">
          <cell r="A4660" t="str">
            <v>TAPA DECORATIVA SENCILLA ROJO</v>
          </cell>
          <cell r="B4660">
            <v>2360</v>
          </cell>
          <cell r="C4660" t="str">
            <v>UND</v>
          </cell>
          <cell r="D4660">
            <v>2832</v>
          </cell>
          <cell r="E4660">
            <v>453.12</v>
          </cell>
          <cell r="F4660">
            <v>3285</v>
          </cell>
        </row>
        <row r="4661">
          <cell r="A4661" t="str">
            <v>TAPA DOBLE STANDAR VINOTINTO</v>
          </cell>
          <cell r="B4661">
            <v>2360</v>
          </cell>
          <cell r="C4661" t="str">
            <v>UND</v>
          </cell>
          <cell r="D4661">
            <v>2832</v>
          </cell>
          <cell r="E4661">
            <v>453.12</v>
          </cell>
          <cell r="F4661">
            <v>3285</v>
          </cell>
        </row>
        <row r="4662">
          <cell r="A4662" t="str">
            <v>TAPA EN PASTA PARA INTERRUPTOR SENCILLO</v>
          </cell>
          <cell r="B4662">
            <v>77</v>
          </cell>
          <cell r="C4662" t="str">
            <v>UND</v>
          </cell>
          <cell r="D4662">
            <v>92.399999999999991</v>
          </cell>
          <cell r="E4662">
            <v>14.783999999999999</v>
          </cell>
          <cell r="F4662">
            <v>107</v>
          </cell>
        </row>
        <row r="4663">
          <cell r="A4663" t="str">
            <v>TAPA EN PASTA TOMA DOBLE NOL</v>
          </cell>
          <cell r="B4663">
            <v>77</v>
          </cell>
          <cell r="C4663" t="str">
            <v>UND</v>
          </cell>
          <cell r="D4663">
            <v>92.399999999999991</v>
          </cell>
          <cell r="E4663">
            <v>14.783999999999999</v>
          </cell>
          <cell r="F4663">
            <v>107</v>
          </cell>
        </row>
        <row r="4664">
          <cell r="A4664" t="str">
            <v>TAPA EN PASTA TOMA DOBLE TABLE USA</v>
          </cell>
          <cell r="B4664">
            <v>196</v>
          </cell>
          <cell r="C4664" t="str">
            <v>UND</v>
          </cell>
          <cell r="D4664">
            <v>235.2</v>
          </cell>
          <cell r="E4664">
            <v>37.631999999999998</v>
          </cell>
          <cell r="F4664">
            <v>273</v>
          </cell>
        </row>
        <row r="4665">
          <cell r="A4665" t="str">
            <v>TAPA FINAL AUTOASEGURADA LEGRAN REF32316</v>
          </cell>
          <cell r="B4665">
            <v>6200</v>
          </cell>
          <cell r="C4665" t="str">
            <v>UND</v>
          </cell>
          <cell r="D4665">
            <v>7440</v>
          </cell>
          <cell r="E4665">
            <v>1190.4000000000001</v>
          </cell>
          <cell r="F4665">
            <v>8630</v>
          </cell>
        </row>
        <row r="4666">
          <cell r="A4666" t="str">
            <v>TAPA FINAL AUTOASEGURADA LEGRAN REF32318</v>
          </cell>
          <cell r="B4666">
            <v>4700</v>
          </cell>
          <cell r="C4666" t="str">
            <v>UND</v>
          </cell>
          <cell r="D4666">
            <v>5640</v>
          </cell>
          <cell r="E4666">
            <v>902.4</v>
          </cell>
          <cell r="F4666">
            <v>6542</v>
          </cell>
        </row>
        <row r="4667">
          <cell r="A4667" t="str">
            <v>TAPA GALV.P/TOMA 3X50 ROF</v>
          </cell>
          <cell r="B4667">
            <v>1120</v>
          </cell>
          <cell r="C4667" t="str">
            <v>UND</v>
          </cell>
          <cell r="D4667">
            <v>1344</v>
          </cell>
          <cell r="E4667">
            <v>215.04</v>
          </cell>
          <cell r="F4667">
            <v>1559</v>
          </cell>
        </row>
        <row r="4668">
          <cell r="A4668" t="str">
            <v>TAPA INTERPERIE TOMA DOBLE</v>
          </cell>
          <cell r="B4668">
            <v>4500</v>
          </cell>
          <cell r="C4668" t="str">
            <v>UND</v>
          </cell>
          <cell r="D4668">
            <v>5400</v>
          </cell>
          <cell r="E4668">
            <v>864</v>
          </cell>
          <cell r="F4668">
            <v>6264</v>
          </cell>
        </row>
        <row r="4669">
          <cell r="A4669" t="str">
            <v>TAPA INTERPERIE TOMA DOBLE METAL USA</v>
          </cell>
          <cell r="B4669">
            <v>4000</v>
          </cell>
          <cell r="C4669" t="str">
            <v>UND</v>
          </cell>
          <cell r="D4669">
            <v>4800</v>
          </cell>
          <cell r="E4669">
            <v>768</v>
          </cell>
          <cell r="F4669">
            <v>5568</v>
          </cell>
        </row>
        <row r="4670">
          <cell r="A4670" t="str">
            <v>TAPA INTERPERIE TOMA DOBLE PASTA EAGLA</v>
          </cell>
          <cell r="B4670">
            <v>4000</v>
          </cell>
          <cell r="C4670" t="str">
            <v>UND</v>
          </cell>
          <cell r="D4670">
            <v>4800</v>
          </cell>
          <cell r="E4670">
            <v>768</v>
          </cell>
          <cell r="F4670">
            <v>5568</v>
          </cell>
        </row>
        <row r="4671">
          <cell r="A4671" t="str">
            <v>TAPA INTERPERIE TOMA SENCILL PASTA EAGLA</v>
          </cell>
          <cell r="B4671">
            <v>4000</v>
          </cell>
          <cell r="C4671" t="str">
            <v>UND</v>
          </cell>
          <cell r="D4671">
            <v>4800</v>
          </cell>
          <cell r="E4671">
            <v>768</v>
          </cell>
          <cell r="F4671">
            <v>5568</v>
          </cell>
        </row>
        <row r="4672">
          <cell r="A4672" t="str">
            <v>TAPA INTERRUPTOR DOBLE SERIE 400 PLACA P</v>
          </cell>
          <cell r="B4672">
            <v>838.59997558593795</v>
          </cell>
          <cell r="C4672" t="str">
            <v>UND</v>
          </cell>
          <cell r="D4672">
            <v>1006.3199707031255</v>
          </cell>
          <cell r="E4672">
            <v>161.01119531250009</v>
          </cell>
          <cell r="F4672">
            <v>1167</v>
          </cell>
        </row>
        <row r="4673">
          <cell r="A4673" t="str">
            <v>TAPA LATERAL PARA 282 WAGO</v>
          </cell>
          <cell r="B4673">
            <v>1000</v>
          </cell>
          <cell r="C4673" t="str">
            <v>UND</v>
          </cell>
          <cell r="D4673">
            <v>1200</v>
          </cell>
          <cell r="E4673">
            <v>192</v>
          </cell>
          <cell r="F4673">
            <v>1392</v>
          </cell>
        </row>
        <row r="4674">
          <cell r="A4674" t="str">
            <v>TAPA LATERAL PARA BORNA 282 WAGO</v>
          </cell>
          <cell r="B4674">
            <v>690</v>
          </cell>
          <cell r="C4674" t="str">
            <v>UND</v>
          </cell>
          <cell r="D4674">
            <v>828</v>
          </cell>
          <cell r="E4674">
            <v>132.47999999999999</v>
          </cell>
          <cell r="F4674">
            <v>960</v>
          </cell>
        </row>
        <row r="4675">
          <cell r="A4675" t="str">
            <v xml:space="preserve">TAPA P/CAMARA AP </v>
          </cell>
          <cell r="B4675">
            <v>80000</v>
          </cell>
          <cell r="C4675" t="str">
            <v>UND</v>
          </cell>
          <cell r="D4675">
            <v>96000</v>
          </cell>
          <cell r="E4675">
            <v>15360</v>
          </cell>
          <cell r="F4675">
            <v>111360</v>
          </cell>
        </row>
        <row r="4676">
          <cell r="A4676" t="str">
            <v>TAPA P/TOMA DOBLE NARANJA C/TORNILLO</v>
          </cell>
          <cell r="B4676">
            <v>500</v>
          </cell>
          <cell r="C4676" t="str">
            <v>UND</v>
          </cell>
          <cell r="D4676">
            <v>600</v>
          </cell>
          <cell r="E4676">
            <v>96</v>
          </cell>
          <cell r="F4676">
            <v>696</v>
          </cell>
        </row>
        <row r="4677">
          <cell r="A4677" t="str">
            <v>TAPA PARA BANDEJA DE 60CM</v>
          </cell>
          <cell r="B4677">
            <v>43829.80078125</v>
          </cell>
          <cell r="C4677" t="str">
            <v>UND</v>
          </cell>
          <cell r="D4677">
            <v>52595.760937499996</v>
          </cell>
          <cell r="E4677">
            <v>8415.3217499999992</v>
          </cell>
          <cell r="F4677">
            <v>61011</v>
          </cell>
        </row>
        <row r="4678">
          <cell r="A4678" t="str">
            <v>TAPA PARA BORNA 281-901B</v>
          </cell>
          <cell r="B4678">
            <v>520</v>
          </cell>
          <cell r="C4678" t="str">
            <v>UND</v>
          </cell>
          <cell r="D4678">
            <v>624</v>
          </cell>
          <cell r="E4678">
            <v>99.84</v>
          </cell>
          <cell r="F4678">
            <v>724</v>
          </cell>
        </row>
        <row r="4679">
          <cell r="A4679" t="str">
            <v>TAPA PARA CANALETA 25MM</v>
          </cell>
          <cell r="B4679">
            <v>2800</v>
          </cell>
          <cell r="C4679" t="str">
            <v>UND</v>
          </cell>
          <cell r="D4679">
            <v>3360</v>
          </cell>
          <cell r="E4679">
            <v>537.6</v>
          </cell>
          <cell r="F4679">
            <v>3898</v>
          </cell>
        </row>
        <row r="4680">
          <cell r="A4680" t="str">
            <v>TAPA PARA CANALETA 35MM</v>
          </cell>
          <cell r="B4680">
            <v>3080</v>
          </cell>
          <cell r="C4680" t="str">
            <v>UND</v>
          </cell>
          <cell r="D4680">
            <v>3696</v>
          </cell>
          <cell r="E4680">
            <v>591.36</v>
          </cell>
          <cell r="F4680">
            <v>4287</v>
          </cell>
        </row>
        <row r="4681">
          <cell r="A4681" t="str">
            <v>TAPA PARA CANALETA 40MM</v>
          </cell>
          <cell r="B4681">
            <v>3500</v>
          </cell>
          <cell r="C4681" t="str">
            <v>UND</v>
          </cell>
          <cell r="D4681">
            <v>4200</v>
          </cell>
          <cell r="E4681">
            <v>672</v>
          </cell>
          <cell r="F4681">
            <v>4872</v>
          </cell>
        </row>
        <row r="4682">
          <cell r="A4682" t="str">
            <v>TAPA PARA CANALETA 80MM</v>
          </cell>
          <cell r="B4682">
            <v>5600</v>
          </cell>
          <cell r="C4682" t="str">
            <v>UND</v>
          </cell>
          <cell r="D4682">
            <v>6720</v>
          </cell>
          <cell r="E4682">
            <v>1075.2</v>
          </cell>
          <cell r="F4682">
            <v>7795</v>
          </cell>
        </row>
        <row r="4683">
          <cell r="A4683" t="str">
            <v>TAPA PARA CANALETA AK2GA3</v>
          </cell>
          <cell r="B4683">
            <v>10000</v>
          </cell>
          <cell r="C4683" t="str">
            <v>UND</v>
          </cell>
          <cell r="D4683">
            <v>12000</v>
          </cell>
          <cell r="E4683">
            <v>1920</v>
          </cell>
          <cell r="F4683">
            <v>13920</v>
          </cell>
        </row>
        <row r="4684">
          <cell r="A4684" t="str">
            <v>TAPA PARA CANALETA AK2GA6</v>
          </cell>
          <cell r="B4684">
            <v>20000</v>
          </cell>
          <cell r="C4684" t="str">
            <v>UND</v>
          </cell>
          <cell r="D4684">
            <v>24000</v>
          </cell>
          <cell r="E4684">
            <v>3840</v>
          </cell>
          <cell r="F4684">
            <v>27840</v>
          </cell>
        </row>
        <row r="4685">
          <cell r="A4685" t="str">
            <v>TAPA PARA CANALETA PERFIL OMEGA 2MTS</v>
          </cell>
          <cell r="B4685">
            <v>16000</v>
          </cell>
          <cell r="C4685" t="str">
            <v>UND</v>
          </cell>
          <cell r="D4685">
            <v>19200</v>
          </cell>
          <cell r="E4685">
            <v>3072</v>
          </cell>
          <cell r="F4685">
            <v>22272</v>
          </cell>
        </row>
        <row r="4686">
          <cell r="A4686" t="str">
            <v>TAPA PLASTICA PARA INT. DOBLE LEVINTON</v>
          </cell>
          <cell r="B4686">
            <v>294</v>
          </cell>
          <cell r="C4686" t="str">
            <v>UND</v>
          </cell>
          <cell r="D4686">
            <v>352.8</v>
          </cell>
          <cell r="E4686">
            <v>56.448</v>
          </cell>
          <cell r="F4686">
            <v>409</v>
          </cell>
        </row>
        <row r="4687">
          <cell r="A4687" t="str">
            <v>TAPA RECTA CAJA F-1 74X68 TELECOM</v>
          </cell>
          <cell r="B4687">
            <v>25000</v>
          </cell>
          <cell r="C4687" t="str">
            <v>UND</v>
          </cell>
          <cell r="D4687">
            <v>30000</v>
          </cell>
          <cell r="E4687">
            <v>4800</v>
          </cell>
          <cell r="F4687">
            <v>34800</v>
          </cell>
        </row>
        <row r="4688">
          <cell r="A4688" t="str">
            <v>TAPA RECTANGULAR RG-100 5800</v>
          </cell>
          <cell r="B4688">
            <v>236</v>
          </cell>
          <cell r="C4688" t="str">
            <v>UND</v>
          </cell>
          <cell r="D4688">
            <v>283.2</v>
          </cell>
          <cell r="E4688">
            <v>45.311999999999998</v>
          </cell>
          <cell r="F4688">
            <v>329</v>
          </cell>
        </row>
        <row r="4689">
          <cell r="A4689" t="str">
            <v>TAPA REDONDA GALVANIZADA OG-100</v>
          </cell>
          <cell r="B4689">
            <v>248</v>
          </cell>
          <cell r="C4689" t="str">
            <v>UND</v>
          </cell>
          <cell r="D4689">
            <v>297.59999999999997</v>
          </cell>
          <cell r="E4689">
            <v>47.615999999999993</v>
          </cell>
          <cell r="F4689">
            <v>345</v>
          </cell>
        </row>
        <row r="4690">
          <cell r="A4690" t="str">
            <v>TAPA ROSCA E27</v>
          </cell>
          <cell r="B4690">
            <v>1470</v>
          </cell>
          <cell r="C4690" t="str">
            <v>UND</v>
          </cell>
          <cell r="D4690">
            <v>1764</v>
          </cell>
          <cell r="E4690">
            <v>282.24</v>
          </cell>
          <cell r="F4690">
            <v>2046</v>
          </cell>
        </row>
        <row r="4691">
          <cell r="A4691" t="str">
            <v>TAPA ROSCA E33</v>
          </cell>
          <cell r="B4691">
            <v>1173.69995117188</v>
          </cell>
          <cell r="C4691" t="str">
            <v>UND</v>
          </cell>
          <cell r="D4691">
            <v>1408.4399414062559</v>
          </cell>
          <cell r="E4691">
            <v>225.35039062500095</v>
          </cell>
          <cell r="F4691">
            <v>1634</v>
          </cell>
        </row>
        <row r="4692">
          <cell r="A4692" t="str">
            <v>TAPA ROSCADA E27</v>
          </cell>
          <cell r="B4692">
            <v>2000</v>
          </cell>
          <cell r="C4692" t="str">
            <v>UND</v>
          </cell>
          <cell r="D4692">
            <v>2400</v>
          </cell>
          <cell r="E4692">
            <v>384</v>
          </cell>
          <cell r="F4692">
            <v>2784</v>
          </cell>
        </row>
        <row r="4693">
          <cell r="A4693" t="str">
            <v>TAPA ROSCADA E33 BR</v>
          </cell>
          <cell r="B4693">
            <v>630</v>
          </cell>
          <cell r="C4693" t="str">
            <v>UND</v>
          </cell>
          <cell r="D4693">
            <v>756</v>
          </cell>
          <cell r="E4693">
            <v>120.96000000000001</v>
          </cell>
          <cell r="F4693">
            <v>877</v>
          </cell>
        </row>
        <row r="4694">
          <cell r="A4694" t="str">
            <v>TAPA ROSCADA R80</v>
          </cell>
          <cell r="B4694">
            <v>2000</v>
          </cell>
          <cell r="C4694" t="str">
            <v>UND</v>
          </cell>
          <cell r="D4694">
            <v>2400</v>
          </cell>
          <cell r="E4694">
            <v>384</v>
          </cell>
          <cell r="F4694">
            <v>2784</v>
          </cell>
        </row>
        <row r="4695">
          <cell r="A4695" t="str">
            <v>TAPA SENCILLA COLOR BLANCO</v>
          </cell>
          <cell r="B4695">
            <v>1500</v>
          </cell>
          <cell r="C4695" t="str">
            <v>UND</v>
          </cell>
          <cell r="D4695">
            <v>1800</v>
          </cell>
          <cell r="E4695">
            <v>288</v>
          </cell>
          <cell r="F4695">
            <v>2088</v>
          </cell>
        </row>
        <row r="4696">
          <cell r="A4696" t="str">
            <v>TAPA SENCILLA PERLADOS VERDE</v>
          </cell>
          <cell r="B4696">
            <v>3610</v>
          </cell>
          <cell r="C4696" t="str">
            <v>UND</v>
          </cell>
          <cell r="D4696">
            <v>4332</v>
          </cell>
          <cell r="E4696">
            <v>693.12</v>
          </cell>
          <cell r="F4696">
            <v>5025</v>
          </cell>
        </row>
        <row r="4697">
          <cell r="A4697" t="str">
            <v>TAPA TOMA 4X16 LEGRAND</v>
          </cell>
          <cell r="B4697">
            <v>4200</v>
          </cell>
          <cell r="C4697" t="str">
            <v>UND</v>
          </cell>
          <cell r="D4697">
            <v>5040</v>
          </cell>
          <cell r="E4697">
            <v>806.4</v>
          </cell>
          <cell r="F4697">
            <v>5846</v>
          </cell>
        </row>
        <row r="4698">
          <cell r="A4698" t="str">
            <v>TAPA TOMA DOBLE GALV.ROF</v>
          </cell>
          <cell r="B4698">
            <v>243.60000610351599</v>
          </cell>
          <cell r="C4698" t="str">
            <v>UND</v>
          </cell>
          <cell r="D4698">
            <v>292.3200073242192</v>
          </cell>
          <cell r="E4698">
            <v>46.77120117187507</v>
          </cell>
          <cell r="F4698">
            <v>339</v>
          </cell>
        </row>
        <row r="4699">
          <cell r="A4699" t="str">
            <v>TAPA ZAMAC BEIGE "TICINO"</v>
          </cell>
          <cell r="B4699">
            <v>12252</v>
          </cell>
          <cell r="C4699" t="str">
            <v>UND</v>
          </cell>
          <cell r="D4699">
            <v>14702.4</v>
          </cell>
          <cell r="E4699">
            <v>2352.384</v>
          </cell>
          <cell r="F4699">
            <v>17055</v>
          </cell>
        </row>
        <row r="4700">
          <cell r="A4700" t="str">
            <v>TAPAS DE BORNAS LEGRAND 4AWG</v>
          </cell>
          <cell r="B4700">
            <v>570</v>
          </cell>
          <cell r="C4700" t="str">
            <v>UND</v>
          </cell>
          <cell r="D4700">
            <v>684</v>
          </cell>
          <cell r="E4700">
            <v>109.44</v>
          </cell>
          <cell r="F4700">
            <v>793</v>
          </cell>
        </row>
        <row r="4701">
          <cell r="A4701" t="str">
            <v>TAPAS LATERALES COLOR NARANAJA. WAGO</v>
          </cell>
          <cell r="B4701">
            <v>690</v>
          </cell>
          <cell r="C4701" t="str">
            <v>UND</v>
          </cell>
          <cell r="D4701">
            <v>828</v>
          </cell>
          <cell r="E4701">
            <v>132.47999999999999</v>
          </cell>
          <cell r="F4701">
            <v>960</v>
          </cell>
        </row>
        <row r="4702">
          <cell r="A4702" t="str">
            <v>TAPON PARA DUCTO TDP 4"</v>
          </cell>
          <cell r="B4702">
            <v>1194</v>
          </cell>
          <cell r="C4702" t="str">
            <v>UND</v>
          </cell>
          <cell r="D4702">
            <v>1432.8</v>
          </cell>
          <cell r="E4702">
            <v>229.24799999999999</v>
          </cell>
          <cell r="F4702">
            <v>1662</v>
          </cell>
        </row>
        <row r="4703">
          <cell r="A4703" t="str">
            <v>TAPON PARA TRITUBO 11/4</v>
          </cell>
          <cell r="B4703">
            <v>153</v>
          </cell>
          <cell r="C4703" t="str">
            <v>UND</v>
          </cell>
          <cell r="D4703">
            <v>183.6</v>
          </cell>
          <cell r="E4703">
            <v>29.376000000000001</v>
          </cell>
          <cell r="F4703">
            <v>213</v>
          </cell>
        </row>
        <row r="4704">
          <cell r="A4704" t="str">
            <v>TAPON PLANO DE 1</v>
          </cell>
          <cell r="B4704">
            <v>920</v>
          </cell>
          <cell r="C4704" t="str">
            <v>UND</v>
          </cell>
          <cell r="D4704">
            <v>1104</v>
          </cell>
          <cell r="E4704">
            <v>176.64000000000001</v>
          </cell>
          <cell r="F4704">
            <v>1281</v>
          </cell>
        </row>
        <row r="4705">
          <cell r="A4705" t="str">
            <v>TAPON PLANO DE 1/2</v>
          </cell>
          <cell r="B4705">
            <v>620</v>
          </cell>
          <cell r="C4705" t="str">
            <v>UND</v>
          </cell>
          <cell r="D4705">
            <v>744</v>
          </cell>
          <cell r="E4705">
            <v>119.04</v>
          </cell>
          <cell r="F4705">
            <v>863</v>
          </cell>
        </row>
        <row r="4706">
          <cell r="A4706" t="str">
            <v>TAPON PLANO DE 11/2</v>
          </cell>
          <cell r="B4706">
            <v>920</v>
          </cell>
          <cell r="C4706" t="str">
            <v>UND</v>
          </cell>
          <cell r="D4706">
            <v>1104</v>
          </cell>
          <cell r="E4706">
            <v>176.64000000000001</v>
          </cell>
          <cell r="F4706">
            <v>1281</v>
          </cell>
        </row>
        <row r="4707">
          <cell r="A4707" t="str">
            <v>TAPON PLANO DE 3/4</v>
          </cell>
          <cell r="B4707">
            <v>720</v>
          </cell>
          <cell r="C4707" t="str">
            <v>UND</v>
          </cell>
          <cell r="D4707">
            <v>864</v>
          </cell>
          <cell r="E4707">
            <v>138.24</v>
          </cell>
          <cell r="F4707">
            <v>1002</v>
          </cell>
        </row>
        <row r="4708">
          <cell r="A4708" t="str">
            <v>TAPON PLASTICO 3"</v>
          </cell>
          <cell r="B4708">
            <v>1610</v>
          </cell>
          <cell r="C4708" t="str">
            <v>UND</v>
          </cell>
          <cell r="D4708">
            <v>1932</v>
          </cell>
          <cell r="E4708">
            <v>309.12</v>
          </cell>
          <cell r="F4708">
            <v>2241</v>
          </cell>
        </row>
        <row r="4709">
          <cell r="A4709" t="str">
            <v>TAPON PLASTICO 6"</v>
          </cell>
          <cell r="B4709">
            <v>2800</v>
          </cell>
          <cell r="C4709" t="str">
            <v>UND</v>
          </cell>
          <cell r="D4709">
            <v>3360</v>
          </cell>
          <cell r="E4709">
            <v>537.6</v>
          </cell>
          <cell r="F4709">
            <v>3898</v>
          </cell>
        </row>
        <row r="4710">
          <cell r="A4710" t="str">
            <v>TAPON PULSADOR BRETER NEGRO</v>
          </cell>
          <cell r="B4710">
            <v>3000</v>
          </cell>
          <cell r="C4710" t="str">
            <v>UND</v>
          </cell>
          <cell r="D4710">
            <v>3600</v>
          </cell>
          <cell r="E4710">
            <v>576</v>
          </cell>
          <cell r="F4710">
            <v>4176</v>
          </cell>
        </row>
        <row r="4711">
          <cell r="A4711" t="str">
            <v>TAPON PULSADOR BRETER ROJO</v>
          </cell>
          <cell r="B4711">
            <v>3000</v>
          </cell>
          <cell r="C4711" t="str">
            <v>UND</v>
          </cell>
          <cell r="D4711">
            <v>3600</v>
          </cell>
          <cell r="E4711">
            <v>576</v>
          </cell>
          <cell r="F4711">
            <v>4176</v>
          </cell>
        </row>
        <row r="4712">
          <cell r="A4712" t="str">
            <v>TE DE 30CM</v>
          </cell>
          <cell r="B4712">
            <v>29715</v>
          </cell>
          <cell r="C4712" t="str">
            <v>UND</v>
          </cell>
          <cell r="D4712">
            <v>35658</v>
          </cell>
          <cell r="E4712">
            <v>5705.28</v>
          </cell>
          <cell r="F4712">
            <v>41363</v>
          </cell>
        </row>
        <row r="4713">
          <cell r="A4713" t="str">
            <v>TE DE 40CM</v>
          </cell>
          <cell r="B4713">
            <v>34253.80078125</v>
          </cell>
          <cell r="C4713" t="str">
            <v>UND</v>
          </cell>
          <cell r="D4713">
            <v>41104.560937499999</v>
          </cell>
          <cell r="E4713">
            <v>6576.7297499999995</v>
          </cell>
          <cell r="F4713">
            <v>47681</v>
          </cell>
        </row>
        <row r="4714">
          <cell r="A4714" t="str">
            <v>TE DE 60CM</v>
          </cell>
          <cell r="B4714">
            <v>47035.80078125</v>
          </cell>
          <cell r="C4714" t="str">
            <v>UND</v>
          </cell>
          <cell r="D4714">
            <v>56442.9609375</v>
          </cell>
          <cell r="E4714">
            <v>9030.8737500000007</v>
          </cell>
          <cell r="F4714">
            <v>65474</v>
          </cell>
        </row>
        <row r="4715">
          <cell r="A4715" t="str">
            <v>TEMPORIZADOR CRUZET 12MIN 115V CROUZET</v>
          </cell>
          <cell r="B4715">
            <v>63000</v>
          </cell>
          <cell r="C4715" t="str">
            <v>UND</v>
          </cell>
          <cell r="D4715">
            <v>75600</v>
          </cell>
          <cell r="E4715">
            <v>12096</v>
          </cell>
          <cell r="F4715">
            <v>87696</v>
          </cell>
        </row>
        <row r="4716">
          <cell r="A4716" t="str">
            <v>TEMPORIZADOR DE PENDULO ORBIS</v>
          </cell>
          <cell r="B4716">
            <v>52000</v>
          </cell>
          <cell r="C4716" t="str">
            <v>UND</v>
          </cell>
          <cell r="D4716">
            <v>62400</v>
          </cell>
          <cell r="E4716">
            <v>9984</v>
          </cell>
          <cell r="F4716">
            <v>72384</v>
          </cell>
        </row>
        <row r="4717">
          <cell r="A4717" t="str">
            <v>TEMPORIZADOR EBERLE 05-100 "</v>
          </cell>
          <cell r="B4717">
            <v>3000</v>
          </cell>
          <cell r="C4717" t="str">
            <v>UND</v>
          </cell>
          <cell r="D4717">
            <v>3600</v>
          </cell>
          <cell r="E4717">
            <v>576</v>
          </cell>
          <cell r="F4717">
            <v>4176</v>
          </cell>
        </row>
        <row r="4718">
          <cell r="A4718" t="str">
            <v>TEMPORIZADOR ELECTRONICO 1- 30" T</v>
          </cell>
          <cell r="B4718">
            <v>150000</v>
          </cell>
          <cell r="C4718" t="str">
            <v>UND</v>
          </cell>
          <cell r="D4718">
            <v>180000</v>
          </cell>
          <cell r="E4718">
            <v>28800</v>
          </cell>
          <cell r="F4718">
            <v>208800</v>
          </cell>
        </row>
        <row r="4719">
          <cell r="A4719" t="str">
            <v>TEMPORIZADOR ELECTRONICO 10-300" R</v>
          </cell>
          <cell r="B4719">
            <v>205000</v>
          </cell>
          <cell r="C4719" t="str">
            <v>UND</v>
          </cell>
          <cell r="D4719">
            <v>246000</v>
          </cell>
          <cell r="E4719">
            <v>39360</v>
          </cell>
          <cell r="F4719">
            <v>285360</v>
          </cell>
        </row>
        <row r="4720">
          <cell r="A4720" t="str">
            <v>TEMPORIZADOR ELECTRONICO 10-300" T</v>
          </cell>
          <cell r="B4720">
            <v>150000</v>
          </cell>
          <cell r="C4720" t="str">
            <v>UND</v>
          </cell>
          <cell r="D4720">
            <v>180000</v>
          </cell>
          <cell r="E4720">
            <v>28800</v>
          </cell>
          <cell r="F4720">
            <v>208800</v>
          </cell>
        </row>
        <row r="4721">
          <cell r="A4721" t="str">
            <v>TEMPORIZADOR ELECTRONICO 1-30" R</v>
          </cell>
          <cell r="B4721">
            <v>205000</v>
          </cell>
          <cell r="C4721" t="str">
            <v>UND</v>
          </cell>
          <cell r="D4721">
            <v>246000</v>
          </cell>
          <cell r="E4721">
            <v>39360</v>
          </cell>
          <cell r="F4721">
            <v>285360</v>
          </cell>
        </row>
        <row r="4722">
          <cell r="A4722" t="str">
            <v>TEMPORIZADOR ELECTRONICO 2-60" R</v>
          </cell>
          <cell r="B4722">
            <v>205000</v>
          </cell>
          <cell r="C4722" t="str">
            <v>UND</v>
          </cell>
          <cell r="D4722">
            <v>246000</v>
          </cell>
          <cell r="E4722">
            <v>39360</v>
          </cell>
          <cell r="F4722">
            <v>285360</v>
          </cell>
        </row>
        <row r="4723">
          <cell r="A4723" t="str">
            <v>TEMPORIZADOR ELECTRONICO 2-60" T</v>
          </cell>
          <cell r="B4723">
            <v>150000</v>
          </cell>
          <cell r="C4723" t="str">
            <v>UND</v>
          </cell>
          <cell r="D4723">
            <v>180000</v>
          </cell>
          <cell r="E4723">
            <v>28800</v>
          </cell>
          <cell r="F4723">
            <v>208800</v>
          </cell>
        </row>
        <row r="4724">
          <cell r="A4724" t="str">
            <v>TEMPORIZADOR REPOSO 10-180i</v>
          </cell>
          <cell r="B4724">
            <v>140000</v>
          </cell>
          <cell r="C4724" t="str">
            <v>UND</v>
          </cell>
          <cell r="D4724">
            <v>168000</v>
          </cell>
          <cell r="E4724">
            <v>26880</v>
          </cell>
          <cell r="F4724">
            <v>194880</v>
          </cell>
        </row>
        <row r="4725">
          <cell r="A4725" t="str">
            <v>TEMPORIZADOR TRABAJO 0.1-30i</v>
          </cell>
          <cell r="B4725">
            <v>140000</v>
          </cell>
          <cell r="C4725" t="str">
            <v>UND</v>
          </cell>
          <cell r="D4725">
            <v>168000</v>
          </cell>
          <cell r="E4725">
            <v>26880</v>
          </cell>
          <cell r="F4725">
            <v>194880</v>
          </cell>
        </row>
        <row r="4726">
          <cell r="A4726" t="str">
            <v>TENSOR PLASTICO CON GANCHO SIMELCA</v>
          </cell>
          <cell r="B4726">
            <v>250</v>
          </cell>
          <cell r="C4726" t="str">
            <v>UND</v>
          </cell>
          <cell r="D4726">
            <v>300</v>
          </cell>
          <cell r="E4726">
            <v>48</v>
          </cell>
          <cell r="F4726">
            <v>348</v>
          </cell>
        </row>
        <row r="4727">
          <cell r="A4727" t="str">
            <v>TENSOR TELF. 2 TONELADAS</v>
          </cell>
          <cell r="B4727">
            <v>2610</v>
          </cell>
          <cell r="C4727" t="str">
            <v>UND</v>
          </cell>
          <cell r="D4727">
            <v>3132</v>
          </cell>
          <cell r="E4727">
            <v>501.12</v>
          </cell>
          <cell r="F4727">
            <v>3633</v>
          </cell>
        </row>
        <row r="4728">
          <cell r="A4728" t="str">
            <v>TENSOR TELF. 3 TONELADAS</v>
          </cell>
          <cell r="B4728">
            <v>3949</v>
          </cell>
          <cell r="C4728" t="str">
            <v>UND</v>
          </cell>
          <cell r="D4728">
            <v>4738.8</v>
          </cell>
          <cell r="E4728">
            <v>758.20800000000008</v>
          </cell>
          <cell r="F4728">
            <v>5497</v>
          </cell>
        </row>
        <row r="4729">
          <cell r="A4729" t="str">
            <v>TENSOR TELF. 6 TONELAS</v>
          </cell>
          <cell r="B4729">
            <v>4730</v>
          </cell>
          <cell r="C4729" t="str">
            <v>UND</v>
          </cell>
          <cell r="D4729">
            <v>5676</v>
          </cell>
          <cell r="E4729">
            <v>908.16</v>
          </cell>
          <cell r="F4729">
            <v>6584</v>
          </cell>
        </row>
        <row r="4730">
          <cell r="A4730" t="str">
            <v>TENSOR TIPO MECANICO DE OJO</v>
          </cell>
          <cell r="B4730">
            <v>17136</v>
          </cell>
          <cell r="C4730" t="str">
            <v>UND</v>
          </cell>
          <cell r="D4730">
            <v>20563.2</v>
          </cell>
          <cell r="E4730">
            <v>3290.1120000000001</v>
          </cell>
          <cell r="F4730">
            <v>23853</v>
          </cell>
        </row>
        <row r="4731">
          <cell r="A4731" t="str">
            <v>TERMINAL  CONDUIT 1/2 EMT</v>
          </cell>
          <cell r="B4731">
            <v>520</v>
          </cell>
          <cell r="C4731" t="str">
            <v>UND</v>
          </cell>
          <cell r="D4731">
            <v>624</v>
          </cell>
          <cell r="E4731">
            <v>99.84</v>
          </cell>
          <cell r="F4731">
            <v>724</v>
          </cell>
        </row>
        <row r="4732">
          <cell r="A4732" t="str">
            <v>TERMINAL 15KV EXTER 3/0AWG-500MCM INCOMP</v>
          </cell>
          <cell r="B4732">
            <v>820003</v>
          </cell>
          <cell r="C4732" t="str">
            <v>UND</v>
          </cell>
          <cell r="D4732">
            <v>984003.6</v>
          </cell>
          <cell r="E4732">
            <v>157440.576</v>
          </cell>
          <cell r="F4732">
            <v>1141444</v>
          </cell>
        </row>
        <row r="4733">
          <cell r="A4733" t="str">
            <v>TERMINAL 15KV EXTERIOR  4/0AWG-500MCM</v>
          </cell>
          <cell r="B4733">
            <v>820003</v>
          </cell>
          <cell r="C4733" t="str">
            <v>UND</v>
          </cell>
          <cell r="D4733">
            <v>984003.6</v>
          </cell>
          <cell r="E4733">
            <v>157440.576</v>
          </cell>
          <cell r="F4733">
            <v>1141444</v>
          </cell>
        </row>
        <row r="4734">
          <cell r="A4734" t="str">
            <v>TERMINAL 15KV EXTERIOR 2AWG-3/0AWG</v>
          </cell>
          <cell r="B4734">
            <v>482046</v>
          </cell>
          <cell r="C4734" t="str">
            <v>UND</v>
          </cell>
          <cell r="D4734">
            <v>578455.19999999995</v>
          </cell>
          <cell r="E4734">
            <v>92552.831999999995</v>
          </cell>
          <cell r="F4734">
            <v>671008</v>
          </cell>
        </row>
        <row r="4735">
          <cell r="A4735" t="str">
            <v>TERMINAl 15KV EXTERIOR 2AWG-4/0AWG</v>
          </cell>
          <cell r="B4735">
            <v>482046</v>
          </cell>
          <cell r="C4735" t="str">
            <v>JUEGO</v>
          </cell>
          <cell r="D4735">
            <v>578455.19999999995</v>
          </cell>
          <cell r="E4735">
            <v>92552.831999999995</v>
          </cell>
          <cell r="F4735">
            <v>671008</v>
          </cell>
        </row>
        <row r="4736">
          <cell r="A4736" t="str">
            <v>TERMINAL 15KV INTERIOR 2/0AWG-500MCM</v>
          </cell>
          <cell r="B4736">
            <v>379104</v>
          </cell>
          <cell r="C4736" t="str">
            <v>JUEGO</v>
          </cell>
          <cell r="D4736">
            <v>454924.79999999999</v>
          </cell>
          <cell r="E4736">
            <v>72787.967999999993</v>
          </cell>
          <cell r="F4736">
            <v>527713</v>
          </cell>
        </row>
        <row r="4737">
          <cell r="A4737" t="str">
            <v>TERMINAL 15KV INTERIOR 2AWG-4/0AWG</v>
          </cell>
          <cell r="B4737">
            <v>250947</v>
          </cell>
          <cell r="C4737" t="str">
            <v>UND</v>
          </cell>
          <cell r="D4737">
            <v>301136.39999999997</v>
          </cell>
          <cell r="E4737">
            <v>48181.823999999993</v>
          </cell>
          <cell r="F4737">
            <v>349318</v>
          </cell>
        </row>
        <row r="4738">
          <cell r="A4738" t="str">
            <v>TERMINAL 15KV INTERIOR 4/0AWG-500MCM</v>
          </cell>
          <cell r="B4738">
            <v>379104</v>
          </cell>
          <cell r="C4738" t="str">
            <v>UND</v>
          </cell>
          <cell r="D4738">
            <v>454924.79999999999</v>
          </cell>
          <cell r="E4738">
            <v>72787.967999999993</v>
          </cell>
          <cell r="F4738">
            <v>527713</v>
          </cell>
        </row>
        <row r="4739">
          <cell r="A4739" t="str">
            <v>TERMINAL 15KV INTERIOR 500MCM-1250MCM</v>
          </cell>
          <cell r="B4739">
            <v>422544</v>
          </cell>
          <cell r="C4739" t="str">
            <v>UND</v>
          </cell>
          <cell r="D4739">
            <v>507052.79999999999</v>
          </cell>
          <cell r="E4739">
            <v>81128.448000000004</v>
          </cell>
          <cell r="F4739">
            <v>588181</v>
          </cell>
        </row>
        <row r="4740">
          <cell r="A4740" t="str">
            <v>TERMINAL 15KV INTERIOR C/CINTA 8-4/0AWG</v>
          </cell>
          <cell r="B4740">
            <v>140101</v>
          </cell>
          <cell r="C4740" t="str">
            <v>UND</v>
          </cell>
          <cell r="D4740">
            <v>168121.19999999998</v>
          </cell>
          <cell r="E4740">
            <v>26899.391999999996</v>
          </cell>
          <cell r="F4740">
            <v>195021</v>
          </cell>
        </row>
        <row r="4741">
          <cell r="A4741" t="str">
            <v>TERMINAL 15KV USO INTERIOR 4AWG-2/0AWG</v>
          </cell>
          <cell r="B4741">
            <v>250947</v>
          </cell>
          <cell r="C4741" t="str">
            <v>UND</v>
          </cell>
          <cell r="D4741">
            <v>301136.39999999997</v>
          </cell>
          <cell r="E4741">
            <v>48181.823999999993</v>
          </cell>
          <cell r="F4741">
            <v>349318</v>
          </cell>
        </row>
        <row r="4742">
          <cell r="A4742" t="str">
            <v>TERMINAL 35KV INT./EXT.2/0AWG-350MCM</v>
          </cell>
          <cell r="B4742">
            <v>1348619</v>
          </cell>
          <cell r="C4742" t="str">
            <v>UND</v>
          </cell>
          <cell r="D4742">
            <v>1618342.8</v>
          </cell>
          <cell r="E4742">
            <v>258934.84800000003</v>
          </cell>
          <cell r="F4742">
            <v>1877278</v>
          </cell>
        </row>
        <row r="4743">
          <cell r="A4743" t="str">
            <v>TERMINAL 35KV INT./EXT.2AWG-3/0AWG</v>
          </cell>
          <cell r="B4743">
            <v>1113440</v>
          </cell>
          <cell r="C4743" t="str">
            <v>UND</v>
          </cell>
          <cell r="D4743">
            <v>1336128</v>
          </cell>
          <cell r="E4743">
            <v>213780.48000000001</v>
          </cell>
          <cell r="F4743">
            <v>1549908</v>
          </cell>
        </row>
        <row r="4744">
          <cell r="A4744" t="str">
            <v>TERMINAL 35KV INT./EXT.500MCM-750MCM</v>
          </cell>
          <cell r="B4744">
            <v>2031962</v>
          </cell>
          <cell r="C4744" t="str">
            <v>UND</v>
          </cell>
          <cell r="D4744">
            <v>2438354.4</v>
          </cell>
          <cell r="E4744">
            <v>390136.70399999997</v>
          </cell>
          <cell r="F4744">
            <v>2828491</v>
          </cell>
        </row>
        <row r="4745">
          <cell r="A4745" t="str">
            <v>TERMINAL 35KV INT/EXT. 1/0AWG</v>
          </cell>
          <cell r="B4745">
            <v>1224152.5862068967</v>
          </cell>
          <cell r="C4745" t="str">
            <v>UND</v>
          </cell>
          <cell r="D4745">
            <v>1468983.1034482759</v>
          </cell>
          <cell r="E4745">
            <v>235037.29655172417</v>
          </cell>
          <cell r="F4745">
            <v>1704020</v>
          </cell>
        </row>
        <row r="4746">
          <cell r="A4746" t="str">
            <v>TERMINAL 35KV INT/EXT. 2AWG - 4/0AWG</v>
          </cell>
          <cell r="B4746">
            <v>1113440</v>
          </cell>
          <cell r="C4746" t="str">
            <v>UND</v>
          </cell>
          <cell r="D4746">
            <v>1336128</v>
          </cell>
          <cell r="E4746">
            <v>213780.48000000001</v>
          </cell>
          <cell r="F4746">
            <v>1549908</v>
          </cell>
        </row>
        <row r="4747">
          <cell r="A4747" t="str">
            <v>TERMINAL 35KV INT/EXT. 3/0 - 600MCM</v>
          </cell>
          <cell r="B4747">
            <v>1438619</v>
          </cell>
          <cell r="C4747" t="str">
            <v>UND</v>
          </cell>
          <cell r="D4747">
            <v>1726342.8</v>
          </cell>
          <cell r="E4747">
            <v>276214.848</v>
          </cell>
          <cell r="F4747">
            <v>2002558</v>
          </cell>
        </row>
        <row r="4748">
          <cell r="A4748" t="str">
            <v>TERMINAL 46KV INT./EXT.4/0AWG-300MCM</v>
          </cell>
          <cell r="B4748">
            <v>1687037</v>
          </cell>
          <cell r="C4748" t="str">
            <v>UND</v>
          </cell>
          <cell r="D4748">
            <v>2024444.4</v>
          </cell>
          <cell r="E4748">
            <v>323911.10399999999</v>
          </cell>
          <cell r="F4748">
            <v>2348356</v>
          </cell>
        </row>
        <row r="4749">
          <cell r="A4749" t="str">
            <v>TERMINAL AMARILLO TORNILLO3/16 PANDUIT</v>
          </cell>
          <cell r="B4749">
            <v>170</v>
          </cell>
          <cell r="C4749" t="str">
            <v>UND</v>
          </cell>
          <cell r="D4749">
            <v>204</v>
          </cell>
          <cell r="E4749">
            <v>32.64</v>
          </cell>
          <cell r="F4749">
            <v>237</v>
          </cell>
        </row>
        <row r="4750">
          <cell r="A4750" t="str">
            <v>TERMINAL ANILLO  8 1/4</v>
          </cell>
          <cell r="B4750">
            <v>959</v>
          </cell>
          <cell r="C4750" t="str">
            <v>UND</v>
          </cell>
          <cell r="D4750">
            <v>1150.8</v>
          </cell>
          <cell r="E4750">
            <v>184.12799999999999</v>
          </cell>
          <cell r="F4750">
            <v>1335</v>
          </cell>
        </row>
        <row r="4751">
          <cell r="A4751" t="str">
            <v>TERMINAL ANILLO 12-10  1/4</v>
          </cell>
          <cell r="B4751">
            <v>510</v>
          </cell>
          <cell r="C4751" t="str">
            <v>UND</v>
          </cell>
          <cell r="D4751">
            <v>612</v>
          </cell>
          <cell r="E4751">
            <v>97.92</v>
          </cell>
          <cell r="F4751">
            <v>710</v>
          </cell>
        </row>
        <row r="4752">
          <cell r="A4752" t="str">
            <v>TERMINAL ANILLO 12-10 3/16 PANDUIT</v>
          </cell>
          <cell r="B4752">
            <v>47.599998474121108</v>
          </cell>
          <cell r="C4752" t="str">
            <v>UND</v>
          </cell>
          <cell r="D4752">
            <v>57.11999816894533</v>
          </cell>
          <cell r="E4752">
            <v>9.1391997070312527</v>
          </cell>
          <cell r="F4752">
            <v>66</v>
          </cell>
        </row>
        <row r="4753">
          <cell r="A4753" t="str">
            <v>TERMINAL ANILLO 12-10 AWG 1/8</v>
          </cell>
          <cell r="B4753">
            <v>371</v>
          </cell>
          <cell r="C4753" t="str">
            <v>UND</v>
          </cell>
          <cell r="D4753">
            <v>445.2</v>
          </cell>
          <cell r="E4753">
            <v>71.231999999999999</v>
          </cell>
          <cell r="F4753">
            <v>516</v>
          </cell>
        </row>
        <row r="4754">
          <cell r="A4754" t="str">
            <v>TERMINAL ANILLO 12-10AWG 3/8i</v>
          </cell>
          <cell r="B4754">
            <v>366</v>
          </cell>
          <cell r="C4754" t="str">
            <v>UND</v>
          </cell>
          <cell r="D4754">
            <v>439.2</v>
          </cell>
          <cell r="E4754">
            <v>70.272000000000006</v>
          </cell>
          <cell r="F4754">
            <v>509</v>
          </cell>
        </row>
        <row r="4755">
          <cell r="A4755" t="str">
            <v>TERMINAL ANILLO 12-10AWG 5/16i</v>
          </cell>
          <cell r="B4755">
            <v>371</v>
          </cell>
          <cell r="C4755" t="str">
            <v>UND</v>
          </cell>
          <cell r="D4755">
            <v>445.2</v>
          </cell>
          <cell r="E4755">
            <v>71.231999999999999</v>
          </cell>
          <cell r="F4755">
            <v>516</v>
          </cell>
        </row>
        <row r="4756">
          <cell r="A4756" t="str">
            <v>TERMINAL ANILLO 16-14 3/16 PANDUIT</v>
          </cell>
          <cell r="B4756">
            <v>54.599998474121108</v>
          </cell>
          <cell r="C4756" t="str">
            <v>UND</v>
          </cell>
          <cell r="D4756">
            <v>65.519998168945321</v>
          </cell>
          <cell r="E4756">
            <v>10.483199707031252</v>
          </cell>
          <cell r="F4756">
            <v>76</v>
          </cell>
        </row>
        <row r="4757">
          <cell r="A4757" t="str">
            <v>TERMINAL ANILLO 16-14AWG 1/4i</v>
          </cell>
          <cell r="B4757">
            <v>352</v>
          </cell>
          <cell r="C4757" t="str">
            <v>UND</v>
          </cell>
          <cell r="D4757">
            <v>422.4</v>
          </cell>
          <cell r="E4757">
            <v>67.584000000000003</v>
          </cell>
          <cell r="F4757">
            <v>490</v>
          </cell>
        </row>
        <row r="4758">
          <cell r="A4758" t="str">
            <v>TERMINAL ANILLO 16-14AWG 1/8i</v>
          </cell>
          <cell r="B4758">
            <v>288</v>
          </cell>
          <cell r="C4758" t="str">
            <v>UND</v>
          </cell>
          <cell r="D4758">
            <v>345.59999999999997</v>
          </cell>
          <cell r="E4758">
            <v>55.295999999999992</v>
          </cell>
          <cell r="F4758">
            <v>401</v>
          </cell>
        </row>
        <row r="4759">
          <cell r="A4759" t="str">
            <v>TERMINAL ANILLO 16-14AWG 3/16i</v>
          </cell>
          <cell r="B4759">
            <v>304</v>
          </cell>
          <cell r="C4759" t="str">
            <v>UND</v>
          </cell>
          <cell r="D4759">
            <v>364.8</v>
          </cell>
          <cell r="E4759">
            <v>58.368000000000002</v>
          </cell>
          <cell r="F4759">
            <v>423</v>
          </cell>
        </row>
        <row r="4760">
          <cell r="A4760" t="str">
            <v>TERMINAL ANILLO 16-14AWG 5/32i</v>
          </cell>
          <cell r="B4760">
            <v>299</v>
          </cell>
          <cell r="C4760" t="str">
            <v>UND</v>
          </cell>
          <cell r="D4760">
            <v>358.8</v>
          </cell>
          <cell r="E4760">
            <v>57.408000000000001</v>
          </cell>
          <cell r="F4760">
            <v>416</v>
          </cell>
        </row>
        <row r="4761">
          <cell r="A4761" t="str">
            <v>TERMINAL ANILLO 22-18AWG 3/16i</v>
          </cell>
          <cell r="B4761">
            <v>229</v>
          </cell>
          <cell r="C4761" t="str">
            <v>UND</v>
          </cell>
          <cell r="D4761">
            <v>274.8</v>
          </cell>
          <cell r="E4761">
            <v>43.968000000000004</v>
          </cell>
          <cell r="F4761">
            <v>319</v>
          </cell>
        </row>
        <row r="4762">
          <cell r="A4762" t="str">
            <v>TERMINAL ANILLO 22-18AWG 5/32iAWG</v>
          </cell>
          <cell r="B4762">
            <v>189</v>
          </cell>
          <cell r="C4762" t="str">
            <v>UND</v>
          </cell>
          <cell r="D4762">
            <v>226.79999999999998</v>
          </cell>
          <cell r="E4762">
            <v>36.287999999999997</v>
          </cell>
          <cell r="F4762">
            <v>263</v>
          </cell>
        </row>
        <row r="4763">
          <cell r="A4763" t="str">
            <v>TERMINAL AUTOMOTRIZ OJO PEQUEÑO</v>
          </cell>
          <cell r="B4763">
            <v>3000</v>
          </cell>
          <cell r="C4763" t="str">
            <v>UND</v>
          </cell>
          <cell r="D4763">
            <v>3600</v>
          </cell>
          <cell r="E4763">
            <v>576</v>
          </cell>
          <cell r="F4763">
            <v>4176</v>
          </cell>
        </row>
        <row r="4764">
          <cell r="A4764" t="str">
            <v>TERMINAL AUTOMOTRIZ OJO PEQUEÑO</v>
          </cell>
          <cell r="B4764">
            <v>3000</v>
          </cell>
          <cell r="C4764" t="str">
            <v>UND</v>
          </cell>
          <cell r="D4764">
            <v>3600</v>
          </cell>
          <cell r="E4764">
            <v>576</v>
          </cell>
          <cell r="F4764">
            <v>4176</v>
          </cell>
        </row>
        <row r="4765">
          <cell r="A4765" t="str">
            <v>TERMINAL AUTOMOTRIZ TIPO HEMBRA</v>
          </cell>
          <cell r="B4765">
            <v>3000</v>
          </cell>
          <cell r="C4765" t="str">
            <v>UND</v>
          </cell>
          <cell r="D4765">
            <v>3600</v>
          </cell>
          <cell r="E4765">
            <v>576</v>
          </cell>
          <cell r="F4765">
            <v>4176</v>
          </cell>
        </row>
        <row r="4766">
          <cell r="A4766" t="str">
            <v>TERMINAL AUTOMOTRIZ TIPO MACHO</v>
          </cell>
          <cell r="B4766">
            <v>3000</v>
          </cell>
          <cell r="C4766" t="str">
            <v>UND</v>
          </cell>
          <cell r="D4766">
            <v>3600</v>
          </cell>
          <cell r="E4766">
            <v>576</v>
          </cell>
          <cell r="F4766">
            <v>4176</v>
          </cell>
        </row>
        <row r="4767">
          <cell r="A4767" t="str">
            <v>TERMINAL CABLE 12AWG NARANJA</v>
          </cell>
          <cell r="B4767">
            <v>31000</v>
          </cell>
          <cell r="C4767" t="str">
            <v>UND</v>
          </cell>
          <cell r="D4767">
            <v>37200</v>
          </cell>
          <cell r="E4767">
            <v>5952</v>
          </cell>
          <cell r="F4767">
            <v>43152</v>
          </cell>
        </row>
        <row r="4768">
          <cell r="A4768" t="str">
            <v>TERMINAL CABLE TELEF.T/ AMERICANO RJ-45</v>
          </cell>
          <cell r="B4768">
            <v>845</v>
          </cell>
          <cell r="C4768" t="str">
            <v>UND</v>
          </cell>
          <cell r="D4768">
            <v>1014</v>
          </cell>
          <cell r="E4768">
            <v>162.24</v>
          </cell>
          <cell r="F4768">
            <v>1176</v>
          </cell>
        </row>
        <row r="4769">
          <cell r="A4769" t="str">
            <v>TERMINAL COA T.V. AMER + TOMA TELE AMERI</v>
          </cell>
          <cell r="B4769">
            <v>7050</v>
          </cell>
          <cell r="C4769" t="str">
            <v>UND</v>
          </cell>
          <cell r="D4769">
            <v>8460</v>
          </cell>
          <cell r="E4769">
            <v>1353.6000000000001</v>
          </cell>
          <cell r="F4769">
            <v>9814</v>
          </cell>
        </row>
        <row r="4770">
          <cell r="A4770" t="str">
            <v>TERMINAL COA T.V. AMER + TOMA TELE COLOM</v>
          </cell>
          <cell r="B4770">
            <v>5020</v>
          </cell>
          <cell r="C4770" t="str">
            <v>UND</v>
          </cell>
          <cell r="D4770">
            <v>6024</v>
          </cell>
          <cell r="E4770">
            <v>963.84</v>
          </cell>
          <cell r="F4770">
            <v>6988</v>
          </cell>
        </row>
        <row r="4771">
          <cell r="A4771" t="str">
            <v>TERMINAL COAXIAL</v>
          </cell>
          <cell r="B4771">
            <v>86.800003051757798</v>
          </cell>
          <cell r="C4771" t="str">
            <v>UND</v>
          </cell>
          <cell r="D4771">
            <v>104.16000366210936</v>
          </cell>
          <cell r="E4771">
            <v>16.665600585937497</v>
          </cell>
          <cell r="F4771">
            <v>121</v>
          </cell>
        </row>
        <row r="4772">
          <cell r="A4772" t="str">
            <v>TERMINAL COAXIAL T.V. AMERICANA MARFIL</v>
          </cell>
          <cell r="B4772">
            <v>1080</v>
          </cell>
          <cell r="C4772" t="str">
            <v>UND</v>
          </cell>
          <cell r="D4772">
            <v>1296</v>
          </cell>
          <cell r="E4772">
            <v>207.36</v>
          </cell>
          <cell r="F4772">
            <v>1503</v>
          </cell>
        </row>
        <row r="4773">
          <cell r="A4773" t="str">
            <v>TERMINAL CONDUIT EMT- 3/4</v>
          </cell>
          <cell r="B4773">
            <v>446</v>
          </cell>
          <cell r="C4773" t="str">
            <v>UND</v>
          </cell>
          <cell r="D4773">
            <v>535.19999999999993</v>
          </cell>
          <cell r="E4773">
            <v>85.631999999999991</v>
          </cell>
          <cell r="F4773">
            <v>621</v>
          </cell>
        </row>
        <row r="4774">
          <cell r="A4774" t="str">
            <v>TERMINAL CONDUIT PVC 1"</v>
          </cell>
          <cell r="B4774">
            <v>397</v>
          </cell>
          <cell r="C4774" t="str">
            <v>UND</v>
          </cell>
          <cell r="D4774">
            <v>476.4</v>
          </cell>
          <cell r="E4774">
            <v>76.224000000000004</v>
          </cell>
          <cell r="F4774">
            <v>553</v>
          </cell>
        </row>
        <row r="4775">
          <cell r="A4775" t="str">
            <v>TERMINAL CONDUIT PVC 1/2"</v>
          </cell>
          <cell r="B4775">
            <v>120</v>
          </cell>
          <cell r="C4775" t="str">
            <v>UND</v>
          </cell>
          <cell r="D4775">
            <v>144</v>
          </cell>
          <cell r="E4775">
            <v>23.04</v>
          </cell>
          <cell r="F4775">
            <v>167</v>
          </cell>
        </row>
        <row r="4776">
          <cell r="A4776" t="str">
            <v>TERMINAL CONDUIT PVC 11/2"</v>
          </cell>
          <cell r="B4776">
            <v>1296</v>
          </cell>
          <cell r="C4776" t="str">
            <v>UND</v>
          </cell>
          <cell r="D4776">
            <v>1555.2</v>
          </cell>
          <cell r="E4776">
            <v>248.83200000000002</v>
          </cell>
          <cell r="F4776">
            <v>1804</v>
          </cell>
        </row>
        <row r="4777">
          <cell r="A4777" t="str">
            <v>TERMINAL CONDUIT PVC 11/4"</v>
          </cell>
          <cell r="B4777">
            <v>1221</v>
          </cell>
          <cell r="C4777" t="str">
            <v>UND</v>
          </cell>
          <cell r="D4777">
            <v>1465.2</v>
          </cell>
          <cell r="E4777">
            <v>234.43200000000002</v>
          </cell>
          <cell r="F4777">
            <v>1700</v>
          </cell>
        </row>
        <row r="4778">
          <cell r="A4778" t="str">
            <v>TERMINAL CONDUIT PVC 2" SIN CONTRATUERCA</v>
          </cell>
          <cell r="B4778">
            <v>3500</v>
          </cell>
          <cell r="C4778" t="str">
            <v>UND</v>
          </cell>
          <cell r="D4778">
            <v>4200</v>
          </cell>
          <cell r="E4778">
            <v>672</v>
          </cell>
          <cell r="F4778">
            <v>4872</v>
          </cell>
        </row>
        <row r="4779">
          <cell r="A4779" t="str">
            <v>TERMINAL CONDUIT PVC 3"</v>
          </cell>
          <cell r="B4779">
            <v>3700</v>
          </cell>
          <cell r="C4779" t="str">
            <v>UND</v>
          </cell>
          <cell r="D4779">
            <v>4440</v>
          </cell>
          <cell r="E4779">
            <v>710.4</v>
          </cell>
          <cell r="F4779">
            <v>5150</v>
          </cell>
        </row>
        <row r="4780">
          <cell r="A4780" t="str">
            <v>TERMINAL CONDUIT PVC 3/4"</v>
          </cell>
          <cell r="B4780">
            <v>160</v>
          </cell>
          <cell r="C4780" t="str">
            <v>UND</v>
          </cell>
          <cell r="D4780">
            <v>192</v>
          </cell>
          <cell r="E4780">
            <v>30.72</v>
          </cell>
          <cell r="F4780">
            <v>223</v>
          </cell>
        </row>
        <row r="4781">
          <cell r="A4781" t="str">
            <v>TERMINAL DOBLE TORNILLO 2X300A</v>
          </cell>
          <cell r="B4781">
            <v>9294.599609375</v>
          </cell>
          <cell r="C4781" t="str">
            <v>UND</v>
          </cell>
          <cell r="D4781">
            <v>11153.51953125</v>
          </cell>
          <cell r="E4781">
            <v>1784.5631250000001</v>
          </cell>
          <cell r="F4781">
            <v>12938</v>
          </cell>
        </row>
        <row r="4782">
          <cell r="A4782" t="str">
            <v>TERMINAL DOBLE TORNILLO 2X400A</v>
          </cell>
          <cell r="B4782">
            <v>12597.200195312502</v>
          </cell>
          <cell r="C4782" t="str">
            <v>UND</v>
          </cell>
          <cell r="D4782">
            <v>15116.640234375001</v>
          </cell>
          <cell r="E4782">
            <v>2418.6624375000001</v>
          </cell>
          <cell r="F4782">
            <v>17535</v>
          </cell>
        </row>
        <row r="4783">
          <cell r="A4783" t="str">
            <v>TERMINAL EN U 10-12 3/163CALIY</v>
          </cell>
          <cell r="B4783">
            <v>79.800003051757798</v>
          </cell>
          <cell r="C4783" t="str">
            <v>UND</v>
          </cell>
          <cell r="D4783">
            <v>95.760003662109355</v>
          </cell>
          <cell r="E4783">
            <v>15.321600585937498</v>
          </cell>
          <cell r="F4783">
            <v>111</v>
          </cell>
        </row>
        <row r="4784">
          <cell r="A4784" t="str">
            <v>TERMINAL EN U 12-10 3/16 PANDUIT</v>
          </cell>
          <cell r="B4784">
            <v>47.599998474121108</v>
          </cell>
          <cell r="C4784" t="str">
            <v>UND</v>
          </cell>
          <cell r="D4784">
            <v>57.11999816894533</v>
          </cell>
          <cell r="E4784">
            <v>9.1391997070312527</v>
          </cell>
          <cell r="F4784">
            <v>66</v>
          </cell>
        </row>
        <row r="4785">
          <cell r="A4785" t="str">
            <v>TERMINAL EN U 16-14 1/8 CALY</v>
          </cell>
          <cell r="B4785">
            <v>46.200000762939503</v>
          </cell>
          <cell r="C4785" t="str">
            <v>UND</v>
          </cell>
          <cell r="D4785">
            <v>55.440000915527399</v>
          </cell>
          <cell r="E4785">
            <v>8.8704001464843838</v>
          </cell>
          <cell r="F4785">
            <v>64</v>
          </cell>
        </row>
        <row r="4786">
          <cell r="A4786" t="str">
            <v>TERMINAL EN U 16-14 1/8 PANDUIT</v>
          </cell>
          <cell r="B4786">
            <v>54.599998474121108</v>
          </cell>
          <cell r="C4786" t="str">
            <v>UND</v>
          </cell>
          <cell r="D4786">
            <v>65.519998168945321</v>
          </cell>
          <cell r="E4786">
            <v>10.483199707031252</v>
          </cell>
          <cell r="F4786">
            <v>76</v>
          </cell>
        </row>
        <row r="4787">
          <cell r="A4787" t="str">
            <v>TERMINAL EN U 16-14 3/16 PANDUIT</v>
          </cell>
          <cell r="B4787">
            <v>54.599998474121108</v>
          </cell>
          <cell r="C4787" t="str">
            <v>UND</v>
          </cell>
          <cell r="D4787">
            <v>65.519998168945321</v>
          </cell>
          <cell r="E4787">
            <v>10.483199707031252</v>
          </cell>
          <cell r="F4787">
            <v>76</v>
          </cell>
        </row>
        <row r="4788">
          <cell r="A4788" t="str">
            <v>TERMINAL EN U 18-22 1/8 CALY</v>
          </cell>
          <cell r="B4788">
            <v>50.400001525878899</v>
          </cell>
          <cell r="C4788" t="str">
            <v>UND</v>
          </cell>
          <cell r="D4788">
            <v>60.480001831054679</v>
          </cell>
          <cell r="E4788">
            <v>9.676800292968748</v>
          </cell>
          <cell r="F4788">
            <v>70</v>
          </cell>
        </row>
        <row r="4789">
          <cell r="A4789" t="str">
            <v>TERMINAL EN U 18-22 1/8 PANDUIT</v>
          </cell>
          <cell r="B4789">
            <v>50.400001525878899</v>
          </cell>
          <cell r="C4789" t="str">
            <v>UND</v>
          </cell>
          <cell r="D4789">
            <v>60.480001831054679</v>
          </cell>
          <cell r="E4789">
            <v>9.676800292968748</v>
          </cell>
          <cell r="F4789">
            <v>70</v>
          </cell>
        </row>
        <row r="4790">
          <cell r="A4790" t="str">
            <v>TERMINAL EN U 18-22 3/16 CALY</v>
          </cell>
          <cell r="B4790">
            <v>40.599998474121108</v>
          </cell>
          <cell r="C4790" t="str">
            <v>UND</v>
          </cell>
          <cell r="D4790">
            <v>48.719998168945331</v>
          </cell>
          <cell r="E4790">
            <v>7.7951997070312533</v>
          </cell>
          <cell r="F4790">
            <v>57</v>
          </cell>
        </row>
        <row r="4791">
          <cell r="A4791" t="str">
            <v>TERMINAL EN U DE PRESION 16-14</v>
          </cell>
          <cell r="B4791">
            <v>90</v>
          </cell>
          <cell r="C4791" t="str">
            <v>UND</v>
          </cell>
          <cell r="D4791">
            <v>108</v>
          </cell>
          <cell r="E4791">
            <v>17.28</v>
          </cell>
          <cell r="F4791">
            <v>125</v>
          </cell>
        </row>
        <row r="4792">
          <cell r="A4792" t="str">
            <v>TERMINAL EN U DE PRESION 16-14 1/8</v>
          </cell>
          <cell r="B4792">
            <v>296</v>
          </cell>
          <cell r="C4792" t="str">
            <v>UND</v>
          </cell>
          <cell r="D4792">
            <v>355.2</v>
          </cell>
          <cell r="E4792">
            <v>56.832000000000001</v>
          </cell>
          <cell r="F4792">
            <v>412</v>
          </cell>
        </row>
        <row r="4793">
          <cell r="A4793" t="str">
            <v>TERMINAL EN U DE PRESION 16-14 3/16</v>
          </cell>
          <cell r="B4793">
            <v>334</v>
          </cell>
          <cell r="C4793" t="str">
            <v>UND</v>
          </cell>
          <cell r="D4793">
            <v>400.8</v>
          </cell>
          <cell r="E4793">
            <v>64.128</v>
          </cell>
          <cell r="F4793">
            <v>465</v>
          </cell>
        </row>
        <row r="4794">
          <cell r="A4794" t="str">
            <v>TERMINAL GALVANIZADA DE 1/2"</v>
          </cell>
          <cell r="B4794">
            <v>200</v>
          </cell>
          <cell r="C4794" t="str">
            <v>UND</v>
          </cell>
          <cell r="D4794">
            <v>240</v>
          </cell>
          <cell r="E4794">
            <v>38.4</v>
          </cell>
          <cell r="F4794">
            <v>278</v>
          </cell>
        </row>
        <row r="4795">
          <cell r="A4795" t="str">
            <v>TERMINAL HEMBRA 10-12 CALY</v>
          </cell>
          <cell r="B4795">
            <v>60.200000762939503</v>
          </cell>
          <cell r="C4795" t="str">
            <v>UND</v>
          </cell>
          <cell r="D4795">
            <v>72.240000915527403</v>
          </cell>
          <cell r="E4795">
            <v>11.558400146484384</v>
          </cell>
          <cell r="F4795">
            <v>84</v>
          </cell>
        </row>
        <row r="4796">
          <cell r="A4796" t="str">
            <v>TERMINAL HEMBRA 16-14 TOTALMENTE AISLADA</v>
          </cell>
          <cell r="B4796">
            <v>3000</v>
          </cell>
          <cell r="C4796" t="str">
            <v>UND</v>
          </cell>
          <cell r="D4796">
            <v>3600</v>
          </cell>
          <cell r="E4796">
            <v>576</v>
          </cell>
          <cell r="F4796">
            <v>4176</v>
          </cell>
        </row>
        <row r="4797">
          <cell r="A4797" t="str">
            <v>TERMINAL HEMBRA 18-22 CALY</v>
          </cell>
          <cell r="B4797">
            <v>39.200000762939503</v>
          </cell>
          <cell r="C4797" t="str">
            <v>UND</v>
          </cell>
          <cell r="D4797">
            <v>47.040000915527401</v>
          </cell>
          <cell r="E4797">
            <v>7.5264001464843844</v>
          </cell>
          <cell r="F4797">
            <v>55</v>
          </cell>
        </row>
        <row r="4798">
          <cell r="A4798" t="str">
            <v>TERMINAL HEMBRA BARRIL 16 A 14AWG</v>
          </cell>
          <cell r="B4798">
            <v>326</v>
          </cell>
          <cell r="C4798" t="str">
            <v>UND</v>
          </cell>
          <cell r="D4798">
            <v>391.2</v>
          </cell>
          <cell r="E4798">
            <v>62.591999999999999</v>
          </cell>
          <cell r="F4798">
            <v>454</v>
          </cell>
        </row>
        <row r="4799">
          <cell r="A4799" t="str">
            <v>TERMINAL HEMBRA BARRIL 16 A 14AWG</v>
          </cell>
          <cell r="B4799">
            <v>370</v>
          </cell>
          <cell r="C4799" t="str">
            <v>UND</v>
          </cell>
          <cell r="D4799">
            <v>444</v>
          </cell>
          <cell r="E4799">
            <v>71.040000000000006</v>
          </cell>
          <cell r="F4799">
            <v>515</v>
          </cell>
        </row>
        <row r="4800">
          <cell r="A4800" t="str">
            <v>TERMINAL HEMBRA NYLON 16 A 14AWG</v>
          </cell>
          <cell r="B4800">
            <v>308</v>
          </cell>
          <cell r="C4800" t="str">
            <v>UND</v>
          </cell>
          <cell r="D4800">
            <v>369.59999999999997</v>
          </cell>
          <cell r="E4800">
            <v>59.135999999999996</v>
          </cell>
          <cell r="F4800">
            <v>429</v>
          </cell>
        </row>
        <row r="4801">
          <cell r="A4801" t="str">
            <v>TERMINAL HEMBRA NYLON 22 A 18AWG</v>
          </cell>
          <cell r="B4801">
            <v>246</v>
          </cell>
          <cell r="C4801" t="str">
            <v>UND</v>
          </cell>
          <cell r="D4801">
            <v>295.2</v>
          </cell>
          <cell r="E4801">
            <v>47.231999999999999</v>
          </cell>
          <cell r="F4801">
            <v>342</v>
          </cell>
        </row>
        <row r="4802">
          <cell r="A4802" t="str">
            <v>TERMINAL MACHO 10-12 CALY</v>
          </cell>
          <cell r="B4802">
            <v>51.799999237060604</v>
          </cell>
          <cell r="C4802" t="str">
            <v>UND</v>
          </cell>
          <cell r="D4802">
            <v>62.159999084472723</v>
          </cell>
          <cell r="E4802">
            <v>9.9455998535156365</v>
          </cell>
          <cell r="F4802">
            <v>72</v>
          </cell>
        </row>
        <row r="4803">
          <cell r="A4803" t="str">
            <v>TERMINAL MACHO 12-10</v>
          </cell>
          <cell r="B4803">
            <v>406</v>
          </cell>
          <cell r="C4803" t="str">
            <v>UND</v>
          </cell>
          <cell r="D4803">
            <v>487.2</v>
          </cell>
          <cell r="E4803">
            <v>77.951999999999998</v>
          </cell>
          <cell r="F4803">
            <v>565</v>
          </cell>
        </row>
        <row r="4804">
          <cell r="A4804" t="str">
            <v>TERMINAL MACHO 16-14 CALY</v>
          </cell>
          <cell r="B4804">
            <v>46.200000762939503</v>
          </cell>
          <cell r="C4804" t="str">
            <v>UND</v>
          </cell>
          <cell r="D4804">
            <v>55.440000915527399</v>
          </cell>
          <cell r="E4804">
            <v>8.8704001464843838</v>
          </cell>
          <cell r="F4804">
            <v>64</v>
          </cell>
        </row>
        <row r="4805">
          <cell r="A4805" t="str">
            <v>TERMINAL MACHO 16-14 TOTAL AISL</v>
          </cell>
          <cell r="B4805">
            <v>2000</v>
          </cell>
          <cell r="C4805" t="str">
            <v>UND</v>
          </cell>
          <cell r="D4805">
            <v>2400</v>
          </cell>
          <cell r="E4805">
            <v>384</v>
          </cell>
          <cell r="F4805">
            <v>2784</v>
          </cell>
        </row>
        <row r="4806">
          <cell r="A4806" t="str">
            <v>TERMINAL MACHO 18-22 CALY</v>
          </cell>
          <cell r="B4806">
            <v>46.200000762939503</v>
          </cell>
          <cell r="C4806" t="str">
            <v>UND</v>
          </cell>
          <cell r="D4806">
            <v>55.440000915527399</v>
          </cell>
          <cell r="E4806">
            <v>8.8704001464843838</v>
          </cell>
          <cell r="F4806">
            <v>64</v>
          </cell>
        </row>
        <row r="4807">
          <cell r="A4807" t="str">
            <v>TERMINAL MACHO 22-18</v>
          </cell>
          <cell r="B4807">
            <v>365</v>
          </cell>
          <cell r="C4807" t="str">
            <v>UND</v>
          </cell>
          <cell r="D4807">
            <v>438</v>
          </cell>
          <cell r="E4807">
            <v>70.08</v>
          </cell>
          <cell r="F4807">
            <v>508</v>
          </cell>
        </row>
        <row r="4808">
          <cell r="A4808" t="str">
            <v>TERMINAL MACHO BARRIL 12 A 10AWG</v>
          </cell>
          <cell r="B4808">
            <v>317</v>
          </cell>
          <cell r="C4808" t="str">
            <v>UND</v>
          </cell>
          <cell r="D4808">
            <v>380.4</v>
          </cell>
          <cell r="E4808">
            <v>60.863999999999997</v>
          </cell>
          <cell r="F4808">
            <v>441</v>
          </cell>
        </row>
        <row r="4809">
          <cell r="A4809" t="str">
            <v>TERMINAL MACHO BARRIL 16 A 14AWG</v>
          </cell>
          <cell r="B4809">
            <v>256</v>
          </cell>
          <cell r="C4809" t="str">
            <v>UND</v>
          </cell>
          <cell r="D4809">
            <v>307.2</v>
          </cell>
          <cell r="E4809">
            <v>49.152000000000001</v>
          </cell>
          <cell r="F4809">
            <v>356</v>
          </cell>
        </row>
        <row r="4810">
          <cell r="A4810" t="str">
            <v>TERMINAL MACHO NYLON 16 A 14AWG</v>
          </cell>
          <cell r="B4810">
            <v>466</v>
          </cell>
          <cell r="C4810" t="str">
            <v>UND</v>
          </cell>
          <cell r="D4810">
            <v>559.19999999999993</v>
          </cell>
          <cell r="E4810">
            <v>89.471999999999994</v>
          </cell>
          <cell r="F4810">
            <v>649</v>
          </cell>
        </row>
        <row r="4811">
          <cell r="A4811" t="str">
            <v>TERMINAL MACHO TOTALMENTE AISLADO 16-14</v>
          </cell>
          <cell r="B4811">
            <v>51.799999237060604</v>
          </cell>
          <cell r="C4811" t="str">
            <v>UND</v>
          </cell>
          <cell r="D4811">
            <v>62.159999084472723</v>
          </cell>
          <cell r="E4811">
            <v>9.9455998535156365</v>
          </cell>
          <cell r="F4811">
            <v>72</v>
          </cell>
        </row>
        <row r="4812">
          <cell r="A4812" t="str">
            <v>TERMINAL OJO  18-22 3/16 CALY</v>
          </cell>
          <cell r="B4812">
            <v>3000</v>
          </cell>
          <cell r="C4812" t="str">
            <v>UND</v>
          </cell>
          <cell r="D4812">
            <v>3600</v>
          </cell>
          <cell r="E4812">
            <v>576</v>
          </cell>
          <cell r="F4812">
            <v>4176</v>
          </cell>
        </row>
        <row r="4813">
          <cell r="A4813" t="str">
            <v>TERMINAL OJO 10-12 1/8 PANDUIT</v>
          </cell>
          <cell r="B4813">
            <v>82.599998474121094</v>
          </cell>
          <cell r="C4813" t="str">
            <v>UND</v>
          </cell>
          <cell r="D4813">
            <v>99.119998168945315</v>
          </cell>
          <cell r="E4813">
            <v>15.859199707031252</v>
          </cell>
          <cell r="F4813">
            <v>115</v>
          </cell>
        </row>
        <row r="4814">
          <cell r="A4814" t="str">
            <v>TERMINAL OJO 12-10</v>
          </cell>
          <cell r="B4814">
            <v>151</v>
          </cell>
          <cell r="C4814" t="str">
            <v>UND</v>
          </cell>
          <cell r="D4814">
            <v>181.2</v>
          </cell>
          <cell r="E4814">
            <v>28.991999999999997</v>
          </cell>
          <cell r="F4814">
            <v>210</v>
          </cell>
        </row>
        <row r="4815">
          <cell r="A4815" t="str">
            <v>TERMINAL OJO 16-14 1/8 CALU\Y</v>
          </cell>
          <cell r="B4815">
            <v>100</v>
          </cell>
          <cell r="C4815" t="str">
            <v>UND</v>
          </cell>
          <cell r="D4815">
            <v>120</v>
          </cell>
          <cell r="E4815">
            <v>19.2</v>
          </cell>
          <cell r="F4815">
            <v>139</v>
          </cell>
        </row>
        <row r="4816">
          <cell r="A4816" t="str">
            <v>TERMINAL OJO 16-14 3/16 CALY</v>
          </cell>
          <cell r="B4816">
            <v>47.599998474121108</v>
          </cell>
          <cell r="C4816" t="str">
            <v>UND</v>
          </cell>
          <cell r="D4816">
            <v>57.11999816894533</v>
          </cell>
          <cell r="E4816">
            <v>9.1391997070312527</v>
          </cell>
          <cell r="F4816">
            <v>66</v>
          </cell>
        </row>
        <row r="4817">
          <cell r="A4817" t="str">
            <v>TERMINAL OJO 18-22 1/8 PANDUIT</v>
          </cell>
          <cell r="B4817">
            <v>50.400001525878899</v>
          </cell>
          <cell r="C4817" t="str">
            <v>UND</v>
          </cell>
          <cell r="D4817">
            <v>60.480001831054679</v>
          </cell>
          <cell r="E4817">
            <v>9.676800292968748</v>
          </cell>
          <cell r="F4817">
            <v>70</v>
          </cell>
        </row>
        <row r="4818">
          <cell r="A4818" t="str">
            <v>TERMINAL OVALADA 10 A 12AWG 1/8-3/16i</v>
          </cell>
          <cell r="B4818">
            <v>419</v>
          </cell>
          <cell r="C4818" t="str">
            <v>UND</v>
          </cell>
          <cell r="D4818">
            <v>502.79999999999995</v>
          </cell>
          <cell r="E4818">
            <v>80.447999999999993</v>
          </cell>
          <cell r="F4818">
            <v>583</v>
          </cell>
        </row>
        <row r="4819">
          <cell r="A4819" t="str">
            <v>TERMINAL OVALADO 16 A 14AWG 1/8-3/16i</v>
          </cell>
          <cell r="B4819">
            <v>419</v>
          </cell>
          <cell r="C4819" t="str">
            <v>UND</v>
          </cell>
          <cell r="D4819">
            <v>502.79999999999995</v>
          </cell>
          <cell r="E4819">
            <v>80.447999999999993</v>
          </cell>
          <cell r="F4819">
            <v>583</v>
          </cell>
        </row>
        <row r="4820">
          <cell r="A4820" t="str">
            <v>TERMINAL OVALADO 22 A 18 1/8-3/16i</v>
          </cell>
          <cell r="B4820">
            <v>300</v>
          </cell>
          <cell r="C4820" t="str">
            <v>UND</v>
          </cell>
          <cell r="D4820">
            <v>360</v>
          </cell>
          <cell r="E4820">
            <v>57.6</v>
          </cell>
          <cell r="F4820">
            <v>418</v>
          </cell>
        </row>
        <row r="4821">
          <cell r="A4821" t="str">
            <v>TERMINAL P/BREAKER 3TA400K CAL:3/0-250</v>
          </cell>
          <cell r="B4821">
            <v>16500</v>
          </cell>
          <cell r="C4821" t="str">
            <v>UND</v>
          </cell>
          <cell r="D4821">
            <v>19800</v>
          </cell>
          <cell r="E4821">
            <v>3168</v>
          </cell>
          <cell r="F4821">
            <v>22968</v>
          </cell>
        </row>
        <row r="4822">
          <cell r="A4822" t="str">
            <v>TERMINAL P/BREAKER 3TA603LDK CAL:500-750</v>
          </cell>
          <cell r="B4822">
            <v>16500</v>
          </cell>
          <cell r="C4822" t="str">
            <v>UND</v>
          </cell>
          <cell r="D4822">
            <v>19800</v>
          </cell>
          <cell r="E4822">
            <v>3168</v>
          </cell>
          <cell r="F4822">
            <v>22968</v>
          </cell>
        </row>
        <row r="4823">
          <cell r="A4823" t="str">
            <v>TERMINAL P/BREAKER T600LA</v>
          </cell>
          <cell r="B4823">
            <v>18700</v>
          </cell>
          <cell r="C4823" t="str">
            <v>UND</v>
          </cell>
          <cell r="D4823">
            <v>22440</v>
          </cell>
          <cell r="E4823">
            <v>3590.4</v>
          </cell>
          <cell r="F4823">
            <v>26030</v>
          </cell>
        </row>
        <row r="4824">
          <cell r="A4824" t="str">
            <v>TERMINAL P/BREAKER TA1200NBNB1 4/0-500MC</v>
          </cell>
          <cell r="B4824">
            <v>16500</v>
          </cell>
          <cell r="C4824" t="str">
            <v>UND</v>
          </cell>
          <cell r="D4824">
            <v>19800</v>
          </cell>
          <cell r="E4824">
            <v>3168</v>
          </cell>
          <cell r="F4824">
            <v>22968</v>
          </cell>
        </row>
        <row r="4825">
          <cell r="A4825" t="str">
            <v>TERMINAL P/BREAKER TA1600RD</v>
          </cell>
          <cell r="B4825">
            <v>16500</v>
          </cell>
          <cell r="C4825" t="str">
            <v>UND</v>
          </cell>
          <cell r="D4825">
            <v>19800</v>
          </cell>
          <cell r="E4825">
            <v>3168</v>
          </cell>
          <cell r="F4825">
            <v>22968</v>
          </cell>
        </row>
        <row r="4826">
          <cell r="A4826" t="str">
            <v>TERMINAL P/BREAKER TA603LD 500-750MCM</v>
          </cell>
          <cell r="B4826">
            <v>16500</v>
          </cell>
          <cell r="C4826" t="str">
            <v>UND</v>
          </cell>
          <cell r="D4826">
            <v>19800</v>
          </cell>
          <cell r="E4826">
            <v>3168</v>
          </cell>
          <cell r="F4826">
            <v>22968</v>
          </cell>
        </row>
        <row r="4827">
          <cell r="A4827" t="str">
            <v>TERMINAL P/BREAKER TA800MA2 3/0-400MCM</v>
          </cell>
          <cell r="B4827">
            <v>16500</v>
          </cell>
          <cell r="C4827" t="str">
            <v>UND</v>
          </cell>
          <cell r="D4827">
            <v>19800</v>
          </cell>
          <cell r="E4827">
            <v>3168</v>
          </cell>
          <cell r="F4827">
            <v>22968</v>
          </cell>
        </row>
        <row r="4828">
          <cell r="A4828" t="str">
            <v>TERMINAL P/BREAKER TA801MA 500-700MCM</v>
          </cell>
          <cell r="B4828">
            <v>18700</v>
          </cell>
          <cell r="C4828" t="str">
            <v>UND</v>
          </cell>
          <cell r="D4828">
            <v>22440</v>
          </cell>
          <cell r="E4828">
            <v>3590.4</v>
          </cell>
          <cell r="F4828">
            <v>26030</v>
          </cell>
        </row>
        <row r="4829">
          <cell r="A4829" t="str">
            <v>TERMINAL P/CABLE 20AWG AZUL</v>
          </cell>
          <cell r="B4829">
            <v>17600</v>
          </cell>
          <cell r="C4829" t="str">
            <v>UND</v>
          </cell>
          <cell r="D4829">
            <v>21120</v>
          </cell>
          <cell r="E4829">
            <v>3379.2000000000003</v>
          </cell>
          <cell r="F4829">
            <v>24499</v>
          </cell>
        </row>
        <row r="4830">
          <cell r="A4830" t="str">
            <v>TERMINAL PANDUIT AMARILLA EN  U</v>
          </cell>
          <cell r="B4830">
            <v>62</v>
          </cell>
          <cell r="C4830" t="str">
            <v>UND</v>
          </cell>
          <cell r="D4830">
            <v>74.399999999999991</v>
          </cell>
          <cell r="E4830">
            <v>11.903999999999998</v>
          </cell>
          <cell r="F4830">
            <v>86</v>
          </cell>
        </row>
        <row r="4831">
          <cell r="A4831" t="str">
            <v>TERMINAL PANDUIT AZUL PIN</v>
          </cell>
          <cell r="B4831">
            <v>130</v>
          </cell>
          <cell r="C4831" t="str">
            <v>UND</v>
          </cell>
          <cell r="D4831">
            <v>156</v>
          </cell>
          <cell r="E4831">
            <v>24.96</v>
          </cell>
          <cell r="F4831">
            <v>181</v>
          </cell>
        </row>
        <row r="4832">
          <cell r="A4832" t="str">
            <v>TERMINAL PANDUIT OJO AMARILLO</v>
          </cell>
          <cell r="B4832">
            <v>62</v>
          </cell>
          <cell r="C4832" t="str">
            <v>UND</v>
          </cell>
          <cell r="D4832">
            <v>74.399999999999991</v>
          </cell>
          <cell r="E4832">
            <v>11.903999999999998</v>
          </cell>
          <cell r="F4832">
            <v>86</v>
          </cell>
        </row>
        <row r="4833">
          <cell r="A4833" t="str">
            <v>TERMINAL PANDUIT ROJA EN U</v>
          </cell>
          <cell r="B4833">
            <v>80</v>
          </cell>
          <cell r="C4833" t="str">
            <v>UND</v>
          </cell>
          <cell r="D4833">
            <v>96</v>
          </cell>
          <cell r="E4833">
            <v>15.36</v>
          </cell>
          <cell r="F4833">
            <v>111</v>
          </cell>
        </row>
        <row r="4834">
          <cell r="A4834" t="str">
            <v>TERMINAL PARA CABLE 10AWG VERDE</v>
          </cell>
          <cell r="B4834">
            <v>33000</v>
          </cell>
          <cell r="C4834" t="str">
            <v>UND</v>
          </cell>
          <cell r="D4834">
            <v>39600</v>
          </cell>
          <cell r="E4834">
            <v>6336</v>
          </cell>
          <cell r="F4834">
            <v>45936</v>
          </cell>
        </row>
        <row r="4835">
          <cell r="A4835" t="str">
            <v>TERMINAL PARA CABLE 14AWG GRIS</v>
          </cell>
          <cell r="B4835">
            <v>19000</v>
          </cell>
          <cell r="C4835" t="str">
            <v>UND</v>
          </cell>
          <cell r="D4835">
            <v>22800</v>
          </cell>
          <cell r="E4835">
            <v>3648</v>
          </cell>
          <cell r="F4835">
            <v>26448</v>
          </cell>
        </row>
        <row r="4836">
          <cell r="A4836" t="str">
            <v>TERMINAL PARA CABLE 16AWG NEGRO</v>
          </cell>
          <cell r="B4836">
            <v>17600</v>
          </cell>
          <cell r="C4836" t="str">
            <v>UND</v>
          </cell>
          <cell r="D4836">
            <v>21120</v>
          </cell>
          <cell r="E4836">
            <v>3379.2000000000003</v>
          </cell>
          <cell r="F4836">
            <v>24499</v>
          </cell>
        </row>
        <row r="4837">
          <cell r="A4837" t="str">
            <v>TERMINAL PARA CABLE 18AWG ROJO</v>
          </cell>
          <cell r="B4837">
            <v>17600</v>
          </cell>
          <cell r="C4837" t="str">
            <v>UND</v>
          </cell>
          <cell r="D4837">
            <v>21120</v>
          </cell>
          <cell r="E4837">
            <v>3379.2000000000003</v>
          </cell>
          <cell r="F4837">
            <v>24499</v>
          </cell>
        </row>
        <row r="4838">
          <cell r="A4838" t="str">
            <v>TERMINAL PIN 12-10</v>
          </cell>
          <cell r="B4838">
            <v>3000</v>
          </cell>
          <cell r="C4838" t="str">
            <v>UND</v>
          </cell>
          <cell r="D4838">
            <v>3600</v>
          </cell>
          <cell r="E4838">
            <v>576</v>
          </cell>
          <cell r="F4838">
            <v>4176</v>
          </cell>
        </row>
        <row r="4839">
          <cell r="A4839" t="str">
            <v>TERMINAL PIN 12-10 AWG</v>
          </cell>
          <cell r="B4839">
            <v>367</v>
          </cell>
          <cell r="C4839" t="str">
            <v>UND</v>
          </cell>
          <cell r="D4839">
            <v>440.4</v>
          </cell>
          <cell r="E4839">
            <v>70.463999999999999</v>
          </cell>
          <cell r="F4839">
            <v>511</v>
          </cell>
        </row>
        <row r="4840">
          <cell r="A4840" t="str">
            <v>TERMINAL PIN 18-22 CALY</v>
          </cell>
          <cell r="B4840">
            <v>51.799999237060604</v>
          </cell>
          <cell r="C4840" t="str">
            <v>UND</v>
          </cell>
          <cell r="D4840">
            <v>62.159999084472723</v>
          </cell>
          <cell r="E4840">
            <v>9.9455998535156365</v>
          </cell>
          <cell r="F4840">
            <v>72</v>
          </cell>
        </row>
        <row r="4841">
          <cell r="A4841" t="str">
            <v>TERMINAL PONCHAR  BURDY</v>
          </cell>
          <cell r="B4841">
            <v>1029</v>
          </cell>
          <cell r="C4841" t="str">
            <v>UND</v>
          </cell>
          <cell r="D4841">
            <v>1234.8</v>
          </cell>
          <cell r="E4841">
            <v>197.56799999999998</v>
          </cell>
          <cell r="F4841">
            <v>1432</v>
          </cell>
        </row>
        <row r="4842">
          <cell r="A4842" t="str">
            <v>TERMINAL PONCHAR #10 BERNY</v>
          </cell>
          <cell r="B4842">
            <v>3000</v>
          </cell>
          <cell r="C4842" t="str">
            <v>UND</v>
          </cell>
          <cell r="D4842">
            <v>3600</v>
          </cell>
          <cell r="E4842">
            <v>576</v>
          </cell>
          <cell r="F4842">
            <v>4176</v>
          </cell>
        </row>
        <row r="4843">
          <cell r="A4843" t="str">
            <v>TERMINAL PONCHAR #3/0</v>
          </cell>
          <cell r="B4843">
            <v>3000</v>
          </cell>
          <cell r="C4843" t="str">
            <v>UND</v>
          </cell>
          <cell r="D4843">
            <v>3600</v>
          </cell>
          <cell r="E4843">
            <v>576</v>
          </cell>
          <cell r="F4843">
            <v>4176</v>
          </cell>
        </row>
        <row r="4844">
          <cell r="A4844" t="str">
            <v>TERMINAL PONCHAR #4/0</v>
          </cell>
          <cell r="B4844">
            <v>3500</v>
          </cell>
          <cell r="C4844" t="str">
            <v>UND</v>
          </cell>
          <cell r="D4844">
            <v>4200</v>
          </cell>
          <cell r="E4844">
            <v>672</v>
          </cell>
          <cell r="F4844">
            <v>4872</v>
          </cell>
        </row>
        <row r="4845">
          <cell r="A4845" t="str">
            <v>TERMINAL PONCHAR #300MCM</v>
          </cell>
          <cell r="B4845">
            <v>3000</v>
          </cell>
          <cell r="C4845" t="str">
            <v>UND</v>
          </cell>
          <cell r="D4845">
            <v>3600</v>
          </cell>
          <cell r="E4845">
            <v>576</v>
          </cell>
          <cell r="F4845">
            <v>4176</v>
          </cell>
        </row>
        <row r="4846">
          <cell r="A4846" t="str">
            <v>TERMINAL PONCHAR #4 BURDY</v>
          </cell>
          <cell r="B4846">
            <v>3000</v>
          </cell>
          <cell r="C4846" t="str">
            <v>UND</v>
          </cell>
          <cell r="D4846">
            <v>3600</v>
          </cell>
          <cell r="E4846">
            <v>576</v>
          </cell>
          <cell r="F4846">
            <v>4176</v>
          </cell>
        </row>
        <row r="4847">
          <cell r="A4847" t="str">
            <v>TERMINAL PONCHAR #6</v>
          </cell>
          <cell r="B4847">
            <v>3000</v>
          </cell>
          <cell r="C4847" t="str">
            <v>UND</v>
          </cell>
          <cell r="D4847">
            <v>3600</v>
          </cell>
          <cell r="E4847">
            <v>576</v>
          </cell>
          <cell r="F4847">
            <v>4176</v>
          </cell>
        </row>
        <row r="4848">
          <cell r="A4848" t="str">
            <v>TERMINAL PONCHAR #8 BERNY</v>
          </cell>
          <cell r="B4848">
            <v>3000</v>
          </cell>
          <cell r="C4848" t="str">
            <v>UND</v>
          </cell>
          <cell r="D4848">
            <v>3600</v>
          </cell>
          <cell r="E4848">
            <v>576</v>
          </cell>
          <cell r="F4848">
            <v>4176</v>
          </cell>
        </row>
        <row r="4849">
          <cell r="A4849" t="str">
            <v>TERMINAL PONCHAR #8 ESTAÑADA</v>
          </cell>
          <cell r="B4849">
            <v>3000</v>
          </cell>
          <cell r="C4849" t="str">
            <v>UND</v>
          </cell>
          <cell r="D4849">
            <v>3600</v>
          </cell>
          <cell r="E4849">
            <v>576</v>
          </cell>
          <cell r="F4849">
            <v>4176</v>
          </cell>
        </row>
        <row r="4850">
          <cell r="A4850" t="str">
            <v>TERMINAL PONCHAR 1/0 BURDY</v>
          </cell>
          <cell r="B4850">
            <v>3277.3999023437505</v>
          </cell>
          <cell r="C4850" t="str">
            <v>UND</v>
          </cell>
          <cell r="D4850">
            <v>3932.8798828125005</v>
          </cell>
          <cell r="E4850">
            <v>629.26078125000004</v>
          </cell>
          <cell r="F4850">
            <v>4562</v>
          </cell>
        </row>
        <row r="4851">
          <cell r="A4851" t="str">
            <v>TERMINAL PONCHAR 1/0 VERNI</v>
          </cell>
          <cell r="B4851">
            <v>746.20001220703114</v>
          </cell>
          <cell r="C4851" t="str">
            <v>UND</v>
          </cell>
          <cell r="D4851">
            <v>895.44001464843734</v>
          </cell>
          <cell r="E4851">
            <v>143.27040234374996</v>
          </cell>
          <cell r="F4851">
            <v>1039</v>
          </cell>
        </row>
        <row r="4852">
          <cell r="A4852" t="str">
            <v>TERMINAL PONCHAR 2 BURDY</v>
          </cell>
          <cell r="B4852">
            <v>2595.60009765625</v>
          </cell>
          <cell r="C4852" t="str">
            <v>UND</v>
          </cell>
          <cell r="D4852">
            <v>3114.7201171874999</v>
          </cell>
          <cell r="E4852">
            <v>498.35521875000001</v>
          </cell>
          <cell r="F4852">
            <v>3613</v>
          </cell>
        </row>
        <row r="4853">
          <cell r="A4853" t="str">
            <v>TERMINAL PONCHAR 2 VERNI</v>
          </cell>
          <cell r="B4853">
            <v>660.79998779296898</v>
          </cell>
          <cell r="C4853" t="str">
            <v>UND</v>
          </cell>
          <cell r="D4853">
            <v>792.95998535156275</v>
          </cell>
          <cell r="E4853">
            <v>126.87359765625004</v>
          </cell>
          <cell r="F4853">
            <v>920</v>
          </cell>
        </row>
        <row r="4854">
          <cell r="A4854" t="str">
            <v>TERMINAL PONCHAR 2/0 VERNI</v>
          </cell>
          <cell r="B4854">
            <v>959</v>
          </cell>
          <cell r="C4854" t="str">
            <v>UND</v>
          </cell>
          <cell r="D4854">
            <v>1150.8</v>
          </cell>
          <cell r="E4854">
            <v>184.12799999999999</v>
          </cell>
          <cell r="F4854">
            <v>1335</v>
          </cell>
        </row>
        <row r="4855">
          <cell r="A4855" t="str">
            <v>TERMINAL PONCHAR 250MCM VERNI</v>
          </cell>
          <cell r="B4855">
            <v>5800</v>
          </cell>
          <cell r="C4855" t="str">
            <v>UND</v>
          </cell>
          <cell r="D4855">
            <v>6960</v>
          </cell>
          <cell r="E4855">
            <v>1113.6000000000001</v>
          </cell>
          <cell r="F4855">
            <v>8074</v>
          </cell>
        </row>
        <row r="4856">
          <cell r="A4856" t="str">
            <v>TERMINAL PONCHAR 300MCM BURDY</v>
          </cell>
          <cell r="B4856">
            <v>5800</v>
          </cell>
          <cell r="C4856" t="str">
            <v>UND</v>
          </cell>
          <cell r="D4856">
            <v>6960</v>
          </cell>
          <cell r="E4856">
            <v>1113.6000000000001</v>
          </cell>
          <cell r="F4856">
            <v>8074</v>
          </cell>
        </row>
        <row r="4857">
          <cell r="A4857" t="str">
            <v>TERMINAL PONCHAR 4 VERNI</v>
          </cell>
          <cell r="B4857">
            <v>383.60000610351608</v>
          </cell>
          <cell r="C4857" t="str">
            <v>UND</v>
          </cell>
          <cell r="D4857">
            <v>460.32000732421926</v>
          </cell>
          <cell r="E4857">
            <v>73.651201171875087</v>
          </cell>
          <cell r="F4857">
            <v>534</v>
          </cell>
        </row>
        <row r="4858">
          <cell r="A4858" t="str">
            <v>TERMINAL PONCHAR 500MCM BURDY</v>
          </cell>
          <cell r="B4858">
            <v>10281.599609375</v>
          </cell>
          <cell r="C4858" t="str">
            <v>UND</v>
          </cell>
          <cell r="D4858">
            <v>12337.91953125</v>
          </cell>
          <cell r="E4858">
            <v>1974.067125</v>
          </cell>
          <cell r="F4858">
            <v>14312</v>
          </cell>
        </row>
        <row r="4859">
          <cell r="A4859" t="str">
            <v>TERMINAL PONCHAR 6 VERNI</v>
          </cell>
          <cell r="B4859">
            <v>364</v>
          </cell>
          <cell r="C4859" t="str">
            <v>UND</v>
          </cell>
          <cell r="D4859">
            <v>436.8</v>
          </cell>
          <cell r="E4859">
            <v>69.888000000000005</v>
          </cell>
          <cell r="F4859">
            <v>507</v>
          </cell>
        </row>
        <row r="4860">
          <cell r="A4860" t="str">
            <v>TERMINAL PONCHAR 8 VERNI</v>
          </cell>
          <cell r="B4860">
            <v>288.39999389648398</v>
          </cell>
          <cell r="C4860" t="str">
            <v>UND</v>
          </cell>
          <cell r="D4860">
            <v>346.07999267578077</v>
          </cell>
          <cell r="E4860">
            <v>55.372798828124928</v>
          </cell>
          <cell r="F4860">
            <v>401</v>
          </cell>
        </row>
        <row r="4861">
          <cell r="A4861" t="str">
            <v>TERMINAL PONCHAR EST. # 4</v>
          </cell>
          <cell r="B4861">
            <v>635</v>
          </cell>
          <cell r="C4861" t="str">
            <v>UND</v>
          </cell>
          <cell r="D4861">
            <v>762</v>
          </cell>
          <cell r="E4861">
            <v>121.92</v>
          </cell>
          <cell r="F4861">
            <v>884</v>
          </cell>
        </row>
        <row r="4862">
          <cell r="A4862" t="str">
            <v>TERMINAL PREMOLDEADO TIPO CODO 200AMP15K</v>
          </cell>
          <cell r="B4862">
            <v>97750</v>
          </cell>
          <cell r="C4862" t="str">
            <v>UND</v>
          </cell>
          <cell r="D4862">
            <v>117300</v>
          </cell>
          <cell r="E4862">
            <v>18768</v>
          </cell>
          <cell r="F4862">
            <v>136068</v>
          </cell>
        </row>
        <row r="4863">
          <cell r="A4863" t="str">
            <v>TERMINAL PREMOLDEADO TIPO EXTERIOR 34,5K</v>
          </cell>
          <cell r="B4863">
            <v>1059753</v>
          </cell>
          <cell r="C4863" t="str">
            <v>UND</v>
          </cell>
          <cell r="D4863">
            <v>1271703.5999999999</v>
          </cell>
          <cell r="E4863">
            <v>203472.57599999997</v>
          </cell>
          <cell r="F4863">
            <v>1475176</v>
          </cell>
        </row>
        <row r="4864">
          <cell r="A4864" t="str">
            <v>TERMINAL ROJA 8.8</v>
          </cell>
          <cell r="B4864">
            <v>340</v>
          </cell>
          <cell r="C4864" t="str">
            <v>UND</v>
          </cell>
          <cell r="D4864">
            <v>408</v>
          </cell>
          <cell r="E4864">
            <v>65.28</v>
          </cell>
          <cell r="F4864">
            <v>473</v>
          </cell>
        </row>
        <row r="4865">
          <cell r="A4865" t="str">
            <v>TERMINAL SOLDAR 100A VERNI</v>
          </cell>
          <cell r="B4865">
            <v>604.79998779296898</v>
          </cell>
          <cell r="C4865" t="str">
            <v>UND</v>
          </cell>
          <cell r="D4865">
            <v>725.7599853515627</v>
          </cell>
          <cell r="E4865">
            <v>116.12159765625003</v>
          </cell>
          <cell r="F4865">
            <v>842</v>
          </cell>
        </row>
        <row r="4866">
          <cell r="A4866" t="str">
            <v>TERMINAL SOLDAR 150AMP VERNI</v>
          </cell>
          <cell r="B4866">
            <v>660.79998779296898</v>
          </cell>
          <cell r="C4866" t="str">
            <v>UND</v>
          </cell>
          <cell r="D4866">
            <v>792.95998535156275</v>
          </cell>
          <cell r="E4866">
            <v>126.87359765625004</v>
          </cell>
          <cell r="F4866">
            <v>920</v>
          </cell>
        </row>
        <row r="4867">
          <cell r="A4867" t="str">
            <v>TERMINAL SOLDAR 15A VERNI</v>
          </cell>
          <cell r="B4867">
            <v>102.19999694824202</v>
          </cell>
          <cell r="C4867" t="str">
            <v>UND</v>
          </cell>
          <cell r="D4867">
            <v>122.63999633789041</v>
          </cell>
          <cell r="E4867">
            <v>19.622399414062468</v>
          </cell>
          <cell r="F4867">
            <v>142</v>
          </cell>
        </row>
        <row r="4868">
          <cell r="A4868" t="str">
            <v>TERMINAL SOLDAR 175AMP VERNI</v>
          </cell>
          <cell r="B4868">
            <v>807.79998779296898</v>
          </cell>
          <cell r="C4868" t="str">
            <v>UND</v>
          </cell>
          <cell r="D4868">
            <v>969.35998535156273</v>
          </cell>
          <cell r="E4868">
            <v>155.09759765625003</v>
          </cell>
          <cell r="F4868">
            <v>1124</v>
          </cell>
        </row>
        <row r="4869">
          <cell r="A4869" t="str">
            <v>TERMINAL SOLDAR 200AMP VERNI</v>
          </cell>
          <cell r="B4869">
            <v>907.20001220703114</v>
          </cell>
          <cell r="C4869" t="str">
            <v>UND</v>
          </cell>
          <cell r="D4869">
            <v>1088.6400146484373</v>
          </cell>
          <cell r="E4869">
            <v>174.18240234374997</v>
          </cell>
          <cell r="F4869">
            <v>1263</v>
          </cell>
        </row>
        <row r="4870">
          <cell r="A4870" t="str">
            <v>TERMINAL SOLDAR 225AMP VERNI</v>
          </cell>
          <cell r="B4870">
            <v>950.59997558593795</v>
          </cell>
          <cell r="C4870" t="str">
            <v>UND</v>
          </cell>
          <cell r="D4870">
            <v>1140.7199707031255</v>
          </cell>
          <cell r="E4870">
            <v>182.51519531250008</v>
          </cell>
          <cell r="F4870">
            <v>1323</v>
          </cell>
        </row>
        <row r="4871">
          <cell r="A4871" t="str">
            <v>TERMINAL SOLDAR 25A VERNI</v>
          </cell>
          <cell r="B4871">
            <v>124.59999847412099</v>
          </cell>
          <cell r="C4871" t="str">
            <v>UND</v>
          </cell>
          <cell r="D4871">
            <v>149.51999816894519</v>
          </cell>
          <cell r="E4871">
            <v>23.92319970703123</v>
          </cell>
          <cell r="F4871">
            <v>173</v>
          </cell>
        </row>
        <row r="4872">
          <cell r="A4872" t="str">
            <v>TERMINAL SOLDAR 25A VERNI</v>
          </cell>
          <cell r="B4872">
            <v>124.59999847412099</v>
          </cell>
          <cell r="C4872" t="str">
            <v>UND</v>
          </cell>
          <cell r="D4872">
            <v>149.51999816894519</v>
          </cell>
          <cell r="E4872">
            <v>23.92319970703123</v>
          </cell>
          <cell r="F4872">
            <v>173</v>
          </cell>
        </row>
        <row r="4873">
          <cell r="A4873" t="str">
            <v>TERMINAL SOLDAR 325A VERNI</v>
          </cell>
          <cell r="B4873">
            <v>10094</v>
          </cell>
          <cell r="C4873" t="str">
            <v>UND</v>
          </cell>
          <cell r="D4873">
            <v>12112.8</v>
          </cell>
          <cell r="E4873">
            <v>1938.048</v>
          </cell>
          <cell r="F4873">
            <v>14051</v>
          </cell>
        </row>
        <row r="4874">
          <cell r="A4874" t="str">
            <v>TERMINAL SOLDAR 350A VERNI</v>
          </cell>
          <cell r="B4874">
            <v>11046</v>
          </cell>
          <cell r="C4874" t="str">
            <v>UND</v>
          </cell>
          <cell r="D4874">
            <v>13255.199999999999</v>
          </cell>
          <cell r="E4874">
            <v>2120.8319999999999</v>
          </cell>
          <cell r="F4874">
            <v>15376</v>
          </cell>
        </row>
        <row r="4875">
          <cell r="A4875" t="str">
            <v>TERMINAL SOLDAR 35A VERNI</v>
          </cell>
          <cell r="B4875">
            <v>182</v>
          </cell>
          <cell r="C4875" t="str">
            <v>UND</v>
          </cell>
          <cell r="D4875">
            <v>218.4</v>
          </cell>
          <cell r="E4875">
            <v>34.944000000000003</v>
          </cell>
          <cell r="F4875">
            <v>253</v>
          </cell>
        </row>
        <row r="4876">
          <cell r="A4876" t="str">
            <v>TERMINAL SOLDAR 400A VERNI</v>
          </cell>
          <cell r="B4876">
            <v>11410</v>
          </cell>
          <cell r="C4876" t="str">
            <v>UND</v>
          </cell>
          <cell r="D4876">
            <v>13692</v>
          </cell>
          <cell r="E4876">
            <v>2190.7200000000003</v>
          </cell>
          <cell r="F4876">
            <v>15883</v>
          </cell>
        </row>
        <row r="4877">
          <cell r="A4877" t="str">
            <v>TERMINAL SOLDAR 600A VERNI</v>
          </cell>
          <cell r="B4877">
            <v>14350</v>
          </cell>
          <cell r="C4877" t="str">
            <v>UND</v>
          </cell>
          <cell r="D4877">
            <v>17220</v>
          </cell>
          <cell r="E4877">
            <v>2755.2000000000003</v>
          </cell>
          <cell r="F4877">
            <v>19975</v>
          </cell>
        </row>
        <row r="4878">
          <cell r="A4878" t="str">
            <v>TERMINAL SOLDAR 70A VERNI</v>
          </cell>
          <cell r="B4878">
            <v>207</v>
          </cell>
          <cell r="C4878" t="str">
            <v>UND</v>
          </cell>
          <cell r="D4878">
            <v>248.39999999999998</v>
          </cell>
          <cell r="E4878">
            <v>39.744</v>
          </cell>
          <cell r="F4878">
            <v>288</v>
          </cell>
        </row>
        <row r="4879">
          <cell r="A4879" t="str">
            <v>TERMINAL SOLDAR 70A VERNI</v>
          </cell>
          <cell r="B4879">
            <v>278.60000610351608</v>
          </cell>
          <cell r="C4879" t="str">
            <v>UND</v>
          </cell>
          <cell r="D4879">
            <v>334.32000732421926</v>
          </cell>
          <cell r="E4879">
            <v>53.491201171875083</v>
          </cell>
          <cell r="F4879">
            <v>388</v>
          </cell>
        </row>
        <row r="4880">
          <cell r="A4880" t="str">
            <v>TERMINAL SOLDAR 70A VERNI</v>
          </cell>
          <cell r="B4880">
            <v>278.60000610351608</v>
          </cell>
          <cell r="C4880" t="str">
            <v>UND</v>
          </cell>
          <cell r="D4880">
            <v>334.32000732421926</v>
          </cell>
          <cell r="E4880">
            <v>53.491201171875083</v>
          </cell>
          <cell r="F4880">
            <v>388</v>
          </cell>
        </row>
        <row r="4881">
          <cell r="A4881" t="str">
            <v>TERMINAL SOLDAR CABLE 8 50A VERNI</v>
          </cell>
          <cell r="B4881">
            <v>217</v>
          </cell>
          <cell r="C4881" t="str">
            <v>UND</v>
          </cell>
          <cell r="D4881">
            <v>260.39999999999998</v>
          </cell>
          <cell r="E4881">
            <v>41.663999999999994</v>
          </cell>
          <cell r="F4881">
            <v>302</v>
          </cell>
        </row>
        <row r="4882">
          <cell r="A4882" t="str">
            <v>TERMINAL TIPO HEMBRA 12-10</v>
          </cell>
          <cell r="B4882">
            <v>419</v>
          </cell>
          <cell r="C4882" t="str">
            <v>UND</v>
          </cell>
          <cell r="D4882">
            <v>502.79999999999995</v>
          </cell>
          <cell r="E4882">
            <v>80.447999999999993</v>
          </cell>
          <cell r="F4882">
            <v>583</v>
          </cell>
        </row>
        <row r="4883">
          <cell r="A4883" t="str">
            <v>TERMINAL TIPO PIN 12-10AWG</v>
          </cell>
          <cell r="B4883">
            <v>367</v>
          </cell>
          <cell r="C4883" t="str">
            <v>UND</v>
          </cell>
          <cell r="D4883">
            <v>440.4</v>
          </cell>
          <cell r="E4883">
            <v>70.463999999999999</v>
          </cell>
          <cell r="F4883">
            <v>511</v>
          </cell>
        </row>
        <row r="4884">
          <cell r="A4884" t="str">
            <v>TERMINAL TIPO PIN 16-14AWG</v>
          </cell>
          <cell r="B4884">
            <v>389</v>
          </cell>
          <cell r="C4884" t="str">
            <v>UND</v>
          </cell>
          <cell r="D4884">
            <v>466.79999999999995</v>
          </cell>
          <cell r="E4884">
            <v>74.687999999999988</v>
          </cell>
          <cell r="F4884">
            <v>541</v>
          </cell>
        </row>
        <row r="4885">
          <cell r="A4885" t="str">
            <v>TERMINAL TIPO PIN 18-22 CALY</v>
          </cell>
          <cell r="B4885">
            <v>50.400001525878899</v>
          </cell>
          <cell r="C4885" t="str">
            <v>UND</v>
          </cell>
          <cell r="D4885">
            <v>60.480001831054679</v>
          </cell>
          <cell r="E4885">
            <v>9.676800292968748</v>
          </cell>
          <cell r="F4885">
            <v>70</v>
          </cell>
        </row>
        <row r="4886">
          <cell r="A4886" t="str">
            <v>TERMINAL TIPO PIN 22-18AWG</v>
          </cell>
          <cell r="B4886">
            <v>317</v>
          </cell>
          <cell r="C4886" t="str">
            <v>UND</v>
          </cell>
          <cell r="D4886">
            <v>380.4</v>
          </cell>
          <cell r="E4886">
            <v>60.863999999999997</v>
          </cell>
          <cell r="F4886">
            <v>441</v>
          </cell>
        </row>
        <row r="4887">
          <cell r="A4887" t="str">
            <v>TERMINAL TORNILLO 125A</v>
          </cell>
          <cell r="B4887">
            <v>1468.59997558594</v>
          </cell>
          <cell r="C4887" t="str">
            <v>UND</v>
          </cell>
          <cell r="D4887">
            <v>1762.3199707031279</v>
          </cell>
          <cell r="E4887">
            <v>281.97119531250047</v>
          </cell>
          <cell r="F4887">
            <v>2044</v>
          </cell>
        </row>
        <row r="4888">
          <cell r="A4888" t="str">
            <v>TERMINAL TORNILLO 150A</v>
          </cell>
          <cell r="B4888">
            <v>1594.59997558594</v>
          </cell>
          <cell r="C4888" t="str">
            <v>UND</v>
          </cell>
          <cell r="D4888">
            <v>1913.5199707031279</v>
          </cell>
          <cell r="E4888">
            <v>306.16319531250048</v>
          </cell>
          <cell r="F4888">
            <v>2220</v>
          </cell>
        </row>
        <row r="4889">
          <cell r="A4889" t="str">
            <v>TERMINAL TORNILLO 1X145</v>
          </cell>
          <cell r="B4889">
            <v>3000</v>
          </cell>
          <cell r="C4889" t="str">
            <v>UND</v>
          </cell>
          <cell r="D4889">
            <v>3600</v>
          </cell>
          <cell r="E4889">
            <v>576</v>
          </cell>
          <cell r="F4889">
            <v>4176</v>
          </cell>
        </row>
        <row r="4890">
          <cell r="A4890" t="str">
            <v>TERMINAL TORNILLO 225 AMP</v>
          </cell>
          <cell r="B4890">
            <v>2700</v>
          </cell>
          <cell r="C4890" t="str">
            <v>UND</v>
          </cell>
          <cell r="D4890">
            <v>3240</v>
          </cell>
          <cell r="E4890">
            <v>518.4</v>
          </cell>
          <cell r="F4890">
            <v>3758</v>
          </cell>
        </row>
        <row r="4891">
          <cell r="A4891" t="str">
            <v>TERMINAL TORNILLO 30A</v>
          </cell>
          <cell r="B4891">
            <v>604.79998779296898</v>
          </cell>
          <cell r="C4891" t="str">
            <v>UND</v>
          </cell>
          <cell r="D4891">
            <v>725.7599853515627</v>
          </cell>
          <cell r="E4891">
            <v>116.12159765625003</v>
          </cell>
          <cell r="F4891">
            <v>842</v>
          </cell>
        </row>
        <row r="4892">
          <cell r="A4892" t="str">
            <v>TERMINAL TORNILLO 70A</v>
          </cell>
          <cell r="B4892">
            <v>876.40002441406284</v>
          </cell>
          <cell r="C4892" t="str">
            <v>UND</v>
          </cell>
          <cell r="D4892">
            <v>1051.6800292968753</v>
          </cell>
          <cell r="E4892">
            <v>168.26880468750005</v>
          </cell>
          <cell r="F4892">
            <v>1220</v>
          </cell>
        </row>
        <row r="4893">
          <cell r="A4893" t="str">
            <v>TERMINAL TORNILLO 90A TELVA</v>
          </cell>
          <cell r="B4893">
            <v>908.59997558593795</v>
          </cell>
          <cell r="C4893" t="str">
            <v>UND</v>
          </cell>
          <cell r="D4893">
            <v>1090.3199707031256</v>
          </cell>
          <cell r="E4893">
            <v>174.45119531250009</v>
          </cell>
          <cell r="F4893">
            <v>1265</v>
          </cell>
        </row>
        <row r="4894">
          <cell r="A4894" t="str">
            <v>TERMINAL TUBULAR CAL 12-10 AWG</v>
          </cell>
          <cell r="B4894">
            <v>338</v>
          </cell>
          <cell r="C4894" t="str">
            <v>UND</v>
          </cell>
          <cell r="D4894">
            <v>405.59999999999997</v>
          </cell>
          <cell r="E4894">
            <v>64.896000000000001</v>
          </cell>
          <cell r="F4894">
            <v>470</v>
          </cell>
        </row>
        <row r="4895">
          <cell r="A4895" t="str">
            <v>TERMINAL TUBULAR CAL 16-14 AWG</v>
          </cell>
          <cell r="B4895">
            <v>232</v>
          </cell>
          <cell r="C4895" t="str">
            <v>UND</v>
          </cell>
          <cell r="D4895">
            <v>278.39999999999998</v>
          </cell>
          <cell r="E4895">
            <v>44.543999999999997</v>
          </cell>
          <cell r="F4895">
            <v>323</v>
          </cell>
        </row>
        <row r="4896">
          <cell r="A4896" t="str">
            <v>TERMINAL U 10 A 12AWG 3/16i</v>
          </cell>
          <cell r="B4896">
            <v>464</v>
          </cell>
          <cell r="C4896" t="str">
            <v>UND</v>
          </cell>
          <cell r="D4896">
            <v>556.79999999999995</v>
          </cell>
          <cell r="E4896">
            <v>89.087999999999994</v>
          </cell>
          <cell r="F4896">
            <v>646</v>
          </cell>
        </row>
        <row r="4897">
          <cell r="A4897" t="str">
            <v>TERMINAL U 10 A 12AWG 5/32i</v>
          </cell>
          <cell r="B4897">
            <v>458</v>
          </cell>
          <cell r="C4897" t="str">
            <v>UND</v>
          </cell>
          <cell r="D4897">
            <v>549.6</v>
          </cell>
          <cell r="E4897">
            <v>87.936000000000007</v>
          </cell>
          <cell r="F4897">
            <v>638</v>
          </cell>
        </row>
        <row r="4898">
          <cell r="A4898" t="str">
            <v>TERMINAL U 16 A 14AWG 1/8i</v>
          </cell>
          <cell r="B4898">
            <v>359</v>
          </cell>
          <cell r="C4898" t="str">
            <v>UND</v>
          </cell>
          <cell r="D4898">
            <v>430.8</v>
          </cell>
          <cell r="E4898">
            <v>68.927999999999997</v>
          </cell>
          <cell r="F4898">
            <v>500</v>
          </cell>
        </row>
        <row r="4899">
          <cell r="A4899" t="str">
            <v>TERMINAL U 16 A 14AWG 3/16i</v>
          </cell>
          <cell r="B4899">
            <v>305</v>
          </cell>
          <cell r="C4899" t="str">
            <v>UND</v>
          </cell>
          <cell r="D4899">
            <v>366</v>
          </cell>
          <cell r="E4899">
            <v>58.56</v>
          </cell>
          <cell r="F4899">
            <v>425</v>
          </cell>
        </row>
        <row r="4900">
          <cell r="A4900" t="str">
            <v>TERMINAL U 16 A 14AWG 5/32i</v>
          </cell>
          <cell r="B4900">
            <v>168</v>
          </cell>
          <cell r="C4900" t="str">
            <v>UND</v>
          </cell>
          <cell r="D4900">
            <v>201.6</v>
          </cell>
          <cell r="E4900">
            <v>32.256</v>
          </cell>
          <cell r="F4900">
            <v>234</v>
          </cell>
        </row>
        <row r="4901">
          <cell r="A4901" t="str">
            <v>TERMINAL U 22 A 18AWG 1/8i</v>
          </cell>
          <cell r="B4901">
            <v>288</v>
          </cell>
          <cell r="C4901" t="str">
            <v>UND</v>
          </cell>
          <cell r="D4901">
            <v>345.59999999999997</v>
          </cell>
          <cell r="E4901">
            <v>55.295999999999992</v>
          </cell>
          <cell r="F4901">
            <v>401</v>
          </cell>
        </row>
        <row r="4902">
          <cell r="A4902" t="str">
            <v>TERMINAL U DE PRESION 12 A 10AWG 1/4i</v>
          </cell>
          <cell r="B4902">
            <v>304</v>
          </cell>
          <cell r="C4902" t="str">
            <v>UND</v>
          </cell>
          <cell r="D4902">
            <v>364.8</v>
          </cell>
          <cell r="E4902">
            <v>58.368000000000002</v>
          </cell>
          <cell r="F4902">
            <v>423</v>
          </cell>
        </row>
        <row r="4903">
          <cell r="A4903" t="str">
            <v>TERMINAL U DE PRESION 12 A 10AWG 3/16i</v>
          </cell>
          <cell r="B4903">
            <v>603</v>
          </cell>
          <cell r="C4903" t="str">
            <v>UND</v>
          </cell>
          <cell r="D4903">
            <v>723.6</v>
          </cell>
          <cell r="E4903">
            <v>115.77600000000001</v>
          </cell>
          <cell r="F4903">
            <v>839</v>
          </cell>
        </row>
        <row r="4904">
          <cell r="A4904" t="str">
            <v>TERMINAL U DE PRESION 12 A 10AWG 5/32i</v>
          </cell>
          <cell r="B4904">
            <v>510</v>
          </cell>
          <cell r="C4904" t="str">
            <v>UND</v>
          </cell>
          <cell r="D4904">
            <v>612</v>
          </cell>
          <cell r="E4904">
            <v>97.92</v>
          </cell>
          <cell r="F4904">
            <v>710</v>
          </cell>
        </row>
        <row r="4905">
          <cell r="A4905" t="str">
            <v>TERMINAL U DE PRESION 22 A 18AWG 1/8i</v>
          </cell>
          <cell r="B4905">
            <v>296</v>
          </cell>
          <cell r="C4905" t="str">
            <v>UND</v>
          </cell>
          <cell r="D4905">
            <v>355.2</v>
          </cell>
          <cell r="E4905">
            <v>56.832000000000001</v>
          </cell>
          <cell r="F4905">
            <v>412</v>
          </cell>
        </row>
        <row r="4906">
          <cell r="A4906" t="str">
            <v>TERMINAL U DE PRESION 22 A 18AWG 3/16i</v>
          </cell>
          <cell r="B4906">
            <v>334</v>
          </cell>
          <cell r="C4906" t="str">
            <v>UND</v>
          </cell>
          <cell r="D4906">
            <v>400.8</v>
          </cell>
          <cell r="E4906">
            <v>64.128</v>
          </cell>
          <cell r="F4906">
            <v>465</v>
          </cell>
        </row>
        <row r="4907">
          <cell r="A4907" t="str">
            <v>TERMINALITO EN U 12-10</v>
          </cell>
          <cell r="B4907">
            <v>165</v>
          </cell>
          <cell r="C4907" t="str">
            <v>UND</v>
          </cell>
          <cell r="D4907">
            <v>198</v>
          </cell>
          <cell r="E4907">
            <v>31.68</v>
          </cell>
          <cell r="F4907">
            <v>230</v>
          </cell>
        </row>
        <row r="4908">
          <cell r="A4908" t="str">
            <v>TERMINALITO EN U 16-14</v>
          </cell>
          <cell r="B4908">
            <v>81</v>
          </cell>
          <cell r="C4908" t="str">
            <v>UND</v>
          </cell>
          <cell r="D4908">
            <v>97.2</v>
          </cell>
          <cell r="E4908">
            <v>15.552000000000001</v>
          </cell>
          <cell r="F4908">
            <v>113</v>
          </cell>
        </row>
        <row r="4909">
          <cell r="A4909" t="str">
            <v>TERMINALITO EN U 16-14</v>
          </cell>
          <cell r="B4909">
            <v>90</v>
          </cell>
          <cell r="C4909" t="str">
            <v>UND</v>
          </cell>
          <cell r="D4909">
            <v>108</v>
          </cell>
          <cell r="E4909">
            <v>17.28</v>
          </cell>
          <cell r="F4909">
            <v>125</v>
          </cell>
        </row>
        <row r="4910">
          <cell r="A4910" t="str">
            <v>TERMINALITO TUBULAR</v>
          </cell>
          <cell r="B4910">
            <v>89</v>
          </cell>
          <cell r="C4910" t="str">
            <v>UND</v>
          </cell>
          <cell r="D4910">
            <v>106.8</v>
          </cell>
          <cell r="E4910">
            <v>17.088000000000001</v>
          </cell>
          <cell r="F4910">
            <v>124</v>
          </cell>
        </row>
        <row r="4911">
          <cell r="A4911" t="str">
            <v>TERMPORIZADO ELECTRONICO TRABAJO(D09-D32</v>
          </cell>
          <cell r="B4911">
            <v>198000</v>
          </cell>
          <cell r="C4911" t="str">
            <v>UND</v>
          </cell>
          <cell r="D4911">
            <v>237600</v>
          </cell>
          <cell r="E4911">
            <v>38016</v>
          </cell>
          <cell r="F4911">
            <v>275616</v>
          </cell>
        </row>
        <row r="4912">
          <cell r="A4912" t="str">
            <v>TERMPORIZADOR REPOSO 01.30i</v>
          </cell>
          <cell r="B4912">
            <v>140000</v>
          </cell>
          <cell r="C4912" t="str">
            <v>UND</v>
          </cell>
          <cell r="D4912">
            <v>168000</v>
          </cell>
          <cell r="E4912">
            <v>26880</v>
          </cell>
          <cell r="F4912">
            <v>194880</v>
          </cell>
        </row>
        <row r="4913">
          <cell r="A4913" t="str">
            <v>TERMPORIZADOR TRABAJO 10-180i</v>
          </cell>
          <cell r="B4913">
            <v>140000</v>
          </cell>
          <cell r="C4913" t="str">
            <v>UND</v>
          </cell>
          <cell r="D4913">
            <v>168000</v>
          </cell>
          <cell r="E4913">
            <v>26880</v>
          </cell>
          <cell r="F4913">
            <v>194880</v>
          </cell>
        </row>
        <row r="4914">
          <cell r="A4914" t="str">
            <v>TIERRA PARA MALLA</v>
          </cell>
          <cell r="B4914">
            <v>161000</v>
          </cell>
          <cell r="C4914" t="str">
            <v>UND</v>
          </cell>
          <cell r="D4914">
            <v>193200</v>
          </cell>
          <cell r="E4914">
            <v>30912</v>
          </cell>
          <cell r="F4914">
            <v>224112</v>
          </cell>
        </row>
        <row r="4915">
          <cell r="A4915" t="str">
            <v>TIMBRE + INT CREMA</v>
          </cell>
          <cell r="B4915">
            <v>2231</v>
          </cell>
          <cell r="C4915" t="str">
            <v>UND</v>
          </cell>
          <cell r="D4915">
            <v>2677.2</v>
          </cell>
          <cell r="E4915">
            <v>428.35199999999998</v>
          </cell>
          <cell r="F4915">
            <v>3106</v>
          </cell>
        </row>
        <row r="4916">
          <cell r="A4916" t="str">
            <v>TIMBRE + INT CREMA L.P.</v>
          </cell>
          <cell r="B4916">
            <v>2157</v>
          </cell>
          <cell r="C4916" t="str">
            <v>UND</v>
          </cell>
          <cell r="D4916">
            <v>2588.4</v>
          </cell>
          <cell r="E4916">
            <v>414.14400000000001</v>
          </cell>
          <cell r="F4916">
            <v>3003</v>
          </cell>
        </row>
        <row r="4917">
          <cell r="A4917" t="str">
            <v>TIMBRE BITONAL DINDON 110V.</v>
          </cell>
          <cell r="B4917">
            <v>8800</v>
          </cell>
          <cell r="C4917" t="str">
            <v>UND</v>
          </cell>
          <cell r="D4917">
            <v>10560</v>
          </cell>
          <cell r="E4917">
            <v>1689.6000000000001</v>
          </cell>
          <cell r="F4917">
            <v>12250</v>
          </cell>
        </row>
        <row r="4918">
          <cell r="A4918" t="str">
            <v>TIMBRE CROMADO VERA</v>
          </cell>
          <cell r="B4918">
            <v>3000</v>
          </cell>
          <cell r="C4918" t="str">
            <v>UND</v>
          </cell>
          <cell r="D4918">
            <v>3600</v>
          </cell>
          <cell r="E4918">
            <v>576</v>
          </cell>
          <cell r="F4918">
            <v>4176</v>
          </cell>
        </row>
        <row r="4919">
          <cell r="A4919" t="str">
            <v>TIMER ELECTRONICO SEMANAL 120V</v>
          </cell>
          <cell r="B4919">
            <v>96600</v>
          </cell>
          <cell r="C4919" t="str">
            <v>UND</v>
          </cell>
          <cell r="D4919">
            <v>115920</v>
          </cell>
          <cell r="E4919">
            <v>18547.2</v>
          </cell>
          <cell r="F4919">
            <v>134467</v>
          </cell>
        </row>
        <row r="4920">
          <cell r="A4920" t="str">
            <v>TIMER MULTIPROGRAMABLE ELECTR.SEMANAL220</v>
          </cell>
          <cell r="B4920">
            <v>96660</v>
          </cell>
          <cell r="C4920" t="str">
            <v>UND</v>
          </cell>
          <cell r="D4920">
            <v>115992</v>
          </cell>
          <cell r="E4920">
            <v>18558.72</v>
          </cell>
          <cell r="F4920">
            <v>134551</v>
          </cell>
        </row>
        <row r="4921">
          <cell r="A4921" t="str">
            <v>TIMER PROGRAMABLE SEMANAL 120V</v>
          </cell>
          <cell r="B4921">
            <v>96600</v>
          </cell>
          <cell r="C4921" t="str">
            <v>UND</v>
          </cell>
          <cell r="D4921">
            <v>115920</v>
          </cell>
          <cell r="E4921">
            <v>18547.2</v>
          </cell>
          <cell r="F4921">
            <v>134467</v>
          </cell>
        </row>
        <row r="4922">
          <cell r="A4922" t="str">
            <v>TIMER PROGRAMABLE SEMANAL 220V</v>
          </cell>
          <cell r="B4922">
            <v>96600</v>
          </cell>
          <cell r="C4922" t="str">
            <v>UND</v>
          </cell>
          <cell r="D4922">
            <v>115920</v>
          </cell>
          <cell r="E4922">
            <v>18547.2</v>
          </cell>
          <cell r="F4922">
            <v>134467</v>
          </cell>
        </row>
        <row r="4923">
          <cell r="A4923" t="str">
            <v>TOMA TEL;EFONICA COLOMBOAMERICANA</v>
          </cell>
          <cell r="B4923">
            <v>7810</v>
          </cell>
          <cell r="C4923" t="str">
            <v>UND</v>
          </cell>
          <cell r="D4923">
            <v>9372</v>
          </cell>
          <cell r="E4923">
            <v>1499.52</v>
          </cell>
          <cell r="F4923">
            <v>10872</v>
          </cell>
        </row>
        <row r="4924">
          <cell r="A4924" t="str">
            <v>TOMA TELEFONICA SENCILLA COLOMBIANA S/P</v>
          </cell>
          <cell r="B4924">
            <v>560</v>
          </cell>
          <cell r="C4924" t="str">
            <v>UND</v>
          </cell>
          <cell r="D4924">
            <v>672</v>
          </cell>
          <cell r="E4924">
            <v>107.52</v>
          </cell>
          <cell r="F4924">
            <v>780</v>
          </cell>
        </row>
        <row r="4925">
          <cell r="A4925" t="str">
            <v xml:space="preserve">TOMACORRIENTE DOBLE C/POLO TIERRA </v>
          </cell>
          <cell r="B4925">
            <v>8150</v>
          </cell>
          <cell r="C4925" t="str">
            <v>UND</v>
          </cell>
          <cell r="D4925">
            <v>9780</v>
          </cell>
          <cell r="E4925">
            <v>1564.8</v>
          </cell>
          <cell r="F4925">
            <v>11345</v>
          </cell>
        </row>
        <row r="4926">
          <cell r="A4926" t="str">
            <v>TOMACORRIENTE DOBLE EUROAMERICANA</v>
          </cell>
          <cell r="B4926">
            <v>5400</v>
          </cell>
          <cell r="C4926" t="str">
            <v>UND</v>
          </cell>
          <cell r="D4926">
            <v>6480</v>
          </cell>
          <cell r="E4926">
            <v>1036.8</v>
          </cell>
          <cell r="F4926">
            <v>7517</v>
          </cell>
        </row>
        <row r="4927">
          <cell r="A4927" t="str">
            <v>TOMACORRIENTE COLOR NARANJA</v>
          </cell>
          <cell r="B4927">
            <v>10500</v>
          </cell>
          <cell r="C4927" t="str">
            <v>UND</v>
          </cell>
          <cell r="D4927">
            <v>12600</v>
          </cell>
          <cell r="E4927">
            <v>2016</v>
          </cell>
          <cell r="F4927">
            <v>14616</v>
          </cell>
        </row>
        <row r="4928">
          <cell r="A4928" t="str">
            <v>TOMA + CONMUTABLE</v>
          </cell>
          <cell r="B4928">
            <v>5650</v>
          </cell>
          <cell r="C4928" t="str">
            <v>UND</v>
          </cell>
          <cell r="D4928">
            <v>6780</v>
          </cell>
          <cell r="E4928">
            <v>1084.8</v>
          </cell>
          <cell r="F4928">
            <v>7865</v>
          </cell>
        </row>
        <row r="4929">
          <cell r="A4929" t="str">
            <v>TOMA + CONMUTABLE CREMA</v>
          </cell>
          <cell r="B4929">
            <v>5650</v>
          </cell>
          <cell r="C4929" t="str">
            <v>UND</v>
          </cell>
          <cell r="D4929">
            <v>6780</v>
          </cell>
          <cell r="E4929">
            <v>1084.8</v>
          </cell>
          <cell r="F4929">
            <v>7865</v>
          </cell>
        </row>
        <row r="4930">
          <cell r="A4930" t="str">
            <v>TOMA + CONMUTABLE CREMA L.P.</v>
          </cell>
          <cell r="B4930">
            <v>9620</v>
          </cell>
          <cell r="C4930" t="str">
            <v>UND</v>
          </cell>
          <cell r="D4930">
            <v>11544</v>
          </cell>
          <cell r="E4930">
            <v>1847.04</v>
          </cell>
          <cell r="F4930">
            <v>13391</v>
          </cell>
        </row>
        <row r="4931">
          <cell r="A4931" t="str">
            <v>TOMA + CONMUTABLE L.P.</v>
          </cell>
          <cell r="B4931">
            <v>9620</v>
          </cell>
          <cell r="C4931" t="str">
            <v>UND</v>
          </cell>
          <cell r="D4931">
            <v>11544</v>
          </cell>
          <cell r="E4931">
            <v>1847.04</v>
          </cell>
          <cell r="F4931">
            <v>13391</v>
          </cell>
        </row>
        <row r="4932">
          <cell r="A4932" t="str">
            <v>TOMA + INT L.P.</v>
          </cell>
          <cell r="B4932">
            <v>8500</v>
          </cell>
          <cell r="C4932" t="str">
            <v>UND</v>
          </cell>
          <cell r="D4932">
            <v>10200</v>
          </cell>
          <cell r="E4932">
            <v>1632</v>
          </cell>
          <cell r="F4932">
            <v>11832</v>
          </cell>
        </row>
        <row r="4933">
          <cell r="A4933" t="str">
            <v>TOMA + INT. SENCILLO</v>
          </cell>
          <cell r="B4933">
            <v>6105</v>
          </cell>
          <cell r="C4933" t="str">
            <v>UND</v>
          </cell>
          <cell r="D4933">
            <v>7326</v>
          </cell>
          <cell r="E4933">
            <v>1172.1600000000001</v>
          </cell>
          <cell r="F4933">
            <v>8498</v>
          </cell>
        </row>
        <row r="4934">
          <cell r="A4934" t="str">
            <v>TOMA + INTERRUPTOR EDELUX</v>
          </cell>
          <cell r="B4934">
            <v>3556</v>
          </cell>
          <cell r="C4934" t="str">
            <v>UND</v>
          </cell>
          <cell r="D4934">
            <v>4267.2</v>
          </cell>
          <cell r="E4934">
            <v>682.75199999999995</v>
          </cell>
          <cell r="F4934">
            <v>4950</v>
          </cell>
        </row>
        <row r="4935">
          <cell r="A4935" t="str">
            <v>TOMA + INTERRUPTOR SOBREPONER AVE</v>
          </cell>
          <cell r="B4935">
            <v>4000</v>
          </cell>
          <cell r="C4935" t="str">
            <v>UND</v>
          </cell>
          <cell r="D4935">
            <v>4800</v>
          </cell>
          <cell r="E4935">
            <v>768</v>
          </cell>
          <cell r="F4935">
            <v>5568</v>
          </cell>
        </row>
        <row r="4936">
          <cell r="A4936" t="str">
            <v>TOMA 2X20 P/TRABADA INC EDELCO</v>
          </cell>
          <cell r="B4936">
            <v>910</v>
          </cell>
          <cell r="C4936" t="str">
            <v>UND</v>
          </cell>
          <cell r="D4936">
            <v>1092</v>
          </cell>
          <cell r="E4936">
            <v>174.72</v>
          </cell>
          <cell r="F4936">
            <v>1267</v>
          </cell>
        </row>
        <row r="4937">
          <cell r="A4937" t="str">
            <v>TOMA 2X20A SEGURIDAD AEREA AMERICANO</v>
          </cell>
          <cell r="B4937">
            <v>17080</v>
          </cell>
          <cell r="C4937" t="str">
            <v>UND</v>
          </cell>
          <cell r="D4937">
            <v>20496</v>
          </cell>
          <cell r="E4937">
            <v>3279.36</v>
          </cell>
          <cell r="F4937">
            <v>23775</v>
          </cell>
        </row>
        <row r="4938">
          <cell r="A4938" t="str">
            <v>TOMA 2X20A SEGURIDAD INCR GE</v>
          </cell>
          <cell r="B4938">
            <v>13160</v>
          </cell>
          <cell r="C4938" t="str">
            <v>UND</v>
          </cell>
          <cell r="D4938">
            <v>15792</v>
          </cell>
          <cell r="E4938">
            <v>2526.7200000000003</v>
          </cell>
          <cell r="F4938">
            <v>18319</v>
          </cell>
        </row>
        <row r="4939">
          <cell r="A4939" t="str">
            <v>TOMA 3X20 INCR AVE</v>
          </cell>
          <cell r="B4939">
            <v>1254.40002441406</v>
          </cell>
          <cell r="C4939" t="str">
            <v>UND</v>
          </cell>
          <cell r="D4939">
            <v>1505.280029296872</v>
          </cell>
          <cell r="E4939">
            <v>240.84480468749953</v>
          </cell>
          <cell r="F4939">
            <v>1746</v>
          </cell>
        </row>
        <row r="4940">
          <cell r="A4940" t="str">
            <v>TOMA 3X50A S/P IMET</v>
          </cell>
          <cell r="B4940">
            <v>2800</v>
          </cell>
          <cell r="C4940" t="str">
            <v>UND</v>
          </cell>
          <cell r="D4940">
            <v>3360</v>
          </cell>
          <cell r="E4940">
            <v>537.6</v>
          </cell>
          <cell r="F4940">
            <v>3898</v>
          </cell>
        </row>
        <row r="4941">
          <cell r="A4941" t="str">
            <v>TOMA 4X32 415V. LEGRAND</v>
          </cell>
          <cell r="B4941">
            <v>15000</v>
          </cell>
          <cell r="C4941" t="str">
            <v>UND</v>
          </cell>
          <cell r="D4941">
            <v>18000</v>
          </cell>
          <cell r="E4941">
            <v>2880</v>
          </cell>
          <cell r="F4941">
            <v>20880</v>
          </cell>
        </row>
        <row r="4942">
          <cell r="A4942" t="str">
            <v>TOMA 4X32A AEREA 415V LEGRAND</v>
          </cell>
          <cell r="B4942">
            <v>6240</v>
          </cell>
          <cell r="C4942" t="str">
            <v>UND</v>
          </cell>
          <cell r="D4942">
            <v>7488</v>
          </cell>
          <cell r="E4942">
            <v>1198.08</v>
          </cell>
          <cell r="F4942">
            <v>8686</v>
          </cell>
        </row>
        <row r="4943">
          <cell r="A4943" t="str">
            <v>TOMA 4X32A AEREA 415V LEGRAND</v>
          </cell>
          <cell r="B4943">
            <v>8400</v>
          </cell>
          <cell r="C4943" t="str">
            <v>UND</v>
          </cell>
          <cell r="D4943">
            <v>10080</v>
          </cell>
          <cell r="E4943">
            <v>1612.8</v>
          </cell>
          <cell r="F4943">
            <v>11693</v>
          </cell>
        </row>
        <row r="4944">
          <cell r="A4944" t="str">
            <v>TOMA 4X63 AEREA  415V LEGRAND</v>
          </cell>
          <cell r="B4944">
            <v>32200</v>
          </cell>
          <cell r="C4944" t="str">
            <v>UND</v>
          </cell>
          <cell r="D4944">
            <v>38640</v>
          </cell>
          <cell r="E4944">
            <v>6182.4000000000005</v>
          </cell>
          <cell r="F4944">
            <v>44822</v>
          </cell>
        </row>
        <row r="4945">
          <cell r="A4945" t="str">
            <v>TOMA 4X63A S/P 415V LEGRAND</v>
          </cell>
          <cell r="B4945">
            <v>39760</v>
          </cell>
          <cell r="C4945" t="str">
            <v>UND</v>
          </cell>
          <cell r="D4945">
            <v>47712</v>
          </cell>
          <cell r="E4945">
            <v>7633.92</v>
          </cell>
          <cell r="F4945">
            <v>55346</v>
          </cell>
        </row>
        <row r="4946">
          <cell r="A4946" t="str">
            <v>TOMA AEREA  4X20 SEGURIDAD LEVINTON</v>
          </cell>
          <cell r="B4946">
            <v>3000</v>
          </cell>
          <cell r="C4946" t="str">
            <v>UND</v>
          </cell>
          <cell r="D4946">
            <v>3600</v>
          </cell>
          <cell r="E4946">
            <v>576</v>
          </cell>
          <cell r="F4946">
            <v>4176</v>
          </cell>
        </row>
        <row r="4947">
          <cell r="A4947" t="str">
            <v>TOMA AEREA 15A EN PASTA AVE</v>
          </cell>
          <cell r="B4947">
            <v>277.20001220703097</v>
          </cell>
          <cell r="C4947" t="str">
            <v>UND</v>
          </cell>
          <cell r="D4947">
            <v>332.64001464843716</v>
          </cell>
          <cell r="E4947">
            <v>53.222402343749948</v>
          </cell>
          <cell r="F4947">
            <v>386</v>
          </cell>
        </row>
        <row r="4948">
          <cell r="A4948" t="str">
            <v>TOMA AEREA 2X20 SEGURIDAD AM</v>
          </cell>
          <cell r="B4948">
            <v>3000</v>
          </cell>
          <cell r="C4948" t="str">
            <v>UND</v>
          </cell>
          <cell r="D4948">
            <v>3600</v>
          </cell>
          <cell r="E4948">
            <v>576</v>
          </cell>
          <cell r="F4948">
            <v>4176</v>
          </cell>
        </row>
        <row r="4949">
          <cell r="A4949" t="str">
            <v>TOMA AEREA 2X20 SEGURIDAD LEVINTON</v>
          </cell>
          <cell r="B4949">
            <v>3000</v>
          </cell>
          <cell r="C4949" t="str">
            <v>UND</v>
          </cell>
          <cell r="D4949">
            <v>3600</v>
          </cell>
          <cell r="E4949">
            <v>576</v>
          </cell>
          <cell r="F4949">
            <v>4176</v>
          </cell>
        </row>
        <row r="4950">
          <cell r="A4950" t="str">
            <v>TOMA AEREA 3X20 AM</v>
          </cell>
          <cell r="B4950">
            <v>3000</v>
          </cell>
          <cell r="C4950" t="str">
            <v>UND</v>
          </cell>
          <cell r="D4950">
            <v>3600</v>
          </cell>
          <cell r="E4950">
            <v>576</v>
          </cell>
          <cell r="F4950">
            <v>4176</v>
          </cell>
        </row>
        <row r="4951">
          <cell r="A4951" t="str">
            <v>TOMA AEREA 3X30 1/2 VUELTA</v>
          </cell>
          <cell r="B4951">
            <v>31200</v>
          </cell>
          <cell r="C4951" t="str">
            <v>UND</v>
          </cell>
          <cell r="D4951">
            <v>37440</v>
          </cell>
          <cell r="E4951">
            <v>5990.4000000000005</v>
          </cell>
          <cell r="F4951">
            <v>43430</v>
          </cell>
        </row>
        <row r="4952">
          <cell r="A4952" t="str">
            <v>TOMA AEREA 4X16 BRETER</v>
          </cell>
          <cell r="B4952">
            <v>15000</v>
          </cell>
          <cell r="C4952" t="str">
            <v>UND</v>
          </cell>
          <cell r="D4952">
            <v>18000</v>
          </cell>
          <cell r="E4952">
            <v>2880</v>
          </cell>
          <cell r="F4952">
            <v>20880</v>
          </cell>
        </row>
        <row r="4953">
          <cell r="A4953" t="str">
            <v>TOMA AEREA 4X20 SEGURIDAD AMERICANA</v>
          </cell>
          <cell r="B4953">
            <v>3000</v>
          </cell>
          <cell r="C4953" t="str">
            <v>UND</v>
          </cell>
          <cell r="D4953">
            <v>3600</v>
          </cell>
          <cell r="E4953">
            <v>576</v>
          </cell>
          <cell r="F4953">
            <v>4176</v>
          </cell>
        </row>
        <row r="4954">
          <cell r="A4954" t="str">
            <v>TOMA AEREA 4X20 SEGURIDAD GE</v>
          </cell>
          <cell r="B4954">
            <v>3000</v>
          </cell>
          <cell r="C4954" t="str">
            <v>UND</v>
          </cell>
          <cell r="D4954">
            <v>3600</v>
          </cell>
          <cell r="E4954">
            <v>576</v>
          </cell>
          <cell r="F4954">
            <v>4176</v>
          </cell>
        </row>
        <row r="4955">
          <cell r="A4955" t="str">
            <v>TOMA AEREA 4X30 SEGURIDAD PIAL</v>
          </cell>
          <cell r="B4955">
            <v>3000</v>
          </cell>
          <cell r="C4955" t="str">
            <v>UND</v>
          </cell>
          <cell r="D4955">
            <v>3600</v>
          </cell>
          <cell r="E4955">
            <v>576</v>
          </cell>
          <cell r="F4955">
            <v>4176</v>
          </cell>
        </row>
        <row r="4956">
          <cell r="A4956" t="str">
            <v>TOMA AEREA DE CAUCHO 15 AMP</v>
          </cell>
          <cell r="B4956">
            <v>963.20001220703114</v>
          </cell>
          <cell r="C4956" t="str">
            <v>UND</v>
          </cell>
          <cell r="D4956">
            <v>1155.8400146484373</v>
          </cell>
          <cell r="E4956">
            <v>184.93440234374998</v>
          </cell>
          <cell r="F4956">
            <v>1341</v>
          </cell>
        </row>
        <row r="4957">
          <cell r="A4957" t="str">
            <v>TOMA AEREA PATA TRABADA POLO TIERRA</v>
          </cell>
          <cell r="B4957">
            <v>2156</v>
          </cell>
          <cell r="C4957" t="str">
            <v>UND</v>
          </cell>
          <cell r="D4957">
            <v>2587.1999999999998</v>
          </cell>
          <cell r="E4957">
            <v>413.952</v>
          </cell>
          <cell r="F4957">
            <v>3001</v>
          </cell>
        </row>
        <row r="4958">
          <cell r="A4958" t="str">
            <v>TOMA COAXIAL  BLANCA</v>
          </cell>
          <cell r="B4958">
            <v>5580</v>
          </cell>
          <cell r="C4958" t="str">
            <v>UND</v>
          </cell>
          <cell r="D4958">
            <v>6696</v>
          </cell>
          <cell r="E4958">
            <v>1071.3600000000001</v>
          </cell>
          <cell r="F4958">
            <v>7767</v>
          </cell>
        </row>
        <row r="4959">
          <cell r="A4959" t="str">
            <v>TOMA COAXIAL "TICINO"</v>
          </cell>
          <cell r="B4959">
            <v>5739</v>
          </cell>
          <cell r="C4959" t="str">
            <v>UND</v>
          </cell>
          <cell r="D4959">
            <v>6886.8</v>
          </cell>
          <cell r="E4959">
            <v>1101.8880000000001</v>
          </cell>
          <cell r="F4959">
            <v>7989</v>
          </cell>
        </row>
        <row r="4960">
          <cell r="A4960" t="str">
            <v>TOMA COAXIAL T.V. CREMA</v>
          </cell>
          <cell r="B4960">
            <v>4880</v>
          </cell>
          <cell r="C4960" t="str">
            <v>UND</v>
          </cell>
          <cell r="D4960">
            <v>5856</v>
          </cell>
          <cell r="E4960">
            <v>936.96</v>
          </cell>
          <cell r="F4960">
            <v>6793</v>
          </cell>
        </row>
        <row r="4961">
          <cell r="A4961" t="str">
            <v>TOMA CORRIENTE DOBLE POLO TIERRA BLANCO</v>
          </cell>
          <cell r="B4961">
            <v>1516</v>
          </cell>
          <cell r="C4961" t="str">
            <v>UND</v>
          </cell>
          <cell r="D4961">
            <v>1819.2</v>
          </cell>
          <cell r="E4961">
            <v>291.072</v>
          </cell>
          <cell r="F4961">
            <v>2110</v>
          </cell>
        </row>
        <row r="4962">
          <cell r="A4962" t="str">
            <v>TOMA CORRIENTE DOBLE/P.TIERRA MARFIL FUT</v>
          </cell>
          <cell r="B4962">
            <v>1375</v>
          </cell>
          <cell r="C4962" t="str">
            <v>UND</v>
          </cell>
          <cell r="D4962">
            <v>1650</v>
          </cell>
          <cell r="E4962">
            <v>264</v>
          </cell>
          <cell r="F4962">
            <v>1914</v>
          </cell>
        </row>
        <row r="4963">
          <cell r="A4963" t="str">
            <v>TOMA CORRIENTE IND.  SEGURIDAD 63 AMP H</v>
          </cell>
          <cell r="B4963">
            <v>46230</v>
          </cell>
          <cell r="C4963" t="str">
            <v>UND</v>
          </cell>
          <cell r="D4963">
            <v>55476</v>
          </cell>
          <cell r="E4963">
            <v>8876.16</v>
          </cell>
          <cell r="F4963">
            <v>64352</v>
          </cell>
        </row>
        <row r="4964">
          <cell r="A4964" t="str">
            <v>TOMA CORRIENTE IND. SEGURIDAD 63 AMP M</v>
          </cell>
          <cell r="B4964">
            <v>40000</v>
          </cell>
          <cell r="C4964" t="str">
            <v>UND</v>
          </cell>
          <cell r="D4964">
            <v>48000</v>
          </cell>
          <cell r="E4964">
            <v>7680</v>
          </cell>
          <cell r="F4964">
            <v>55680</v>
          </cell>
        </row>
        <row r="4965">
          <cell r="A4965" t="str">
            <v>TOMA CORRIENTE SENC. P/TIERRA + INT L.P.</v>
          </cell>
          <cell r="B4965">
            <v>8660</v>
          </cell>
          <cell r="C4965" t="str">
            <v>UND</v>
          </cell>
          <cell r="D4965">
            <v>10392</v>
          </cell>
          <cell r="E4965">
            <v>1662.72</v>
          </cell>
          <cell r="F4965">
            <v>12055</v>
          </cell>
        </row>
        <row r="4966">
          <cell r="A4966" t="str">
            <v>TOMA CORRIENTE TRIPLE FUNCION INDEPENDIE</v>
          </cell>
          <cell r="B4966">
            <v>5474</v>
          </cell>
          <cell r="C4966" t="str">
            <v>UND</v>
          </cell>
          <cell r="D4966">
            <v>6568.8</v>
          </cell>
          <cell r="E4966">
            <v>1051.008</v>
          </cell>
          <cell r="F4966">
            <v>7620</v>
          </cell>
        </row>
        <row r="4967">
          <cell r="A4967" t="str">
            <v>TOMA DOBLE AVITARE</v>
          </cell>
          <cell r="B4967">
            <v>3000</v>
          </cell>
          <cell r="C4967" t="str">
            <v>UND</v>
          </cell>
          <cell r="D4967">
            <v>3600</v>
          </cell>
          <cell r="E4967">
            <v>576</v>
          </cell>
          <cell r="F4967">
            <v>4176</v>
          </cell>
        </row>
        <row r="4968">
          <cell r="A4968" t="str">
            <v>TOMA DOBLE CREMA INCR AVE</v>
          </cell>
          <cell r="B4968">
            <v>919.79998779296898</v>
          </cell>
          <cell r="C4968" t="str">
            <v>UND</v>
          </cell>
          <cell r="D4968">
            <v>1103.7599853515628</v>
          </cell>
          <cell r="E4968">
            <v>176.60159765625005</v>
          </cell>
          <cell r="F4968">
            <v>1280</v>
          </cell>
        </row>
        <row r="4969">
          <cell r="A4969" t="str">
            <v>TOMA DOBLE CREMA POLO TIERRA</v>
          </cell>
          <cell r="B4969">
            <v>5370</v>
          </cell>
          <cell r="C4969" t="str">
            <v>UND</v>
          </cell>
          <cell r="D4969">
            <v>6444</v>
          </cell>
          <cell r="E4969">
            <v>1031.04</v>
          </cell>
          <cell r="F4969">
            <v>7475</v>
          </cell>
        </row>
        <row r="4970">
          <cell r="A4970" t="str">
            <v>TOMA DOBLE INDIVIDUAL BLANCA</v>
          </cell>
          <cell r="B4970">
            <v>5180</v>
          </cell>
          <cell r="C4970" t="str">
            <v>UND</v>
          </cell>
          <cell r="D4970">
            <v>6216</v>
          </cell>
          <cell r="E4970">
            <v>994.56000000000006</v>
          </cell>
          <cell r="F4970">
            <v>7211</v>
          </cell>
        </row>
        <row r="4971">
          <cell r="A4971" t="str">
            <v>TOMA DOBLE LEVINTON POLO TIERRA</v>
          </cell>
          <cell r="B4971">
            <v>840</v>
          </cell>
          <cell r="C4971" t="str">
            <v>UND</v>
          </cell>
          <cell r="D4971">
            <v>1008</v>
          </cell>
          <cell r="E4971">
            <v>161.28</v>
          </cell>
          <cell r="F4971">
            <v>1169</v>
          </cell>
        </row>
        <row r="4972">
          <cell r="A4972" t="str">
            <v>TOMA DOBLE P/TIERRA LEVINTON C/TAPA</v>
          </cell>
          <cell r="B4972">
            <v>763</v>
          </cell>
          <cell r="C4972" t="str">
            <v>UND</v>
          </cell>
          <cell r="D4972">
            <v>915.6</v>
          </cell>
          <cell r="E4972">
            <v>146.49600000000001</v>
          </cell>
          <cell r="F4972">
            <v>1062</v>
          </cell>
        </row>
        <row r="4973">
          <cell r="A4973" t="str">
            <v>TOMA DOBLE POLO A TIERRA+INT.SENCIL.LUZ</v>
          </cell>
          <cell r="B4973">
            <v>6625</v>
          </cell>
          <cell r="C4973" t="str">
            <v>UND</v>
          </cell>
          <cell r="D4973">
            <v>7950</v>
          </cell>
          <cell r="E4973">
            <v>1272</v>
          </cell>
          <cell r="F4973">
            <v>9222</v>
          </cell>
        </row>
        <row r="4974">
          <cell r="A4974" t="str">
            <v>TOMA DOBLE POLO A TIERRA+INTERRUPTOR SEN</v>
          </cell>
          <cell r="B4974">
            <v>5306</v>
          </cell>
          <cell r="C4974" t="str">
            <v>UND</v>
          </cell>
          <cell r="D4974">
            <v>6367.2</v>
          </cell>
          <cell r="E4974">
            <v>1018.752</v>
          </cell>
          <cell r="F4974">
            <v>7386</v>
          </cell>
        </row>
        <row r="4975">
          <cell r="A4975" t="str">
            <v>TOMA DOBLE POLO TIERRA+INT.SENCILLO L.P.</v>
          </cell>
          <cell r="B4975">
            <v>6625</v>
          </cell>
          <cell r="C4975" t="str">
            <v>UND</v>
          </cell>
          <cell r="D4975">
            <v>7950</v>
          </cell>
          <cell r="E4975">
            <v>1272</v>
          </cell>
          <cell r="F4975">
            <v>9222</v>
          </cell>
        </row>
        <row r="4976">
          <cell r="A4976" t="str">
            <v>TOMA DOBLE POLOTIERRA LEVINTON NARANJA</v>
          </cell>
          <cell r="B4976">
            <v>8060</v>
          </cell>
          <cell r="C4976" t="str">
            <v>UND</v>
          </cell>
          <cell r="D4976">
            <v>9672</v>
          </cell>
          <cell r="E4976">
            <v>1547.52</v>
          </cell>
          <cell r="F4976">
            <v>11220</v>
          </cell>
        </row>
        <row r="4977">
          <cell r="A4977" t="str">
            <v>TOMA DOBLE S/P AVE</v>
          </cell>
          <cell r="B4977">
            <v>856.79998779296898</v>
          </cell>
          <cell r="C4977" t="str">
            <v>UND</v>
          </cell>
          <cell r="D4977">
            <v>1028.1599853515627</v>
          </cell>
          <cell r="E4977">
            <v>164.50559765625005</v>
          </cell>
          <cell r="F4977">
            <v>1193</v>
          </cell>
        </row>
        <row r="4978">
          <cell r="A4978" t="str">
            <v>TOMA INCRUSTAR 2X20 SEGURIDAD AMERICAN</v>
          </cell>
          <cell r="B4978">
            <v>3000</v>
          </cell>
          <cell r="C4978" t="str">
            <v>UND</v>
          </cell>
          <cell r="D4978">
            <v>3600</v>
          </cell>
          <cell r="E4978">
            <v>576</v>
          </cell>
          <cell r="F4978">
            <v>4176</v>
          </cell>
        </row>
        <row r="4979">
          <cell r="A4979" t="str">
            <v>TOMA INCRUSTAR 3X20 SEGURIDAD LEVINTON</v>
          </cell>
          <cell r="B4979">
            <v>3000</v>
          </cell>
          <cell r="C4979" t="str">
            <v>UND</v>
          </cell>
          <cell r="D4979">
            <v>3600</v>
          </cell>
          <cell r="E4979">
            <v>576</v>
          </cell>
          <cell r="F4979">
            <v>4176</v>
          </cell>
        </row>
        <row r="4980">
          <cell r="A4980" t="str">
            <v>TOMA INCRUSTAR 3X20SEGURIDAD GE</v>
          </cell>
          <cell r="B4980">
            <v>3000</v>
          </cell>
          <cell r="C4980" t="str">
            <v>UND</v>
          </cell>
          <cell r="D4980">
            <v>3600</v>
          </cell>
          <cell r="E4980">
            <v>576</v>
          </cell>
          <cell r="F4980">
            <v>4176</v>
          </cell>
        </row>
        <row r="4981">
          <cell r="A4981" t="str">
            <v>TOMA INCRUSTAR 3X30 SEGURIDAD GE</v>
          </cell>
          <cell r="B4981">
            <v>3000</v>
          </cell>
          <cell r="C4981" t="str">
            <v>UND</v>
          </cell>
          <cell r="D4981">
            <v>3600</v>
          </cell>
          <cell r="E4981">
            <v>576</v>
          </cell>
          <cell r="F4981">
            <v>4176</v>
          </cell>
        </row>
        <row r="4982">
          <cell r="A4982" t="str">
            <v>TOMA INCRUSTAR 3X30SEGURIDAD GE</v>
          </cell>
          <cell r="B4982">
            <v>3000</v>
          </cell>
          <cell r="C4982" t="str">
            <v>UND</v>
          </cell>
          <cell r="D4982">
            <v>3600</v>
          </cell>
          <cell r="E4982">
            <v>576</v>
          </cell>
          <cell r="F4982">
            <v>4176</v>
          </cell>
        </row>
        <row r="4983">
          <cell r="A4983" t="str">
            <v>TOMA INCRUSTAR 3X50 INED</v>
          </cell>
          <cell r="B4983">
            <v>3000</v>
          </cell>
          <cell r="C4983" t="str">
            <v>UND</v>
          </cell>
          <cell r="D4983">
            <v>3600</v>
          </cell>
          <cell r="E4983">
            <v>576</v>
          </cell>
          <cell r="F4983">
            <v>4176</v>
          </cell>
        </row>
        <row r="4984">
          <cell r="A4984" t="str">
            <v>TOMA INCRUSTAR 4X20 SEGURIDAD CHINA</v>
          </cell>
          <cell r="B4984">
            <v>3000</v>
          </cell>
          <cell r="C4984" t="str">
            <v>UND</v>
          </cell>
          <cell r="D4984">
            <v>3600</v>
          </cell>
          <cell r="E4984">
            <v>576</v>
          </cell>
          <cell r="F4984">
            <v>4176</v>
          </cell>
        </row>
        <row r="4985">
          <cell r="A4985" t="str">
            <v>TOMA INCRUSTAR 4X20 SEGURIDAD GE</v>
          </cell>
          <cell r="B4985">
            <v>3000</v>
          </cell>
          <cell r="C4985" t="str">
            <v>UND</v>
          </cell>
          <cell r="D4985">
            <v>3600</v>
          </cell>
          <cell r="E4985">
            <v>576</v>
          </cell>
          <cell r="F4985">
            <v>4176</v>
          </cell>
        </row>
        <row r="4986">
          <cell r="A4986" t="str">
            <v>TOMA INCRUSTAR 4X20 SEGURIDAD PISE</v>
          </cell>
          <cell r="B4986">
            <v>3000</v>
          </cell>
          <cell r="C4986" t="str">
            <v>UND</v>
          </cell>
          <cell r="D4986">
            <v>3600</v>
          </cell>
          <cell r="E4986">
            <v>576</v>
          </cell>
          <cell r="F4986">
            <v>4176</v>
          </cell>
        </row>
        <row r="4987">
          <cell r="A4987" t="str">
            <v>TOMA INCRUSTAR 4X30 SEGURIDAD PIAL</v>
          </cell>
          <cell r="B4987">
            <v>3000</v>
          </cell>
          <cell r="C4987" t="str">
            <v>UND</v>
          </cell>
          <cell r="D4987">
            <v>3600</v>
          </cell>
          <cell r="E4987">
            <v>576</v>
          </cell>
          <cell r="F4987">
            <v>4176</v>
          </cell>
        </row>
        <row r="4988">
          <cell r="A4988" t="str">
            <v>TOMA INCRUSTAR BIFASICA 20 AMP CODELCA</v>
          </cell>
          <cell r="B4988">
            <v>2756</v>
          </cell>
          <cell r="C4988" t="str">
            <v>UND</v>
          </cell>
          <cell r="D4988">
            <v>3307.2</v>
          </cell>
          <cell r="E4988">
            <v>529.15199999999993</v>
          </cell>
          <cell r="F4988">
            <v>3836</v>
          </cell>
        </row>
        <row r="4989">
          <cell r="A4989" t="str">
            <v>TOMA INCRUSTAR TRIFASICA 20 AMP</v>
          </cell>
          <cell r="B4989">
            <v>2983</v>
          </cell>
          <cell r="C4989" t="str">
            <v>UND</v>
          </cell>
          <cell r="D4989">
            <v>3579.6</v>
          </cell>
          <cell r="E4989">
            <v>572.73599999999999</v>
          </cell>
          <cell r="F4989">
            <v>4152</v>
          </cell>
        </row>
        <row r="4990">
          <cell r="A4990" t="str">
            <v>TOMA LEVINTON 15AMP C/POLO T. /CAJA INTE</v>
          </cell>
          <cell r="B4990">
            <v>55200</v>
          </cell>
          <cell r="C4990" t="str">
            <v>UND</v>
          </cell>
          <cell r="D4990">
            <v>66240</v>
          </cell>
          <cell r="E4990">
            <v>10598.4</v>
          </cell>
          <cell r="F4990">
            <v>76838</v>
          </cell>
        </row>
        <row r="4991">
          <cell r="A4991" t="str">
            <v>TOMA LOZA 3X20 S/P</v>
          </cell>
          <cell r="B4991">
            <v>2520</v>
          </cell>
          <cell r="C4991" t="str">
            <v>UND</v>
          </cell>
          <cell r="D4991">
            <v>3024</v>
          </cell>
          <cell r="E4991">
            <v>483.84000000000003</v>
          </cell>
          <cell r="F4991">
            <v>3508</v>
          </cell>
        </row>
        <row r="4992">
          <cell r="A4992" t="str">
            <v>TOMA MONOFASICA P/TIERRA INCRUS. LEGRAND</v>
          </cell>
          <cell r="B4992">
            <v>2102</v>
          </cell>
          <cell r="C4992" t="str">
            <v>UND</v>
          </cell>
          <cell r="D4992">
            <v>2522.4</v>
          </cell>
          <cell r="E4992">
            <v>403.584</v>
          </cell>
          <cell r="F4992">
            <v>2926</v>
          </cell>
        </row>
        <row r="4993">
          <cell r="A4993" t="str">
            <v>TOMA MULTIPLE DE 6 SALIDAS</v>
          </cell>
          <cell r="B4993">
            <v>43170</v>
          </cell>
          <cell r="C4993" t="str">
            <v>UND</v>
          </cell>
          <cell r="D4993">
            <v>51804</v>
          </cell>
          <cell r="E4993">
            <v>8288.64</v>
          </cell>
          <cell r="F4993">
            <v>60093</v>
          </cell>
        </row>
        <row r="4994">
          <cell r="A4994" t="str">
            <v>TOMA MULTIPLE EN CAUCHO</v>
          </cell>
          <cell r="B4994">
            <v>2100</v>
          </cell>
          <cell r="C4994" t="str">
            <v>UND</v>
          </cell>
          <cell r="D4994">
            <v>2520</v>
          </cell>
          <cell r="E4994">
            <v>403.2</v>
          </cell>
          <cell r="F4994">
            <v>2923</v>
          </cell>
        </row>
        <row r="4995">
          <cell r="A4995" t="str">
            <v>TOMA P/T 15AMP. PARA EXTENSION</v>
          </cell>
          <cell r="B4995">
            <v>1440</v>
          </cell>
          <cell r="C4995" t="str">
            <v>UND</v>
          </cell>
          <cell r="D4995">
            <v>1728</v>
          </cell>
          <cell r="E4995">
            <v>276.48</v>
          </cell>
          <cell r="F4995">
            <v>2004</v>
          </cell>
        </row>
        <row r="4996">
          <cell r="A4996" t="str">
            <v>TOMA P/TIERRA + INTERRUPTOR ABITARE</v>
          </cell>
          <cell r="B4996">
            <v>4000</v>
          </cell>
          <cell r="C4996" t="str">
            <v>UND</v>
          </cell>
          <cell r="D4996">
            <v>4800</v>
          </cell>
          <cell r="E4996">
            <v>768</v>
          </cell>
          <cell r="F4996">
            <v>5568</v>
          </cell>
        </row>
        <row r="4997">
          <cell r="A4997" t="str">
            <v>TOMA PARA PISO AVE</v>
          </cell>
          <cell r="B4997">
            <v>4000</v>
          </cell>
          <cell r="C4997" t="str">
            <v>UND</v>
          </cell>
          <cell r="D4997">
            <v>4800</v>
          </cell>
          <cell r="E4997">
            <v>768</v>
          </cell>
          <cell r="F4997">
            <v>5568</v>
          </cell>
        </row>
        <row r="4998">
          <cell r="A4998" t="str">
            <v>TOMA POLO A TIERRA + INT SENCILLO</v>
          </cell>
          <cell r="B4998">
            <v>5600</v>
          </cell>
          <cell r="C4998" t="str">
            <v>UND</v>
          </cell>
          <cell r="D4998">
            <v>6720</v>
          </cell>
          <cell r="E4998">
            <v>1075.2</v>
          </cell>
          <cell r="F4998">
            <v>7795</v>
          </cell>
        </row>
        <row r="4999">
          <cell r="A4999" t="str">
            <v>TOMA POLO A TIERRA 15 AMP</v>
          </cell>
          <cell r="B4999">
            <v>1318.8000488281298</v>
          </cell>
          <cell r="C4999" t="str">
            <v>UND</v>
          </cell>
          <cell r="D4999">
            <v>1582.5600585937557</v>
          </cell>
          <cell r="E4999">
            <v>253.20960937500092</v>
          </cell>
          <cell r="F4999">
            <v>1836</v>
          </cell>
        </row>
        <row r="5000">
          <cell r="A5000" t="str">
            <v>TOMA POLO TIERRA</v>
          </cell>
          <cell r="B5000">
            <v>3036</v>
          </cell>
          <cell r="C5000" t="str">
            <v>UND</v>
          </cell>
          <cell r="D5000">
            <v>3643.2</v>
          </cell>
          <cell r="E5000">
            <v>582.91200000000003</v>
          </cell>
          <cell r="F5000">
            <v>4226</v>
          </cell>
        </row>
        <row r="5001">
          <cell r="A5001" t="str">
            <v>TOMA POLO TIERRA+INTERRUPTOR SENC. LUZ P</v>
          </cell>
          <cell r="B5001">
            <v>9320</v>
          </cell>
          <cell r="C5001" t="str">
            <v>UND</v>
          </cell>
          <cell r="D5001">
            <v>11184</v>
          </cell>
          <cell r="E5001">
            <v>1789.44</v>
          </cell>
          <cell r="F5001">
            <v>12973</v>
          </cell>
        </row>
        <row r="5002">
          <cell r="A5002" t="str">
            <v>TOMA POLO TIERRA+INTERRUPTOR SENCILLO</v>
          </cell>
          <cell r="B5002">
            <v>5720</v>
          </cell>
          <cell r="C5002" t="str">
            <v>UND</v>
          </cell>
          <cell r="D5002">
            <v>6864</v>
          </cell>
          <cell r="E5002">
            <v>1098.24</v>
          </cell>
          <cell r="F5002">
            <v>7962</v>
          </cell>
        </row>
        <row r="5003">
          <cell r="A5003" t="str">
            <v>TOMA SEGURIDAD 3X20 TICINO</v>
          </cell>
          <cell r="B5003">
            <v>3000</v>
          </cell>
          <cell r="C5003" t="str">
            <v>UND</v>
          </cell>
          <cell r="D5003">
            <v>3600</v>
          </cell>
          <cell r="E5003">
            <v>576</v>
          </cell>
          <cell r="F5003">
            <v>4176</v>
          </cell>
        </row>
        <row r="5004">
          <cell r="A5004" t="str">
            <v>TOMA SENCILLA (MODULO LESITAL)</v>
          </cell>
          <cell r="B5004">
            <v>4000</v>
          </cell>
          <cell r="C5004" t="str">
            <v>UND</v>
          </cell>
          <cell r="D5004">
            <v>4800</v>
          </cell>
          <cell r="E5004">
            <v>768</v>
          </cell>
          <cell r="F5004">
            <v>5568</v>
          </cell>
        </row>
        <row r="5005">
          <cell r="A5005" t="str">
            <v>TOMA SENCILLA BLANCA</v>
          </cell>
          <cell r="B5005">
            <v>3190</v>
          </cell>
          <cell r="C5005" t="str">
            <v>UND</v>
          </cell>
          <cell r="D5005">
            <v>3828</v>
          </cell>
          <cell r="E5005">
            <v>612.48</v>
          </cell>
          <cell r="F5005">
            <v>4440</v>
          </cell>
        </row>
        <row r="5006">
          <cell r="A5006" t="str">
            <v>TOMA SENCILLA BLANCA POLO TIERRA</v>
          </cell>
          <cell r="B5006">
            <v>3920</v>
          </cell>
          <cell r="C5006" t="str">
            <v>UND</v>
          </cell>
          <cell r="D5006">
            <v>4704</v>
          </cell>
          <cell r="E5006">
            <v>752.64</v>
          </cell>
          <cell r="F5006">
            <v>5457</v>
          </cell>
        </row>
        <row r="5007">
          <cell r="A5007" t="str">
            <v>TOMA SENCILLA LOZA S/P</v>
          </cell>
          <cell r="B5007">
            <v>700</v>
          </cell>
          <cell r="C5007" t="str">
            <v>UND</v>
          </cell>
          <cell r="D5007">
            <v>840</v>
          </cell>
          <cell r="E5007">
            <v>134.4</v>
          </cell>
          <cell r="F5007">
            <v>974</v>
          </cell>
        </row>
        <row r="5008">
          <cell r="A5008" t="str">
            <v>TOMA SENCILLA S/P AVE</v>
          </cell>
          <cell r="B5008">
            <v>560</v>
          </cell>
          <cell r="C5008" t="str">
            <v>UND</v>
          </cell>
          <cell r="D5008">
            <v>672</v>
          </cell>
          <cell r="E5008">
            <v>107.52</v>
          </cell>
          <cell r="F5008">
            <v>780</v>
          </cell>
        </row>
        <row r="5009">
          <cell r="A5009" t="str">
            <v>TOMA SOBRE PONER TRIFASICA 50 AMP.CICLES</v>
          </cell>
          <cell r="B5009">
            <v>3000</v>
          </cell>
          <cell r="C5009" t="str">
            <v>UND</v>
          </cell>
          <cell r="D5009">
            <v>3600</v>
          </cell>
          <cell r="E5009">
            <v>576</v>
          </cell>
          <cell r="F5009">
            <v>4176</v>
          </cell>
        </row>
        <row r="5010">
          <cell r="A5010" t="str">
            <v>TOMA SOBREPONER TRIFASICA 50 AMP</v>
          </cell>
          <cell r="B5010">
            <v>3500</v>
          </cell>
          <cell r="C5010" t="str">
            <v>UND</v>
          </cell>
          <cell r="D5010">
            <v>4200</v>
          </cell>
          <cell r="E5010">
            <v>672</v>
          </cell>
          <cell r="F5010">
            <v>4872</v>
          </cell>
        </row>
        <row r="5011">
          <cell r="A5011" t="str">
            <v>TOMA TEL DOBLE MARFIL AMERICANA</v>
          </cell>
          <cell r="B5011">
            <v>10120</v>
          </cell>
          <cell r="C5011" t="str">
            <v>UND</v>
          </cell>
          <cell r="D5011">
            <v>12144</v>
          </cell>
          <cell r="E5011">
            <v>1943.04</v>
          </cell>
          <cell r="F5011">
            <v>14087</v>
          </cell>
        </row>
        <row r="5012">
          <cell r="A5012" t="str">
            <v>TOMA TEL.DOBLE FUNCION:COLOMBIANA+AMERIC</v>
          </cell>
          <cell r="B5012">
            <v>7410</v>
          </cell>
          <cell r="C5012" t="str">
            <v>UND</v>
          </cell>
          <cell r="D5012">
            <v>8892</v>
          </cell>
          <cell r="E5012">
            <v>1422.72</v>
          </cell>
          <cell r="F5012">
            <v>10315</v>
          </cell>
        </row>
        <row r="5013">
          <cell r="A5013" t="str">
            <v>TOMA TELEF. SENCILLA PLUK</v>
          </cell>
          <cell r="B5013">
            <v>784</v>
          </cell>
          <cell r="C5013" t="str">
            <v>UND</v>
          </cell>
          <cell r="D5013">
            <v>940.8</v>
          </cell>
          <cell r="E5013">
            <v>150.52799999999999</v>
          </cell>
          <cell r="F5013">
            <v>1091</v>
          </cell>
        </row>
        <row r="5014">
          <cell r="A5014" t="str">
            <v>TOMA TELEFONICA AMERICANA</v>
          </cell>
          <cell r="B5014">
            <v>6820</v>
          </cell>
          <cell r="C5014" t="str">
            <v>UND</v>
          </cell>
          <cell r="D5014">
            <v>8184</v>
          </cell>
          <cell r="E5014">
            <v>1309.44</v>
          </cell>
          <cell r="F5014">
            <v>9493</v>
          </cell>
        </row>
        <row r="5015">
          <cell r="A5015" t="str">
            <v>TOMA TELEFONICA AMERICANA DUPLEX CREMA</v>
          </cell>
          <cell r="B5015">
            <v>6460</v>
          </cell>
          <cell r="C5015" t="str">
            <v>UND</v>
          </cell>
          <cell r="D5015">
            <v>7752</v>
          </cell>
          <cell r="E5015">
            <v>1240.32</v>
          </cell>
          <cell r="F5015">
            <v>8992</v>
          </cell>
        </row>
        <row r="5016">
          <cell r="A5016" t="str">
            <v>TOMA TELEFONICA AMERICANA SENCILLA</v>
          </cell>
          <cell r="B5016">
            <v>4190</v>
          </cell>
          <cell r="C5016" t="str">
            <v>UND</v>
          </cell>
          <cell r="D5016">
            <v>5028</v>
          </cell>
          <cell r="E5016">
            <v>804.48</v>
          </cell>
          <cell r="F5016">
            <v>5832</v>
          </cell>
        </row>
        <row r="5017">
          <cell r="A5017" t="str">
            <v>TOMA TELEFONICA AMERICANA SENCILLA</v>
          </cell>
          <cell r="B5017">
            <v>6820</v>
          </cell>
          <cell r="C5017" t="str">
            <v>UND</v>
          </cell>
          <cell r="D5017">
            <v>8184</v>
          </cell>
          <cell r="E5017">
            <v>1309.44</v>
          </cell>
          <cell r="F5017">
            <v>9493</v>
          </cell>
        </row>
        <row r="5018">
          <cell r="A5018" t="str">
            <v>TOMA TELEFONICA BLANA AMERICANA AMBIO</v>
          </cell>
          <cell r="B5018">
            <v>3650</v>
          </cell>
          <cell r="C5018" t="str">
            <v>UND</v>
          </cell>
          <cell r="D5018">
            <v>4380</v>
          </cell>
          <cell r="E5018">
            <v>700.80000000000007</v>
          </cell>
          <cell r="F5018">
            <v>5081</v>
          </cell>
        </row>
        <row r="5019">
          <cell r="A5019" t="str">
            <v>TOMA TELEFONICA BLANCA AMERICANA</v>
          </cell>
          <cell r="B5019">
            <v>5190</v>
          </cell>
          <cell r="C5019" t="str">
            <v>UND</v>
          </cell>
          <cell r="D5019">
            <v>6228</v>
          </cell>
          <cell r="E5019">
            <v>996.48</v>
          </cell>
          <cell r="F5019">
            <v>7224</v>
          </cell>
        </row>
        <row r="5020">
          <cell r="A5020" t="str">
            <v>TOMA TELEFONICA COAXIAL MARFIL</v>
          </cell>
          <cell r="B5020">
            <v>5580</v>
          </cell>
          <cell r="C5020" t="str">
            <v>UND</v>
          </cell>
          <cell r="D5020">
            <v>6696</v>
          </cell>
          <cell r="E5020">
            <v>1071.3600000000001</v>
          </cell>
          <cell r="F5020">
            <v>7767</v>
          </cell>
        </row>
        <row r="5021">
          <cell r="A5021" t="str">
            <v>TOMA TELEFONICA COLOMBIANA</v>
          </cell>
          <cell r="B5021">
            <v>6310</v>
          </cell>
          <cell r="C5021" t="str">
            <v>UND</v>
          </cell>
          <cell r="D5021">
            <v>7572</v>
          </cell>
          <cell r="E5021">
            <v>1211.52</v>
          </cell>
          <cell r="F5021">
            <v>8784</v>
          </cell>
        </row>
        <row r="5022">
          <cell r="A5022" t="str">
            <v>TOMA TELEFONICA COLOMBIANA SENCILLA</v>
          </cell>
          <cell r="B5022">
            <v>2500</v>
          </cell>
          <cell r="C5022" t="str">
            <v>UND</v>
          </cell>
          <cell r="D5022">
            <v>3000</v>
          </cell>
          <cell r="E5022">
            <v>480</v>
          </cell>
          <cell r="F5022">
            <v>3480</v>
          </cell>
        </row>
        <row r="5023">
          <cell r="A5023" t="str">
            <v>TOMA TELEFONICA COLOMBIANA SENCILLA</v>
          </cell>
          <cell r="B5023">
            <v>3000</v>
          </cell>
          <cell r="C5023" t="str">
            <v>UND</v>
          </cell>
          <cell r="D5023">
            <v>3600</v>
          </cell>
          <cell r="E5023">
            <v>576</v>
          </cell>
          <cell r="F5023">
            <v>4176</v>
          </cell>
        </row>
        <row r="5024">
          <cell r="A5024" t="str">
            <v>TOMA TELEFONICA COLOMBIANA SENCILLA</v>
          </cell>
          <cell r="B5024">
            <v>5170</v>
          </cell>
          <cell r="C5024" t="str">
            <v>UND</v>
          </cell>
          <cell r="D5024">
            <v>6204</v>
          </cell>
          <cell r="E5024">
            <v>992.64</v>
          </cell>
          <cell r="F5024">
            <v>7197</v>
          </cell>
        </row>
        <row r="5025">
          <cell r="A5025" t="str">
            <v>TOMA TELEFONICA COLOMBIANA SENCILLA BLAN</v>
          </cell>
          <cell r="B5025">
            <v>3000</v>
          </cell>
          <cell r="C5025" t="str">
            <v>UND</v>
          </cell>
          <cell r="D5025">
            <v>3600</v>
          </cell>
          <cell r="E5025">
            <v>576</v>
          </cell>
          <cell r="F5025">
            <v>4176</v>
          </cell>
        </row>
        <row r="5026">
          <cell r="A5026" t="str">
            <v>TOMA TELEFONICA DOBLE FUNCION COLOM+AMER</v>
          </cell>
          <cell r="B5026">
            <v>5850</v>
          </cell>
          <cell r="C5026" t="str">
            <v>UND</v>
          </cell>
          <cell r="D5026">
            <v>7020</v>
          </cell>
          <cell r="E5026">
            <v>1123.2</v>
          </cell>
          <cell r="F5026">
            <v>8143</v>
          </cell>
        </row>
        <row r="5027">
          <cell r="A5027" t="str">
            <v>TOMA TELEFONICA DOBLE FUNCION COLOM+AMER</v>
          </cell>
          <cell r="B5027">
            <v>5850</v>
          </cell>
          <cell r="C5027" t="str">
            <v>UND</v>
          </cell>
          <cell r="D5027">
            <v>7020</v>
          </cell>
          <cell r="E5027">
            <v>1123.2</v>
          </cell>
          <cell r="F5027">
            <v>8143</v>
          </cell>
        </row>
        <row r="5028">
          <cell r="A5028" t="str">
            <v>TOMA TELEFONICA DOBLE FUNCION COLOM+AMER</v>
          </cell>
          <cell r="B5028">
            <v>7410</v>
          </cell>
          <cell r="C5028" t="str">
            <v>UND</v>
          </cell>
          <cell r="D5028">
            <v>8892</v>
          </cell>
          <cell r="E5028">
            <v>1422.72</v>
          </cell>
          <cell r="F5028">
            <v>10315</v>
          </cell>
        </row>
        <row r="5029">
          <cell r="A5029" t="str">
            <v>TOMA TELEFONICA DOBLE MARFIL AMERICANA</v>
          </cell>
          <cell r="B5029">
            <v>6170</v>
          </cell>
          <cell r="C5029" t="str">
            <v>UND</v>
          </cell>
          <cell r="D5029">
            <v>7404</v>
          </cell>
          <cell r="E5029">
            <v>1184.6400000000001</v>
          </cell>
          <cell r="F5029">
            <v>8589</v>
          </cell>
        </row>
        <row r="5030">
          <cell r="A5030" t="str">
            <v>TOMA TELEFONICA DOBLEFUNCION COLOMB+AMER</v>
          </cell>
          <cell r="B5030">
            <v>5190</v>
          </cell>
          <cell r="C5030" t="str">
            <v>UND</v>
          </cell>
          <cell r="D5030">
            <v>6228</v>
          </cell>
          <cell r="E5030">
            <v>996.48</v>
          </cell>
          <cell r="F5030">
            <v>7224</v>
          </cell>
        </row>
        <row r="5031">
          <cell r="A5031" t="str">
            <v>TOMA TELEFONICA DUPLEX COLOMBIANA</v>
          </cell>
          <cell r="B5031">
            <v>8810</v>
          </cell>
          <cell r="C5031" t="str">
            <v>UND</v>
          </cell>
          <cell r="D5031">
            <v>10572</v>
          </cell>
          <cell r="E5031">
            <v>1691.52</v>
          </cell>
          <cell r="F5031">
            <v>12264</v>
          </cell>
        </row>
        <row r="5032">
          <cell r="A5032" t="str">
            <v>TOMA TELEFONICA EDELCO</v>
          </cell>
          <cell r="B5032">
            <v>4000</v>
          </cell>
          <cell r="C5032" t="str">
            <v>UND</v>
          </cell>
          <cell r="D5032">
            <v>4800</v>
          </cell>
          <cell r="E5032">
            <v>768</v>
          </cell>
          <cell r="F5032">
            <v>5568</v>
          </cell>
        </row>
        <row r="5033">
          <cell r="A5033" t="str">
            <v>TOMA TELEFONICA MARFIL AMERICANA</v>
          </cell>
          <cell r="B5033">
            <v>3650</v>
          </cell>
          <cell r="C5033" t="str">
            <v>UND</v>
          </cell>
          <cell r="D5033">
            <v>4380</v>
          </cell>
          <cell r="E5033">
            <v>700.80000000000007</v>
          </cell>
          <cell r="F5033">
            <v>5081</v>
          </cell>
        </row>
        <row r="5034">
          <cell r="A5034" t="str">
            <v>TOMA TELEFONICA PLOK S/PONER</v>
          </cell>
          <cell r="B5034">
            <v>529.20001220703114</v>
          </cell>
          <cell r="C5034" t="str">
            <v>UND</v>
          </cell>
          <cell r="D5034">
            <v>635.04001464843736</v>
          </cell>
          <cell r="E5034">
            <v>101.60640234374998</v>
          </cell>
          <cell r="F5034">
            <v>737</v>
          </cell>
        </row>
        <row r="5035">
          <cell r="A5035" t="str">
            <v>TOMA TELEFONICA SENCILLA AMERICANA BLANC</v>
          </cell>
          <cell r="B5035">
            <v>1120</v>
          </cell>
          <cell r="C5035" t="str">
            <v>UND</v>
          </cell>
          <cell r="D5035">
            <v>1344</v>
          </cell>
          <cell r="E5035">
            <v>215.04</v>
          </cell>
          <cell r="F5035">
            <v>1559</v>
          </cell>
        </row>
        <row r="5036">
          <cell r="A5036" t="str">
            <v>TOMA TELEFONICA SENCILLA AMERICANA MARFI</v>
          </cell>
          <cell r="B5036">
            <v>1120</v>
          </cell>
          <cell r="C5036" t="str">
            <v>UND</v>
          </cell>
          <cell r="D5036">
            <v>1344</v>
          </cell>
          <cell r="E5036">
            <v>215.04</v>
          </cell>
          <cell r="F5036">
            <v>1559</v>
          </cell>
        </row>
        <row r="5037">
          <cell r="A5037" t="str">
            <v>TOMA TELEFONICA SENCILLA BLANCA</v>
          </cell>
          <cell r="B5037">
            <v>2500</v>
          </cell>
          <cell r="C5037" t="str">
            <v>UND</v>
          </cell>
          <cell r="D5037">
            <v>3000</v>
          </cell>
          <cell r="E5037">
            <v>480</v>
          </cell>
          <cell r="F5037">
            <v>3480</v>
          </cell>
        </row>
        <row r="5038">
          <cell r="A5038" t="str">
            <v>TOMA TELEFONICA SENCILLA COLOMBIANA AVE</v>
          </cell>
          <cell r="B5038">
            <v>784</v>
          </cell>
          <cell r="C5038" t="str">
            <v>UND</v>
          </cell>
          <cell r="D5038">
            <v>940.8</v>
          </cell>
          <cell r="E5038">
            <v>150.52799999999999</v>
          </cell>
          <cell r="F5038">
            <v>1091</v>
          </cell>
        </row>
        <row r="5039">
          <cell r="A5039" t="str">
            <v>TOMA TELEFONICA SENCILLA NAL EDECOL</v>
          </cell>
          <cell r="B5039">
            <v>3000</v>
          </cell>
          <cell r="C5039" t="str">
            <v>UND</v>
          </cell>
          <cell r="D5039">
            <v>3600</v>
          </cell>
          <cell r="E5039">
            <v>576</v>
          </cell>
          <cell r="F5039">
            <v>4176</v>
          </cell>
        </row>
        <row r="5040">
          <cell r="A5040" t="str">
            <v>TOMA TELEFONO BLANCA AMERICANA CLASICA</v>
          </cell>
          <cell r="B5040">
            <v>4190</v>
          </cell>
          <cell r="C5040" t="str">
            <v>UND</v>
          </cell>
          <cell r="D5040">
            <v>5028</v>
          </cell>
          <cell r="E5040">
            <v>804.48</v>
          </cell>
          <cell r="F5040">
            <v>5832</v>
          </cell>
        </row>
        <row r="5041">
          <cell r="A5041" t="str">
            <v>TOMA TELEFONO BLANCA AMERICANA DOBLE</v>
          </cell>
          <cell r="B5041">
            <v>6460</v>
          </cell>
          <cell r="C5041" t="str">
            <v>UND</v>
          </cell>
          <cell r="D5041">
            <v>7752</v>
          </cell>
          <cell r="E5041">
            <v>1240.32</v>
          </cell>
          <cell r="F5041">
            <v>8992</v>
          </cell>
        </row>
        <row r="5042">
          <cell r="A5042" t="str">
            <v>TOMA TELEFONO CREMA DUPLEX CLASICA</v>
          </cell>
          <cell r="B5042">
            <v>7320</v>
          </cell>
          <cell r="C5042" t="str">
            <v>UND</v>
          </cell>
          <cell r="D5042">
            <v>8784</v>
          </cell>
          <cell r="E5042">
            <v>1405.44</v>
          </cell>
          <cell r="F5042">
            <v>10189</v>
          </cell>
        </row>
        <row r="5043">
          <cell r="A5043" t="str">
            <v>TOMA TELEFONO DOBLE FUNCION COLOMBI+AMER</v>
          </cell>
          <cell r="B5043">
            <v>7410</v>
          </cell>
          <cell r="C5043" t="str">
            <v>UND</v>
          </cell>
          <cell r="D5043">
            <v>8892</v>
          </cell>
          <cell r="E5043">
            <v>1422.72</v>
          </cell>
          <cell r="F5043">
            <v>10315</v>
          </cell>
        </row>
        <row r="5044">
          <cell r="A5044" t="str">
            <v>TOMA TELEFONO DUPLEX BLANCO</v>
          </cell>
          <cell r="B5044">
            <v>7320</v>
          </cell>
          <cell r="C5044" t="str">
            <v>UND</v>
          </cell>
          <cell r="D5044">
            <v>8784</v>
          </cell>
          <cell r="E5044">
            <v>1405.44</v>
          </cell>
          <cell r="F5044">
            <v>10189</v>
          </cell>
        </row>
        <row r="5045">
          <cell r="A5045" t="str">
            <v>TOMA TERMINAL COAXIAL T.V. AMERICANA 75</v>
          </cell>
          <cell r="B5045">
            <v>2700</v>
          </cell>
          <cell r="C5045" t="str">
            <v>UND</v>
          </cell>
          <cell r="D5045">
            <v>3240</v>
          </cell>
          <cell r="E5045">
            <v>518.4</v>
          </cell>
          <cell r="F5045">
            <v>3758</v>
          </cell>
        </row>
        <row r="5046">
          <cell r="A5046" t="str">
            <v>TOMA TERMINAL COAXIAL T.V. AMERICANA 75O</v>
          </cell>
          <cell r="B5046">
            <v>4880</v>
          </cell>
          <cell r="C5046" t="str">
            <v>UND</v>
          </cell>
          <cell r="D5046">
            <v>5856</v>
          </cell>
          <cell r="E5046">
            <v>936.96</v>
          </cell>
          <cell r="F5046">
            <v>6793</v>
          </cell>
        </row>
        <row r="5047">
          <cell r="A5047" t="str">
            <v>TOMA TERMINAL COAXIAL T.V.AMERICANA 75OH</v>
          </cell>
          <cell r="B5047">
            <v>2700</v>
          </cell>
          <cell r="C5047" t="str">
            <v>UND</v>
          </cell>
          <cell r="D5047">
            <v>3240</v>
          </cell>
          <cell r="E5047">
            <v>518.4</v>
          </cell>
          <cell r="F5047">
            <v>3758</v>
          </cell>
        </row>
        <row r="5048">
          <cell r="A5048" t="str">
            <v>TOMA TERMINAL COAXIAL TV AMERICANA</v>
          </cell>
          <cell r="B5048">
            <v>5580</v>
          </cell>
          <cell r="C5048" t="str">
            <v>UND</v>
          </cell>
          <cell r="D5048">
            <v>6696</v>
          </cell>
          <cell r="E5048">
            <v>1071.3600000000001</v>
          </cell>
          <cell r="F5048">
            <v>7767</v>
          </cell>
        </row>
        <row r="5049">
          <cell r="A5049" t="str">
            <v>TOMA TERMINAL COAXIAL TV AMERICANA 75OHM</v>
          </cell>
          <cell r="B5049">
            <v>2580</v>
          </cell>
          <cell r="C5049" t="str">
            <v>UND</v>
          </cell>
          <cell r="D5049">
            <v>3096</v>
          </cell>
          <cell r="E5049">
            <v>495.36</v>
          </cell>
          <cell r="F5049">
            <v>3591</v>
          </cell>
        </row>
        <row r="5050">
          <cell r="A5050" t="str">
            <v>TOMA TERMINAL COAXIAL TV AMERICANA 75OHM</v>
          </cell>
          <cell r="B5050">
            <v>2580</v>
          </cell>
          <cell r="C5050" t="str">
            <v>UND</v>
          </cell>
          <cell r="D5050">
            <v>3096</v>
          </cell>
          <cell r="E5050">
            <v>495.36</v>
          </cell>
          <cell r="F5050">
            <v>3591</v>
          </cell>
        </row>
        <row r="5051">
          <cell r="A5051" t="str">
            <v>TOMA TERMINAL COAXIAL TV AMERICANA 75OHM</v>
          </cell>
          <cell r="B5051">
            <v>3730</v>
          </cell>
          <cell r="C5051" t="str">
            <v>UND</v>
          </cell>
          <cell r="D5051">
            <v>4476</v>
          </cell>
          <cell r="E5051">
            <v>716.16</v>
          </cell>
          <cell r="F5051">
            <v>5192</v>
          </cell>
        </row>
        <row r="5052">
          <cell r="A5052" t="str">
            <v>TOMA TERMINAL COAXIAL TV AMERICANA 75OHM</v>
          </cell>
          <cell r="B5052">
            <v>3730</v>
          </cell>
          <cell r="C5052" t="str">
            <v>UND</v>
          </cell>
          <cell r="D5052">
            <v>4476</v>
          </cell>
          <cell r="E5052">
            <v>716.16</v>
          </cell>
          <cell r="F5052">
            <v>5192</v>
          </cell>
        </row>
        <row r="5053">
          <cell r="A5053" t="str">
            <v>TOMA TERMINAL COAXIAL TV AMERICANA-75 OH</v>
          </cell>
          <cell r="B5053">
            <v>2580</v>
          </cell>
          <cell r="C5053" t="str">
            <v>UND</v>
          </cell>
          <cell r="D5053">
            <v>3096</v>
          </cell>
          <cell r="E5053">
            <v>495.36</v>
          </cell>
          <cell r="F5053">
            <v>3591</v>
          </cell>
        </row>
        <row r="5054">
          <cell r="A5054" t="str">
            <v>TOMA TETREPOLAR 63A GRIMA</v>
          </cell>
          <cell r="B5054">
            <v>15000</v>
          </cell>
          <cell r="C5054" t="str">
            <v>UND</v>
          </cell>
          <cell r="D5054">
            <v>18000</v>
          </cell>
          <cell r="E5054">
            <v>2880</v>
          </cell>
          <cell r="F5054">
            <v>20880</v>
          </cell>
        </row>
        <row r="5055">
          <cell r="A5055" t="str">
            <v>TOMA TRIF.510 LOZA SOBREPONER</v>
          </cell>
          <cell r="B5055">
            <v>3000</v>
          </cell>
          <cell r="C5055" t="str">
            <v>UND</v>
          </cell>
          <cell r="D5055">
            <v>3600</v>
          </cell>
          <cell r="E5055">
            <v>576</v>
          </cell>
          <cell r="F5055">
            <v>4176</v>
          </cell>
        </row>
        <row r="5056">
          <cell r="A5056" t="str">
            <v>TOMA TRIFASICA 50 AMP</v>
          </cell>
          <cell r="B5056">
            <v>6500</v>
          </cell>
          <cell r="C5056" t="str">
            <v>UND</v>
          </cell>
          <cell r="D5056">
            <v>7800</v>
          </cell>
          <cell r="E5056">
            <v>1248</v>
          </cell>
          <cell r="F5056">
            <v>9048</v>
          </cell>
        </row>
        <row r="5057">
          <cell r="A5057" t="str">
            <v>TOMA TRIPLE EN PASTA S/P</v>
          </cell>
          <cell r="B5057">
            <v>1540</v>
          </cell>
          <cell r="C5057" t="str">
            <v>UND</v>
          </cell>
          <cell r="D5057">
            <v>1848</v>
          </cell>
          <cell r="E5057">
            <v>295.68</v>
          </cell>
          <cell r="F5057">
            <v>2144</v>
          </cell>
        </row>
        <row r="5058">
          <cell r="A5058" t="str">
            <v>TOMA TV COAXIAL AVE</v>
          </cell>
          <cell r="B5058">
            <v>8500</v>
          </cell>
          <cell r="C5058" t="str">
            <v>UND</v>
          </cell>
          <cell r="D5058">
            <v>10200</v>
          </cell>
          <cell r="E5058">
            <v>1632</v>
          </cell>
          <cell r="F5058">
            <v>11832</v>
          </cell>
        </row>
        <row r="5059">
          <cell r="A5059" t="str">
            <v>TOMA+INTERRUPTOR DOBLE LUZ PILOTO</v>
          </cell>
          <cell r="B5059">
            <v>11160</v>
          </cell>
          <cell r="C5059" t="str">
            <v>UND</v>
          </cell>
          <cell r="D5059">
            <v>13392</v>
          </cell>
          <cell r="E5059">
            <v>2142.7200000000003</v>
          </cell>
          <cell r="F5059">
            <v>15535</v>
          </cell>
        </row>
        <row r="5060">
          <cell r="A5060" t="str">
            <v>TOMA+INTERRUPTOR SENCILLO</v>
          </cell>
          <cell r="B5060">
            <v>5190</v>
          </cell>
          <cell r="C5060" t="str">
            <v>UND</v>
          </cell>
          <cell r="D5060">
            <v>6228</v>
          </cell>
          <cell r="E5060">
            <v>996.48</v>
          </cell>
          <cell r="F5060">
            <v>7224</v>
          </cell>
        </row>
        <row r="5061">
          <cell r="A5061" t="str">
            <v>TOMA+INTERRUPTOR SENCILLO</v>
          </cell>
          <cell r="B5061">
            <v>5190</v>
          </cell>
          <cell r="C5061" t="str">
            <v>UND</v>
          </cell>
          <cell r="D5061">
            <v>6228</v>
          </cell>
          <cell r="E5061">
            <v>996.48</v>
          </cell>
          <cell r="F5061">
            <v>7224</v>
          </cell>
        </row>
        <row r="5062">
          <cell r="A5062" t="str">
            <v>TOMA+INTERRUPTOR SENCILLO LUZ PILOTO</v>
          </cell>
          <cell r="B5062">
            <v>8500</v>
          </cell>
          <cell r="C5062" t="str">
            <v>UND</v>
          </cell>
          <cell r="D5062">
            <v>10200</v>
          </cell>
          <cell r="E5062">
            <v>1632</v>
          </cell>
          <cell r="F5062">
            <v>11832</v>
          </cell>
        </row>
        <row r="5063">
          <cell r="A5063" t="str">
            <v>TOMACORRIENTE + INTERRUPTOR MARFIL FUTUR</v>
          </cell>
          <cell r="B5063">
            <v>1680</v>
          </cell>
          <cell r="C5063" t="str">
            <v>UND</v>
          </cell>
          <cell r="D5063">
            <v>2016</v>
          </cell>
          <cell r="E5063">
            <v>322.56</v>
          </cell>
          <cell r="F5063">
            <v>2339</v>
          </cell>
        </row>
        <row r="5064">
          <cell r="A5064" t="str">
            <v>TOMACORRIENTE + INTERRUPTOR SENCILLO</v>
          </cell>
          <cell r="B5064">
            <v>7040</v>
          </cell>
          <cell r="C5064" t="str">
            <v>UND</v>
          </cell>
          <cell r="D5064">
            <v>8448</v>
          </cell>
          <cell r="E5064">
            <v>1351.68</v>
          </cell>
          <cell r="F5064">
            <v>9800</v>
          </cell>
        </row>
        <row r="5065">
          <cell r="A5065" t="str">
            <v>TOMACORRIENTE AEREA S/GIRO  2FASES 20A</v>
          </cell>
          <cell r="B5065">
            <v>35510</v>
          </cell>
          <cell r="C5065" t="str">
            <v>UND</v>
          </cell>
          <cell r="D5065">
            <v>42612</v>
          </cell>
          <cell r="E5065">
            <v>6817.92</v>
          </cell>
          <cell r="F5065">
            <v>49430</v>
          </cell>
        </row>
        <row r="5066">
          <cell r="A5066" t="str">
            <v>TOMACORRIENTE AEREA S/GIRO 2FASES 30A</v>
          </cell>
          <cell r="B5066">
            <v>28730</v>
          </cell>
          <cell r="C5066" t="str">
            <v>UND</v>
          </cell>
          <cell r="D5066">
            <v>34476</v>
          </cell>
          <cell r="E5066">
            <v>5516.16</v>
          </cell>
          <cell r="F5066">
            <v>39992</v>
          </cell>
        </row>
        <row r="5067">
          <cell r="A5067" t="str">
            <v>TOMACORRIENTE CON P/T 15A BLANCO S/TAPA</v>
          </cell>
          <cell r="B5067">
            <v>913</v>
          </cell>
          <cell r="C5067" t="str">
            <v>UND</v>
          </cell>
          <cell r="D5067">
            <v>1095.5999999999999</v>
          </cell>
          <cell r="E5067">
            <v>175.29599999999999</v>
          </cell>
          <cell r="F5067">
            <v>1271</v>
          </cell>
        </row>
        <row r="5068">
          <cell r="A5068" t="str">
            <v>TOMACORRIENTE CON P/T 15A MARFIL S/TAPA</v>
          </cell>
          <cell r="B5068">
            <v>913</v>
          </cell>
          <cell r="C5068" t="str">
            <v>UND</v>
          </cell>
          <cell r="D5068">
            <v>1095.5999999999999</v>
          </cell>
          <cell r="E5068">
            <v>175.29599999999999</v>
          </cell>
          <cell r="F5068">
            <v>1271</v>
          </cell>
        </row>
        <row r="5069">
          <cell r="A5069" t="str">
            <v>TOMACORRIENTE CUADRUPLE EUROAMERICANO</v>
          </cell>
          <cell r="B5069">
            <v>6761</v>
          </cell>
          <cell r="C5069" t="str">
            <v>UND</v>
          </cell>
          <cell r="D5069">
            <v>8113.2</v>
          </cell>
          <cell r="E5069">
            <v>1298.1120000000001</v>
          </cell>
          <cell r="F5069">
            <v>9411</v>
          </cell>
        </row>
        <row r="5070">
          <cell r="A5070" t="str">
            <v>TOMACORRIENTE CUADRUPLE POLO A TIERRA</v>
          </cell>
          <cell r="B5070">
            <v>5682</v>
          </cell>
          <cell r="C5070" t="str">
            <v>UND</v>
          </cell>
          <cell r="D5070">
            <v>6818.4</v>
          </cell>
          <cell r="E5070">
            <v>1090.944</v>
          </cell>
          <cell r="F5070">
            <v>7909</v>
          </cell>
        </row>
        <row r="5071">
          <cell r="A5071" t="str">
            <v>TOMACORRIENTE DOBLE</v>
          </cell>
          <cell r="B5071">
            <v>3620</v>
          </cell>
          <cell r="C5071" t="str">
            <v>UND</v>
          </cell>
          <cell r="D5071">
            <v>4344</v>
          </cell>
          <cell r="E5071">
            <v>695.04</v>
          </cell>
          <cell r="F5071">
            <v>5039</v>
          </cell>
        </row>
        <row r="5072">
          <cell r="A5072" t="str">
            <v>TOMACORRIENTE DOBLE</v>
          </cell>
          <cell r="B5072">
            <v>3620</v>
          </cell>
          <cell r="C5072" t="str">
            <v>UND</v>
          </cell>
          <cell r="D5072">
            <v>4344</v>
          </cell>
          <cell r="E5072">
            <v>695.04</v>
          </cell>
          <cell r="F5072">
            <v>5039</v>
          </cell>
        </row>
        <row r="5073">
          <cell r="A5073" t="str">
            <v>TOMACORRIENTE DOBLE</v>
          </cell>
          <cell r="B5073">
            <v>5110</v>
          </cell>
          <cell r="C5073" t="str">
            <v>UND</v>
          </cell>
          <cell r="D5073">
            <v>6132</v>
          </cell>
          <cell r="E5073">
            <v>981.12</v>
          </cell>
          <cell r="F5073">
            <v>7113</v>
          </cell>
        </row>
        <row r="5074">
          <cell r="A5074" t="str">
            <v>TOMACORRIENTE DOBLE BLANCO</v>
          </cell>
          <cell r="B5074">
            <v>2890</v>
          </cell>
          <cell r="C5074" t="str">
            <v>UND</v>
          </cell>
          <cell r="D5074">
            <v>3468</v>
          </cell>
          <cell r="E5074">
            <v>554.88</v>
          </cell>
          <cell r="F5074">
            <v>4023</v>
          </cell>
        </row>
        <row r="5075">
          <cell r="A5075" t="str">
            <v>TOMACORRIENTE DOBLE BLANCO FUTURA</v>
          </cell>
          <cell r="B5075">
            <v>1190</v>
          </cell>
          <cell r="C5075" t="str">
            <v>UND</v>
          </cell>
          <cell r="D5075">
            <v>1428</v>
          </cell>
          <cell r="E5075">
            <v>228.48000000000002</v>
          </cell>
          <cell r="F5075">
            <v>1656</v>
          </cell>
        </row>
        <row r="5076">
          <cell r="A5076" t="str">
            <v>TOMACORRIENTE DOBLE EUROAMERICANA</v>
          </cell>
          <cell r="B5076">
            <v>8150</v>
          </cell>
          <cell r="C5076" t="str">
            <v>UND</v>
          </cell>
          <cell r="D5076">
            <v>9780</v>
          </cell>
          <cell r="E5076">
            <v>1564.8</v>
          </cell>
          <cell r="F5076">
            <v>11345</v>
          </cell>
        </row>
        <row r="5077">
          <cell r="A5077" t="str">
            <v>TOMACORRIENTE DOBLE CON POLO A TIERRA</v>
          </cell>
          <cell r="B5077">
            <v>8170</v>
          </cell>
          <cell r="C5077" t="str">
            <v>UND</v>
          </cell>
          <cell r="D5077">
            <v>9804</v>
          </cell>
          <cell r="E5077">
            <v>1568.64</v>
          </cell>
          <cell r="F5077">
            <v>11373</v>
          </cell>
        </row>
        <row r="5078">
          <cell r="A5078" t="str">
            <v>TOMACORRIENTE DOBLE MARFIL</v>
          </cell>
          <cell r="B5078">
            <v>2890</v>
          </cell>
          <cell r="C5078" t="str">
            <v>UND</v>
          </cell>
          <cell r="D5078">
            <v>3468</v>
          </cell>
          <cell r="E5078">
            <v>554.88</v>
          </cell>
          <cell r="F5078">
            <v>4023</v>
          </cell>
        </row>
        <row r="5079">
          <cell r="A5079" t="str">
            <v>TOMACORRIENTE DOBLE MARFIL FUTURA</v>
          </cell>
          <cell r="B5079">
            <v>1190</v>
          </cell>
          <cell r="C5079" t="str">
            <v>UND</v>
          </cell>
          <cell r="D5079">
            <v>1428</v>
          </cell>
          <cell r="E5079">
            <v>228.48000000000002</v>
          </cell>
          <cell r="F5079">
            <v>1656</v>
          </cell>
        </row>
        <row r="5080">
          <cell r="A5080" t="str">
            <v>TOMACORRIENTE DOBLE POLO A TIERRA</v>
          </cell>
          <cell r="B5080">
            <v>4110</v>
          </cell>
          <cell r="C5080" t="str">
            <v>UND</v>
          </cell>
          <cell r="D5080">
            <v>4932</v>
          </cell>
          <cell r="E5080">
            <v>789.12</v>
          </cell>
          <cell r="F5080">
            <v>5721</v>
          </cell>
        </row>
        <row r="5081">
          <cell r="A5081" t="str">
            <v>TOMACORRIENTE DOBLE POLO A TIERRA</v>
          </cell>
          <cell r="B5081">
            <v>4110</v>
          </cell>
          <cell r="C5081" t="str">
            <v>UND</v>
          </cell>
          <cell r="D5081">
            <v>4932</v>
          </cell>
          <cell r="E5081">
            <v>789.12</v>
          </cell>
          <cell r="F5081">
            <v>5721</v>
          </cell>
        </row>
        <row r="5082">
          <cell r="A5082" t="str">
            <v>TOMACORRIENTE DOBLE POLO A TIERRA</v>
          </cell>
          <cell r="B5082">
            <v>5370</v>
          </cell>
          <cell r="C5082" t="str">
            <v>UND</v>
          </cell>
          <cell r="D5082">
            <v>6444</v>
          </cell>
          <cell r="E5082">
            <v>1031.04</v>
          </cell>
          <cell r="F5082">
            <v>7475</v>
          </cell>
        </row>
        <row r="5083">
          <cell r="A5083" t="str">
            <v>TOMACORRIENTE DOBLE POLO A TIERRA</v>
          </cell>
          <cell r="B5083">
            <v>5370</v>
          </cell>
          <cell r="C5083" t="str">
            <v>UND</v>
          </cell>
          <cell r="D5083">
            <v>6444</v>
          </cell>
          <cell r="E5083">
            <v>1031.04</v>
          </cell>
          <cell r="F5083">
            <v>7475</v>
          </cell>
        </row>
        <row r="5084">
          <cell r="A5084" t="str">
            <v>TOMACORRIENTE DOBLE POLO TIERRA</v>
          </cell>
          <cell r="B5084">
            <v>3420</v>
          </cell>
          <cell r="C5084" t="str">
            <v>UND</v>
          </cell>
          <cell r="D5084">
            <v>4104</v>
          </cell>
          <cell r="E5084">
            <v>656.64</v>
          </cell>
          <cell r="F5084">
            <v>4761</v>
          </cell>
        </row>
        <row r="5085">
          <cell r="A5085" t="str">
            <v>TOMACORRIENTE DOBLE POLO TIERRA BLANCO</v>
          </cell>
          <cell r="B5085">
            <v>3420</v>
          </cell>
          <cell r="C5085" t="str">
            <v>UND</v>
          </cell>
          <cell r="D5085">
            <v>4104</v>
          </cell>
          <cell r="E5085">
            <v>656.64</v>
          </cell>
          <cell r="F5085">
            <v>4761</v>
          </cell>
        </row>
        <row r="5086">
          <cell r="A5086" t="str">
            <v>TOMACORRIENTE DUPLEX C/FALLA/T 15A BLANC</v>
          </cell>
          <cell r="B5086">
            <v>18491</v>
          </cell>
          <cell r="C5086" t="str">
            <v>UND</v>
          </cell>
          <cell r="D5086">
            <v>22189.200000000001</v>
          </cell>
          <cell r="E5086">
            <v>3550.2720000000004</v>
          </cell>
          <cell r="F5086">
            <v>25739</v>
          </cell>
        </row>
        <row r="5087">
          <cell r="A5087" t="str">
            <v>TOMACORRIENTE DUPLEX C/FALLA/T 15A MARFI</v>
          </cell>
          <cell r="B5087">
            <v>18491</v>
          </cell>
          <cell r="C5087" t="str">
            <v>UND</v>
          </cell>
          <cell r="D5087">
            <v>22189.200000000001</v>
          </cell>
          <cell r="E5087">
            <v>3550.2720000000004</v>
          </cell>
          <cell r="F5087">
            <v>25739</v>
          </cell>
        </row>
        <row r="5088">
          <cell r="A5088" t="str">
            <v>TOMACORRIENTE DUPLEX C/FALLA/T 20A  MARF</v>
          </cell>
          <cell r="B5088">
            <v>22528</v>
          </cell>
          <cell r="C5088" t="str">
            <v>UND</v>
          </cell>
          <cell r="D5088">
            <v>27033.599999999999</v>
          </cell>
          <cell r="E5088">
            <v>4325.3760000000002</v>
          </cell>
          <cell r="F5088">
            <v>31359</v>
          </cell>
        </row>
        <row r="5089">
          <cell r="A5089" t="str">
            <v>TOMACORRIENTE DUPLEX C/FALLA/T 20A BLANC</v>
          </cell>
          <cell r="B5089">
            <v>22528</v>
          </cell>
          <cell r="C5089" t="str">
            <v>UND</v>
          </cell>
          <cell r="D5089">
            <v>27033.599999999999</v>
          </cell>
          <cell r="E5089">
            <v>4325.3760000000002</v>
          </cell>
          <cell r="F5089">
            <v>31359</v>
          </cell>
        </row>
        <row r="5090">
          <cell r="A5090" t="str">
            <v>TOMACORRIENTE EUROPEO CON POLO TIERRA</v>
          </cell>
          <cell r="B5090">
            <v>3250</v>
          </cell>
          <cell r="C5090" t="str">
            <v>UND</v>
          </cell>
          <cell r="D5090">
            <v>3900</v>
          </cell>
          <cell r="E5090">
            <v>624</v>
          </cell>
          <cell r="F5090">
            <v>4524</v>
          </cell>
        </row>
        <row r="5091">
          <cell r="A5091" t="str">
            <v>TOMACORRIENTE INCRUSTAR S/GIRO 2F 30A</v>
          </cell>
          <cell r="B5091">
            <v>22740</v>
          </cell>
          <cell r="C5091" t="str">
            <v>UND</v>
          </cell>
          <cell r="D5091">
            <v>27288</v>
          </cell>
          <cell r="E5091">
            <v>4366.08</v>
          </cell>
          <cell r="F5091">
            <v>31654</v>
          </cell>
        </row>
        <row r="5092">
          <cell r="A5092" t="str">
            <v>TOMACORRIENTE INCRUSTAR S/GIRO 3F 30A</v>
          </cell>
          <cell r="B5092">
            <v>22710</v>
          </cell>
          <cell r="C5092" t="str">
            <v>UND</v>
          </cell>
          <cell r="D5092">
            <v>27252</v>
          </cell>
          <cell r="E5092">
            <v>4360.32</v>
          </cell>
          <cell r="F5092">
            <v>31612</v>
          </cell>
        </row>
        <row r="5093">
          <cell r="A5093" t="str">
            <v>TOMACORRIENTE P/T+INT.SENCILLO</v>
          </cell>
          <cell r="B5093">
            <v>8320</v>
          </cell>
          <cell r="C5093" t="str">
            <v>UND</v>
          </cell>
          <cell r="D5093">
            <v>9984</v>
          </cell>
          <cell r="E5093">
            <v>1597.44</v>
          </cell>
          <cell r="F5093">
            <v>11581</v>
          </cell>
        </row>
        <row r="5094">
          <cell r="A5094" t="str">
            <v>TOMACORRIENTE P/TIERRA + INTERRUPTOR BLA</v>
          </cell>
          <cell r="B5094">
            <v>1770</v>
          </cell>
          <cell r="C5094" t="str">
            <v>UND</v>
          </cell>
          <cell r="D5094">
            <v>2124</v>
          </cell>
          <cell r="E5094">
            <v>339.84000000000003</v>
          </cell>
          <cell r="F5094">
            <v>2464</v>
          </cell>
        </row>
        <row r="5095">
          <cell r="A5095" t="str">
            <v>TOMACORRIENTE P/TIERRA + INTERRUPTOR MAR</v>
          </cell>
          <cell r="B5095">
            <v>1770</v>
          </cell>
          <cell r="C5095" t="str">
            <v>UND</v>
          </cell>
          <cell r="D5095">
            <v>2124</v>
          </cell>
          <cell r="E5095">
            <v>339.84000000000003</v>
          </cell>
          <cell r="F5095">
            <v>2464</v>
          </cell>
        </row>
        <row r="5096">
          <cell r="A5096" t="str">
            <v>TOMACORRIENTE PATA TRABADA 20A.</v>
          </cell>
          <cell r="B5096">
            <v>10480</v>
          </cell>
          <cell r="C5096" t="str">
            <v>UND</v>
          </cell>
          <cell r="D5096">
            <v>12576</v>
          </cell>
          <cell r="E5096">
            <v>2012.16</v>
          </cell>
          <cell r="F5096">
            <v>14588</v>
          </cell>
        </row>
        <row r="5097">
          <cell r="A5097" t="str">
            <v>TOMACORRIENTE PATA TRABADA 20AMP.</v>
          </cell>
          <cell r="B5097">
            <v>2520</v>
          </cell>
          <cell r="C5097" t="str">
            <v>UND</v>
          </cell>
          <cell r="D5097">
            <v>3024</v>
          </cell>
          <cell r="E5097">
            <v>483.84000000000003</v>
          </cell>
          <cell r="F5097">
            <v>3508</v>
          </cell>
        </row>
        <row r="5098">
          <cell r="A5098" t="str">
            <v>TOMACORRIENTE PATA TRABADA 20AMP.</v>
          </cell>
          <cell r="B5098">
            <v>11890</v>
          </cell>
          <cell r="C5098" t="str">
            <v>UND</v>
          </cell>
          <cell r="D5098">
            <v>14268</v>
          </cell>
          <cell r="E5098">
            <v>2282.88</v>
          </cell>
          <cell r="F5098">
            <v>16551</v>
          </cell>
        </row>
        <row r="5099">
          <cell r="A5099" t="str">
            <v>TOMACORRIENTE PATA TRABADA 20AMP.</v>
          </cell>
          <cell r="B5099">
            <v>11890</v>
          </cell>
          <cell r="C5099" t="str">
            <v>UND</v>
          </cell>
          <cell r="D5099">
            <v>14268</v>
          </cell>
          <cell r="E5099">
            <v>2282.88</v>
          </cell>
          <cell r="F5099">
            <v>16551</v>
          </cell>
        </row>
        <row r="5100">
          <cell r="A5100" t="str">
            <v>TOMACORRIENTE S/PONER 16AMP.MERLIN G.</v>
          </cell>
          <cell r="B5100">
            <v>9108</v>
          </cell>
          <cell r="C5100" t="str">
            <v>UND</v>
          </cell>
          <cell r="D5100">
            <v>10929.6</v>
          </cell>
          <cell r="E5100">
            <v>1748.7360000000001</v>
          </cell>
          <cell r="F5100">
            <v>12678</v>
          </cell>
        </row>
        <row r="5101">
          <cell r="A5101" t="str">
            <v>TOMACORRIENTE S/PONER 32AMP. MERLIN G.</v>
          </cell>
          <cell r="B5101">
            <v>13482</v>
          </cell>
          <cell r="C5101" t="str">
            <v>UND</v>
          </cell>
          <cell r="D5101">
            <v>16178.4</v>
          </cell>
          <cell r="E5101">
            <v>2588.5439999999999</v>
          </cell>
          <cell r="F5101">
            <v>18767</v>
          </cell>
        </row>
        <row r="5102">
          <cell r="A5102" t="str">
            <v>TOMACORRIENTE SENCILLA</v>
          </cell>
          <cell r="B5102">
            <v>2840</v>
          </cell>
          <cell r="C5102" t="str">
            <v>UND</v>
          </cell>
          <cell r="D5102">
            <v>3408</v>
          </cell>
          <cell r="E5102">
            <v>545.28</v>
          </cell>
          <cell r="F5102">
            <v>3953</v>
          </cell>
        </row>
        <row r="5103">
          <cell r="A5103" t="str">
            <v>TOMACORRIENTE SENCILLO</v>
          </cell>
          <cell r="B5103">
            <v>3190</v>
          </cell>
          <cell r="C5103" t="str">
            <v>UND</v>
          </cell>
          <cell r="D5103">
            <v>3828</v>
          </cell>
          <cell r="E5103">
            <v>612.48</v>
          </cell>
          <cell r="F5103">
            <v>4440</v>
          </cell>
        </row>
        <row r="5104">
          <cell r="A5104" t="str">
            <v>TOMACORRIENTE SENCILLO + INTERRUPTOR</v>
          </cell>
          <cell r="B5104">
            <v>4170</v>
          </cell>
          <cell r="C5104" t="str">
            <v>UND</v>
          </cell>
          <cell r="D5104">
            <v>5004</v>
          </cell>
          <cell r="E5104">
            <v>800.64</v>
          </cell>
          <cell r="F5104">
            <v>5805</v>
          </cell>
        </row>
        <row r="5105">
          <cell r="A5105" t="str">
            <v>TOMACORRIENTE SENCILLO C/POLO TIERRA+INT</v>
          </cell>
          <cell r="B5105">
            <v>10450</v>
          </cell>
          <cell r="C5105" t="str">
            <v>UND</v>
          </cell>
          <cell r="D5105">
            <v>12540</v>
          </cell>
          <cell r="E5105">
            <v>2006.4</v>
          </cell>
          <cell r="F5105">
            <v>14546</v>
          </cell>
        </row>
        <row r="5106">
          <cell r="A5106" t="str">
            <v>TOMACORRIENTE SENCILLO P/TIERRA+INTERRUP</v>
          </cell>
          <cell r="B5106">
            <v>10450</v>
          </cell>
          <cell r="C5106" t="str">
            <v>UND</v>
          </cell>
          <cell r="D5106">
            <v>12540</v>
          </cell>
          <cell r="E5106">
            <v>2006.4</v>
          </cell>
          <cell r="F5106">
            <v>14546</v>
          </cell>
        </row>
        <row r="5107">
          <cell r="A5107" t="str">
            <v>TOMACORRIENTE SENCILLO POLO A TIERRA</v>
          </cell>
          <cell r="B5107">
            <v>3920</v>
          </cell>
          <cell r="C5107" t="str">
            <v>UND</v>
          </cell>
          <cell r="D5107">
            <v>4704</v>
          </cell>
          <cell r="E5107">
            <v>752.64</v>
          </cell>
          <cell r="F5107">
            <v>5457</v>
          </cell>
        </row>
        <row r="5108">
          <cell r="A5108" t="str">
            <v>TOMACORRIENTE SENCILLO POLO TIERRA</v>
          </cell>
          <cell r="B5108">
            <v>2880</v>
          </cell>
          <cell r="C5108" t="str">
            <v>UND</v>
          </cell>
          <cell r="D5108">
            <v>3456</v>
          </cell>
          <cell r="E5108">
            <v>552.96</v>
          </cell>
          <cell r="F5108">
            <v>4009</v>
          </cell>
        </row>
        <row r="5109">
          <cell r="A5109" t="str">
            <v>TOMACORRIENTE SENCILLO POLO TIERRA BLANC</v>
          </cell>
          <cell r="B5109">
            <v>2880</v>
          </cell>
          <cell r="C5109" t="str">
            <v>UND</v>
          </cell>
          <cell r="D5109">
            <v>3456</v>
          </cell>
          <cell r="E5109">
            <v>552.96</v>
          </cell>
          <cell r="F5109">
            <v>4009</v>
          </cell>
        </row>
        <row r="5110">
          <cell r="A5110" t="str">
            <v>TOMACORRIENTE SENCILLO POLO TIERRA+INTER</v>
          </cell>
          <cell r="B5110">
            <v>5720</v>
          </cell>
          <cell r="C5110" t="str">
            <v>UND</v>
          </cell>
          <cell r="D5110">
            <v>6864</v>
          </cell>
          <cell r="E5110">
            <v>1098.24</v>
          </cell>
          <cell r="F5110">
            <v>7962</v>
          </cell>
        </row>
        <row r="5111">
          <cell r="A5111" t="str">
            <v>TOMACORRIENTE+INTERRUPTOR SENCILLO</v>
          </cell>
          <cell r="B5111">
            <v>4170</v>
          </cell>
          <cell r="C5111" t="str">
            <v>UND</v>
          </cell>
          <cell r="D5111">
            <v>5004</v>
          </cell>
          <cell r="E5111">
            <v>800.64</v>
          </cell>
          <cell r="F5111">
            <v>5805</v>
          </cell>
        </row>
        <row r="5112">
          <cell r="A5112" t="str">
            <v>TOPE DE SEGURIDAD AMARILLO WAGO</v>
          </cell>
          <cell r="B5112">
            <v>311</v>
          </cell>
          <cell r="C5112" t="str">
            <v>UND</v>
          </cell>
          <cell r="D5112">
            <v>373.2</v>
          </cell>
          <cell r="E5112">
            <v>59.711999999999996</v>
          </cell>
          <cell r="F5112">
            <v>433</v>
          </cell>
        </row>
        <row r="5113">
          <cell r="A5113" t="str">
            <v>TORNILLO  HEXA.1/2X1 ZINCADO</v>
          </cell>
          <cell r="B5113">
            <v>241</v>
          </cell>
          <cell r="C5113" t="str">
            <v>UND</v>
          </cell>
          <cell r="D5113">
            <v>289.2</v>
          </cell>
          <cell r="E5113">
            <v>46.271999999999998</v>
          </cell>
          <cell r="F5113">
            <v>335</v>
          </cell>
        </row>
        <row r="5114">
          <cell r="A5114" t="str">
            <v>TORNILLO + TUERCA CABEZA GOLOZA 3/16X1/2</v>
          </cell>
          <cell r="B5114">
            <v>303</v>
          </cell>
          <cell r="C5114" t="str">
            <v>UND</v>
          </cell>
          <cell r="D5114">
            <v>363.59999999999997</v>
          </cell>
          <cell r="E5114">
            <v>58.175999999999995</v>
          </cell>
          <cell r="F5114">
            <v>422</v>
          </cell>
        </row>
        <row r="5115">
          <cell r="A5115" t="str">
            <v>TORNILLO 1/2 X 21/2 HIERRO CUADRADO ROST</v>
          </cell>
          <cell r="B5115">
            <v>734</v>
          </cell>
          <cell r="C5115" t="str">
            <v>UND</v>
          </cell>
          <cell r="D5115">
            <v>880.8</v>
          </cell>
          <cell r="E5115">
            <v>140.928</v>
          </cell>
          <cell r="F5115">
            <v>1022</v>
          </cell>
        </row>
        <row r="5116">
          <cell r="A5116" t="str">
            <v>TORNILLO 1/4X1/2 ILU</v>
          </cell>
          <cell r="B5116">
            <v>17</v>
          </cell>
          <cell r="C5116" t="str">
            <v>UND</v>
          </cell>
          <cell r="D5116">
            <v>20.399999999999999</v>
          </cell>
          <cell r="E5116">
            <v>3.2639999999999998</v>
          </cell>
          <cell r="F5116">
            <v>24</v>
          </cell>
        </row>
        <row r="5117">
          <cell r="A5117" t="str">
            <v>TORNILLO 1/4X3/4 ILU</v>
          </cell>
          <cell r="B5117">
            <v>18</v>
          </cell>
          <cell r="C5117" t="str">
            <v>UND</v>
          </cell>
          <cell r="D5117">
            <v>21.599999999999998</v>
          </cell>
          <cell r="E5117">
            <v>3.4559999999999995</v>
          </cell>
          <cell r="F5117">
            <v>25</v>
          </cell>
        </row>
        <row r="5118">
          <cell r="A5118" t="str">
            <v>TORNILLO 1/8X3/16 EBT</v>
          </cell>
          <cell r="B5118">
            <v>4.4299998283386204</v>
          </cell>
          <cell r="C5118" t="str">
            <v>UND</v>
          </cell>
          <cell r="D5118">
            <v>5.3159997940063439</v>
          </cell>
          <cell r="E5118">
            <v>0.850559967041015</v>
          </cell>
          <cell r="F5118">
            <v>6</v>
          </cell>
        </row>
        <row r="5119">
          <cell r="A5119" t="str">
            <v>TORNILLO 1/8X3/8 ERT</v>
          </cell>
          <cell r="B5119">
            <v>5</v>
          </cell>
          <cell r="C5119" t="str">
            <v>UND</v>
          </cell>
          <cell r="D5119">
            <v>6</v>
          </cell>
          <cell r="E5119">
            <v>0.96</v>
          </cell>
          <cell r="F5119">
            <v>7</v>
          </cell>
        </row>
        <row r="5120">
          <cell r="A5120" t="str">
            <v>TORNILLO 5/32X 11/4 CR 2N</v>
          </cell>
          <cell r="B5120">
            <v>16192</v>
          </cell>
          <cell r="C5120" t="str">
            <v>UND</v>
          </cell>
          <cell r="D5120">
            <v>19430.399999999998</v>
          </cell>
          <cell r="E5120">
            <v>3108.8639999999996</v>
          </cell>
          <cell r="F5120">
            <v>22539</v>
          </cell>
        </row>
        <row r="5121">
          <cell r="A5121" t="str">
            <v>TORNILLO AVELLANA 10X11/2</v>
          </cell>
          <cell r="B5121">
            <v>20</v>
          </cell>
          <cell r="C5121" t="str">
            <v>UND</v>
          </cell>
          <cell r="D5121">
            <v>24</v>
          </cell>
          <cell r="E5121">
            <v>3.84</v>
          </cell>
          <cell r="F5121">
            <v>28</v>
          </cell>
        </row>
        <row r="5122">
          <cell r="A5122" t="str">
            <v>TORNILLO AVELLANA 8X11/4</v>
          </cell>
          <cell r="B5122">
            <v>18</v>
          </cell>
          <cell r="C5122" t="str">
            <v>UND</v>
          </cell>
          <cell r="D5122">
            <v>21.599999999999998</v>
          </cell>
          <cell r="E5122">
            <v>3.4559999999999995</v>
          </cell>
          <cell r="F5122">
            <v>25</v>
          </cell>
        </row>
        <row r="5123">
          <cell r="A5123" t="str">
            <v>TORNILLO BRISTOL 1"X5/16</v>
          </cell>
          <cell r="B5123">
            <v>150</v>
          </cell>
          <cell r="C5123" t="str">
            <v>UND</v>
          </cell>
          <cell r="D5123">
            <v>180</v>
          </cell>
          <cell r="E5123">
            <v>28.8</v>
          </cell>
          <cell r="F5123">
            <v>209</v>
          </cell>
        </row>
        <row r="5124">
          <cell r="A5124" t="str">
            <v>TORNILLO BRISTOL 3/4X1/4</v>
          </cell>
          <cell r="B5124">
            <v>110</v>
          </cell>
          <cell r="C5124" t="str">
            <v>UND</v>
          </cell>
          <cell r="D5124">
            <v>132</v>
          </cell>
          <cell r="E5124">
            <v>21.12</v>
          </cell>
          <cell r="F5124">
            <v>153</v>
          </cell>
        </row>
        <row r="5125">
          <cell r="A5125" t="str">
            <v>TORNILLO CARRIAJE 1/2X11/2"</v>
          </cell>
          <cell r="B5125">
            <v>421</v>
          </cell>
          <cell r="C5125" t="str">
            <v>UND</v>
          </cell>
          <cell r="D5125">
            <v>505.2</v>
          </cell>
          <cell r="E5125">
            <v>80.831999999999994</v>
          </cell>
          <cell r="F5125">
            <v>586</v>
          </cell>
        </row>
        <row r="5126">
          <cell r="A5126" t="str">
            <v>TORNILLO CARRIAJE 1/2X2"</v>
          </cell>
          <cell r="B5126">
            <v>485</v>
          </cell>
          <cell r="C5126" t="str">
            <v>UND</v>
          </cell>
          <cell r="D5126">
            <v>582</v>
          </cell>
          <cell r="E5126">
            <v>93.12</v>
          </cell>
          <cell r="F5126">
            <v>675</v>
          </cell>
        </row>
        <row r="5127">
          <cell r="A5127" t="str">
            <v>TORNILLO CARRIAJE 1/2X21/2</v>
          </cell>
          <cell r="B5127">
            <v>540</v>
          </cell>
          <cell r="C5127" t="str">
            <v>UND</v>
          </cell>
          <cell r="D5127">
            <v>648</v>
          </cell>
          <cell r="E5127">
            <v>103.68</v>
          </cell>
          <cell r="F5127">
            <v>752</v>
          </cell>
        </row>
        <row r="5128">
          <cell r="A5128" t="str">
            <v>TORNILLO CARRIAJE 1/2X3"</v>
          </cell>
          <cell r="B5128">
            <v>617</v>
          </cell>
          <cell r="C5128" t="str">
            <v>UND</v>
          </cell>
          <cell r="D5128">
            <v>740.4</v>
          </cell>
          <cell r="E5128">
            <v>118.464</v>
          </cell>
          <cell r="F5128">
            <v>859</v>
          </cell>
        </row>
        <row r="5129">
          <cell r="A5129" t="str">
            <v>TORNILLO CARRIAJE 3/4X2"</v>
          </cell>
          <cell r="B5129">
            <v>632</v>
          </cell>
          <cell r="C5129" t="str">
            <v>UND</v>
          </cell>
          <cell r="D5129">
            <v>758.4</v>
          </cell>
          <cell r="E5129">
            <v>121.34399999999999</v>
          </cell>
          <cell r="F5129">
            <v>880</v>
          </cell>
        </row>
        <row r="5130">
          <cell r="A5130" t="str">
            <v>TORNILLO CARRIAJE 3/8 X 5"</v>
          </cell>
          <cell r="B5130">
            <v>665</v>
          </cell>
          <cell r="C5130" t="str">
            <v>UND</v>
          </cell>
          <cell r="D5130">
            <v>798</v>
          </cell>
          <cell r="E5130">
            <v>127.68</v>
          </cell>
          <cell r="F5130">
            <v>926</v>
          </cell>
        </row>
        <row r="5131">
          <cell r="A5131" t="str">
            <v>TORNILLO CARRIAJE 5/16 X 2"</v>
          </cell>
          <cell r="B5131">
            <v>5600</v>
          </cell>
          <cell r="C5131" t="str">
            <v>UND</v>
          </cell>
          <cell r="D5131">
            <v>6720</v>
          </cell>
          <cell r="E5131">
            <v>1075.2</v>
          </cell>
          <cell r="F5131">
            <v>7795</v>
          </cell>
        </row>
        <row r="5132">
          <cell r="A5132" t="str">
            <v>TORNILLO CARRIAJE 5/8X11/2"</v>
          </cell>
          <cell r="B5132">
            <v>564</v>
          </cell>
          <cell r="C5132" t="str">
            <v>UND</v>
          </cell>
          <cell r="D5132">
            <v>676.8</v>
          </cell>
          <cell r="E5132">
            <v>108.288</v>
          </cell>
          <cell r="F5132">
            <v>785</v>
          </cell>
        </row>
        <row r="5133">
          <cell r="A5133" t="str">
            <v>TORNILLO CARRIAJE 5/8X2"</v>
          </cell>
          <cell r="B5133">
            <v>707</v>
          </cell>
          <cell r="C5133" t="str">
            <v>UND</v>
          </cell>
          <cell r="D5133">
            <v>848.4</v>
          </cell>
          <cell r="E5133">
            <v>135.744</v>
          </cell>
          <cell r="F5133">
            <v>984</v>
          </cell>
        </row>
        <row r="5134">
          <cell r="A5134" t="str">
            <v>TORNILLO CARRIAJE 5/8X3"</v>
          </cell>
          <cell r="B5134">
            <v>767</v>
          </cell>
          <cell r="C5134" t="str">
            <v>UND</v>
          </cell>
          <cell r="D5134">
            <v>920.4</v>
          </cell>
          <cell r="E5134">
            <v>147.26400000000001</v>
          </cell>
          <cell r="F5134">
            <v>1068</v>
          </cell>
        </row>
        <row r="5135">
          <cell r="A5135" t="str">
            <v>TORNILLO CARRIAJE 5/8X4"</v>
          </cell>
          <cell r="B5135">
            <v>850</v>
          </cell>
          <cell r="C5135" t="str">
            <v>UND</v>
          </cell>
          <cell r="D5135">
            <v>1020</v>
          </cell>
          <cell r="E5135">
            <v>163.20000000000002</v>
          </cell>
          <cell r="F5135">
            <v>1183</v>
          </cell>
        </row>
        <row r="5136">
          <cell r="A5136" t="str">
            <v>TORNILLO CARRIAJE 5/8X5"</v>
          </cell>
          <cell r="B5136">
            <v>993</v>
          </cell>
          <cell r="C5136" t="str">
            <v>UND</v>
          </cell>
          <cell r="D5136">
            <v>1191.5999999999999</v>
          </cell>
          <cell r="E5136">
            <v>190.65599999999998</v>
          </cell>
          <cell r="F5136">
            <v>1382</v>
          </cell>
        </row>
        <row r="5137">
          <cell r="A5137" t="str">
            <v>TORNILLO CILINDRICO 12X11/2</v>
          </cell>
          <cell r="B5137">
            <v>30</v>
          </cell>
          <cell r="C5137" t="str">
            <v>UND</v>
          </cell>
          <cell r="D5137">
            <v>36</v>
          </cell>
          <cell r="E5137">
            <v>5.76</v>
          </cell>
          <cell r="F5137">
            <v>42</v>
          </cell>
        </row>
        <row r="5138">
          <cell r="A5138" t="str">
            <v>TORNILLO DE BRONCE 1/4"X1/2"</v>
          </cell>
          <cell r="B5138">
            <v>815</v>
          </cell>
          <cell r="C5138" t="str">
            <v>UND</v>
          </cell>
          <cell r="D5138">
            <v>978</v>
          </cell>
          <cell r="E5138">
            <v>156.47999999999999</v>
          </cell>
          <cell r="F5138">
            <v>1134</v>
          </cell>
        </row>
        <row r="5139">
          <cell r="A5139" t="str">
            <v>TORNILLO EN BRONCE 3/8 X 11/2</v>
          </cell>
          <cell r="B5139">
            <v>800</v>
          </cell>
          <cell r="C5139" t="str">
            <v>UND</v>
          </cell>
          <cell r="D5139">
            <v>960</v>
          </cell>
          <cell r="E5139">
            <v>153.6</v>
          </cell>
          <cell r="F5139">
            <v>1114</v>
          </cell>
        </row>
        <row r="5140">
          <cell r="A5140" t="str">
            <v>TORNILLO EN BRONCE CONEXION RECONECTADOR</v>
          </cell>
          <cell r="B5140">
            <v>2300</v>
          </cell>
          <cell r="C5140" t="str">
            <v>UND</v>
          </cell>
          <cell r="D5140">
            <v>2760</v>
          </cell>
          <cell r="E5140">
            <v>441.6</v>
          </cell>
          <cell r="F5140">
            <v>3202</v>
          </cell>
        </row>
        <row r="5141">
          <cell r="A5141" t="str">
            <v>TORNILLO GOLOSO 12X3/4</v>
          </cell>
          <cell r="B5141">
            <v>25</v>
          </cell>
          <cell r="C5141" t="str">
            <v>UND</v>
          </cell>
          <cell r="D5141">
            <v>30</v>
          </cell>
          <cell r="E5141">
            <v>4.8</v>
          </cell>
          <cell r="F5141">
            <v>35</v>
          </cell>
        </row>
        <row r="5142">
          <cell r="A5142" t="str">
            <v>TORNILLO GOLOZO PARA FIJACION</v>
          </cell>
          <cell r="B5142">
            <v>45</v>
          </cell>
          <cell r="C5142" t="str">
            <v>UND</v>
          </cell>
          <cell r="D5142">
            <v>54</v>
          </cell>
          <cell r="E5142">
            <v>8.64</v>
          </cell>
          <cell r="F5142">
            <v>63</v>
          </cell>
        </row>
        <row r="5143">
          <cell r="A5143" t="str">
            <v>TORNILLO HEX. 3/8X2 ZINCADO</v>
          </cell>
          <cell r="B5143">
            <v>161</v>
          </cell>
          <cell r="C5143" t="str">
            <v>UND</v>
          </cell>
          <cell r="D5143">
            <v>193.2</v>
          </cell>
          <cell r="E5143">
            <v>30.911999999999999</v>
          </cell>
          <cell r="F5143">
            <v>224</v>
          </cell>
        </row>
        <row r="5144">
          <cell r="A5144" t="str">
            <v xml:space="preserve">TORNILLO LAMINA 3/8 </v>
          </cell>
          <cell r="B5144">
            <v>60</v>
          </cell>
          <cell r="C5144" t="str">
            <v>UND</v>
          </cell>
          <cell r="D5144">
            <v>72</v>
          </cell>
          <cell r="E5144">
            <v>11.52</v>
          </cell>
          <cell r="F5144">
            <v>84</v>
          </cell>
        </row>
        <row r="5145">
          <cell r="A5145" t="str">
            <v>TORNILLO MAQUINA 1/2X11/2"</v>
          </cell>
          <cell r="B5145">
            <v>488.39999389648398</v>
          </cell>
          <cell r="C5145" t="str">
            <v>UND</v>
          </cell>
          <cell r="D5145">
            <v>586.07999267578077</v>
          </cell>
          <cell r="E5145">
            <v>93.77279882812492</v>
          </cell>
          <cell r="F5145">
            <v>680</v>
          </cell>
        </row>
        <row r="5146">
          <cell r="A5146" t="str">
            <v>TORNILLO MAQUINA 1/2X2"</v>
          </cell>
          <cell r="B5146">
            <v>388</v>
          </cell>
          <cell r="C5146" t="str">
            <v>UND</v>
          </cell>
          <cell r="D5146">
            <v>465.59999999999997</v>
          </cell>
          <cell r="E5146">
            <v>74.495999999999995</v>
          </cell>
          <cell r="F5146">
            <v>540</v>
          </cell>
        </row>
        <row r="5147">
          <cell r="A5147" t="str">
            <v>TORNILLO MAQUINA 1/2X3"</v>
          </cell>
          <cell r="B5147">
            <v>1361</v>
          </cell>
          <cell r="C5147" t="str">
            <v>UND</v>
          </cell>
          <cell r="D5147">
            <v>1633.2</v>
          </cell>
          <cell r="E5147">
            <v>261.31200000000001</v>
          </cell>
          <cell r="F5147">
            <v>1895</v>
          </cell>
        </row>
        <row r="5148">
          <cell r="A5148" t="str">
            <v>TORNILLO MAQUINA 1/2X6"</v>
          </cell>
          <cell r="B5148">
            <v>913</v>
          </cell>
          <cell r="C5148" t="str">
            <v>UND</v>
          </cell>
          <cell r="D5148">
            <v>1095.5999999999999</v>
          </cell>
          <cell r="E5148">
            <v>175.29599999999999</v>
          </cell>
          <cell r="F5148">
            <v>1271</v>
          </cell>
        </row>
        <row r="5149">
          <cell r="A5149" t="str">
            <v>TORNILLO MAQUINA 3/4X10</v>
          </cell>
          <cell r="B5149">
            <v>2000</v>
          </cell>
          <cell r="C5149" t="str">
            <v>UND</v>
          </cell>
          <cell r="D5149">
            <v>2400</v>
          </cell>
          <cell r="E5149">
            <v>384</v>
          </cell>
          <cell r="F5149">
            <v>2784</v>
          </cell>
        </row>
        <row r="5150">
          <cell r="A5150" t="str">
            <v>TORNILLO MAQUINA 3/4X12</v>
          </cell>
          <cell r="B5150">
            <v>2200</v>
          </cell>
          <cell r="C5150" t="str">
            <v>UND</v>
          </cell>
          <cell r="D5150">
            <v>2640</v>
          </cell>
          <cell r="E5150">
            <v>422.40000000000003</v>
          </cell>
          <cell r="F5150">
            <v>3062</v>
          </cell>
        </row>
        <row r="5151">
          <cell r="A5151" t="str">
            <v>TORNILLO MAQUINA 3/4X14</v>
          </cell>
          <cell r="B5151">
            <v>2400</v>
          </cell>
          <cell r="C5151" t="str">
            <v>UND</v>
          </cell>
          <cell r="D5151">
            <v>2880</v>
          </cell>
          <cell r="E5151">
            <v>460.8</v>
          </cell>
          <cell r="F5151">
            <v>3341</v>
          </cell>
        </row>
        <row r="5152">
          <cell r="A5152" t="str">
            <v>TORNILLO MAQUINA 3/4X2"</v>
          </cell>
          <cell r="B5152">
            <v>1001</v>
          </cell>
          <cell r="C5152" t="str">
            <v>UND</v>
          </cell>
          <cell r="D5152">
            <v>1201.2</v>
          </cell>
          <cell r="E5152">
            <v>192.19200000000001</v>
          </cell>
          <cell r="F5152">
            <v>1393</v>
          </cell>
        </row>
        <row r="5153">
          <cell r="A5153" t="str">
            <v>TORNILLO MAQUINA 3/8 X 11/2</v>
          </cell>
          <cell r="B5153">
            <v>350</v>
          </cell>
          <cell r="C5153" t="str">
            <v>UND</v>
          </cell>
          <cell r="D5153">
            <v>420</v>
          </cell>
          <cell r="E5153">
            <v>67.2</v>
          </cell>
          <cell r="F5153">
            <v>487</v>
          </cell>
        </row>
        <row r="5154">
          <cell r="A5154" t="str">
            <v>TORNILLO MAQUINA 5/8X10"</v>
          </cell>
          <cell r="B5154">
            <v>1529</v>
          </cell>
          <cell r="C5154" t="str">
            <v>UND</v>
          </cell>
          <cell r="D5154">
            <v>1834.8</v>
          </cell>
          <cell r="E5154">
            <v>293.56799999999998</v>
          </cell>
          <cell r="F5154">
            <v>2128</v>
          </cell>
        </row>
        <row r="5155">
          <cell r="A5155" t="str">
            <v>TORNILLO MAQUINA 5/8X11/2"</v>
          </cell>
          <cell r="B5155">
            <v>724</v>
          </cell>
          <cell r="C5155" t="str">
            <v>UND</v>
          </cell>
          <cell r="D5155">
            <v>868.8</v>
          </cell>
          <cell r="E5155">
            <v>139.00800000000001</v>
          </cell>
          <cell r="F5155">
            <v>1008</v>
          </cell>
        </row>
        <row r="5156">
          <cell r="A5156" t="str">
            <v>TORNILLO MAQUINA 5/8X12"</v>
          </cell>
          <cell r="B5156">
            <v>1558</v>
          </cell>
          <cell r="C5156" t="str">
            <v>UND</v>
          </cell>
          <cell r="D5156">
            <v>1869.6</v>
          </cell>
          <cell r="E5156">
            <v>299.13599999999997</v>
          </cell>
          <cell r="F5156">
            <v>2169</v>
          </cell>
        </row>
        <row r="5157">
          <cell r="A5157" t="str">
            <v>TORNILLO MAQUINA 5/8X14"</v>
          </cell>
          <cell r="B5157">
            <v>1726</v>
          </cell>
          <cell r="C5157" t="str">
            <v>UND</v>
          </cell>
          <cell r="D5157">
            <v>2071.1999999999998</v>
          </cell>
          <cell r="E5157">
            <v>331.392</v>
          </cell>
          <cell r="F5157">
            <v>2403</v>
          </cell>
        </row>
        <row r="5158">
          <cell r="A5158" t="str">
            <v>TORNILLO MAQUINA 5/8X16"</v>
          </cell>
          <cell r="B5158">
            <v>2425</v>
          </cell>
          <cell r="C5158" t="str">
            <v>UND</v>
          </cell>
          <cell r="D5158">
            <v>2910</v>
          </cell>
          <cell r="E5158">
            <v>465.6</v>
          </cell>
          <cell r="F5158">
            <v>3376</v>
          </cell>
        </row>
        <row r="5159">
          <cell r="A5159" t="str">
            <v>TORNILLO MAQUINA 5/8X18"</v>
          </cell>
          <cell r="B5159">
            <v>2279</v>
          </cell>
          <cell r="C5159" t="str">
            <v>UND</v>
          </cell>
          <cell r="D5159">
            <v>2734.7999999999997</v>
          </cell>
          <cell r="E5159">
            <v>437.56799999999998</v>
          </cell>
          <cell r="F5159">
            <v>3172</v>
          </cell>
        </row>
        <row r="5160">
          <cell r="A5160" t="str">
            <v>TORNILLO MAQUINA 5/8X2"</v>
          </cell>
          <cell r="B5160">
            <v>715</v>
          </cell>
          <cell r="C5160" t="str">
            <v>UND</v>
          </cell>
          <cell r="D5160">
            <v>858</v>
          </cell>
          <cell r="E5160">
            <v>137.28</v>
          </cell>
          <cell r="F5160">
            <v>995</v>
          </cell>
        </row>
        <row r="5161">
          <cell r="A5161" t="str">
            <v>TORNILLO MAQUINA 5/8X20"</v>
          </cell>
          <cell r="B5161">
            <v>2940</v>
          </cell>
          <cell r="C5161" t="str">
            <v>UND</v>
          </cell>
          <cell r="D5161">
            <v>3528</v>
          </cell>
          <cell r="E5161">
            <v>564.48</v>
          </cell>
          <cell r="F5161">
            <v>4092</v>
          </cell>
        </row>
        <row r="5162">
          <cell r="A5162" t="str">
            <v>TORNILLO MAQUINA 5/8X3"</v>
          </cell>
          <cell r="B5162">
            <v>948</v>
          </cell>
          <cell r="C5162" t="str">
            <v>UND</v>
          </cell>
          <cell r="D5162">
            <v>1137.5999999999999</v>
          </cell>
          <cell r="E5162">
            <v>182.01599999999999</v>
          </cell>
          <cell r="F5162">
            <v>1320</v>
          </cell>
        </row>
        <row r="5163">
          <cell r="A5163" t="str">
            <v>TORNILLO MAQUINA 5/8X5"</v>
          </cell>
          <cell r="B5163">
            <v>1044</v>
          </cell>
          <cell r="C5163" t="str">
            <v>UND</v>
          </cell>
          <cell r="D5163">
            <v>1252.8</v>
          </cell>
          <cell r="E5163">
            <v>200.44800000000001</v>
          </cell>
          <cell r="F5163">
            <v>1453</v>
          </cell>
        </row>
        <row r="5164">
          <cell r="A5164" t="str">
            <v>TORNILLO MAQUINA 5/8X6"</v>
          </cell>
          <cell r="B5164">
            <v>1285</v>
          </cell>
          <cell r="C5164" t="str">
            <v>UND</v>
          </cell>
          <cell r="D5164">
            <v>1542</v>
          </cell>
          <cell r="E5164">
            <v>246.72</v>
          </cell>
          <cell r="F5164">
            <v>1789</v>
          </cell>
        </row>
        <row r="5165">
          <cell r="A5165" t="str">
            <v>TORNILLO MAQUINA 5/8X8"</v>
          </cell>
          <cell r="B5165">
            <v>1229</v>
          </cell>
          <cell r="C5165" t="str">
            <v>UND</v>
          </cell>
          <cell r="D5165">
            <v>1474.8</v>
          </cell>
          <cell r="E5165">
            <v>235.96799999999999</v>
          </cell>
          <cell r="F5165">
            <v>1711</v>
          </cell>
        </row>
        <row r="5166">
          <cell r="A5166" t="str">
            <v>TORNILLO MAQUINA CON TUERCA 5/16 X 1"</v>
          </cell>
          <cell r="B5166">
            <v>85</v>
          </cell>
          <cell r="C5166" t="str">
            <v>UND</v>
          </cell>
          <cell r="D5166">
            <v>102</v>
          </cell>
          <cell r="E5166">
            <v>16.32</v>
          </cell>
          <cell r="F5166">
            <v>118</v>
          </cell>
        </row>
        <row r="5167">
          <cell r="A5167" t="str">
            <v>TORNILLO SOPORTE LUMINARIA 1/2X10</v>
          </cell>
          <cell r="B5167">
            <v>1546</v>
          </cell>
          <cell r="C5167" t="str">
            <v>UND</v>
          </cell>
          <cell r="D5167">
            <v>1855.1999999999998</v>
          </cell>
          <cell r="E5167">
            <v>296.83199999999999</v>
          </cell>
          <cell r="F5167">
            <v>2152</v>
          </cell>
        </row>
        <row r="5168">
          <cell r="A5168" t="str">
            <v>TORNILLO SOPORTE LUMINARIA 1/2X13</v>
          </cell>
          <cell r="B5168">
            <v>1637</v>
          </cell>
          <cell r="C5168" t="str">
            <v>UND</v>
          </cell>
          <cell r="D5168">
            <v>1964.3999999999999</v>
          </cell>
          <cell r="E5168">
            <v>314.30399999999997</v>
          </cell>
          <cell r="F5168">
            <v>2279</v>
          </cell>
        </row>
        <row r="5169">
          <cell r="A5169" t="str">
            <v>TORNILLO SOPORTE LUMINARIA 1/2X6</v>
          </cell>
          <cell r="B5169">
            <v>1210</v>
          </cell>
          <cell r="C5169" t="str">
            <v>UND</v>
          </cell>
          <cell r="D5169">
            <v>1452</v>
          </cell>
          <cell r="E5169">
            <v>232.32</v>
          </cell>
          <cell r="F5169">
            <v>1684</v>
          </cell>
        </row>
        <row r="5170">
          <cell r="A5170" t="str">
            <v>TORNILLO SOPORTE LUMINARIA 1/2X8</v>
          </cell>
          <cell r="B5170">
            <v>1420</v>
          </cell>
          <cell r="C5170" t="str">
            <v>UND</v>
          </cell>
          <cell r="D5170">
            <v>1704</v>
          </cell>
          <cell r="E5170">
            <v>272.64</v>
          </cell>
          <cell r="F5170">
            <v>1977</v>
          </cell>
        </row>
        <row r="5171">
          <cell r="A5171" t="str">
            <v>TRAFO CORRIENTE 20/5A</v>
          </cell>
          <cell r="B5171">
            <v>327346.59375</v>
          </cell>
          <cell r="C5171" t="str">
            <v>UND</v>
          </cell>
          <cell r="D5171">
            <v>392815.91249999998</v>
          </cell>
          <cell r="E5171">
            <v>62850.545999999995</v>
          </cell>
          <cell r="F5171">
            <v>455666</v>
          </cell>
        </row>
        <row r="5172">
          <cell r="A5172" t="str">
            <v>TRAFO CORRIENTE 200/5 AMPS 3.75 VA VENTA</v>
          </cell>
          <cell r="B5172">
            <v>42000</v>
          </cell>
          <cell r="C5172" t="str">
            <v>UND</v>
          </cell>
          <cell r="D5172">
            <v>50400</v>
          </cell>
          <cell r="E5172">
            <v>8064</v>
          </cell>
          <cell r="F5172">
            <v>58464</v>
          </cell>
        </row>
        <row r="5173">
          <cell r="A5173" t="str">
            <v>TRAFO CORRIENTE 2500/5A</v>
          </cell>
          <cell r="B5173">
            <v>148736</v>
          </cell>
          <cell r="C5173" t="str">
            <v>UND</v>
          </cell>
          <cell r="D5173">
            <v>178483.19999999998</v>
          </cell>
          <cell r="E5173">
            <v>28557.311999999998</v>
          </cell>
          <cell r="F5173">
            <v>207041</v>
          </cell>
        </row>
        <row r="5174">
          <cell r="A5174" t="str">
            <v>TRAFO CORRIENTE ACB-17 10-20/5A 50VA INT</v>
          </cell>
          <cell r="B5174">
            <v>950000</v>
          </cell>
          <cell r="C5174" t="str">
            <v>UND</v>
          </cell>
          <cell r="D5174">
            <v>1140000</v>
          </cell>
          <cell r="E5174">
            <v>182400</v>
          </cell>
          <cell r="F5174">
            <v>1322400</v>
          </cell>
        </row>
        <row r="5175">
          <cell r="A5175" t="str">
            <v>TRAFO CORRIENTE ACB-17 15-30/5A INTERIOR</v>
          </cell>
          <cell r="B5175">
            <v>875000</v>
          </cell>
          <cell r="C5175" t="str">
            <v>UND</v>
          </cell>
          <cell r="D5175">
            <v>1050000</v>
          </cell>
          <cell r="E5175">
            <v>168000</v>
          </cell>
          <cell r="F5175">
            <v>1218000</v>
          </cell>
        </row>
        <row r="5176">
          <cell r="A5176" t="str">
            <v>TRAFO CORRIENTE ACB-17 30-60/5A INTERIOR</v>
          </cell>
          <cell r="B5176">
            <v>875000</v>
          </cell>
          <cell r="C5176" t="str">
            <v>UND</v>
          </cell>
          <cell r="D5176">
            <v>1050000</v>
          </cell>
          <cell r="E5176">
            <v>168000</v>
          </cell>
          <cell r="F5176">
            <v>1218000</v>
          </cell>
        </row>
        <row r="5177">
          <cell r="A5177" t="str">
            <v>TRAFO CORRIENTE CRC-17 10-20/5A 50VA EXT</v>
          </cell>
          <cell r="B5177">
            <v>1575000</v>
          </cell>
          <cell r="C5177" t="str">
            <v>UND</v>
          </cell>
          <cell r="D5177">
            <v>1890000</v>
          </cell>
          <cell r="E5177">
            <v>302400</v>
          </cell>
          <cell r="F5177">
            <v>2192400</v>
          </cell>
        </row>
        <row r="5178">
          <cell r="A5178" t="str">
            <v>TRAFO CORRIENTE CRC-17 30-60/5A 25VA EXT</v>
          </cell>
          <cell r="B5178">
            <v>1575000</v>
          </cell>
          <cell r="C5178" t="str">
            <v>UND</v>
          </cell>
          <cell r="D5178">
            <v>1890000</v>
          </cell>
          <cell r="E5178">
            <v>302400</v>
          </cell>
          <cell r="F5178">
            <v>2192400</v>
          </cell>
        </row>
        <row r="5179">
          <cell r="A5179" t="str">
            <v>TRAFO CORRIENTE CRD-36 15-30/5A 50VA EXT</v>
          </cell>
          <cell r="B5179">
            <v>2350000</v>
          </cell>
          <cell r="C5179" t="str">
            <v>UND</v>
          </cell>
          <cell r="D5179">
            <v>2820000</v>
          </cell>
          <cell r="E5179">
            <v>451200</v>
          </cell>
          <cell r="F5179">
            <v>3271200</v>
          </cell>
        </row>
        <row r="5180">
          <cell r="A5180" t="str">
            <v>TRAFO CORRIENTE KIC 12 20/40.5</v>
          </cell>
          <cell r="B5180">
            <v>656250</v>
          </cell>
          <cell r="C5180" t="str">
            <v>UND</v>
          </cell>
          <cell r="D5180">
            <v>787500</v>
          </cell>
          <cell r="E5180">
            <v>126000</v>
          </cell>
          <cell r="F5180">
            <v>913500</v>
          </cell>
        </row>
        <row r="5181">
          <cell r="A5181" t="str">
            <v>TRAFO DE INTENSIDAD 1000/5AMP.</v>
          </cell>
          <cell r="B5181">
            <v>170900</v>
          </cell>
          <cell r="C5181" t="str">
            <v>UND</v>
          </cell>
          <cell r="D5181">
            <v>205080</v>
          </cell>
          <cell r="E5181">
            <v>32812.800000000003</v>
          </cell>
          <cell r="F5181">
            <v>237893</v>
          </cell>
        </row>
        <row r="5182">
          <cell r="A5182" t="str">
            <v>TRAFO DE INTENSIDAD 1000/5AMP. LK-NES</v>
          </cell>
          <cell r="B5182">
            <v>74000</v>
          </cell>
          <cell r="C5182" t="str">
            <v>UND</v>
          </cell>
          <cell r="D5182">
            <v>88800</v>
          </cell>
          <cell r="E5182">
            <v>14208</v>
          </cell>
          <cell r="F5182">
            <v>103008</v>
          </cell>
        </row>
        <row r="5183">
          <cell r="A5183" t="str">
            <v>TRAFO DE INTENSIDAD 1500/5AMP. LK-NES</v>
          </cell>
          <cell r="B5183">
            <v>74000</v>
          </cell>
          <cell r="C5183" t="str">
            <v>UND</v>
          </cell>
          <cell r="D5183">
            <v>88800</v>
          </cell>
          <cell r="E5183">
            <v>14208</v>
          </cell>
          <cell r="F5183">
            <v>103008</v>
          </cell>
        </row>
        <row r="5184">
          <cell r="A5184" t="str">
            <v>TRAFO DE INTENSIDAD 1500/5AMP. SACY</v>
          </cell>
          <cell r="B5184">
            <v>74000</v>
          </cell>
          <cell r="C5184" t="str">
            <v>UND</v>
          </cell>
          <cell r="D5184">
            <v>88800</v>
          </cell>
          <cell r="E5184">
            <v>14208</v>
          </cell>
          <cell r="F5184">
            <v>103008</v>
          </cell>
        </row>
        <row r="5185">
          <cell r="A5185" t="str">
            <v>TRAFO DE INTENSIDAD 200/5AMP</v>
          </cell>
          <cell r="B5185">
            <v>78624</v>
          </cell>
          <cell r="C5185" t="str">
            <v>UND</v>
          </cell>
          <cell r="D5185">
            <v>94348.800000000003</v>
          </cell>
          <cell r="E5185">
            <v>15095.808000000001</v>
          </cell>
          <cell r="F5185">
            <v>109445</v>
          </cell>
        </row>
        <row r="5186">
          <cell r="A5186" t="str">
            <v>TRAFO DE INTENSIDAD 300/5AMP.</v>
          </cell>
          <cell r="B5186">
            <v>76600</v>
          </cell>
          <cell r="C5186" t="str">
            <v>UND</v>
          </cell>
          <cell r="D5186">
            <v>91920</v>
          </cell>
          <cell r="E5186">
            <v>14707.2</v>
          </cell>
          <cell r="F5186">
            <v>106627</v>
          </cell>
        </row>
        <row r="5187">
          <cell r="A5187" t="str">
            <v>TRAFO DE INTENSIDAD 300/5AMP. SIEMENS</v>
          </cell>
          <cell r="B5187">
            <v>74000</v>
          </cell>
          <cell r="C5187" t="str">
            <v>UND</v>
          </cell>
          <cell r="D5187">
            <v>88800</v>
          </cell>
          <cell r="E5187">
            <v>14208</v>
          </cell>
          <cell r="F5187">
            <v>103008</v>
          </cell>
        </row>
        <row r="5188">
          <cell r="A5188" t="str">
            <v>TRAFO DE INTENSIDAD 400/5AMP.</v>
          </cell>
          <cell r="B5188">
            <v>92400</v>
          </cell>
          <cell r="C5188" t="str">
            <v>UND</v>
          </cell>
          <cell r="D5188">
            <v>110880</v>
          </cell>
          <cell r="E5188">
            <v>17740.8</v>
          </cell>
          <cell r="F5188">
            <v>128621</v>
          </cell>
        </row>
        <row r="5189">
          <cell r="A5189" t="str">
            <v>TRAFO DE INTENSIDAD 400/5AMP. CELSA</v>
          </cell>
          <cell r="B5189">
            <v>74000</v>
          </cell>
          <cell r="C5189" t="str">
            <v>UND</v>
          </cell>
          <cell r="D5189">
            <v>88800</v>
          </cell>
          <cell r="E5189">
            <v>14208</v>
          </cell>
          <cell r="F5189">
            <v>103008</v>
          </cell>
        </row>
        <row r="5190">
          <cell r="A5190" t="str">
            <v>TRAFO DE INTENSIDAD 400/5AMP. LK-NES</v>
          </cell>
          <cell r="B5190">
            <v>74000</v>
          </cell>
          <cell r="C5190" t="str">
            <v>UND</v>
          </cell>
          <cell r="D5190">
            <v>88800</v>
          </cell>
          <cell r="E5190">
            <v>14208</v>
          </cell>
          <cell r="F5190">
            <v>103008</v>
          </cell>
        </row>
        <row r="5191">
          <cell r="A5191" t="str">
            <v>TRAFO DE INTENSIDAD 400/5AMP. SIEMENS</v>
          </cell>
          <cell r="B5191">
            <v>74000</v>
          </cell>
          <cell r="C5191" t="str">
            <v>UND</v>
          </cell>
          <cell r="D5191">
            <v>88800</v>
          </cell>
          <cell r="E5191">
            <v>14208</v>
          </cell>
          <cell r="F5191">
            <v>103008</v>
          </cell>
        </row>
        <row r="5192">
          <cell r="A5192" t="str">
            <v>TRAFO DE INTENSIDAD 600/5AMP. COIL</v>
          </cell>
          <cell r="B5192">
            <v>74000</v>
          </cell>
          <cell r="C5192" t="str">
            <v>UND</v>
          </cell>
          <cell r="D5192">
            <v>88800</v>
          </cell>
          <cell r="E5192">
            <v>14208</v>
          </cell>
          <cell r="F5192">
            <v>103008</v>
          </cell>
        </row>
        <row r="5193">
          <cell r="A5193" t="str">
            <v>TRAFO DE INTENSIDAD 600/5AMP. CURRENT</v>
          </cell>
          <cell r="B5193">
            <v>74000</v>
          </cell>
          <cell r="C5193" t="str">
            <v>UND</v>
          </cell>
          <cell r="D5193">
            <v>88800</v>
          </cell>
          <cell r="E5193">
            <v>14208</v>
          </cell>
          <cell r="F5193">
            <v>103008</v>
          </cell>
        </row>
        <row r="5194">
          <cell r="A5194" t="str">
            <v>TRAFO DE INTENSIDAD 600/5AMP. SIEMENS</v>
          </cell>
          <cell r="B5194">
            <v>74000</v>
          </cell>
          <cell r="C5194" t="str">
            <v>UND</v>
          </cell>
          <cell r="D5194">
            <v>88800</v>
          </cell>
          <cell r="E5194">
            <v>14208</v>
          </cell>
          <cell r="F5194">
            <v>103008</v>
          </cell>
        </row>
        <row r="5195">
          <cell r="A5195" t="str">
            <v>TRAFO INTENSIDAD 100/5A</v>
          </cell>
          <cell r="B5195">
            <v>73000</v>
          </cell>
          <cell r="C5195" t="str">
            <v>UND</v>
          </cell>
          <cell r="D5195">
            <v>87600</v>
          </cell>
          <cell r="E5195">
            <v>14016</v>
          </cell>
          <cell r="F5195">
            <v>101616</v>
          </cell>
        </row>
        <row r="5196">
          <cell r="A5196" t="str">
            <v>TRAFO INTENSIDAD 200/5 VENTANA</v>
          </cell>
          <cell r="B5196">
            <v>45000</v>
          </cell>
          <cell r="C5196" t="str">
            <v>UND</v>
          </cell>
          <cell r="D5196">
            <v>54000</v>
          </cell>
          <cell r="E5196">
            <v>8640</v>
          </cell>
          <cell r="F5196">
            <v>62640</v>
          </cell>
        </row>
        <row r="5197">
          <cell r="A5197" t="str">
            <v>TRAFO INTENSIDAD 400/5 AMP SICO</v>
          </cell>
          <cell r="B5197">
            <v>50600</v>
          </cell>
          <cell r="C5197" t="str">
            <v>UND</v>
          </cell>
          <cell r="D5197">
            <v>60720</v>
          </cell>
          <cell r="E5197">
            <v>9715.2000000000007</v>
          </cell>
          <cell r="F5197">
            <v>70435</v>
          </cell>
        </row>
        <row r="5198">
          <cell r="A5198" t="str">
            <v>TRAFO MEDICION 600/5A</v>
          </cell>
          <cell r="B5198">
            <v>92400</v>
          </cell>
          <cell r="C5198" t="str">
            <v>UND</v>
          </cell>
          <cell r="D5198">
            <v>110880</v>
          </cell>
          <cell r="E5198">
            <v>17740.8</v>
          </cell>
          <cell r="F5198">
            <v>128621</v>
          </cell>
        </row>
        <row r="5199">
          <cell r="A5199" t="str">
            <v>TRAFO MONOFASICO 10KVA 11400/240-120V</v>
          </cell>
          <cell r="B5199">
            <v>1740000</v>
          </cell>
          <cell r="C5199" t="str">
            <v>UND</v>
          </cell>
          <cell r="D5199">
            <v>2088000</v>
          </cell>
          <cell r="E5199">
            <v>334080</v>
          </cell>
          <cell r="F5199">
            <v>2422080</v>
          </cell>
        </row>
        <row r="5200">
          <cell r="A5200" t="str">
            <v>TRAFO MONOFASICO 10KVA 13200/240-120V</v>
          </cell>
          <cell r="B5200">
            <v>1740000</v>
          </cell>
          <cell r="C5200" t="str">
            <v>UND</v>
          </cell>
          <cell r="D5200">
            <v>2088000</v>
          </cell>
          <cell r="E5200">
            <v>334080</v>
          </cell>
          <cell r="F5200">
            <v>2422080</v>
          </cell>
        </row>
        <row r="5201">
          <cell r="A5201" t="str">
            <v>TRAFO MONOFASICO 15KVA 11400/240-120V</v>
          </cell>
          <cell r="B5201">
            <v>1880000</v>
          </cell>
          <cell r="C5201" t="str">
            <v>UND</v>
          </cell>
          <cell r="D5201">
            <v>2256000</v>
          </cell>
          <cell r="E5201">
            <v>360960</v>
          </cell>
          <cell r="F5201">
            <v>2616960</v>
          </cell>
        </row>
        <row r="5202">
          <cell r="A5202" t="str">
            <v>TRAFO MONOFASICO 15KVA 13200/240-120V</v>
          </cell>
          <cell r="B5202">
            <v>1880000</v>
          </cell>
          <cell r="C5202" t="str">
            <v>UND</v>
          </cell>
          <cell r="D5202">
            <v>2256000</v>
          </cell>
          <cell r="E5202">
            <v>360960</v>
          </cell>
          <cell r="F5202">
            <v>2616960</v>
          </cell>
        </row>
        <row r="5203">
          <cell r="A5203" t="str">
            <v>TRAFO MONOFASICO 15KVA 7620/240-120V</v>
          </cell>
          <cell r="B5203">
            <v>1880000</v>
          </cell>
          <cell r="C5203" t="str">
            <v>UND</v>
          </cell>
          <cell r="D5203">
            <v>2256000</v>
          </cell>
          <cell r="E5203">
            <v>360960</v>
          </cell>
          <cell r="F5203">
            <v>2616960</v>
          </cell>
        </row>
        <row r="5204">
          <cell r="A5204" t="str">
            <v>TRAFO MONOFASICO 25KVA 13200/240 REPARAD</v>
          </cell>
          <cell r="B5204">
            <v>1850000</v>
          </cell>
          <cell r="C5204" t="str">
            <v>UND</v>
          </cell>
          <cell r="D5204">
            <v>2220000</v>
          </cell>
          <cell r="E5204">
            <v>355200</v>
          </cell>
          <cell r="F5204">
            <v>2575200</v>
          </cell>
        </row>
        <row r="5205">
          <cell r="A5205" t="str">
            <v>TRAFO MONOFASICO 25KVA 13200/240-120V</v>
          </cell>
          <cell r="B5205">
            <v>2220000</v>
          </cell>
          <cell r="C5205" t="str">
            <v>UND</v>
          </cell>
          <cell r="D5205">
            <v>2664000</v>
          </cell>
          <cell r="E5205">
            <v>426240</v>
          </cell>
          <cell r="F5205">
            <v>3090240</v>
          </cell>
        </row>
        <row r="5206">
          <cell r="A5206" t="str">
            <v>TRAFO MONOFASICO 37.5KVA 13200/240-120V</v>
          </cell>
          <cell r="B5206">
            <v>2830000</v>
          </cell>
          <cell r="C5206" t="str">
            <v>UND</v>
          </cell>
          <cell r="D5206">
            <v>3396000</v>
          </cell>
          <cell r="E5206">
            <v>543360</v>
          </cell>
          <cell r="F5206">
            <v>3939360</v>
          </cell>
        </row>
        <row r="5207">
          <cell r="A5207" t="str">
            <v>TRAFO MONOFASICO 50KVA 13200/240-120V</v>
          </cell>
          <cell r="B5207">
            <v>3300000</v>
          </cell>
          <cell r="C5207" t="str">
            <v>UND</v>
          </cell>
          <cell r="D5207">
            <v>3960000</v>
          </cell>
          <cell r="E5207">
            <v>633600</v>
          </cell>
          <cell r="F5207">
            <v>4593600</v>
          </cell>
        </row>
        <row r="5208">
          <cell r="A5208" t="str">
            <v>TRAFO MONOFASICO 75KVA 13200/240-120V</v>
          </cell>
          <cell r="B5208">
            <v>4190000</v>
          </cell>
          <cell r="C5208" t="str">
            <v>UND</v>
          </cell>
          <cell r="D5208">
            <v>5028000</v>
          </cell>
          <cell r="E5208">
            <v>804480</v>
          </cell>
          <cell r="F5208">
            <v>5832480</v>
          </cell>
        </row>
        <row r="5209">
          <cell r="A5209" t="str">
            <v>TRAFO POTENCIAL VCK-17 11.4/120V 30VA IN</v>
          </cell>
          <cell r="B5209">
            <v>1275000</v>
          </cell>
          <cell r="C5209" t="str">
            <v>UND</v>
          </cell>
          <cell r="D5209">
            <v>1530000</v>
          </cell>
          <cell r="E5209">
            <v>244800</v>
          </cell>
          <cell r="F5209">
            <v>1774800</v>
          </cell>
        </row>
        <row r="5210">
          <cell r="A5210" t="str">
            <v>TRAFO POTENCIAL VCK-17 12/120V 50VA INTE</v>
          </cell>
          <cell r="B5210">
            <v>1275000</v>
          </cell>
          <cell r="C5210" t="str">
            <v>UND</v>
          </cell>
          <cell r="D5210">
            <v>1530000</v>
          </cell>
          <cell r="E5210">
            <v>244800</v>
          </cell>
          <cell r="F5210">
            <v>1774800</v>
          </cell>
        </row>
        <row r="5211">
          <cell r="A5211" t="str">
            <v>TRAFO POTENCIAL VCK-17 13.2/120V 25VA IN</v>
          </cell>
          <cell r="B5211">
            <v>1524000</v>
          </cell>
          <cell r="C5211" t="str">
            <v>UND</v>
          </cell>
          <cell r="D5211">
            <v>1828800</v>
          </cell>
          <cell r="E5211">
            <v>292608</v>
          </cell>
          <cell r="F5211">
            <v>2121408</v>
          </cell>
        </row>
        <row r="5212">
          <cell r="A5212" t="str">
            <v>TRAFO POTENCIAL VRL-17 13.2/120V 50VA EX</v>
          </cell>
          <cell r="B5212">
            <v>1725000</v>
          </cell>
          <cell r="C5212" t="str">
            <v>UND</v>
          </cell>
          <cell r="D5212">
            <v>2070000</v>
          </cell>
          <cell r="E5212">
            <v>331200</v>
          </cell>
          <cell r="F5212">
            <v>2401200</v>
          </cell>
        </row>
        <row r="5213">
          <cell r="A5213" t="str">
            <v>TRAFO POTENCIAL VRL-17 13.8/120V 25VA EX</v>
          </cell>
          <cell r="B5213">
            <v>1725000</v>
          </cell>
          <cell r="C5213" t="str">
            <v>UND</v>
          </cell>
          <cell r="D5213">
            <v>2070000</v>
          </cell>
          <cell r="E5213">
            <v>331200</v>
          </cell>
          <cell r="F5213">
            <v>2401200</v>
          </cell>
        </row>
        <row r="5214">
          <cell r="A5214" t="str">
            <v>TRAFO POTENCIAL VRM-36 34.5/120V 25VA EX</v>
          </cell>
          <cell r="B5214">
            <v>3175000</v>
          </cell>
          <cell r="C5214" t="str">
            <v>UND</v>
          </cell>
          <cell r="D5214">
            <v>3810000</v>
          </cell>
          <cell r="E5214">
            <v>609600</v>
          </cell>
          <cell r="F5214">
            <v>4419600</v>
          </cell>
        </row>
        <row r="5215">
          <cell r="A5215" t="str">
            <v>TRAFO TRIF.400KVA 11400 208/120V SILICO</v>
          </cell>
          <cell r="B5215">
            <v>12942720</v>
          </cell>
          <cell r="C5215" t="str">
            <v>UND</v>
          </cell>
          <cell r="D5215">
            <v>15531264</v>
          </cell>
          <cell r="E5215">
            <v>2485002.2400000002</v>
          </cell>
          <cell r="F5215">
            <v>18016266</v>
          </cell>
        </row>
        <row r="5216">
          <cell r="A5216" t="str">
            <v>TRAFO TRIF.SECO 70KVA190-240V/380VDISICO</v>
          </cell>
          <cell r="B5216">
            <v>3630000</v>
          </cell>
          <cell r="C5216" t="str">
            <v>UND</v>
          </cell>
          <cell r="D5216">
            <v>4356000</v>
          </cell>
          <cell r="E5216">
            <v>696960</v>
          </cell>
          <cell r="F5216">
            <v>5052960</v>
          </cell>
        </row>
        <row r="5217">
          <cell r="A5217" t="str">
            <v>TRAFO TRIF.SECO 10KVA480/220-120V</v>
          </cell>
          <cell r="B5217">
            <v>1800000</v>
          </cell>
          <cell r="C5217" t="str">
            <v>UND</v>
          </cell>
          <cell r="D5217">
            <v>2160000</v>
          </cell>
          <cell r="E5217">
            <v>345600</v>
          </cell>
          <cell r="F5217">
            <v>2505600</v>
          </cell>
        </row>
        <row r="5218">
          <cell r="A5218" t="str">
            <v>TRAFO TRIFASICO 1000KVA 480/13200V ELEVA</v>
          </cell>
          <cell r="B5218">
            <v>29560000</v>
          </cell>
          <cell r="C5218" t="str">
            <v>UND</v>
          </cell>
          <cell r="D5218">
            <v>35472000</v>
          </cell>
          <cell r="E5218">
            <v>5675520</v>
          </cell>
          <cell r="F5218">
            <v>41147520</v>
          </cell>
        </row>
        <row r="5219">
          <cell r="A5219" t="str">
            <v>TRAFO TRIFASICO 112.5KVA 11400/208 V RAD</v>
          </cell>
          <cell r="B5219">
            <v>5400000</v>
          </cell>
          <cell r="C5219" t="str">
            <v>UND</v>
          </cell>
          <cell r="D5219">
            <v>6480000</v>
          </cell>
          <cell r="E5219">
            <v>1036800</v>
          </cell>
          <cell r="F5219">
            <v>7516800</v>
          </cell>
        </row>
        <row r="5220">
          <cell r="A5220" t="str">
            <v>TRAFO TRIFASICO 112.5KVA 11400/208-120V</v>
          </cell>
          <cell r="B5220">
            <v>7080000</v>
          </cell>
          <cell r="C5220" t="str">
            <v>UND</v>
          </cell>
          <cell r="D5220">
            <v>8496000</v>
          </cell>
          <cell r="E5220">
            <v>1359360</v>
          </cell>
          <cell r="F5220">
            <v>9855360</v>
          </cell>
        </row>
        <row r="5221">
          <cell r="A5221" t="str">
            <v>TRAFO TRIFASICO 112.5KVA 11400/208V SECO</v>
          </cell>
          <cell r="B5221">
            <v>7635992</v>
          </cell>
          <cell r="C5221" t="str">
            <v>UND</v>
          </cell>
          <cell r="D5221">
            <v>9163190.4000000004</v>
          </cell>
          <cell r="E5221">
            <v>1466110.4640000002</v>
          </cell>
          <cell r="F5221">
            <v>10629301</v>
          </cell>
        </row>
        <row r="5222">
          <cell r="A5222" t="str">
            <v>TRAFO TRIFASICO 112.5KVA 11400/208V SILI</v>
          </cell>
          <cell r="B5222">
            <v>6221600</v>
          </cell>
          <cell r="C5222" t="str">
            <v>UND</v>
          </cell>
          <cell r="D5222">
            <v>7465920</v>
          </cell>
          <cell r="E5222">
            <v>1194547.2</v>
          </cell>
          <cell r="F5222">
            <v>8660467</v>
          </cell>
        </row>
        <row r="5223">
          <cell r="A5223" t="str">
            <v>TRAFO TRIFASICO 112.5KVA 11400/220-127V</v>
          </cell>
          <cell r="B5223">
            <v>8056017</v>
          </cell>
          <cell r="C5223" t="str">
            <v>UND</v>
          </cell>
          <cell r="D5223">
            <v>9667220.4000000004</v>
          </cell>
          <cell r="E5223">
            <v>1546755.2640000002</v>
          </cell>
          <cell r="F5223">
            <v>11213976</v>
          </cell>
        </row>
        <row r="5224">
          <cell r="A5224" t="str">
            <v>TRAFO TRIFASICO 112.5KVA 13200/208-120V</v>
          </cell>
          <cell r="B5224">
            <v>7080000</v>
          </cell>
          <cell r="C5224" t="str">
            <v>UND</v>
          </cell>
          <cell r="D5224">
            <v>8496000</v>
          </cell>
          <cell r="E5224">
            <v>1359360</v>
          </cell>
          <cell r="F5224">
            <v>9855360</v>
          </cell>
        </row>
        <row r="5225">
          <cell r="A5225" t="str">
            <v>TRAFO TRIFASICO 112.5KVA 13200/220 REPAR</v>
          </cell>
          <cell r="B5225">
            <v>5900000</v>
          </cell>
          <cell r="C5225" t="str">
            <v>UND</v>
          </cell>
          <cell r="D5225">
            <v>7080000</v>
          </cell>
          <cell r="E5225">
            <v>1132800</v>
          </cell>
          <cell r="F5225">
            <v>8212800</v>
          </cell>
        </row>
        <row r="5226">
          <cell r="A5226" t="str">
            <v>TRAFO TRIFASICO 112.5KVA 13200/220 V RAD</v>
          </cell>
          <cell r="B5226">
            <v>11454000</v>
          </cell>
          <cell r="C5226" t="str">
            <v>UND</v>
          </cell>
          <cell r="D5226">
            <v>13744800</v>
          </cell>
          <cell r="E5226">
            <v>2199168</v>
          </cell>
          <cell r="F5226">
            <v>15943968</v>
          </cell>
        </row>
        <row r="5227">
          <cell r="A5227" t="str">
            <v>TRAFO TRIFASICO 112.5KVA 13200/220-127V</v>
          </cell>
          <cell r="B5227">
            <v>7080000</v>
          </cell>
          <cell r="C5227" t="str">
            <v>UND</v>
          </cell>
          <cell r="D5227">
            <v>8496000</v>
          </cell>
          <cell r="E5227">
            <v>1359360</v>
          </cell>
          <cell r="F5227">
            <v>9855360</v>
          </cell>
        </row>
        <row r="5228">
          <cell r="A5228" t="str">
            <v>TRAFO TRIFASICO 150KVA 11400/208 REPARAD</v>
          </cell>
          <cell r="B5228">
            <v>6680000</v>
          </cell>
          <cell r="C5228" t="str">
            <v>UND</v>
          </cell>
          <cell r="D5228">
            <v>8016000</v>
          </cell>
          <cell r="E5228">
            <v>1282560</v>
          </cell>
          <cell r="F5228">
            <v>9298560</v>
          </cell>
        </row>
        <row r="5229">
          <cell r="A5229" t="str">
            <v>TRAFO TRIFASICO 150KVA 11400/208-120V</v>
          </cell>
          <cell r="B5229">
            <v>8260000</v>
          </cell>
          <cell r="C5229" t="str">
            <v>UND</v>
          </cell>
          <cell r="D5229">
            <v>9912000</v>
          </cell>
          <cell r="E5229">
            <v>1585920</v>
          </cell>
          <cell r="F5229">
            <v>11497920</v>
          </cell>
        </row>
        <row r="5230">
          <cell r="A5230" t="str">
            <v>TRAFO TRIFASICO 150KVA 11400/208-120V PO</v>
          </cell>
          <cell r="B5230">
            <v>7973000</v>
          </cell>
          <cell r="C5230" t="str">
            <v>UND</v>
          </cell>
          <cell r="D5230">
            <v>9567600</v>
          </cell>
          <cell r="E5230">
            <v>1530816</v>
          </cell>
          <cell r="F5230">
            <v>11098416</v>
          </cell>
        </row>
        <row r="5231">
          <cell r="A5231" t="str">
            <v>TRAFO TRIFASICO 150KVA 11400/208-120V SI</v>
          </cell>
          <cell r="B5231">
            <v>7528640</v>
          </cell>
          <cell r="C5231" t="str">
            <v>UND</v>
          </cell>
          <cell r="D5231">
            <v>9034368</v>
          </cell>
          <cell r="E5231">
            <v>1445498.8800000001</v>
          </cell>
          <cell r="F5231">
            <v>10479867</v>
          </cell>
        </row>
        <row r="5232">
          <cell r="A5232" t="str">
            <v>TRAFO TRIFASICO 150KVA 11400/208V SECO</v>
          </cell>
          <cell r="B5232">
            <v>7560000</v>
          </cell>
          <cell r="C5232" t="str">
            <v>UND</v>
          </cell>
          <cell r="D5232">
            <v>9072000</v>
          </cell>
          <cell r="E5232">
            <v>1451520</v>
          </cell>
          <cell r="F5232">
            <v>10523520</v>
          </cell>
        </row>
        <row r="5233">
          <cell r="A5233" t="str">
            <v>TRAFO TRIFASICO 150KVA 11400/220-127V</v>
          </cell>
          <cell r="B5233">
            <v>8260000</v>
          </cell>
          <cell r="C5233" t="str">
            <v>UND</v>
          </cell>
          <cell r="D5233">
            <v>9912000</v>
          </cell>
          <cell r="E5233">
            <v>1585920</v>
          </cell>
          <cell r="F5233">
            <v>11497920</v>
          </cell>
        </row>
        <row r="5234">
          <cell r="A5234" t="str">
            <v>TRAFO TRIFASICO 150KVA 13200/208-120V</v>
          </cell>
          <cell r="B5234">
            <v>8900000</v>
          </cell>
          <cell r="C5234" t="str">
            <v>UND</v>
          </cell>
          <cell r="D5234">
            <v>10680000</v>
          </cell>
          <cell r="E5234">
            <v>1708800</v>
          </cell>
          <cell r="F5234">
            <v>12388800</v>
          </cell>
        </row>
        <row r="5235">
          <cell r="A5235" t="str">
            <v>TRAFO TRIFASICO 150KVA 13200/220-127V</v>
          </cell>
          <cell r="B5235">
            <v>8260000</v>
          </cell>
          <cell r="C5235" t="str">
            <v>UND</v>
          </cell>
          <cell r="D5235">
            <v>9912000</v>
          </cell>
          <cell r="E5235">
            <v>1585920</v>
          </cell>
          <cell r="F5235">
            <v>11497920</v>
          </cell>
        </row>
        <row r="5236">
          <cell r="A5236" t="str">
            <v>TRAFO TRIFASICO 150KVA 13200/440-254V</v>
          </cell>
          <cell r="B5236">
            <v>8260000</v>
          </cell>
          <cell r="C5236" t="str">
            <v>UND</v>
          </cell>
          <cell r="D5236">
            <v>9912000</v>
          </cell>
          <cell r="E5236">
            <v>1585920</v>
          </cell>
          <cell r="F5236">
            <v>11497920</v>
          </cell>
        </row>
        <row r="5237">
          <cell r="A5237" t="str">
            <v>TRAFO TRIFASICO 150KVA 220/13200V ELEVAD</v>
          </cell>
          <cell r="B5237">
            <v>8560000</v>
          </cell>
          <cell r="C5237" t="str">
            <v>UND</v>
          </cell>
          <cell r="D5237">
            <v>10272000</v>
          </cell>
          <cell r="E5237">
            <v>1643520</v>
          </cell>
          <cell r="F5237">
            <v>11915520</v>
          </cell>
        </row>
        <row r="5238">
          <cell r="A5238" t="str">
            <v>TRAFO TRIFASICO 15KVA 11400/208-120V</v>
          </cell>
          <cell r="B5238">
            <v>3240000</v>
          </cell>
          <cell r="C5238" t="str">
            <v>UND</v>
          </cell>
          <cell r="D5238">
            <v>3888000</v>
          </cell>
          <cell r="E5238">
            <v>622080</v>
          </cell>
          <cell r="F5238">
            <v>4510080</v>
          </cell>
        </row>
        <row r="5239">
          <cell r="A5239" t="str">
            <v>TRAFO TRIFASICO 15KVA 13200/208-120V</v>
          </cell>
          <cell r="B5239">
            <v>3240000</v>
          </cell>
          <cell r="C5239" t="str">
            <v>UND</v>
          </cell>
          <cell r="D5239">
            <v>3888000</v>
          </cell>
          <cell r="E5239">
            <v>622080</v>
          </cell>
          <cell r="F5239">
            <v>4510080</v>
          </cell>
        </row>
        <row r="5240">
          <cell r="A5240" t="str">
            <v>TRAFO TRIFASICO 15KVA 13200/220-127V</v>
          </cell>
          <cell r="B5240">
            <v>3240000</v>
          </cell>
          <cell r="C5240" t="str">
            <v>UND</v>
          </cell>
          <cell r="D5240">
            <v>3888000</v>
          </cell>
          <cell r="E5240">
            <v>622080</v>
          </cell>
          <cell r="F5240">
            <v>4510080</v>
          </cell>
        </row>
        <row r="5241">
          <cell r="A5241" t="str">
            <v>TRAFO TRIFASICO 225KVA 11400/208-120V</v>
          </cell>
          <cell r="B5241">
            <v>11050000</v>
          </cell>
          <cell r="C5241" t="str">
            <v>UND</v>
          </cell>
          <cell r="D5241">
            <v>13260000</v>
          </cell>
          <cell r="E5241">
            <v>2121600</v>
          </cell>
          <cell r="F5241">
            <v>15381600</v>
          </cell>
        </row>
        <row r="5242">
          <cell r="A5242" t="str">
            <v>TRAFO TRIFASICO 225KVA 11400/208-120V SI</v>
          </cell>
          <cell r="B5242">
            <v>9147040</v>
          </cell>
          <cell r="C5242" t="str">
            <v>UND</v>
          </cell>
          <cell r="D5242">
            <v>10976448</v>
          </cell>
          <cell r="E5242">
            <v>1756231.6799999999</v>
          </cell>
          <cell r="F5242">
            <v>12732680</v>
          </cell>
        </row>
        <row r="5243">
          <cell r="A5243" t="str">
            <v>TRAFO TRIFASICO 225KVA 11400/208V SECO</v>
          </cell>
          <cell r="B5243">
            <v>9250000</v>
          </cell>
          <cell r="C5243" t="str">
            <v>UND</v>
          </cell>
          <cell r="D5243">
            <v>11100000</v>
          </cell>
          <cell r="E5243">
            <v>1776000</v>
          </cell>
          <cell r="F5243">
            <v>12876000</v>
          </cell>
        </row>
        <row r="5244">
          <cell r="A5244" t="str">
            <v>TRAFO TRIFASICO 225KVA 11400/216V SECO</v>
          </cell>
          <cell r="B5244">
            <v>10400000</v>
          </cell>
          <cell r="C5244" t="str">
            <v>UND</v>
          </cell>
          <cell r="D5244">
            <v>12480000</v>
          </cell>
          <cell r="E5244">
            <v>1996800</v>
          </cell>
          <cell r="F5244">
            <v>14476800</v>
          </cell>
        </row>
        <row r="5245">
          <cell r="A5245" t="str">
            <v>TRAFO TRIFASICO 225KVA 11400/220-127V</v>
          </cell>
          <cell r="B5245">
            <v>11050000</v>
          </cell>
          <cell r="C5245" t="str">
            <v>UND</v>
          </cell>
          <cell r="D5245">
            <v>13260000</v>
          </cell>
          <cell r="E5245">
            <v>2121600</v>
          </cell>
          <cell r="F5245">
            <v>15381600</v>
          </cell>
        </row>
        <row r="5246">
          <cell r="A5246" t="str">
            <v>TRAFO TRIFASICO 225KVA 13200/208-120V</v>
          </cell>
          <cell r="B5246">
            <v>14500000</v>
          </cell>
          <cell r="C5246" t="str">
            <v>UND</v>
          </cell>
          <cell r="D5246">
            <v>17400000</v>
          </cell>
          <cell r="E5246">
            <v>2784000</v>
          </cell>
          <cell r="F5246">
            <v>20184000</v>
          </cell>
        </row>
        <row r="5247">
          <cell r="A5247" t="str">
            <v>TRAFO TRIFASICO 225KVA 13200/220-127V</v>
          </cell>
          <cell r="B5247">
            <v>13200000</v>
          </cell>
          <cell r="C5247" t="str">
            <v>UND</v>
          </cell>
          <cell r="D5247">
            <v>15840000</v>
          </cell>
          <cell r="E5247">
            <v>2534400</v>
          </cell>
          <cell r="F5247">
            <v>18374400</v>
          </cell>
        </row>
        <row r="5248">
          <cell r="A5248" t="str">
            <v>TRAFO TRIFASICO 250KVA 13200/440-220V</v>
          </cell>
          <cell r="B5248">
            <v>12000000</v>
          </cell>
          <cell r="C5248" t="str">
            <v>UND</v>
          </cell>
          <cell r="D5248">
            <v>14400000</v>
          </cell>
          <cell r="E5248">
            <v>2304000</v>
          </cell>
          <cell r="F5248">
            <v>16704000</v>
          </cell>
        </row>
        <row r="5249">
          <cell r="A5249" t="str">
            <v>TRAFO TRIFASICO 300 KVA - 13200/220-127</v>
          </cell>
          <cell r="B5249">
            <v>13200000</v>
          </cell>
          <cell r="C5249" t="str">
            <v>UND</v>
          </cell>
          <cell r="D5249">
            <v>15840000</v>
          </cell>
          <cell r="E5249">
            <v>2534400</v>
          </cell>
          <cell r="F5249">
            <v>18374400</v>
          </cell>
        </row>
        <row r="5250">
          <cell r="A5250" t="str">
            <v>TRAFO TRIFASICO 300KVA 11400/208-120V</v>
          </cell>
          <cell r="B5250">
            <v>13200000</v>
          </cell>
          <cell r="C5250" t="str">
            <v>UND</v>
          </cell>
          <cell r="D5250">
            <v>15840000</v>
          </cell>
          <cell r="E5250">
            <v>2534400</v>
          </cell>
          <cell r="F5250">
            <v>18374400</v>
          </cell>
        </row>
        <row r="5251">
          <cell r="A5251" t="str">
            <v>TRAFO TRIFASICO 300KVA 11400/208-120V SI</v>
          </cell>
          <cell r="B5251">
            <v>11138400</v>
          </cell>
          <cell r="C5251" t="str">
            <v>UND</v>
          </cell>
          <cell r="D5251">
            <v>13366080</v>
          </cell>
          <cell r="E5251">
            <v>2138572.7999999998</v>
          </cell>
          <cell r="F5251">
            <v>15504653</v>
          </cell>
        </row>
        <row r="5252">
          <cell r="A5252" t="str">
            <v>TRAFO TRIFASICO 300KVA 11400/208V SECO</v>
          </cell>
          <cell r="B5252">
            <v>11250000</v>
          </cell>
          <cell r="C5252" t="str">
            <v>UND</v>
          </cell>
          <cell r="D5252">
            <v>13500000</v>
          </cell>
          <cell r="E5252">
            <v>2160000</v>
          </cell>
          <cell r="F5252">
            <v>15660000</v>
          </cell>
        </row>
        <row r="5253">
          <cell r="A5253" t="str">
            <v>TRAFO TRIFASICO 300KVA 11400/380-220V</v>
          </cell>
          <cell r="B5253">
            <v>15550000</v>
          </cell>
          <cell r="C5253" t="str">
            <v>UND</v>
          </cell>
          <cell r="D5253">
            <v>18660000</v>
          </cell>
          <cell r="E5253">
            <v>2985600</v>
          </cell>
          <cell r="F5253">
            <v>21645600</v>
          </cell>
        </row>
        <row r="5254">
          <cell r="A5254" t="str">
            <v>TRAFO TRIFASICO 300KVA 13200/208-120V</v>
          </cell>
          <cell r="B5254">
            <v>13200000</v>
          </cell>
          <cell r="C5254" t="str">
            <v>UND</v>
          </cell>
          <cell r="D5254">
            <v>15840000</v>
          </cell>
          <cell r="E5254">
            <v>2534400</v>
          </cell>
          <cell r="F5254">
            <v>18374400</v>
          </cell>
        </row>
        <row r="5255">
          <cell r="A5255" t="str">
            <v>TRAFO TRIFASICO 30KVA 11400/208-120V</v>
          </cell>
          <cell r="B5255">
            <v>3670000</v>
          </cell>
          <cell r="C5255" t="str">
            <v>UND</v>
          </cell>
          <cell r="D5255">
            <v>4404000</v>
          </cell>
          <cell r="E5255">
            <v>704640</v>
          </cell>
          <cell r="F5255">
            <v>5108640</v>
          </cell>
        </row>
        <row r="5256">
          <cell r="A5256" t="str">
            <v>TRAFO TRIFASICO 30KVA 11400/208-120V AUT</v>
          </cell>
          <cell r="B5256">
            <v>5300000</v>
          </cell>
          <cell r="C5256" t="str">
            <v>UND</v>
          </cell>
          <cell r="D5256">
            <v>6360000</v>
          </cell>
          <cell r="E5256">
            <v>1017600</v>
          </cell>
          <cell r="F5256">
            <v>7377600</v>
          </cell>
        </row>
        <row r="5257">
          <cell r="A5257" t="str">
            <v>TRAFO TRIFASICO 30KVA 13200/208-120V</v>
          </cell>
          <cell r="B5257">
            <v>3670000</v>
          </cell>
          <cell r="C5257" t="str">
            <v>UND</v>
          </cell>
          <cell r="D5257">
            <v>4404000</v>
          </cell>
          <cell r="E5257">
            <v>704640</v>
          </cell>
          <cell r="F5257">
            <v>5108640</v>
          </cell>
        </row>
        <row r="5258">
          <cell r="A5258" t="str">
            <v>TRAFO TRIFASICO 30KVA 13200/220-127V</v>
          </cell>
          <cell r="B5258">
            <v>3670000</v>
          </cell>
          <cell r="C5258" t="str">
            <v>UND</v>
          </cell>
          <cell r="D5258">
            <v>4404000</v>
          </cell>
          <cell r="E5258">
            <v>704640</v>
          </cell>
          <cell r="F5258">
            <v>5108640</v>
          </cell>
        </row>
        <row r="5259">
          <cell r="A5259" t="str">
            <v>TRAFO TRIFASICO 30KVA 13800/220V</v>
          </cell>
          <cell r="B5259">
            <v>4037000</v>
          </cell>
          <cell r="C5259" t="str">
            <v>UND</v>
          </cell>
          <cell r="D5259">
            <v>4844400</v>
          </cell>
          <cell r="E5259">
            <v>775104</v>
          </cell>
          <cell r="F5259">
            <v>5619504</v>
          </cell>
        </row>
        <row r="5260">
          <cell r="A5260" t="str">
            <v>TRAFO TRIFASICO 30KVA 34500/227-131V</v>
          </cell>
          <cell r="B5260">
            <v>4300000</v>
          </cell>
          <cell r="C5260" t="str">
            <v>UND</v>
          </cell>
          <cell r="D5260">
            <v>5160000</v>
          </cell>
          <cell r="E5260">
            <v>825600</v>
          </cell>
          <cell r="F5260">
            <v>5985600</v>
          </cell>
        </row>
        <row r="5261">
          <cell r="A5261" t="str">
            <v>TRAFO TRIFASICO 400KVA 11400/208-120V</v>
          </cell>
          <cell r="B5261">
            <v>15550000</v>
          </cell>
          <cell r="C5261" t="str">
            <v>UND</v>
          </cell>
          <cell r="D5261">
            <v>18660000</v>
          </cell>
          <cell r="E5261">
            <v>2985600</v>
          </cell>
          <cell r="F5261">
            <v>21645600</v>
          </cell>
        </row>
        <row r="5262">
          <cell r="A5262" t="str">
            <v>TRAFO TRIFASICO 400KVA 11400/208V SECO</v>
          </cell>
          <cell r="B5262">
            <v>13050000</v>
          </cell>
          <cell r="C5262" t="str">
            <v>UND</v>
          </cell>
          <cell r="D5262">
            <v>15660000</v>
          </cell>
          <cell r="E5262">
            <v>2505600</v>
          </cell>
          <cell r="F5262">
            <v>18165600</v>
          </cell>
        </row>
        <row r="5263">
          <cell r="A5263" t="str">
            <v>TRAFO TRIFASICO 400KVA 11400/220-127V</v>
          </cell>
          <cell r="B5263">
            <v>15550000</v>
          </cell>
          <cell r="C5263" t="str">
            <v>UND</v>
          </cell>
          <cell r="D5263">
            <v>18660000</v>
          </cell>
          <cell r="E5263">
            <v>2985600</v>
          </cell>
          <cell r="F5263">
            <v>21645600</v>
          </cell>
        </row>
        <row r="5264">
          <cell r="A5264" t="str">
            <v>TRAFO TRIFASICO 400KVA 13200/220-127V</v>
          </cell>
          <cell r="B5264">
            <v>15550000</v>
          </cell>
          <cell r="C5264" t="str">
            <v>UND</v>
          </cell>
          <cell r="D5264">
            <v>18660000</v>
          </cell>
          <cell r="E5264">
            <v>2985600</v>
          </cell>
          <cell r="F5264">
            <v>21645600</v>
          </cell>
        </row>
        <row r="5265">
          <cell r="A5265" t="str">
            <v>TRAFO TRIFASICO 400KVA 220/13200V ELEVAD</v>
          </cell>
          <cell r="B5265">
            <v>8933600</v>
          </cell>
          <cell r="C5265" t="str">
            <v>UND</v>
          </cell>
          <cell r="D5265">
            <v>10720320</v>
          </cell>
          <cell r="E5265">
            <v>1715251.2</v>
          </cell>
          <cell r="F5265">
            <v>12435571</v>
          </cell>
        </row>
        <row r="5266">
          <cell r="A5266" t="str">
            <v>TRAFO TRIFASICO 45KVA 11400/208-120V</v>
          </cell>
          <cell r="B5266">
            <v>4390000</v>
          </cell>
          <cell r="C5266" t="str">
            <v>UND</v>
          </cell>
          <cell r="D5266">
            <v>5268000</v>
          </cell>
          <cell r="E5266">
            <v>842880</v>
          </cell>
          <cell r="F5266">
            <v>6110880</v>
          </cell>
        </row>
        <row r="5267">
          <cell r="A5267" t="str">
            <v>TRAFO TRIFASICO 45KVA 11400/214-124V SI</v>
          </cell>
          <cell r="B5267">
            <v>2671200</v>
          </cell>
          <cell r="C5267" t="str">
            <v>UND</v>
          </cell>
          <cell r="D5267">
            <v>3205440</v>
          </cell>
          <cell r="E5267">
            <v>512870.40000000002</v>
          </cell>
          <cell r="F5267">
            <v>3718310</v>
          </cell>
        </row>
        <row r="5268">
          <cell r="A5268" t="str">
            <v>TRAFO TRIFASICO 45KVA 13200/208-120V</v>
          </cell>
          <cell r="B5268">
            <v>4390000</v>
          </cell>
          <cell r="C5268" t="str">
            <v>UND</v>
          </cell>
          <cell r="D5268">
            <v>5268000</v>
          </cell>
          <cell r="E5268">
            <v>842880</v>
          </cell>
          <cell r="F5268">
            <v>6110880</v>
          </cell>
        </row>
        <row r="5269">
          <cell r="A5269" t="str">
            <v>TRAFO TRIFASICO 45KVA 13200/220-127V</v>
          </cell>
          <cell r="B5269">
            <v>4390000</v>
          </cell>
          <cell r="C5269" t="str">
            <v>UND</v>
          </cell>
          <cell r="D5269">
            <v>5268000</v>
          </cell>
          <cell r="E5269">
            <v>842880</v>
          </cell>
          <cell r="F5269">
            <v>6110880</v>
          </cell>
        </row>
        <row r="5270">
          <cell r="A5270" t="str">
            <v>TRAFO TRIFASICO 45KVA 13800/440-254V</v>
          </cell>
          <cell r="B5270">
            <v>3843000</v>
          </cell>
          <cell r="C5270" t="str">
            <v>UND</v>
          </cell>
          <cell r="D5270">
            <v>4611600</v>
          </cell>
          <cell r="E5270">
            <v>737856</v>
          </cell>
          <cell r="F5270">
            <v>5349456</v>
          </cell>
        </row>
        <row r="5271">
          <cell r="A5271" t="str">
            <v>TRAFO TRIFASICO 5/6.25MVA 34.5/13.8KV</v>
          </cell>
          <cell r="B5271">
            <v>99788000</v>
          </cell>
          <cell r="C5271" t="str">
            <v>UND</v>
          </cell>
          <cell r="D5271">
            <v>119745600</v>
          </cell>
          <cell r="E5271">
            <v>19159296</v>
          </cell>
          <cell r="F5271">
            <v>138904896</v>
          </cell>
        </row>
        <row r="5272">
          <cell r="A5272" t="str">
            <v>TRAFO TRIFASICO 500KVA 11400/208 MEGA RE</v>
          </cell>
          <cell r="B5272">
            <v>15310000</v>
          </cell>
          <cell r="C5272" t="str">
            <v>UND</v>
          </cell>
          <cell r="D5272">
            <v>18372000</v>
          </cell>
          <cell r="E5272">
            <v>2939520</v>
          </cell>
          <cell r="F5272">
            <v>21311520</v>
          </cell>
        </row>
        <row r="5273">
          <cell r="A5273" t="str">
            <v>TRAFO TRIFASICO 500KVA 11400/208-120V</v>
          </cell>
          <cell r="B5273">
            <v>18370000</v>
          </cell>
          <cell r="C5273" t="str">
            <v>UND</v>
          </cell>
          <cell r="D5273">
            <v>22044000</v>
          </cell>
          <cell r="E5273">
            <v>3527040</v>
          </cell>
          <cell r="F5273">
            <v>25571040</v>
          </cell>
        </row>
        <row r="5274">
          <cell r="A5274" t="str">
            <v>TRAFO TRIFASICO 500KVA 11400/208-120V SI</v>
          </cell>
          <cell r="B5274">
            <v>15182720</v>
          </cell>
          <cell r="C5274" t="str">
            <v>UND</v>
          </cell>
          <cell r="D5274">
            <v>18219264</v>
          </cell>
          <cell r="E5274">
            <v>2915082.2400000002</v>
          </cell>
          <cell r="F5274">
            <v>21134346</v>
          </cell>
        </row>
        <row r="5275">
          <cell r="A5275" t="str">
            <v>TRAFO TRIFASICO 500KVA 11400/208V SECO</v>
          </cell>
          <cell r="B5275">
            <v>15250000</v>
          </cell>
          <cell r="C5275" t="str">
            <v>UND</v>
          </cell>
          <cell r="D5275">
            <v>18300000</v>
          </cell>
          <cell r="E5275">
            <v>2928000</v>
          </cell>
          <cell r="F5275">
            <v>21228000</v>
          </cell>
        </row>
        <row r="5276">
          <cell r="A5276" t="str">
            <v>TRAFO TRIFASICO 500KVA 13200/208-120V</v>
          </cell>
          <cell r="B5276">
            <v>18370000</v>
          </cell>
          <cell r="C5276" t="str">
            <v>UND</v>
          </cell>
          <cell r="D5276">
            <v>22044000</v>
          </cell>
          <cell r="E5276">
            <v>3527040</v>
          </cell>
          <cell r="F5276">
            <v>25571040</v>
          </cell>
        </row>
        <row r="5277">
          <cell r="A5277" t="str">
            <v>TRAFO TRIFASICO 500KVA 13200/220V T.EXPA</v>
          </cell>
          <cell r="B5277">
            <v>16800000</v>
          </cell>
          <cell r="C5277" t="str">
            <v>UND</v>
          </cell>
          <cell r="D5277">
            <v>20160000</v>
          </cell>
          <cell r="E5277">
            <v>3225600</v>
          </cell>
          <cell r="F5277">
            <v>23385600</v>
          </cell>
        </row>
        <row r="5278">
          <cell r="A5278" t="str">
            <v>TRAFO TRIFASICO 500KVA 208/11400V ELEVAD</v>
          </cell>
          <cell r="B5278">
            <v>15310000</v>
          </cell>
          <cell r="C5278" t="str">
            <v>UND</v>
          </cell>
          <cell r="D5278">
            <v>18372000</v>
          </cell>
          <cell r="E5278">
            <v>2939520</v>
          </cell>
          <cell r="F5278">
            <v>21311520</v>
          </cell>
        </row>
        <row r="5279">
          <cell r="A5279" t="str">
            <v>TRAFO TRIFASICO 500KVA 34500/220V</v>
          </cell>
          <cell r="B5279">
            <v>25280000</v>
          </cell>
          <cell r="C5279" t="str">
            <v>UND</v>
          </cell>
          <cell r="D5279">
            <v>30336000</v>
          </cell>
          <cell r="E5279">
            <v>4853760</v>
          </cell>
          <cell r="F5279">
            <v>35189760</v>
          </cell>
        </row>
        <row r="5280">
          <cell r="A5280" t="str">
            <v>TRAFO TRIFASICO 630KVA 114/208-120V LAPI</v>
          </cell>
          <cell r="B5280">
            <v>24840000</v>
          </cell>
          <cell r="C5280" t="str">
            <v>UND</v>
          </cell>
          <cell r="D5280">
            <v>29808000</v>
          </cell>
          <cell r="E5280">
            <v>4769280</v>
          </cell>
          <cell r="F5280">
            <v>34577280</v>
          </cell>
        </row>
        <row r="5281">
          <cell r="A5281" t="str">
            <v>TRAFO TRIFASICO 630KVA 11400/220-127V</v>
          </cell>
          <cell r="B5281">
            <v>24840000</v>
          </cell>
          <cell r="C5281" t="str">
            <v>UND</v>
          </cell>
          <cell r="D5281">
            <v>29808000</v>
          </cell>
          <cell r="E5281">
            <v>4769280</v>
          </cell>
          <cell r="F5281">
            <v>34577280</v>
          </cell>
        </row>
        <row r="5282">
          <cell r="A5282" t="str">
            <v>TRAFO TRIFASICO 75KVA 11400/208-120V</v>
          </cell>
          <cell r="B5282">
            <v>5460000</v>
          </cell>
          <cell r="C5282" t="str">
            <v>UND</v>
          </cell>
          <cell r="D5282">
            <v>6552000</v>
          </cell>
          <cell r="E5282">
            <v>1048320</v>
          </cell>
          <cell r="F5282">
            <v>7600320</v>
          </cell>
        </row>
        <row r="5283">
          <cell r="A5283" t="str">
            <v>TRAFO TRIFASICO 75KVA 11400/208-120V POU</v>
          </cell>
          <cell r="B5283">
            <v>6783000</v>
          </cell>
          <cell r="C5283" t="str">
            <v>UND</v>
          </cell>
          <cell r="D5283">
            <v>8139600</v>
          </cell>
          <cell r="E5283">
            <v>1302336</v>
          </cell>
          <cell r="F5283">
            <v>9441936</v>
          </cell>
        </row>
        <row r="5284">
          <cell r="A5284" t="str">
            <v>TRAFO TRIFASICO 75KVA 11400/208-120V SEC</v>
          </cell>
          <cell r="B5284">
            <v>6164200</v>
          </cell>
          <cell r="C5284" t="str">
            <v>UND</v>
          </cell>
          <cell r="D5284">
            <v>7397040</v>
          </cell>
          <cell r="E5284">
            <v>1183526.4000000001</v>
          </cell>
          <cell r="F5284">
            <v>8580566</v>
          </cell>
        </row>
        <row r="5285">
          <cell r="A5285" t="str">
            <v>TRAFO TRIFASICO 75KVA 11400/208-120V SIL</v>
          </cell>
          <cell r="B5285">
            <v>5224800</v>
          </cell>
          <cell r="C5285" t="str">
            <v>UND</v>
          </cell>
          <cell r="D5285">
            <v>6269760</v>
          </cell>
          <cell r="E5285">
            <v>1003161.6</v>
          </cell>
          <cell r="F5285">
            <v>7272922</v>
          </cell>
        </row>
        <row r="5286">
          <cell r="A5286" t="str">
            <v>TRAFO TRIFASICO 75KVA 13200/208 REPARADO</v>
          </cell>
          <cell r="B5286">
            <v>4550000</v>
          </cell>
          <cell r="C5286" t="str">
            <v>UND</v>
          </cell>
          <cell r="D5286">
            <v>5460000</v>
          </cell>
          <cell r="E5286">
            <v>873600</v>
          </cell>
          <cell r="F5286">
            <v>6333600</v>
          </cell>
        </row>
        <row r="5287">
          <cell r="A5287" t="str">
            <v>TRAFO TRIFASICO 75KVA 13200/208-120V</v>
          </cell>
          <cell r="B5287">
            <v>5460000</v>
          </cell>
          <cell r="C5287" t="str">
            <v>UND</v>
          </cell>
          <cell r="D5287">
            <v>6552000</v>
          </cell>
          <cell r="E5287">
            <v>1048320</v>
          </cell>
          <cell r="F5287">
            <v>7600320</v>
          </cell>
        </row>
        <row r="5288">
          <cell r="A5288" t="str">
            <v>TRAFO TRIFASICO 75KVA 13200/208-120V RAD</v>
          </cell>
          <cell r="B5288">
            <v>4650000</v>
          </cell>
          <cell r="C5288" t="str">
            <v>UND</v>
          </cell>
          <cell r="D5288">
            <v>5580000</v>
          </cell>
          <cell r="E5288">
            <v>892800</v>
          </cell>
          <cell r="F5288">
            <v>6472800</v>
          </cell>
        </row>
        <row r="5289">
          <cell r="A5289" t="str">
            <v>TRAFO TRIFASICO 75KVA 13200/214V SUBESTA</v>
          </cell>
          <cell r="B5289">
            <v>5060000</v>
          </cell>
          <cell r="C5289" t="str">
            <v>UND</v>
          </cell>
          <cell r="D5289">
            <v>6072000</v>
          </cell>
          <cell r="E5289">
            <v>971520</v>
          </cell>
          <cell r="F5289">
            <v>7043520</v>
          </cell>
        </row>
        <row r="5290">
          <cell r="A5290" t="str">
            <v>TRAFO TRIFASICO 75KVA 13200/220 REPARADO</v>
          </cell>
          <cell r="B5290">
            <v>4550000</v>
          </cell>
          <cell r="C5290" t="str">
            <v>UND</v>
          </cell>
          <cell r="D5290">
            <v>5460000</v>
          </cell>
          <cell r="E5290">
            <v>873600</v>
          </cell>
          <cell r="F5290">
            <v>6333600</v>
          </cell>
        </row>
        <row r="5291">
          <cell r="A5291" t="str">
            <v>TRAFO TRIFASICO 75KVA 13200/220-127V</v>
          </cell>
          <cell r="B5291">
            <v>5460000</v>
          </cell>
          <cell r="C5291" t="str">
            <v>UND</v>
          </cell>
          <cell r="D5291">
            <v>6552000</v>
          </cell>
          <cell r="E5291">
            <v>1048320</v>
          </cell>
          <cell r="F5291">
            <v>7600320</v>
          </cell>
        </row>
        <row r="5292">
          <cell r="A5292" t="str">
            <v>TRAFO TRIFASICO 75KVA 13200/440-257V</v>
          </cell>
          <cell r="B5292">
            <v>5460000</v>
          </cell>
          <cell r="C5292" t="str">
            <v>UND</v>
          </cell>
          <cell r="D5292">
            <v>6552000</v>
          </cell>
          <cell r="E5292">
            <v>1048320</v>
          </cell>
          <cell r="F5292">
            <v>7600320</v>
          </cell>
        </row>
        <row r="5293">
          <cell r="A5293" t="str">
            <v>TRAFO TRIFASICO 800KVA 11400/440V</v>
          </cell>
          <cell r="B5293">
            <v>15620000</v>
          </cell>
          <cell r="C5293" t="str">
            <v>UND</v>
          </cell>
          <cell r="D5293">
            <v>18744000</v>
          </cell>
          <cell r="E5293">
            <v>2999040</v>
          </cell>
          <cell r="F5293">
            <v>21743040</v>
          </cell>
        </row>
        <row r="5294">
          <cell r="A5294" t="str">
            <v>TRAFO TRIFASICO 800KVA 208-120/11400V RT</v>
          </cell>
          <cell r="B5294">
            <v>32000000</v>
          </cell>
          <cell r="C5294" t="str">
            <v>UND</v>
          </cell>
          <cell r="D5294">
            <v>38400000</v>
          </cell>
          <cell r="E5294">
            <v>6144000</v>
          </cell>
          <cell r="F5294">
            <v>44544000</v>
          </cell>
        </row>
        <row r="5295">
          <cell r="A5295" t="str">
            <v>TRAFO TRIFASICO 800KVA 34500/220V</v>
          </cell>
          <cell r="B5295">
            <v>25398000</v>
          </cell>
          <cell r="C5295" t="str">
            <v>UND</v>
          </cell>
          <cell r="D5295">
            <v>30477600</v>
          </cell>
          <cell r="E5295">
            <v>4876416</v>
          </cell>
          <cell r="F5295">
            <v>35354016</v>
          </cell>
        </row>
        <row r="5296">
          <cell r="A5296" t="str">
            <v>TRAFO TRIFASICO 800KVA 34500/220V SECO</v>
          </cell>
          <cell r="B5296">
            <v>41866500</v>
          </cell>
          <cell r="C5296" t="str">
            <v>UND</v>
          </cell>
          <cell r="D5296">
            <v>50239800</v>
          </cell>
          <cell r="E5296">
            <v>8038368</v>
          </cell>
          <cell r="F5296">
            <v>58278168</v>
          </cell>
        </row>
        <row r="5297">
          <cell r="A5297" t="str">
            <v>TRAFO. CORRIENTE EXTERIOR 13.2KV110KVBI</v>
          </cell>
          <cell r="B5297">
            <v>965307</v>
          </cell>
          <cell r="C5297" t="str">
            <v>UND</v>
          </cell>
          <cell r="D5297">
            <v>1158368.3999999999</v>
          </cell>
          <cell r="E5297">
            <v>185338.94399999999</v>
          </cell>
          <cell r="F5297">
            <v>1343707</v>
          </cell>
        </row>
        <row r="5298">
          <cell r="A5298" t="str">
            <v>TRAFO. CORRIENTE EXTERIOR 15 KV 200-400</v>
          </cell>
          <cell r="B5298">
            <v>1362749</v>
          </cell>
          <cell r="C5298" t="str">
            <v>UND</v>
          </cell>
          <cell r="D5298">
            <v>1635298.8</v>
          </cell>
          <cell r="E5298">
            <v>261647.80800000002</v>
          </cell>
          <cell r="F5298">
            <v>1896947</v>
          </cell>
        </row>
        <row r="5299">
          <cell r="A5299" t="str">
            <v>TRAFO.CORRIENTE EXTER.34.5 KV 200KVBIL</v>
          </cell>
          <cell r="B5299">
            <v>1435584</v>
          </cell>
          <cell r="C5299" t="str">
            <v>UND</v>
          </cell>
          <cell r="D5299">
            <v>1722700.8</v>
          </cell>
          <cell r="E5299">
            <v>275632.12800000003</v>
          </cell>
          <cell r="F5299">
            <v>1998333</v>
          </cell>
        </row>
        <row r="5300">
          <cell r="A5300" t="str">
            <v>TRAFO.CORRIENTE EXTER.34.5 KV 50-100 A</v>
          </cell>
          <cell r="B5300">
            <v>3217000</v>
          </cell>
          <cell r="C5300" t="str">
            <v>UND</v>
          </cell>
          <cell r="D5300">
            <v>3860400</v>
          </cell>
          <cell r="E5300">
            <v>617664</v>
          </cell>
          <cell r="F5300">
            <v>4478064</v>
          </cell>
        </row>
        <row r="5301">
          <cell r="A5301" t="str">
            <v>TRANFORMADOR CORRIENTE 300/5A TAIT</v>
          </cell>
          <cell r="B5301">
            <v>156000</v>
          </cell>
          <cell r="C5301" t="str">
            <v>UND</v>
          </cell>
          <cell r="D5301">
            <v>187200</v>
          </cell>
          <cell r="E5301">
            <v>29952</v>
          </cell>
          <cell r="F5301">
            <v>217152</v>
          </cell>
        </row>
        <row r="5302">
          <cell r="A5302" t="str">
            <v>TRANSF. CORRIENTE 13.2 KV 50/5/5 A EXT</v>
          </cell>
          <cell r="B5302">
            <v>1813375</v>
          </cell>
          <cell r="C5302" t="str">
            <v>UND</v>
          </cell>
          <cell r="D5302">
            <v>2176050</v>
          </cell>
          <cell r="E5302">
            <v>348168</v>
          </cell>
          <cell r="F5302">
            <v>2524218</v>
          </cell>
        </row>
        <row r="5303">
          <cell r="A5303" t="str">
            <v>TRANSF. CORRIENTE 145KV 200-400/5-5-5-5A</v>
          </cell>
          <cell r="B5303">
            <v>13500000</v>
          </cell>
          <cell r="C5303" t="str">
            <v>UND</v>
          </cell>
          <cell r="D5303">
            <v>16200000</v>
          </cell>
          <cell r="E5303">
            <v>2592000</v>
          </cell>
          <cell r="F5303">
            <v>18792000</v>
          </cell>
        </row>
        <row r="5304">
          <cell r="A5304" t="str">
            <v>TRANSF. CORRIENTE 34.5 KV 15/30/5A EXT.</v>
          </cell>
          <cell r="B5304">
            <v>2215590</v>
          </cell>
          <cell r="C5304" t="str">
            <v>UND</v>
          </cell>
          <cell r="D5304">
            <v>2658708</v>
          </cell>
          <cell r="E5304">
            <v>425393.28</v>
          </cell>
          <cell r="F5304">
            <v>3084101</v>
          </cell>
        </row>
        <row r="5305">
          <cell r="A5305" t="str">
            <v>TRANSF. CORRIENTE 34.5 KV 40/60/5A EXT.</v>
          </cell>
          <cell r="B5305">
            <v>4158492</v>
          </cell>
          <cell r="C5305" t="str">
            <v>UND</v>
          </cell>
          <cell r="D5305">
            <v>4990190.3999999994</v>
          </cell>
          <cell r="E5305">
            <v>798430.46399999992</v>
          </cell>
          <cell r="F5305">
            <v>5788621</v>
          </cell>
        </row>
        <row r="5306">
          <cell r="A5306" t="str">
            <v>TRANSF. CORRIENTE 34.5 KV 50/5/5 A EXT.</v>
          </cell>
          <cell r="B5306">
            <v>2215590</v>
          </cell>
          <cell r="C5306" t="str">
            <v>UND</v>
          </cell>
          <cell r="D5306">
            <v>2658708</v>
          </cell>
          <cell r="E5306">
            <v>425393.28</v>
          </cell>
          <cell r="F5306">
            <v>3084101</v>
          </cell>
        </row>
        <row r="5307">
          <cell r="A5307" t="str">
            <v>TRANSF. CTE 34.5 KV 200-100-5/5/5 A EXT</v>
          </cell>
          <cell r="B5307">
            <v>4158492</v>
          </cell>
          <cell r="C5307" t="str">
            <v>UND</v>
          </cell>
          <cell r="D5307">
            <v>4990190.3999999994</v>
          </cell>
          <cell r="E5307">
            <v>798430.46399999992</v>
          </cell>
          <cell r="F5307">
            <v>5788621</v>
          </cell>
        </row>
        <row r="5308">
          <cell r="A5308" t="str">
            <v>TRANSF. POTENCIAL 123 KV-115KV</v>
          </cell>
          <cell r="B5308">
            <v>11248000</v>
          </cell>
          <cell r="C5308" t="str">
            <v>UND</v>
          </cell>
          <cell r="D5308">
            <v>13497600</v>
          </cell>
          <cell r="E5308">
            <v>2159616</v>
          </cell>
          <cell r="F5308">
            <v>15657216</v>
          </cell>
        </row>
        <row r="5309">
          <cell r="A5309" t="str">
            <v>TRANSF. POTENCIAL EXTERIOR 34.5KV /3 KV</v>
          </cell>
          <cell r="B5309">
            <v>2952622</v>
          </cell>
          <cell r="C5309" t="str">
            <v>UND</v>
          </cell>
          <cell r="D5309">
            <v>3543146.4</v>
          </cell>
          <cell r="E5309">
            <v>566903.424</v>
          </cell>
          <cell r="F5309">
            <v>4110050</v>
          </cell>
        </row>
        <row r="5310">
          <cell r="A5310" t="str">
            <v>TRANSF. POTENCIAL EXTERIOR 34.5KV 200KVB</v>
          </cell>
          <cell r="B5310">
            <v>2004867</v>
          </cell>
          <cell r="C5310" t="str">
            <v>UND</v>
          </cell>
          <cell r="D5310">
            <v>2405840.4</v>
          </cell>
          <cell r="E5310">
            <v>384934.46399999998</v>
          </cell>
          <cell r="F5310">
            <v>2790775</v>
          </cell>
        </row>
        <row r="5311">
          <cell r="A5311" t="str">
            <v>TRANSFERENCIA 200 AMP BANDEJA SIN TERJET</v>
          </cell>
          <cell r="B5311">
            <v>4008500</v>
          </cell>
          <cell r="C5311" t="str">
            <v>UND</v>
          </cell>
          <cell r="D5311">
            <v>4810200</v>
          </cell>
          <cell r="E5311">
            <v>769632</v>
          </cell>
          <cell r="F5311">
            <v>5579832</v>
          </cell>
        </row>
        <row r="5312">
          <cell r="A5312" t="str">
            <v>TRANSFERENCIA AUTOMAT 150A AC3, 250A AC1</v>
          </cell>
          <cell r="B5312">
            <v>4345000</v>
          </cell>
          <cell r="C5312" t="str">
            <v>UND</v>
          </cell>
          <cell r="D5312">
            <v>5214000</v>
          </cell>
          <cell r="E5312">
            <v>834240</v>
          </cell>
          <cell r="F5312">
            <v>6048240</v>
          </cell>
        </row>
        <row r="5313">
          <cell r="A5313" t="str">
            <v>TRANSFERENCIA AUTOMAT 185A AC3, 275A AC1</v>
          </cell>
          <cell r="B5313">
            <v>4950000</v>
          </cell>
          <cell r="C5313" t="str">
            <v>UND</v>
          </cell>
          <cell r="D5313">
            <v>5940000</v>
          </cell>
          <cell r="E5313">
            <v>950400</v>
          </cell>
          <cell r="F5313">
            <v>6890400</v>
          </cell>
        </row>
        <row r="5314">
          <cell r="A5314" t="str">
            <v>TRANSFERENCIA AUTOMAT 225A AC3, 315A AC1</v>
          </cell>
          <cell r="B5314">
            <v>6200000</v>
          </cell>
          <cell r="C5314" t="str">
            <v>UND</v>
          </cell>
          <cell r="D5314">
            <v>7440000</v>
          </cell>
          <cell r="E5314">
            <v>1190400</v>
          </cell>
          <cell r="F5314">
            <v>8630400</v>
          </cell>
        </row>
        <row r="5315">
          <cell r="A5315" t="str">
            <v>TRANSFERENCIA AUTOMAT 400A AC3, 500A AC1</v>
          </cell>
          <cell r="B5315">
            <v>8500000</v>
          </cell>
          <cell r="C5315" t="str">
            <v>UND</v>
          </cell>
          <cell r="D5315">
            <v>10200000</v>
          </cell>
          <cell r="E5315">
            <v>1632000</v>
          </cell>
          <cell r="F5315">
            <v>11832000</v>
          </cell>
        </row>
        <row r="5316">
          <cell r="A5316" t="str">
            <v xml:space="preserve">TRANSFERENCIA AUTOMATICA 900A POR CONTACTORES (2) 3No.WNG  CON UNIDAD DE CONTROL ELECTROMAGNETICO, BOBINA DE DISPARO DE BAJO VOLTAJE Y MECANISMOS DE BLOQUEO ELECTROMAGNETICO, INCLUYE EQUIPO ELECTRONICO PARA CONTROL DE TRANSFERENCIA DE NORMAL A </v>
          </cell>
          <cell r="B5316">
            <v>17500000</v>
          </cell>
          <cell r="C5316" t="str">
            <v>UND</v>
          </cell>
          <cell r="D5316">
            <v>21000000</v>
          </cell>
          <cell r="E5316">
            <v>3360000</v>
          </cell>
          <cell r="F5316">
            <v>24360000</v>
          </cell>
        </row>
        <row r="5317">
          <cell r="A5317" t="str">
            <v xml:space="preserve">TRANSFERENCIA AUTOMATICA 1500A POR INTERRUPTORES (2) 3No.WNG SIMMENS CON UNIDAD DE CONTROL ELECTROMAGNETICO, BOBINA DE DISPARO DE BAJO VOLTAJE Y MECANISMOS DE BLOQUEO ELECTROMAGNETICO, INCLUYE EQUIPO ELECTRONICO PARA CONTROL DE TRRANSFERENCIA DE NORMAL A </v>
          </cell>
          <cell r="B5317">
            <v>27825629</v>
          </cell>
          <cell r="C5317" t="str">
            <v>UND</v>
          </cell>
          <cell r="D5317">
            <v>33390754.799999997</v>
          </cell>
          <cell r="E5317">
            <v>5342520.7679999992</v>
          </cell>
          <cell r="F5317">
            <v>38733276</v>
          </cell>
        </row>
        <row r="5318">
          <cell r="A5318" t="str">
            <v xml:space="preserve">TRANSFERENCIA AUTOMATICA 2500A POR INTERRUPTORES (2) 3No.WNG SIMMENS CON UNIDAD DE CONTROL ELECTROMAGNETICO, BOBINA DE DISPARO DE BAJO VOLTAJE Y MECANISMOS DE BLOQUEO ELECTROMAGNETICO, INCLUYE EQUIPO ELECTRONICO PARA CONTROL DE TRRANSFERENCIA DE NORMAL A </v>
          </cell>
          <cell r="B5318">
            <v>36807264</v>
          </cell>
          <cell r="C5318" t="str">
            <v>UND</v>
          </cell>
          <cell r="D5318">
            <v>44168716.799999997</v>
          </cell>
          <cell r="E5318">
            <v>7066994.6880000001</v>
          </cell>
          <cell r="F5318">
            <v>51235711</v>
          </cell>
        </row>
        <row r="5319">
          <cell r="A5319" t="str">
            <v>TRANSFERENCIA AUTOMATICA CARGA PLANTA.</v>
          </cell>
          <cell r="B5319">
            <v>10830746</v>
          </cell>
          <cell r="C5319" t="str">
            <v>UND</v>
          </cell>
          <cell r="D5319">
            <v>12996895.199999999</v>
          </cell>
          <cell r="E5319">
            <v>2079503.2319999998</v>
          </cell>
          <cell r="F5319">
            <v>15076398</v>
          </cell>
        </row>
        <row r="5320">
          <cell r="A5320" t="str">
            <v>TRANSFO.POT.EXTERIOR 13.8 KV /3 115/3V</v>
          </cell>
          <cell r="B5320">
            <v>2176613</v>
          </cell>
          <cell r="C5320" t="str">
            <v>UND</v>
          </cell>
          <cell r="D5320">
            <v>2611935.6</v>
          </cell>
          <cell r="E5320">
            <v>417909.696</v>
          </cell>
          <cell r="F5320">
            <v>3029845</v>
          </cell>
        </row>
        <row r="5321">
          <cell r="A5321" t="str">
            <v>TRANSFO.POT.EXTERIOR 13.8 KV 110KVBIL</v>
          </cell>
          <cell r="B5321">
            <v>1039561</v>
          </cell>
          <cell r="C5321" t="str">
            <v>UND</v>
          </cell>
          <cell r="D5321">
            <v>1247473.2</v>
          </cell>
          <cell r="E5321">
            <v>199595.712</v>
          </cell>
          <cell r="F5321">
            <v>1447069</v>
          </cell>
        </row>
        <row r="5322">
          <cell r="A5322" t="str">
            <v>TRANSFORMADOR 100W 150V 110V TJP</v>
          </cell>
          <cell r="B5322">
            <v>18480</v>
          </cell>
          <cell r="C5322" t="str">
            <v>UND</v>
          </cell>
          <cell r="D5322">
            <v>22176</v>
          </cell>
          <cell r="E5322">
            <v>3548.16</v>
          </cell>
          <cell r="F5322">
            <v>25724</v>
          </cell>
        </row>
        <row r="5323">
          <cell r="A5323" t="str">
            <v>TRANSFORMADOR CORRIENTE  1000/5 A</v>
          </cell>
          <cell r="B5323">
            <v>69410</v>
          </cell>
          <cell r="C5323" t="str">
            <v>UND</v>
          </cell>
          <cell r="D5323">
            <v>83292</v>
          </cell>
          <cell r="E5323">
            <v>13326.720000000001</v>
          </cell>
          <cell r="F5323">
            <v>96619</v>
          </cell>
        </row>
        <row r="5324">
          <cell r="A5324" t="str">
            <v>TRANSFORMADOR CORRIENTE  1500/5 A</v>
          </cell>
          <cell r="B5324">
            <v>79326</v>
          </cell>
          <cell r="C5324" t="str">
            <v>UND</v>
          </cell>
          <cell r="D5324">
            <v>95191.2</v>
          </cell>
          <cell r="E5324">
            <v>15230.592000000001</v>
          </cell>
          <cell r="F5324">
            <v>110422</v>
          </cell>
        </row>
        <row r="5325">
          <cell r="A5325" t="str">
            <v>TRANSFORMADOR CORRIENTE  2500/5 A</v>
          </cell>
          <cell r="B5325">
            <v>148736</v>
          </cell>
          <cell r="C5325" t="str">
            <v>UND</v>
          </cell>
          <cell r="D5325">
            <v>178483.19999999998</v>
          </cell>
          <cell r="E5325">
            <v>28557.311999999998</v>
          </cell>
          <cell r="F5325">
            <v>207041</v>
          </cell>
        </row>
        <row r="5326">
          <cell r="A5326" t="str">
            <v>TRANSFORMADOR CORRIENTE  300/5 A  a 100/5</v>
          </cell>
          <cell r="B5326">
            <v>29747</v>
          </cell>
          <cell r="C5326" t="str">
            <v>UND</v>
          </cell>
          <cell r="D5326">
            <v>35696.400000000001</v>
          </cell>
          <cell r="E5326">
            <v>5711.424</v>
          </cell>
          <cell r="F5326">
            <v>41408</v>
          </cell>
        </row>
        <row r="5327">
          <cell r="A5327" t="str">
            <v>TRANSFORMADOR CORRIENTE  500/5 A TAIT</v>
          </cell>
          <cell r="B5327">
            <v>156000</v>
          </cell>
          <cell r="C5327" t="str">
            <v>UND</v>
          </cell>
          <cell r="D5327">
            <v>187200</v>
          </cell>
          <cell r="E5327">
            <v>29952</v>
          </cell>
          <cell r="F5327">
            <v>217152</v>
          </cell>
        </row>
        <row r="5328">
          <cell r="A5328" t="str">
            <v>TRANSFORMADOR CORRIENTE  800/5 A</v>
          </cell>
          <cell r="B5328">
            <v>65371</v>
          </cell>
          <cell r="C5328" t="str">
            <v>UND</v>
          </cell>
          <cell r="D5328">
            <v>78445.2</v>
          </cell>
          <cell r="E5328">
            <v>12551.232</v>
          </cell>
          <cell r="F5328">
            <v>90996</v>
          </cell>
        </row>
        <row r="5329">
          <cell r="A5329" t="str">
            <v>TRANSFORMADOR CORRIENTE 200/5A  TAIT</v>
          </cell>
          <cell r="B5329">
            <v>156000</v>
          </cell>
          <cell r="C5329" t="str">
            <v>UND</v>
          </cell>
          <cell r="D5329">
            <v>187200</v>
          </cell>
          <cell r="E5329">
            <v>29952</v>
          </cell>
          <cell r="F5329">
            <v>217152</v>
          </cell>
        </row>
        <row r="5330">
          <cell r="A5330" t="str">
            <v>TRANSFORMADOR CORRIENTE 400/5A  TAIT</v>
          </cell>
          <cell r="B5330">
            <v>156000</v>
          </cell>
          <cell r="C5330" t="str">
            <v>UND</v>
          </cell>
          <cell r="D5330">
            <v>187200</v>
          </cell>
          <cell r="E5330">
            <v>29952</v>
          </cell>
          <cell r="F5330">
            <v>217152</v>
          </cell>
        </row>
        <row r="5331">
          <cell r="A5331" t="str">
            <v>TRANSFORMADOR CORRIENTE 600/5A ARTECHE</v>
          </cell>
          <cell r="B5331">
            <v>156000</v>
          </cell>
          <cell r="C5331" t="str">
            <v>UND</v>
          </cell>
          <cell r="D5331">
            <v>187200</v>
          </cell>
          <cell r="E5331">
            <v>29952</v>
          </cell>
          <cell r="F5331">
            <v>217152</v>
          </cell>
        </row>
        <row r="5332">
          <cell r="A5332" t="str">
            <v>TRANSFORMADOR CORRIENTE 600/5A TAIT</v>
          </cell>
          <cell r="B5332">
            <v>156000</v>
          </cell>
          <cell r="C5332" t="str">
            <v>UND</v>
          </cell>
          <cell r="D5332">
            <v>187200</v>
          </cell>
          <cell r="E5332">
            <v>29952</v>
          </cell>
          <cell r="F5332">
            <v>217152</v>
          </cell>
        </row>
        <row r="5333">
          <cell r="A5333" t="str">
            <v>TRANSFORMADOR DE POTENCIAL 123KV/115KV</v>
          </cell>
          <cell r="B5333">
            <v>10227242</v>
          </cell>
          <cell r="C5333" t="str">
            <v>UND</v>
          </cell>
          <cell r="D5333">
            <v>12272690.4</v>
          </cell>
          <cell r="E5333">
            <v>1963630.4640000002</v>
          </cell>
          <cell r="F5333">
            <v>14236321</v>
          </cell>
        </row>
        <row r="5334">
          <cell r="A5334" t="str">
            <v>TRANSFORMADOR INTENSIDAD 200/5 CORRENTCO</v>
          </cell>
          <cell r="B5334">
            <v>28000</v>
          </cell>
          <cell r="C5334" t="str">
            <v>UND</v>
          </cell>
          <cell r="D5334">
            <v>33600</v>
          </cell>
          <cell r="E5334">
            <v>5376</v>
          </cell>
          <cell r="F5334">
            <v>38976</v>
          </cell>
        </row>
        <row r="5335">
          <cell r="A5335" t="str">
            <v>TRASNFERENCIA AUTOMATICA CARGA PLANTA</v>
          </cell>
          <cell r="B5335">
            <v>10173084</v>
          </cell>
          <cell r="C5335" t="str">
            <v>UND</v>
          </cell>
          <cell r="D5335">
            <v>12207700.799999999</v>
          </cell>
          <cell r="E5335">
            <v>1953232.1279999998</v>
          </cell>
          <cell r="F5335">
            <v>14160933</v>
          </cell>
        </row>
        <row r="5336">
          <cell r="A5336" t="str">
            <v>TRFO TRIFASICO 75KVA 13200/220-127V POU</v>
          </cell>
          <cell r="B5336">
            <v>5000000</v>
          </cell>
          <cell r="C5336" t="str">
            <v>UND</v>
          </cell>
          <cell r="D5336">
            <v>6000000</v>
          </cell>
          <cell r="E5336">
            <v>960000</v>
          </cell>
          <cell r="F5336">
            <v>6960000</v>
          </cell>
        </row>
        <row r="5337">
          <cell r="A5337" t="str">
            <v>TRITUBO 11/4</v>
          </cell>
          <cell r="B5337">
            <v>3000</v>
          </cell>
          <cell r="C5337" t="str">
            <v>UND</v>
          </cell>
          <cell r="D5337">
            <v>3600</v>
          </cell>
          <cell r="E5337">
            <v>576</v>
          </cell>
          <cell r="F5337">
            <v>4176</v>
          </cell>
        </row>
        <row r="5338">
          <cell r="A5338" t="str">
            <v>TRMINAL PANDUIT ROJO PIN</v>
          </cell>
          <cell r="B5338">
            <v>110</v>
          </cell>
          <cell r="C5338" t="str">
            <v>UND</v>
          </cell>
          <cell r="D5338">
            <v>132</v>
          </cell>
          <cell r="E5338">
            <v>21.12</v>
          </cell>
          <cell r="F5338">
            <v>153</v>
          </cell>
        </row>
        <row r="5339">
          <cell r="A5339" t="str">
            <v>TUBO BIAX  DE 2X40W MERCURIO</v>
          </cell>
          <cell r="B5339">
            <v>13800</v>
          </cell>
          <cell r="C5339" t="str">
            <v>UND</v>
          </cell>
          <cell r="D5339">
            <v>16560</v>
          </cell>
          <cell r="E5339">
            <v>2649.6</v>
          </cell>
          <cell r="F5339">
            <v>19210</v>
          </cell>
        </row>
        <row r="5340">
          <cell r="A5340" t="str">
            <v>TUBO CERRAMIENTO NEGRO 2" X 6 METROS.090</v>
          </cell>
          <cell r="B5340">
            <v>22850</v>
          </cell>
          <cell r="C5340" t="str">
            <v>TUBO</v>
          </cell>
          <cell r="D5340">
            <v>27420</v>
          </cell>
          <cell r="E5340">
            <v>4387.2</v>
          </cell>
          <cell r="F5340">
            <v>31807</v>
          </cell>
        </row>
        <row r="5341">
          <cell r="A5341" t="str">
            <v>TUBO CIRCULAR DE 22W</v>
          </cell>
          <cell r="B5341">
            <v>3100</v>
          </cell>
          <cell r="C5341" t="str">
            <v>TUBO</v>
          </cell>
          <cell r="D5341">
            <v>3720</v>
          </cell>
          <cell r="E5341">
            <v>595.20000000000005</v>
          </cell>
          <cell r="F5341">
            <v>4315</v>
          </cell>
        </row>
        <row r="5342">
          <cell r="A5342" t="str">
            <v>TUBO CONDUIT  PVC 1" X 3 MTS SIN MARCA</v>
          </cell>
          <cell r="B5342">
            <v>9526</v>
          </cell>
          <cell r="C5342" t="str">
            <v>TUBO</v>
          </cell>
          <cell r="D5342">
            <v>11431.199999999999</v>
          </cell>
          <cell r="E5342">
            <v>1828.992</v>
          </cell>
          <cell r="F5342">
            <v>13260</v>
          </cell>
        </row>
        <row r="5343">
          <cell r="A5343" t="str">
            <v>TUBO CONDUIT 1" 3MTS EMT</v>
          </cell>
          <cell r="B5343">
            <v>6050</v>
          </cell>
          <cell r="C5343" t="str">
            <v>TUBO</v>
          </cell>
          <cell r="D5343">
            <v>7260</v>
          </cell>
          <cell r="E5343">
            <v>1161.6000000000001</v>
          </cell>
          <cell r="F5343">
            <v>8422</v>
          </cell>
        </row>
        <row r="5344">
          <cell r="A5344" t="str">
            <v>TUBO CONDUIT 1/2" 3MTS EMT</v>
          </cell>
          <cell r="B5344">
            <v>2745</v>
          </cell>
          <cell r="C5344" t="str">
            <v>TUBO</v>
          </cell>
          <cell r="D5344">
            <v>3294</v>
          </cell>
          <cell r="E5344">
            <v>527.04</v>
          </cell>
          <cell r="F5344">
            <v>3821</v>
          </cell>
        </row>
        <row r="5345">
          <cell r="A5345" t="str">
            <v>TUBO CONDUIT 11/2" 3MTS EMT</v>
          </cell>
          <cell r="B5345">
            <v>11501</v>
          </cell>
          <cell r="C5345" t="str">
            <v>TUBO</v>
          </cell>
          <cell r="D5345">
            <v>13801.199999999999</v>
          </cell>
          <cell r="E5345">
            <v>2208.192</v>
          </cell>
          <cell r="F5345">
            <v>16009</v>
          </cell>
        </row>
        <row r="5346">
          <cell r="A5346" t="str">
            <v>TUBO CONDUIT 11/4" 3MTS EMT</v>
          </cell>
          <cell r="B5346">
            <v>9103</v>
          </cell>
          <cell r="C5346" t="str">
            <v>TUBO</v>
          </cell>
          <cell r="D5346">
            <v>10923.6</v>
          </cell>
          <cell r="E5346">
            <v>1747.7760000000001</v>
          </cell>
          <cell r="F5346">
            <v>12671</v>
          </cell>
        </row>
        <row r="5347">
          <cell r="A5347" t="str">
            <v>TUBO CONDUIT 2 1/2" 3MTS EMT</v>
          </cell>
          <cell r="B5347">
            <v>15000</v>
          </cell>
          <cell r="C5347" t="str">
            <v>TUBO</v>
          </cell>
          <cell r="D5347">
            <v>18000</v>
          </cell>
          <cell r="E5347">
            <v>2880</v>
          </cell>
          <cell r="F5347">
            <v>20880</v>
          </cell>
        </row>
        <row r="5348">
          <cell r="A5348" t="str">
            <v>TUBO CONDUIT 2" 3MTS EMT</v>
          </cell>
          <cell r="B5348">
            <v>13750</v>
          </cell>
          <cell r="C5348" t="str">
            <v>ML</v>
          </cell>
          <cell r="D5348">
            <v>16500</v>
          </cell>
          <cell r="E5348">
            <v>2640</v>
          </cell>
          <cell r="F5348">
            <v>19140</v>
          </cell>
        </row>
        <row r="5349">
          <cell r="A5349" t="str">
            <v>TUBO CONDUIT 3/4" 3MTS EMT</v>
          </cell>
          <cell r="B5349">
            <v>3476</v>
          </cell>
          <cell r="C5349" t="str">
            <v>ML</v>
          </cell>
          <cell r="D5349">
            <v>4171.2</v>
          </cell>
          <cell r="E5349">
            <v>667.39199999999994</v>
          </cell>
          <cell r="F5349">
            <v>4839</v>
          </cell>
        </row>
        <row r="5350">
          <cell r="A5350" t="str">
            <v>TUBO CONDUIT PVC 1" X 3 MTS</v>
          </cell>
          <cell r="B5350">
            <v>6159</v>
          </cell>
          <cell r="C5350" t="str">
            <v>ML</v>
          </cell>
          <cell r="D5350">
            <v>7390.7999999999993</v>
          </cell>
          <cell r="E5350">
            <v>1182.528</v>
          </cell>
          <cell r="F5350">
            <v>8573</v>
          </cell>
        </row>
        <row r="5351">
          <cell r="A5351" t="str">
            <v>TUBO CONDUIT PVC 1/2" X 3 MTS</v>
          </cell>
          <cell r="B5351">
            <v>3398</v>
          </cell>
          <cell r="C5351" t="str">
            <v>ML</v>
          </cell>
          <cell r="D5351">
            <v>4077.6</v>
          </cell>
          <cell r="E5351">
            <v>652.41600000000005</v>
          </cell>
          <cell r="F5351">
            <v>4730</v>
          </cell>
        </row>
        <row r="5352">
          <cell r="A5352" t="str">
            <v>TUBO CONDUIT PVC 11/2" X 3 MTS</v>
          </cell>
          <cell r="B5352">
            <v>12139</v>
          </cell>
          <cell r="C5352" t="str">
            <v>ML</v>
          </cell>
          <cell r="D5352">
            <v>14566.8</v>
          </cell>
          <cell r="E5352">
            <v>2330.6880000000001</v>
          </cell>
          <cell r="F5352">
            <v>16897</v>
          </cell>
        </row>
        <row r="5353">
          <cell r="A5353" t="str">
            <v>TUBO CONDUIT PVC 11/2" X 3 MTS SIN MARCA</v>
          </cell>
          <cell r="B5353">
            <v>12139</v>
          </cell>
          <cell r="C5353" t="str">
            <v>TUBO</v>
          </cell>
          <cell r="D5353">
            <v>14566.8</v>
          </cell>
          <cell r="E5353">
            <v>2330.6880000000001</v>
          </cell>
          <cell r="F5353">
            <v>16897</v>
          </cell>
        </row>
        <row r="5354">
          <cell r="A5354" t="str">
            <v>TUBO CONDUIT PVC 11/4" X 3 MTS</v>
          </cell>
          <cell r="B5354">
            <v>9526</v>
          </cell>
          <cell r="C5354" t="str">
            <v>TUBO</v>
          </cell>
          <cell r="D5354">
            <v>11431.199999999999</v>
          </cell>
          <cell r="E5354">
            <v>1828.992</v>
          </cell>
          <cell r="F5354">
            <v>13260</v>
          </cell>
        </row>
        <row r="5355">
          <cell r="A5355" t="str">
            <v>TUBO CONDUIT PVC 2" X 3 MTS</v>
          </cell>
          <cell r="B5355">
            <v>18675</v>
          </cell>
          <cell r="C5355" t="str">
            <v>TUBO</v>
          </cell>
          <cell r="D5355">
            <v>22410</v>
          </cell>
          <cell r="E5355">
            <v>3585.6</v>
          </cell>
          <cell r="F5355">
            <v>25996</v>
          </cell>
        </row>
        <row r="5356">
          <cell r="A5356" t="str">
            <v>TUBO CONDUIT PVC 2"X 3 MTS TIPO PESADO</v>
          </cell>
          <cell r="B5356">
            <v>21127</v>
          </cell>
          <cell r="C5356" t="str">
            <v>TUBO</v>
          </cell>
          <cell r="D5356">
            <v>25352.399999999998</v>
          </cell>
          <cell r="E5356">
            <v>4056.3839999999996</v>
          </cell>
          <cell r="F5356">
            <v>29409</v>
          </cell>
        </row>
        <row r="5357">
          <cell r="A5357" t="str">
            <v>TUBO CONDUIT PVC 3" X 3 MTS</v>
          </cell>
          <cell r="B5357">
            <v>23995</v>
          </cell>
          <cell r="C5357" t="str">
            <v>TUBO</v>
          </cell>
          <cell r="D5357">
            <v>28794</v>
          </cell>
          <cell r="E5357">
            <v>4607.04</v>
          </cell>
          <cell r="F5357">
            <v>33401</v>
          </cell>
        </row>
        <row r="5358">
          <cell r="A5358" t="str">
            <v>TUBO CONDUIT PVC 3" X 3 MTS TIPO PESADO</v>
          </cell>
          <cell r="B5358">
            <v>42500</v>
          </cell>
          <cell r="C5358" t="str">
            <v>ML</v>
          </cell>
          <cell r="D5358">
            <v>51000</v>
          </cell>
          <cell r="E5358">
            <v>8160</v>
          </cell>
          <cell r="F5358">
            <v>59160</v>
          </cell>
        </row>
        <row r="5359">
          <cell r="A5359" t="str">
            <v>TUBO CONDUIT PVC 4" X 3 MTS TIPO PESADO</v>
          </cell>
          <cell r="B5359">
            <v>84600</v>
          </cell>
          <cell r="C5359" t="str">
            <v>ML</v>
          </cell>
          <cell r="D5359">
            <v>101520</v>
          </cell>
          <cell r="E5359">
            <v>16243.2</v>
          </cell>
          <cell r="F5359">
            <v>117763</v>
          </cell>
        </row>
        <row r="5360">
          <cell r="A5360" t="str">
            <v>TUBO CONDUIT PVC 3/4" X 3 MTS</v>
          </cell>
          <cell r="B5360">
            <v>4444</v>
          </cell>
          <cell r="C5360" t="str">
            <v>TUBO</v>
          </cell>
          <cell r="D5360">
            <v>5332.8</v>
          </cell>
          <cell r="E5360">
            <v>853.24800000000005</v>
          </cell>
          <cell r="F5360">
            <v>6186</v>
          </cell>
        </row>
        <row r="5361">
          <cell r="A5361" t="str">
            <v>TUBO DE CU 5/8"</v>
          </cell>
          <cell r="B5361">
            <v>12000</v>
          </cell>
          <cell r="C5361" t="str">
            <v>ML</v>
          </cell>
          <cell r="D5361">
            <v>14400</v>
          </cell>
          <cell r="E5361">
            <v>2304</v>
          </cell>
          <cell r="F5361">
            <v>16704</v>
          </cell>
        </row>
        <row r="5362">
          <cell r="A5362" t="str">
            <v>TUBO DE CU 3/8"</v>
          </cell>
          <cell r="B5362">
            <v>9000</v>
          </cell>
          <cell r="C5362" t="str">
            <v>ML</v>
          </cell>
          <cell r="D5362">
            <v>10800</v>
          </cell>
          <cell r="E5362">
            <v>1728</v>
          </cell>
          <cell r="F5362">
            <v>12528</v>
          </cell>
        </row>
        <row r="5363">
          <cell r="A5363" t="str">
            <v>TUBO EN CAUCHO 2/0 - 500KCM</v>
          </cell>
          <cell r="B5363">
            <v>25582</v>
          </cell>
          <cell r="C5363" t="str">
            <v>TUBO</v>
          </cell>
          <cell r="D5363">
            <v>30698.399999999998</v>
          </cell>
          <cell r="E5363">
            <v>4911.7439999999997</v>
          </cell>
          <cell r="F5363">
            <v>35610</v>
          </cell>
        </row>
        <row r="5364">
          <cell r="A5364" t="str">
            <v>TUBO EN CAUCHO 8425-7</v>
          </cell>
          <cell r="B5364">
            <v>25582</v>
          </cell>
          <cell r="C5364" t="str">
            <v>TUBO</v>
          </cell>
          <cell r="D5364">
            <v>30698.399999999998</v>
          </cell>
          <cell r="E5364">
            <v>4911.7439999999997</v>
          </cell>
          <cell r="F5364">
            <v>35610</v>
          </cell>
        </row>
        <row r="5365">
          <cell r="A5365" t="str">
            <v>TUBO EN CAUCHO 8425-9</v>
          </cell>
          <cell r="B5365">
            <v>25582</v>
          </cell>
          <cell r="C5365" t="str">
            <v>TUBO</v>
          </cell>
          <cell r="D5365">
            <v>30698.399999999998</v>
          </cell>
          <cell r="E5365">
            <v>4911.7439999999997</v>
          </cell>
          <cell r="F5365">
            <v>35610</v>
          </cell>
        </row>
        <row r="5366">
          <cell r="A5366" t="str">
            <v>TUBO EN CAUCHO RUBATE</v>
          </cell>
          <cell r="B5366">
            <v>6000</v>
          </cell>
          <cell r="C5366" t="str">
            <v>ML</v>
          </cell>
          <cell r="D5366">
            <v>7200</v>
          </cell>
          <cell r="E5366">
            <v>1152</v>
          </cell>
          <cell r="F5366">
            <v>8352</v>
          </cell>
        </row>
        <row r="5367">
          <cell r="A5367" t="str">
            <v>TUBO ENCOGIBLE AL CALOR DE 1" (30.48MTS)</v>
          </cell>
          <cell r="B5367">
            <v>13762</v>
          </cell>
          <cell r="C5367" t="str">
            <v>TUBO</v>
          </cell>
          <cell r="D5367">
            <v>16514.399999999998</v>
          </cell>
          <cell r="E5367">
            <v>2642.3039999999996</v>
          </cell>
          <cell r="F5367">
            <v>19157</v>
          </cell>
        </row>
        <row r="5368">
          <cell r="A5368" t="str">
            <v>TUBO ENCOGIBLE AL CALOR DE 1/2" (60.96MT</v>
          </cell>
          <cell r="B5368">
            <v>7707</v>
          </cell>
          <cell r="C5368" t="str">
            <v>TUBO</v>
          </cell>
          <cell r="D5368">
            <v>9248.4</v>
          </cell>
          <cell r="E5368">
            <v>1479.7439999999999</v>
          </cell>
          <cell r="F5368">
            <v>10728</v>
          </cell>
        </row>
        <row r="5369">
          <cell r="A5369" t="str">
            <v>TUBO ENCOGIBLE AL CALOR DE 1/4" (60.96MT</v>
          </cell>
          <cell r="B5369">
            <v>6851</v>
          </cell>
          <cell r="C5369" t="str">
            <v>TUBO</v>
          </cell>
          <cell r="D5369">
            <v>8221.1999999999989</v>
          </cell>
          <cell r="E5369">
            <v>1315.3919999999998</v>
          </cell>
          <cell r="F5369">
            <v>9537</v>
          </cell>
        </row>
        <row r="5370">
          <cell r="A5370" t="str">
            <v>TUBO ENCOGIBLE AL CALOR DE 11/6" (304.80</v>
          </cell>
          <cell r="B5370">
            <v>4865</v>
          </cell>
          <cell r="C5370" t="str">
            <v>TUBO</v>
          </cell>
          <cell r="D5370">
            <v>5838</v>
          </cell>
          <cell r="E5370">
            <v>934.08</v>
          </cell>
          <cell r="F5370">
            <v>6772</v>
          </cell>
        </row>
        <row r="5371">
          <cell r="A5371" t="str">
            <v>TUBO ENCOGIBLE AL CALOR DE 2" (15.24MTS)</v>
          </cell>
          <cell r="B5371">
            <v>59637</v>
          </cell>
          <cell r="C5371" t="str">
            <v>TUBO</v>
          </cell>
          <cell r="D5371">
            <v>71564.399999999994</v>
          </cell>
          <cell r="E5371">
            <v>11450.304</v>
          </cell>
          <cell r="F5371">
            <v>83015</v>
          </cell>
        </row>
        <row r="5372">
          <cell r="A5372" t="str">
            <v>TUBO ENCOGIBLE AL CALOR DE 3" (15.24MTS)</v>
          </cell>
          <cell r="B5372">
            <v>59637</v>
          </cell>
          <cell r="C5372" t="str">
            <v>TUBO</v>
          </cell>
          <cell r="D5372">
            <v>71564.399999999994</v>
          </cell>
          <cell r="E5372">
            <v>11450.304</v>
          </cell>
          <cell r="F5372">
            <v>83015</v>
          </cell>
        </row>
        <row r="5373">
          <cell r="A5373" t="str">
            <v>TUBO ENCOGIBLE AL CALOR DE 3/16" (76.20M</v>
          </cell>
          <cell r="B5373">
            <v>4880</v>
          </cell>
          <cell r="C5373" t="str">
            <v>TUBO</v>
          </cell>
          <cell r="D5373">
            <v>5856</v>
          </cell>
          <cell r="E5373">
            <v>936.96</v>
          </cell>
          <cell r="F5373">
            <v>6793</v>
          </cell>
        </row>
        <row r="5374">
          <cell r="A5374" t="str">
            <v>TUBO ENCOGIBLE AL CALOR DE 3/4" (60.96MT</v>
          </cell>
          <cell r="B5374">
            <v>9083</v>
          </cell>
          <cell r="C5374" t="str">
            <v>TUBO</v>
          </cell>
          <cell r="D5374">
            <v>10899.6</v>
          </cell>
          <cell r="E5374">
            <v>1743.9360000000001</v>
          </cell>
          <cell r="F5374">
            <v>12644</v>
          </cell>
        </row>
        <row r="5375">
          <cell r="A5375" t="str">
            <v>TUBO FIBRA VULCANIZADA DIA.7MMX12CMS</v>
          </cell>
          <cell r="B5375">
            <v>210</v>
          </cell>
          <cell r="C5375" t="str">
            <v>TUBO</v>
          </cell>
          <cell r="D5375">
            <v>252</v>
          </cell>
          <cell r="E5375">
            <v>40.32</v>
          </cell>
          <cell r="F5375">
            <v>292</v>
          </cell>
        </row>
        <row r="5376">
          <cell r="A5376" t="str">
            <v>TUBO FLORESCENTE DE 15W</v>
          </cell>
          <cell r="B5376">
            <v>2994.60009765625</v>
          </cell>
          <cell r="C5376" t="str">
            <v>TUBO</v>
          </cell>
          <cell r="D5376">
            <v>3593.5201171875001</v>
          </cell>
          <cell r="E5376">
            <v>574.96321875000001</v>
          </cell>
          <cell r="F5376">
            <v>4168</v>
          </cell>
        </row>
        <row r="5377">
          <cell r="A5377" t="str">
            <v>TUBO FLORESCENTE DE 20W</v>
          </cell>
          <cell r="B5377">
            <v>3285.80004882813</v>
          </cell>
          <cell r="C5377" t="str">
            <v>TUBO</v>
          </cell>
          <cell r="D5377">
            <v>3942.960058593756</v>
          </cell>
          <cell r="E5377">
            <v>630.87360937500102</v>
          </cell>
          <cell r="F5377">
            <v>4574</v>
          </cell>
        </row>
        <row r="5378">
          <cell r="A5378" t="str">
            <v>TUBO FLORESCENTE DE 40W</v>
          </cell>
          <cell r="B5378">
            <v>2520</v>
          </cell>
          <cell r="C5378" t="str">
            <v>TUBO</v>
          </cell>
          <cell r="D5378">
            <v>3024</v>
          </cell>
          <cell r="E5378">
            <v>483.84000000000003</v>
          </cell>
          <cell r="F5378">
            <v>3508</v>
          </cell>
        </row>
        <row r="5379">
          <cell r="A5379" t="str">
            <v>TUBO FLUORESCENTE DE 32W T8 FPX41</v>
          </cell>
          <cell r="B5379">
            <v>4700</v>
          </cell>
          <cell r="C5379" t="str">
            <v>TUBO</v>
          </cell>
          <cell r="D5379">
            <v>5640</v>
          </cell>
          <cell r="E5379">
            <v>902.4</v>
          </cell>
          <cell r="F5379">
            <v>6542</v>
          </cell>
        </row>
        <row r="5380">
          <cell r="A5380" t="str">
            <v>TUBO FLUORESCENTE DE 48W</v>
          </cell>
          <cell r="B5380">
            <v>2810</v>
          </cell>
          <cell r="C5380" t="str">
            <v>TUBO</v>
          </cell>
          <cell r="D5380">
            <v>3372</v>
          </cell>
          <cell r="E5380">
            <v>539.52</v>
          </cell>
          <cell r="F5380">
            <v>3912</v>
          </cell>
        </row>
        <row r="5381">
          <cell r="A5381" t="str">
            <v>TUBO FLUORESCENTE EN U DE 40W</v>
          </cell>
          <cell r="B5381">
            <v>7000</v>
          </cell>
          <cell r="C5381" t="str">
            <v>TUBO</v>
          </cell>
          <cell r="D5381">
            <v>8400</v>
          </cell>
          <cell r="E5381">
            <v>1344</v>
          </cell>
          <cell r="F5381">
            <v>9744</v>
          </cell>
        </row>
        <row r="5382">
          <cell r="A5382" t="str">
            <v>TUBO FLUORESCENTE STANDAR F 30W 154 T8</v>
          </cell>
          <cell r="B5382">
            <v>4510</v>
          </cell>
          <cell r="C5382" t="str">
            <v>TUBO</v>
          </cell>
          <cell r="D5382">
            <v>5412</v>
          </cell>
          <cell r="E5382">
            <v>865.92000000000007</v>
          </cell>
          <cell r="F5382">
            <v>6278</v>
          </cell>
        </row>
        <row r="5383">
          <cell r="A5383" t="str">
            <v>TUBO GALVANIZADO EXTRAPESADO 3iX3MTS</v>
          </cell>
          <cell r="B5383">
            <v>75603</v>
          </cell>
          <cell r="C5383" t="str">
            <v>TUBO</v>
          </cell>
          <cell r="D5383">
            <v>90723.599999999991</v>
          </cell>
          <cell r="E5383">
            <v>14515.775999999998</v>
          </cell>
          <cell r="F5383">
            <v>105239</v>
          </cell>
        </row>
        <row r="5384">
          <cell r="A5384" t="str">
            <v>TUBO GALVANIZADO EXTRAPESADO 4"X3MTS</v>
          </cell>
          <cell r="B5384">
            <v>250000</v>
          </cell>
          <cell r="C5384" t="str">
            <v>TUBO</v>
          </cell>
          <cell r="D5384">
            <v>300000</v>
          </cell>
          <cell r="E5384">
            <v>48000</v>
          </cell>
          <cell r="F5384">
            <v>348000</v>
          </cell>
        </row>
        <row r="5385">
          <cell r="A5385" t="str">
            <v>TUBO GALVANIZADO EXTRAPESADO 6iX3MTS</v>
          </cell>
          <cell r="B5385">
            <v>252135</v>
          </cell>
          <cell r="C5385" t="str">
            <v>TUBO</v>
          </cell>
          <cell r="D5385">
            <v>302562</v>
          </cell>
          <cell r="E5385">
            <v>48409.919999999998</v>
          </cell>
          <cell r="F5385">
            <v>350972</v>
          </cell>
        </row>
        <row r="5386">
          <cell r="A5386" t="str">
            <v>TUBO GALVANIZADO PESADO 1"X3MTS SIMELCA</v>
          </cell>
          <cell r="B5386">
            <v>13314.400390624998</v>
          </cell>
          <cell r="C5386" t="str">
            <v>TUBO</v>
          </cell>
          <cell r="D5386">
            <v>15977.280468749997</v>
          </cell>
          <cell r="E5386">
            <v>2556.3648749999998</v>
          </cell>
          <cell r="F5386">
            <v>18534</v>
          </cell>
        </row>
        <row r="5387">
          <cell r="A5387" t="str">
            <v>TUBO GALVANIZADO PESADO 1/2iX3MTS</v>
          </cell>
          <cell r="B5387">
            <v>7500</v>
          </cell>
          <cell r="C5387" t="str">
            <v>ML</v>
          </cell>
          <cell r="D5387">
            <v>9000</v>
          </cell>
          <cell r="E5387">
            <v>1440</v>
          </cell>
          <cell r="F5387">
            <v>10440</v>
          </cell>
          <cell r="H5387" t="str">
            <v xml:space="preserve"> </v>
          </cell>
        </row>
        <row r="5388">
          <cell r="A5388" t="str">
            <v>TUBO GALVANIZADO PESADO 11/2iX3MTS</v>
          </cell>
          <cell r="B5388">
            <v>27621</v>
          </cell>
          <cell r="C5388" t="str">
            <v>TUBO</v>
          </cell>
          <cell r="D5388">
            <v>33145.199999999997</v>
          </cell>
          <cell r="E5388">
            <v>5303.232</v>
          </cell>
          <cell r="F5388">
            <v>38448</v>
          </cell>
        </row>
        <row r="5389">
          <cell r="A5389" t="str">
            <v>TUBO GALVANIZADO PESADO 11/4iX3MTS</v>
          </cell>
          <cell r="B5389">
            <v>22087</v>
          </cell>
          <cell r="C5389" t="str">
            <v>TUBO</v>
          </cell>
          <cell r="D5389">
            <v>26504.399999999998</v>
          </cell>
          <cell r="E5389">
            <v>4240.7039999999997</v>
          </cell>
          <cell r="F5389">
            <v>30745</v>
          </cell>
        </row>
        <row r="5390">
          <cell r="A5390" t="str">
            <v>TUBO GALVANIZADO PESADO 1iX3MTS</v>
          </cell>
          <cell r="B5390">
            <v>17184</v>
          </cell>
          <cell r="C5390" t="str">
            <v>TUBO</v>
          </cell>
          <cell r="D5390">
            <v>20620.8</v>
          </cell>
          <cell r="E5390">
            <v>3299.328</v>
          </cell>
          <cell r="F5390">
            <v>23920</v>
          </cell>
        </row>
        <row r="5391">
          <cell r="A5391" t="str">
            <v>TUBO GALVANIZADO PESADO 2"X3 MTS</v>
          </cell>
          <cell r="B5391">
            <v>45000</v>
          </cell>
          <cell r="C5391" t="str">
            <v>TUBO</v>
          </cell>
          <cell r="D5391">
            <v>54000</v>
          </cell>
          <cell r="E5391">
            <v>8640</v>
          </cell>
          <cell r="F5391">
            <v>62640</v>
          </cell>
        </row>
        <row r="5392">
          <cell r="A5392" t="str">
            <v>TUBO GALVANIZADO PESADO 21/2"X3MTS</v>
          </cell>
          <cell r="B5392">
            <v>61097</v>
          </cell>
          <cell r="C5392" t="str">
            <v>TUBO</v>
          </cell>
          <cell r="D5392">
            <v>73316.399999999994</v>
          </cell>
          <cell r="E5392">
            <v>11730.624</v>
          </cell>
          <cell r="F5392">
            <v>85047</v>
          </cell>
        </row>
        <row r="5393">
          <cell r="A5393" t="str">
            <v>TUBO GALVANIZADO PESADO 2iX3MTS</v>
          </cell>
          <cell r="B5393">
            <v>36623</v>
          </cell>
          <cell r="C5393" t="str">
            <v>TUBO</v>
          </cell>
          <cell r="D5393">
            <v>43947.6</v>
          </cell>
          <cell r="E5393">
            <v>7031.616</v>
          </cell>
          <cell r="F5393">
            <v>50979</v>
          </cell>
        </row>
        <row r="5394">
          <cell r="A5394" t="str">
            <v>TUBO GALVANIZADO PESADO 3/4iX3MTS</v>
          </cell>
          <cell r="B5394">
            <v>11365</v>
          </cell>
          <cell r="C5394" t="str">
            <v>TUBO</v>
          </cell>
          <cell r="D5394">
            <v>13638</v>
          </cell>
          <cell r="E5394">
            <v>2182.08</v>
          </cell>
          <cell r="F5394">
            <v>15820</v>
          </cell>
        </row>
        <row r="5395">
          <cell r="A5395" t="str">
            <v>TUBO GALVANIZADO PESADO 4" X 3MTS</v>
          </cell>
          <cell r="C5395" t="str">
            <v>TUBO</v>
          </cell>
          <cell r="F5395">
            <v>0</v>
          </cell>
        </row>
        <row r="5396">
          <cell r="A5396" t="str">
            <v>TUBO GRIS 1/2iX3MTS CON ROSCA N.P.S.</v>
          </cell>
          <cell r="B5396">
            <v>6276</v>
          </cell>
          <cell r="C5396" t="str">
            <v>TUBO</v>
          </cell>
          <cell r="D5396">
            <v>7531.2</v>
          </cell>
          <cell r="E5396">
            <v>1204.992</v>
          </cell>
          <cell r="F5396">
            <v>8736</v>
          </cell>
        </row>
        <row r="5397">
          <cell r="A5397" t="str">
            <v>TUBO GRIS 11/2iX3MTS CON ROSCA N.P.S.</v>
          </cell>
          <cell r="B5397">
            <v>21968</v>
          </cell>
          <cell r="C5397" t="str">
            <v>TUBO</v>
          </cell>
          <cell r="D5397">
            <v>26361.599999999999</v>
          </cell>
          <cell r="E5397">
            <v>4217.8559999999998</v>
          </cell>
          <cell r="F5397">
            <v>30579</v>
          </cell>
        </row>
        <row r="5398">
          <cell r="A5398" t="str">
            <v>TUBO GRIS 11/4iX3MTS CON ROSCA N.P.S.</v>
          </cell>
          <cell r="B5398">
            <v>16445</v>
          </cell>
          <cell r="C5398" t="str">
            <v>TUBO</v>
          </cell>
          <cell r="D5398">
            <v>19734</v>
          </cell>
          <cell r="E5398">
            <v>3157.44</v>
          </cell>
          <cell r="F5398">
            <v>22891</v>
          </cell>
        </row>
        <row r="5399">
          <cell r="A5399" t="str">
            <v>TUBO GRIS 1iX3MTS CON ROSCA N.P.S.</v>
          </cell>
          <cell r="B5399">
            <v>13327</v>
          </cell>
          <cell r="C5399" t="str">
            <v>TUBO</v>
          </cell>
          <cell r="D5399">
            <v>15992.4</v>
          </cell>
          <cell r="E5399">
            <v>2558.7840000000001</v>
          </cell>
          <cell r="F5399">
            <v>18551</v>
          </cell>
        </row>
        <row r="5400">
          <cell r="A5400" t="str">
            <v>TUBO GRIS 21/2iX3MTS CON ROSCA N.P.S.</v>
          </cell>
          <cell r="B5400">
            <v>42425</v>
          </cell>
          <cell r="C5400" t="str">
            <v>TUBO</v>
          </cell>
          <cell r="D5400">
            <v>50910</v>
          </cell>
          <cell r="E5400">
            <v>8145.6</v>
          </cell>
          <cell r="F5400">
            <v>59056</v>
          </cell>
        </row>
        <row r="5401">
          <cell r="A5401" t="str">
            <v>TUBO GRIS 2iX3MTS CON ROSCA N.P.S.</v>
          </cell>
          <cell r="B5401">
            <v>27102</v>
          </cell>
          <cell r="C5401" t="str">
            <v>TUBO</v>
          </cell>
          <cell r="D5401">
            <v>32522.399999999998</v>
          </cell>
          <cell r="E5401">
            <v>5203.5839999999998</v>
          </cell>
          <cell r="F5401">
            <v>37726</v>
          </cell>
        </row>
        <row r="5402">
          <cell r="A5402" t="str">
            <v>TUBO GRIS 3/4iX3MTS CON ROSCA N.P.S.</v>
          </cell>
          <cell r="B5402">
            <v>8293</v>
          </cell>
          <cell r="C5402" t="str">
            <v>TUBO</v>
          </cell>
          <cell r="D5402">
            <v>9951.6</v>
          </cell>
          <cell r="E5402">
            <v>1592.2560000000001</v>
          </cell>
          <cell r="F5402">
            <v>11544</v>
          </cell>
        </row>
        <row r="5403">
          <cell r="A5403" t="str">
            <v>TUBO GRIS 3iX3MTS CON ROSCA N.P.S.</v>
          </cell>
          <cell r="B5403">
            <v>51272</v>
          </cell>
          <cell r="C5403" t="str">
            <v>TUBO</v>
          </cell>
          <cell r="D5403">
            <v>61526.399999999994</v>
          </cell>
          <cell r="E5403">
            <v>9844.2240000000002</v>
          </cell>
          <cell r="F5403">
            <v>71371</v>
          </cell>
        </row>
        <row r="5404">
          <cell r="A5404" t="str">
            <v>TUBO GRIS 4iX3MTS CON ROSCA N.P.S.</v>
          </cell>
          <cell r="B5404">
            <v>71941</v>
          </cell>
          <cell r="C5404" t="str">
            <v>TUBO</v>
          </cell>
          <cell r="D5404">
            <v>86329.2</v>
          </cell>
          <cell r="E5404">
            <v>13812.672</v>
          </cell>
          <cell r="F5404">
            <v>100142</v>
          </cell>
        </row>
        <row r="5405">
          <cell r="A5405" t="str">
            <v>TUBO HALOGENO 1000W/220 SINAR</v>
          </cell>
          <cell r="B5405">
            <v>3000</v>
          </cell>
          <cell r="C5405" t="str">
            <v>TUBO</v>
          </cell>
          <cell r="D5405">
            <v>3600</v>
          </cell>
          <cell r="E5405">
            <v>576</v>
          </cell>
          <cell r="F5405">
            <v>4176</v>
          </cell>
        </row>
        <row r="5406">
          <cell r="A5406" t="str">
            <v>TUBO HALOGENO 1500W/110V</v>
          </cell>
          <cell r="B5406">
            <v>3000</v>
          </cell>
          <cell r="C5406" t="str">
            <v>TUBO</v>
          </cell>
          <cell r="D5406">
            <v>3600</v>
          </cell>
          <cell r="E5406">
            <v>576</v>
          </cell>
          <cell r="F5406">
            <v>4176</v>
          </cell>
        </row>
        <row r="5407">
          <cell r="A5407" t="str">
            <v>TUBO HALOGENO 1500W/110V FOERCY</v>
          </cell>
          <cell r="B5407">
            <v>3000</v>
          </cell>
          <cell r="C5407" t="str">
            <v>TUBO</v>
          </cell>
          <cell r="D5407">
            <v>3600</v>
          </cell>
          <cell r="E5407">
            <v>576</v>
          </cell>
          <cell r="F5407">
            <v>4176</v>
          </cell>
        </row>
        <row r="5408">
          <cell r="A5408" t="str">
            <v>TUBO HALOGENO DE 1000W 110V</v>
          </cell>
          <cell r="B5408">
            <v>3381</v>
          </cell>
          <cell r="C5408" t="str">
            <v>TUBO</v>
          </cell>
          <cell r="D5408">
            <v>4057.2</v>
          </cell>
          <cell r="E5408">
            <v>649.15199999999993</v>
          </cell>
          <cell r="F5408">
            <v>4706</v>
          </cell>
        </row>
        <row r="5409">
          <cell r="A5409" t="str">
            <v>TUBO HALOGENO DE 1500W 110V</v>
          </cell>
          <cell r="B5409">
            <v>4000</v>
          </cell>
          <cell r="C5409" t="str">
            <v>TUBO</v>
          </cell>
          <cell r="D5409">
            <v>4800</v>
          </cell>
          <cell r="E5409">
            <v>768</v>
          </cell>
          <cell r="F5409">
            <v>5568</v>
          </cell>
        </row>
        <row r="5410">
          <cell r="A5410" t="str">
            <v>TUBO HALOGENO DE 500W 110V</v>
          </cell>
          <cell r="B5410">
            <v>3200</v>
          </cell>
          <cell r="C5410" t="str">
            <v>TUBO</v>
          </cell>
          <cell r="D5410">
            <v>3840</v>
          </cell>
          <cell r="E5410">
            <v>614.4</v>
          </cell>
          <cell r="F5410">
            <v>4454</v>
          </cell>
        </row>
        <row r="5411">
          <cell r="A5411" t="str">
            <v>TUBO NEGRO 1/2iX3MTS C/ROSCA Y UNION</v>
          </cell>
          <cell r="B5411">
            <v>5862</v>
          </cell>
          <cell r="C5411" t="str">
            <v>TUBO</v>
          </cell>
          <cell r="D5411">
            <v>7034.4</v>
          </cell>
          <cell r="E5411">
            <v>1125.5039999999999</v>
          </cell>
          <cell r="F5411">
            <v>8160</v>
          </cell>
        </row>
        <row r="5412">
          <cell r="A5412" t="str">
            <v>TUBO NEGRO 11/2"X3MTS CON ROSCA Y UNION</v>
          </cell>
          <cell r="B5412">
            <v>14450</v>
          </cell>
          <cell r="C5412" t="str">
            <v>TUBO</v>
          </cell>
          <cell r="D5412">
            <v>17340</v>
          </cell>
          <cell r="E5412">
            <v>2774.4</v>
          </cell>
          <cell r="F5412">
            <v>20114</v>
          </cell>
        </row>
        <row r="5413">
          <cell r="A5413" t="str">
            <v>TUBO NEGRO 11/4"X3MTS CON ROSCA Y UNION</v>
          </cell>
          <cell r="B5413">
            <v>12282</v>
          </cell>
          <cell r="C5413" t="str">
            <v>TUBO</v>
          </cell>
          <cell r="D5413">
            <v>14738.4</v>
          </cell>
          <cell r="E5413">
            <v>2358.1439999999998</v>
          </cell>
          <cell r="F5413">
            <v>17097</v>
          </cell>
        </row>
        <row r="5414">
          <cell r="A5414" t="str">
            <v>TUBO NEGRO 1iX3MTS CON ROSCA Y UNION</v>
          </cell>
          <cell r="B5414">
            <v>11368</v>
          </cell>
          <cell r="C5414" t="str">
            <v>TUBO</v>
          </cell>
          <cell r="D5414">
            <v>13641.6</v>
          </cell>
          <cell r="E5414">
            <v>2182.6559999999999</v>
          </cell>
          <cell r="F5414">
            <v>15824</v>
          </cell>
        </row>
        <row r="5415">
          <cell r="A5415" t="str">
            <v>TUBO NEGRO 21/2X3 M CON ROSCA</v>
          </cell>
          <cell r="B5415">
            <v>42425</v>
          </cell>
          <cell r="C5415" t="str">
            <v>TUBO</v>
          </cell>
          <cell r="D5415">
            <v>50910</v>
          </cell>
          <cell r="E5415">
            <v>8145.6</v>
          </cell>
          <cell r="F5415">
            <v>59056</v>
          </cell>
        </row>
        <row r="5416">
          <cell r="A5416" t="str">
            <v>TUBO NEGRO 2iX3MTS CON ROSA Y UNION</v>
          </cell>
          <cell r="B5416">
            <v>21292</v>
          </cell>
          <cell r="C5416" t="str">
            <v>TUBO</v>
          </cell>
          <cell r="D5416">
            <v>25550.399999999998</v>
          </cell>
          <cell r="E5416">
            <v>4088.0639999999999</v>
          </cell>
          <cell r="F5416">
            <v>29638</v>
          </cell>
        </row>
        <row r="5417">
          <cell r="A5417" t="str">
            <v>TUBO NEGRO 3/4iX3M CON ROSCA Y UNION</v>
          </cell>
          <cell r="B5417">
            <v>7538</v>
          </cell>
          <cell r="C5417" t="str">
            <v>TUBO</v>
          </cell>
          <cell r="D5417">
            <v>9045.6</v>
          </cell>
          <cell r="E5417">
            <v>1447.296</v>
          </cell>
          <cell r="F5417">
            <v>10493</v>
          </cell>
        </row>
        <row r="5418">
          <cell r="A5418" t="str">
            <v>TUBO PRESION RD -21X1/2"X6MTS TIPO LIVIA</v>
          </cell>
          <cell r="B5418">
            <v>2311</v>
          </cell>
          <cell r="C5418" t="str">
            <v>TUBO</v>
          </cell>
          <cell r="D5418">
            <v>2773.2</v>
          </cell>
          <cell r="E5418">
            <v>443.71199999999999</v>
          </cell>
          <cell r="F5418">
            <v>3217</v>
          </cell>
        </row>
        <row r="5419">
          <cell r="A5419" t="str">
            <v>TUBO PRESION RDE - 9X1/2"X6 MTS TIPO PES</v>
          </cell>
          <cell r="B5419">
            <v>4136</v>
          </cell>
          <cell r="C5419" t="str">
            <v>TUBO</v>
          </cell>
          <cell r="D5419">
            <v>4963.2</v>
          </cell>
          <cell r="E5419">
            <v>794.11199999999997</v>
          </cell>
          <cell r="F5419">
            <v>5757</v>
          </cell>
        </row>
        <row r="5420">
          <cell r="A5420" t="str">
            <v>TUBO SLIM LINE DE 48W</v>
          </cell>
          <cell r="B5420">
            <v>3024</v>
          </cell>
          <cell r="C5420" t="str">
            <v>TUBO</v>
          </cell>
          <cell r="D5420">
            <v>3628.7999999999997</v>
          </cell>
          <cell r="E5420">
            <v>580.60799999999995</v>
          </cell>
          <cell r="F5420">
            <v>4209</v>
          </cell>
        </row>
        <row r="5421">
          <cell r="A5421" t="str">
            <v>TUBO SLIM LINE DE 96W</v>
          </cell>
          <cell r="B5421">
            <v>4348</v>
          </cell>
          <cell r="C5421" t="str">
            <v>TUBO</v>
          </cell>
          <cell r="D5421">
            <v>5217.5999999999995</v>
          </cell>
          <cell r="E5421">
            <v>834.81599999999992</v>
          </cell>
          <cell r="F5421">
            <v>6052</v>
          </cell>
        </row>
        <row r="5422">
          <cell r="A5422" t="str">
            <v>TUERCA OJO ALARGADO 3/4</v>
          </cell>
          <cell r="B5422">
            <v>3952</v>
          </cell>
          <cell r="C5422" t="str">
            <v>UND</v>
          </cell>
          <cell r="D5422">
            <v>4742.3999999999996</v>
          </cell>
          <cell r="E5422">
            <v>758.78399999999999</v>
          </cell>
          <cell r="F5422">
            <v>5501</v>
          </cell>
        </row>
        <row r="5423">
          <cell r="A5423" t="str">
            <v>TUERCA OJO ALARGADO 5/8</v>
          </cell>
          <cell r="B5423">
            <v>5020.39990234375</v>
          </cell>
          <cell r="C5423" t="str">
            <v>UND</v>
          </cell>
          <cell r="D5423">
            <v>6024.4798828124995</v>
          </cell>
          <cell r="E5423">
            <v>963.91678124999999</v>
          </cell>
          <cell r="F5423">
            <v>6988</v>
          </cell>
        </row>
        <row r="5424">
          <cell r="A5424" t="str">
            <v>TUERCA OJO REDONDA 1/2</v>
          </cell>
          <cell r="B5424">
            <v>3541</v>
          </cell>
          <cell r="C5424" t="str">
            <v>UND</v>
          </cell>
          <cell r="D5424">
            <v>4249.2</v>
          </cell>
          <cell r="E5424">
            <v>679.87199999999996</v>
          </cell>
          <cell r="F5424">
            <v>4929</v>
          </cell>
        </row>
        <row r="5425">
          <cell r="A5425" t="str">
            <v>TUERCA OJO REDONDA 5/8</v>
          </cell>
          <cell r="B5425">
            <v>2770</v>
          </cell>
          <cell r="C5425" t="str">
            <v>UND</v>
          </cell>
          <cell r="D5425">
            <v>3324</v>
          </cell>
          <cell r="E5425">
            <v>531.84</v>
          </cell>
          <cell r="F5425">
            <v>3856</v>
          </cell>
        </row>
        <row r="5426">
          <cell r="A5426" t="str">
            <v>U PARA GRAPA RET. TUERCA Y WASSA</v>
          </cell>
          <cell r="B5426">
            <v>750</v>
          </cell>
          <cell r="C5426" t="str">
            <v>UND</v>
          </cell>
          <cell r="D5426">
            <v>900</v>
          </cell>
          <cell r="E5426">
            <v>144</v>
          </cell>
          <cell r="F5426">
            <v>1044</v>
          </cell>
        </row>
        <row r="5427">
          <cell r="A5427" t="str">
            <v>UNIDAD DE DISPARO MA150 3P 3D</v>
          </cell>
          <cell r="B5427">
            <v>533000</v>
          </cell>
          <cell r="C5427" t="str">
            <v>UND</v>
          </cell>
          <cell r="D5427">
            <v>639600</v>
          </cell>
          <cell r="E5427">
            <v>102336</v>
          </cell>
          <cell r="F5427">
            <v>741936</v>
          </cell>
        </row>
        <row r="5428">
          <cell r="A5428" t="str">
            <v>UNIDAD DEPROTECCION INTEGRADA TPU</v>
          </cell>
          <cell r="B5428">
            <v>11748537</v>
          </cell>
          <cell r="C5428" t="str">
            <v>UND</v>
          </cell>
          <cell r="D5428">
            <v>14098244.4</v>
          </cell>
          <cell r="E5428">
            <v>2255719.1040000003</v>
          </cell>
          <cell r="F5428">
            <v>16353964</v>
          </cell>
        </row>
        <row r="5429">
          <cell r="A5429" t="str">
            <v>UNION CONDUIT EMT- 1</v>
          </cell>
          <cell r="B5429">
            <v>757</v>
          </cell>
          <cell r="C5429" t="str">
            <v>UND</v>
          </cell>
          <cell r="D5429">
            <v>908.4</v>
          </cell>
          <cell r="E5429">
            <v>145.34399999999999</v>
          </cell>
          <cell r="F5429">
            <v>1054</v>
          </cell>
        </row>
        <row r="5430">
          <cell r="A5430" t="str">
            <v>UNION CONDUIT EMT 1/2</v>
          </cell>
          <cell r="B5430">
            <v>259</v>
          </cell>
          <cell r="C5430" t="str">
            <v>UND</v>
          </cell>
          <cell r="D5430">
            <v>310.8</v>
          </cell>
          <cell r="E5430">
            <v>49.728000000000002</v>
          </cell>
          <cell r="F5430">
            <v>361</v>
          </cell>
        </row>
        <row r="5431">
          <cell r="A5431" t="str">
            <v>UNION CONDUIT EMT 3/4</v>
          </cell>
          <cell r="B5431">
            <v>435</v>
          </cell>
          <cell r="C5431" t="str">
            <v>UND</v>
          </cell>
          <cell r="D5431">
            <v>522</v>
          </cell>
          <cell r="E5431">
            <v>83.52</v>
          </cell>
          <cell r="F5431">
            <v>606</v>
          </cell>
        </row>
        <row r="5432">
          <cell r="A5432" t="str">
            <v>UNION CONDUIT GALVANIZADA 4</v>
          </cell>
          <cell r="B5432">
            <v>15557</v>
          </cell>
          <cell r="C5432" t="str">
            <v>UND</v>
          </cell>
          <cell r="D5432">
            <v>18668.399999999998</v>
          </cell>
          <cell r="E5432">
            <v>2986.9439999999995</v>
          </cell>
          <cell r="F5432">
            <v>21655</v>
          </cell>
        </row>
        <row r="5433">
          <cell r="A5433" t="str">
            <v>UNION CONDUIT PVC 1"</v>
          </cell>
          <cell r="B5433">
            <v>293</v>
          </cell>
          <cell r="C5433" t="str">
            <v>UND</v>
          </cell>
          <cell r="D5433">
            <v>351.59999999999997</v>
          </cell>
          <cell r="E5433">
            <v>56.255999999999993</v>
          </cell>
          <cell r="F5433">
            <v>408</v>
          </cell>
        </row>
        <row r="5434">
          <cell r="A5434" t="str">
            <v>UNION CONDUIT PVC 1/2"</v>
          </cell>
          <cell r="B5434">
            <v>96</v>
          </cell>
          <cell r="C5434" t="str">
            <v>UND</v>
          </cell>
          <cell r="D5434">
            <v>115.19999999999999</v>
          </cell>
          <cell r="E5434">
            <v>18.431999999999999</v>
          </cell>
          <cell r="F5434">
            <v>134</v>
          </cell>
        </row>
        <row r="5435">
          <cell r="A5435" t="str">
            <v>UNION CONDUIT PVC 11/2"</v>
          </cell>
          <cell r="B5435">
            <v>570</v>
          </cell>
          <cell r="C5435" t="str">
            <v>UND</v>
          </cell>
          <cell r="D5435">
            <v>684</v>
          </cell>
          <cell r="E5435">
            <v>109.44</v>
          </cell>
          <cell r="F5435">
            <v>793</v>
          </cell>
        </row>
        <row r="5436">
          <cell r="A5436" t="str">
            <v>UNION CONDUIT PVC 11/4"</v>
          </cell>
          <cell r="B5436">
            <v>467</v>
          </cell>
          <cell r="C5436" t="str">
            <v>UND</v>
          </cell>
          <cell r="D5436">
            <v>560.4</v>
          </cell>
          <cell r="E5436">
            <v>89.664000000000001</v>
          </cell>
          <cell r="F5436">
            <v>650</v>
          </cell>
        </row>
        <row r="5437">
          <cell r="A5437" t="str">
            <v>UNION CONDUIT PVC 2"</v>
          </cell>
          <cell r="B5437">
            <v>755</v>
          </cell>
          <cell r="C5437" t="str">
            <v>UND</v>
          </cell>
          <cell r="D5437">
            <v>906</v>
          </cell>
          <cell r="E5437">
            <v>144.96</v>
          </cell>
          <cell r="F5437">
            <v>1051</v>
          </cell>
        </row>
        <row r="5438">
          <cell r="A5438" t="str">
            <v>UNION CONDUIT PVC 3"</v>
          </cell>
          <cell r="B5438">
            <v>1858</v>
          </cell>
          <cell r="C5438" t="str">
            <v>UND</v>
          </cell>
          <cell r="D5438">
            <v>2229.6</v>
          </cell>
          <cell r="E5438">
            <v>356.73599999999999</v>
          </cell>
          <cell r="F5438">
            <v>2586</v>
          </cell>
        </row>
        <row r="5439">
          <cell r="A5439" t="str">
            <v>UNION CONDUIT PVC 3/4"</v>
          </cell>
          <cell r="B5439">
            <v>147</v>
          </cell>
          <cell r="C5439" t="str">
            <v>UND</v>
          </cell>
          <cell r="D5439">
            <v>176.4</v>
          </cell>
          <cell r="E5439">
            <v>28.224</v>
          </cell>
          <cell r="F5439">
            <v>205</v>
          </cell>
        </row>
        <row r="5440">
          <cell r="A5440" t="str">
            <v>UNION CONDUIT PVC 6"</v>
          </cell>
          <cell r="B5440">
            <v>7420</v>
          </cell>
          <cell r="C5440" t="str">
            <v>UND</v>
          </cell>
          <cell r="D5440">
            <v>8904</v>
          </cell>
          <cell r="E5440">
            <v>1424.64</v>
          </cell>
          <cell r="F5440">
            <v>10329</v>
          </cell>
        </row>
        <row r="5441">
          <cell r="A5441" t="str">
            <v>UNION GALVANIZADA 1"</v>
          </cell>
          <cell r="B5441">
            <v>1222</v>
          </cell>
          <cell r="C5441" t="str">
            <v>UND</v>
          </cell>
          <cell r="D5441">
            <v>1466.3999999999999</v>
          </cell>
          <cell r="E5441">
            <v>234.624</v>
          </cell>
          <cell r="F5441">
            <v>1701</v>
          </cell>
        </row>
        <row r="5442">
          <cell r="A5442" t="str">
            <v>UNION GALVANIZADA 1/2"</v>
          </cell>
          <cell r="B5442">
            <v>611</v>
          </cell>
          <cell r="C5442" t="str">
            <v>UND</v>
          </cell>
          <cell r="D5442">
            <v>733.19999999999993</v>
          </cell>
          <cell r="E5442">
            <v>117.312</v>
          </cell>
          <cell r="F5442">
            <v>851</v>
          </cell>
        </row>
        <row r="5443">
          <cell r="A5443" t="str">
            <v>UNION GALVANIZADA 11/2"</v>
          </cell>
          <cell r="B5443">
            <v>1728</v>
          </cell>
          <cell r="C5443" t="str">
            <v>UND</v>
          </cell>
          <cell r="D5443">
            <v>2073.6</v>
          </cell>
          <cell r="E5443">
            <v>331.77600000000001</v>
          </cell>
          <cell r="F5443">
            <v>2405</v>
          </cell>
        </row>
        <row r="5444">
          <cell r="A5444" t="str">
            <v>UNION GALVANIZADA 11/4"</v>
          </cell>
          <cell r="B5444">
            <v>1405</v>
          </cell>
          <cell r="C5444" t="str">
            <v>UND</v>
          </cell>
          <cell r="D5444">
            <v>1686</v>
          </cell>
          <cell r="E5444">
            <v>269.76</v>
          </cell>
          <cell r="F5444">
            <v>1956</v>
          </cell>
        </row>
        <row r="5445">
          <cell r="A5445" t="str">
            <v>UNION GALVANIZADA 2"</v>
          </cell>
          <cell r="B5445">
            <v>2269</v>
          </cell>
          <cell r="C5445" t="str">
            <v>UND</v>
          </cell>
          <cell r="D5445">
            <v>2722.7999999999997</v>
          </cell>
          <cell r="E5445">
            <v>435.64799999999997</v>
          </cell>
          <cell r="F5445">
            <v>3158</v>
          </cell>
        </row>
        <row r="5446">
          <cell r="A5446" t="str">
            <v>UNION GALVANIZADA 21/2"</v>
          </cell>
          <cell r="B5446">
            <v>7638</v>
          </cell>
          <cell r="C5446" t="str">
            <v>UND</v>
          </cell>
          <cell r="D5446">
            <v>9165.6</v>
          </cell>
          <cell r="E5446">
            <v>1466.4960000000001</v>
          </cell>
          <cell r="F5446">
            <v>10632</v>
          </cell>
        </row>
        <row r="5447">
          <cell r="A5447" t="str">
            <v>UNION GALVANIZADA 3"</v>
          </cell>
          <cell r="B5447">
            <v>9420</v>
          </cell>
          <cell r="C5447" t="str">
            <v>UND</v>
          </cell>
          <cell r="D5447">
            <v>11304</v>
          </cell>
          <cell r="E5447">
            <v>1808.64</v>
          </cell>
          <cell r="F5447">
            <v>13113</v>
          </cell>
        </row>
        <row r="5448">
          <cell r="A5448" t="str">
            <v>UNION GALVANIZADA 3/4"</v>
          </cell>
          <cell r="B5448">
            <v>768</v>
          </cell>
          <cell r="C5448" t="str">
            <v>UND</v>
          </cell>
          <cell r="D5448">
            <v>921.59999999999991</v>
          </cell>
          <cell r="E5448">
            <v>147.45599999999999</v>
          </cell>
          <cell r="F5448">
            <v>1069</v>
          </cell>
        </row>
        <row r="5449">
          <cell r="A5449" t="str">
            <v>UNION GALVANIZADA 4"</v>
          </cell>
          <cell r="B5449">
            <v>34000</v>
          </cell>
          <cell r="C5449" t="str">
            <v>UND</v>
          </cell>
          <cell r="D5449">
            <v>40800</v>
          </cell>
          <cell r="E5449">
            <v>6528</v>
          </cell>
          <cell r="F5449">
            <v>47328</v>
          </cell>
        </row>
        <row r="5450">
          <cell r="A5450" t="str">
            <v>UNION GALVANIZADA 6"</v>
          </cell>
          <cell r="B5450">
            <v>33204</v>
          </cell>
          <cell r="C5450" t="str">
            <v>UND</v>
          </cell>
          <cell r="D5450">
            <v>39844.799999999996</v>
          </cell>
          <cell r="E5450">
            <v>6375.1679999999997</v>
          </cell>
          <cell r="F5450">
            <v>46220</v>
          </cell>
        </row>
        <row r="5451">
          <cell r="A5451" t="str">
            <v>UNION GRIS 1"</v>
          </cell>
          <cell r="B5451">
            <v>873</v>
          </cell>
          <cell r="C5451" t="str">
            <v>UND</v>
          </cell>
          <cell r="D5451">
            <v>1047.5999999999999</v>
          </cell>
          <cell r="E5451">
            <v>167.61599999999999</v>
          </cell>
          <cell r="F5451">
            <v>1215</v>
          </cell>
        </row>
        <row r="5452">
          <cell r="A5452" t="str">
            <v>UNION GRIS 1/2"</v>
          </cell>
          <cell r="B5452">
            <v>357</v>
          </cell>
          <cell r="C5452" t="str">
            <v>UND</v>
          </cell>
          <cell r="D5452">
            <v>428.4</v>
          </cell>
          <cell r="E5452">
            <v>68.543999999999997</v>
          </cell>
          <cell r="F5452">
            <v>497</v>
          </cell>
        </row>
        <row r="5453">
          <cell r="A5453" t="str">
            <v>UNION GRIS 11/2"</v>
          </cell>
          <cell r="B5453">
            <v>1502</v>
          </cell>
          <cell r="C5453" t="str">
            <v>UND</v>
          </cell>
          <cell r="D5453">
            <v>1802.3999999999999</v>
          </cell>
          <cell r="E5453">
            <v>288.38399999999996</v>
          </cell>
          <cell r="F5453">
            <v>2091</v>
          </cell>
        </row>
        <row r="5454">
          <cell r="A5454" t="str">
            <v>UNION GRIS 11/4"</v>
          </cell>
          <cell r="B5454">
            <v>1240</v>
          </cell>
          <cell r="C5454" t="str">
            <v>UND</v>
          </cell>
          <cell r="D5454">
            <v>1488</v>
          </cell>
          <cell r="E5454">
            <v>238.08</v>
          </cell>
          <cell r="F5454">
            <v>1726</v>
          </cell>
        </row>
        <row r="5455">
          <cell r="A5455" t="str">
            <v>UNION GRIS 2"</v>
          </cell>
          <cell r="B5455">
            <v>2095</v>
          </cell>
          <cell r="C5455" t="str">
            <v>UND</v>
          </cell>
          <cell r="D5455">
            <v>2514</v>
          </cell>
          <cell r="E5455">
            <v>402.24</v>
          </cell>
          <cell r="F5455">
            <v>2916</v>
          </cell>
        </row>
        <row r="5456">
          <cell r="A5456" t="str">
            <v>UNION GRIS 21/2"</v>
          </cell>
          <cell r="B5456">
            <v>6808</v>
          </cell>
          <cell r="C5456" t="str">
            <v>UND</v>
          </cell>
          <cell r="D5456">
            <v>8169.5999999999995</v>
          </cell>
          <cell r="E5456">
            <v>1307.136</v>
          </cell>
          <cell r="F5456">
            <v>9477</v>
          </cell>
        </row>
        <row r="5457">
          <cell r="A5457" t="str">
            <v>UNION GRIS 3"</v>
          </cell>
          <cell r="B5457">
            <v>8466</v>
          </cell>
          <cell r="C5457" t="str">
            <v>UND</v>
          </cell>
          <cell r="D5457">
            <v>10159.199999999999</v>
          </cell>
          <cell r="E5457">
            <v>1625.4719999999998</v>
          </cell>
          <cell r="F5457">
            <v>11785</v>
          </cell>
        </row>
        <row r="5458">
          <cell r="A5458" t="str">
            <v>UNION GRIS 3/4"</v>
          </cell>
          <cell r="B5458">
            <v>559</v>
          </cell>
          <cell r="C5458" t="str">
            <v>UND</v>
          </cell>
          <cell r="D5458">
            <v>670.8</v>
          </cell>
          <cell r="E5458">
            <v>107.32799999999999</v>
          </cell>
          <cell r="F5458">
            <v>778</v>
          </cell>
        </row>
        <row r="5459">
          <cell r="A5459" t="str">
            <v>UNION NEGRA 1"</v>
          </cell>
          <cell r="B5459">
            <v>873</v>
          </cell>
          <cell r="C5459" t="str">
            <v>UND</v>
          </cell>
          <cell r="D5459">
            <v>1047.5999999999999</v>
          </cell>
          <cell r="E5459">
            <v>167.61599999999999</v>
          </cell>
          <cell r="F5459">
            <v>1215</v>
          </cell>
        </row>
        <row r="5460">
          <cell r="A5460" t="str">
            <v>UNION NEGRA 1/2"</v>
          </cell>
          <cell r="B5460">
            <v>357</v>
          </cell>
          <cell r="C5460" t="str">
            <v>UND</v>
          </cell>
          <cell r="D5460">
            <v>428.4</v>
          </cell>
          <cell r="E5460">
            <v>68.543999999999997</v>
          </cell>
          <cell r="F5460">
            <v>497</v>
          </cell>
        </row>
        <row r="5461">
          <cell r="A5461" t="str">
            <v>UNION NEGRA 11/2"</v>
          </cell>
          <cell r="B5461">
            <v>1502</v>
          </cell>
          <cell r="C5461" t="str">
            <v>UND</v>
          </cell>
          <cell r="D5461">
            <v>1802.3999999999999</v>
          </cell>
          <cell r="E5461">
            <v>288.38399999999996</v>
          </cell>
          <cell r="F5461">
            <v>2091</v>
          </cell>
        </row>
        <row r="5462">
          <cell r="A5462" t="str">
            <v>UNION NEGRA 11/4"</v>
          </cell>
          <cell r="B5462">
            <v>1240</v>
          </cell>
          <cell r="C5462" t="str">
            <v>UND</v>
          </cell>
          <cell r="D5462">
            <v>1488</v>
          </cell>
          <cell r="E5462">
            <v>238.08</v>
          </cell>
          <cell r="F5462">
            <v>1726</v>
          </cell>
        </row>
        <row r="5463">
          <cell r="A5463" t="str">
            <v>UNION NEGRA 2"</v>
          </cell>
          <cell r="B5463">
            <v>2095</v>
          </cell>
          <cell r="C5463" t="str">
            <v>UND</v>
          </cell>
          <cell r="D5463">
            <v>2514</v>
          </cell>
          <cell r="E5463">
            <v>402.24</v>
          </cell>
          <cell r="F5463">
            <v>2916</v>
          </cell>
        </row>
        <row r="5464">
          <cell r="A5464" t="str">
            <v>UNION NEGRA 3/4"</v>
          </cell>
          <cell r="B5464">
            <v>559</v>
          </cell>
          <cell r="C5464" t="str">
            <v>UND</v>
          </cell>
          <cell r="D5464">
            <v>670.8</v>
          </cell>
          <cell r="E5464">
            <v>107.32799999999999</v>
          </cell>
          <cell r="F5464">
            <v>778</v>
          </cell>
        </row>
        <row r="5465">
          <cell r="A5465" t="str">
            <v>VALVULA PVLC  111619</v>
          </cell>
          <cell r="B5465">
            <v>112000</v>
          </cell>
          <cell r="C5465" t="str">
            <v>UND</v>
          </cell>
          <cell r="D5465">
            <v>134400</v>
          </cell>
          <cell r="E5465">
            <v>21504</v>
          </cell>
          <cell r="F5465">
            <v>155904</v>
          </cell>
        </row>
        <row r="5466">
          <cell r="A5466" t="str">
            <v>VALVULA PVLC 11619</v>
          </cell>
          <cell r="B5466">
            <v>110000</v>
          </cell>
          <cell r="C5466" t="str">
            <v>UND</v>
          </cell>
          <cell r="D5466">
            <v>132000</v>
          </cell>
          <cell r="E5466">
            <v>21120</v>
          </cell>
          <cell r="F5466">
            <v>153120</v>
          </cell>
        </row>
        <row r="5467">
          <cell r="A5467" t="str">
            <v>VARIADOR ALIVAR 18 3HP 220V</v>
          </cell>
          <cell r="B5467">
            <v>954000</v>
          </cell>
          <cell r="C5467" t="str">
            <v>UND</v>
          </cell>
          <cell r="D5467">
            <v>1144800</v>
          </cell>
          <cell r="E5467">
            <v>183168</v>
          </cell>
          <cell r="F5467">
            <v>1327968</v>
          </cell>
        </row>
        <row r="5468">
          <cell r="A5468" t="str">
            <v>VARIADOR ALTIVAR 18 5.0 HP</v>
          </cell>
          <cell r="B5468">
            <v>1489000</v>
          </cell>
          <cell r="C5468" t="str">
            <v>UND</v>
          </cell>
          <cell r="D5468">
            <v>1786800</v>
          </cell>
          <cell r="E5468">
            <v>285888</v>
          </cell>
          <cell r="F5468">
            <v>2072688</v>
          </cell>
        </row>
        <row r="5469">
          <cell r="A5469" t="str">
            <v>VARIADOR ELECTRONICO 1HP 220V.</v>
          </cell>
          <cell r="B5469">
            <v>867000</v>
          </cell>
          <cell r="C5469" t="str">
            <v>UND</v>
          </cell>
          <cell r="D5469">
            <v>1040400</v>
          </cell>
          <cell r="E5469">
            <v>166464</v>
          </cell>
          <cell r="F5469">
            <v>1206864</v>
          </cell>
        </row>
        <row r="5470">
          <cell r="A5470" t="str">
            <v>VARILLA ANCLAJE 3/4X2.00MTS</v>
          </cell>
          <cell r="B5470">
            <v>10395</v>
          </cell>
          <cell r="C5470" t="str">
            <v>UND</v>
          </cell>
          <cell r="D5470">
            <v>12474</v>
          </cell>
          <cell r="E5470">
            <v>1995.8400000000001</v>
          </cell>
          <cell r="F5470">
            <v>14470</v>
          </cell>
        </row>
        <row r="5471">
          <cell r="A5471" t="str">
            <v>VARILLA ANCLAJE 3/4X2.40MTS</v>
          </cell>
          <cell r="B5471">
            <v>12456</v>
          </cell>
          <cell r="C5471" t="str">
            <v>UND</v>
          </cell>
          <cell r="D5471">
            <v>14947.199999999999</v>
          </cell>
          <cell r="E5471">
            <v>2391.5519999999997</v>
          </cell>
          <cell r="F5471">
            <v>17339</v>
          </cell>
        </row>
        <row r="5472">
          <cell r="A5472" t="str">
            <v>VARILLA ANCLAJE 5/8X1.5MTS</v>
          </cell>
          <cell r="B5472">
            <v>12500</v>
          </cell>
          <cell r="C5472" t="str">
            <v>UND</v>
          </cell>
          <cell r="D5472">
            <v>15000</v>
          </cell>
          <cell r="E5472">
            <v>2400</v>
          </cell>
          <cell r="F5472">
            <v>17400</v>
          </cell>
        </row>
        <row r="5473">
          <cell r="A5473" t="str">
            <v>VARILLA ANCLAJE 5/8X1.80MTS</v>
          </cell>
          <cell r="B5473">
            <v>13000</v>
          </cell>
          <cell r="C5473" t="str">
            <v>UND</v>
          </cell>
          <cell r="D5473">
            <v>15600</v>
          </cell>
          <cell r="E5473">
            <v>2496</v>
          </cell>
          <cell r="F5473">
            <v>18096</v>
          </cell>
        </row>
        <row r="5474">
          <cell r="A5474" t="str">
            <v>VARILLA ANCLAJE 5/8X2.00MTS</v>
          </cell>
          <cell r="B5474">
            <v>6136</v>
          </cell>
          <cell r="C5474" t="str">
            <v>UND</v>
          </cell>
          <cell r="D5474">
            <v>7363.2</v>
          </cell>
          <cell r="E5474">
            <v>1178.1120000000001</v>
          </cell>
          <cell r="F5474">
            <v>8541</v>
          </cell>
        </row>
        <row r="5475">
          <cell r="A5475" t="str">
            <v>VARILLA ANCLAJE 5/8X2.40MTS</v>
          </cell>
          <cell r="B5475">
            <v>17852</v>
          </cell>
          <cell r="C5475" t="str">
            <v>UND</v>
          </cell>
          <cell r="D5475">
            <v>21422.399999999998</v>
          </cell>
          <cell r="E5475">
            <v>3427.5839999999998</v>
          </cell>
          <cell r="F5475">
            <v>24850</v>
          </cell>
        </row>
        <row r="5476">
          <cell r="A5476" t="str">
            <v>VARILLA COOPERWELD 3/4 X 2.00 M Cu Cu</v>
          </cell>
          <cell r="B5476">
            <v>33000</v>
          </cell>
          <cell r="C5476" t="str">
            <v>UND</v>
          </cell>
          <cell r="D5476">
            <v>39600</v>
          </cell>
          <cell r="E5476">
            <v>6336</v>
          </cell>
          <cell r="F5476">
            <v>45936</v>
          </cell>
        </row>
        <row r="5477">
          <cell r="A5477" t="str">
            <v>VARILLA COOPERWELD 3/4X2.40M</v>
          </cell>
          <cell r="B5477">
            <v>34172</v>
          </cell>
          <cell r="C5477" t="str">
            <v>UND</v>
          </cell>
          <cell r="D5477">
            <v>41006.400000000001</v>
          </cell>
          <cell r="E5477">
            <v>6561.0240000000003</v>
          </cell>
          <cell r="F5477">
            <v>47567</v>
          </cell>
        </row>
        <row r="5478">
          <cell r="A5478" t="str">
            <v>VARILLA COOPERWELD 5/8X1.50M</v>
          </cell>
          <cell r="B5478">
            <v>20000</v>
          </cell>
          <cell r="C5478" t="str">
            <v>UND</v>
          </cell>
          <cell r="D5478">
            <v>24000</v>
          </cell>
          <cell r="E5478">
            <v>3840</v>
          </cell>
          <cell r="F5478">
            <v>27840</v>
          </cell>
        </row>
        <row r="5479">
          <cell r="A5479" t="str">
            <v>VARILLA COOPERWELD 5/8X1.50M Cu-Cu</v>
          </cell>
          <cell r="B5479">
            <v>20000</v>
          </cell>
          <cell r="C5479" t="str">
            <v>UND</v>
          </cell>
          <cell r="D5479">
            <v>24000</v>
          </cell>
          <cell r="E5479">
            <v>3840</v>
          </cell>
          <cell r="F5479">
            <v>27840</v>
          </cell>
        </row>
        <row r="5480">
          <cell r="A5480" t="str">
            <v>VARILLA COOPERWELD 5/8X1.80M</v>
          </cell>
          <cell r="B5480">
            <v>21034</v>
          </cell>
          <cell r="C5480" t="str">
            <v>UND</v>
          </cell>
          <cell r="D5480">
            <v>25240.799999999999</v>
          </cell>
          <cell r="E5480">
            <v>4038.5279999999998</v>
          </cell>
          <cell r="F5480">
            <v>29279</v>
          </cell>
        </row>
        <row r="5481">
          <cell r="A5481" t="str">
            <v>VARILLA COOPERWELD 5/8X1.80M Cu-Cu</v>
          </cell>
          <cell r="B5481">
            <v>74000</v>
          </cell>
          <cell r="C5481" t="str">
            <v>UND</v>
          </cell>
          <cell r="D5481">
            <v>88800</v>
          </cell>
          <cell r="E5481">
            <v>14208</v>
          </cell>
          <cell r="F5481">
            <v>103008</v>
          </cell>
        </row>
        <row r="5482">
          <cell r="A5482" t="str">
            <v>VARILLA COOPERWELD 5/8X2.40M</v>
          </cell>
          <cell r="B5482">
            <v>28044</v>
          </cell>
          <cell r="C5482" t="str">
            <v>UND</v>
          </cell>
          <cell r="D5482">
            <v>33652.799999999996</v>
          </cell>
          <cell r="E5482">
            <v>5384.4479999999994</v>
          </cell>
          <cell r="F5482">
            <v>39037</v>
          </cell>
        </row>
        <row r="5483">
          <cell r="A5483" t="str">
            <v>VARILLA COOPERWELD 5/8X2.40M Cu-Cu</v>
          </cell>
          <cell r="B5483">
            <v>120000</v>
          </cell>
          <cell r="C5483" t="str">
            <v>UND</v>
          </cell>
          <cell r="D5483">
            <v>144000</v>
          </cell>
          <cell r="E5483">
            <v>23040</v>
          </cell>
          <cell r="F5483">
            <v>167040</v>
          </cell>
        </row>
        <row r="5484">
          <cell r="A5484" t="str">
            <v>VARILLA DE ARMAR  CABLE ACSR 397.5</v>
          </cell>
          <cell r="B5484">
            <v>27000</v>
          </cell>
          <cell r="C5484" t="str">
            <v>UND</v>
          </cell>
          <cell r="D5484">
            <v>32400</v>
          </cell>
          <cell r="E5484">
            <v>5184</v>
          </cell>
          <cell r="F5484">
            <v>37584</v>
          </cell>
        </row>
        <row r="5485">
          <cell r="A5485" t="str">
            <v>VARILLA DE ARMAR CABLE 266.8MCM</v>
          </cell>
          <cell r="B5485">
            <v>22899</v>
          </cell>
          <cell r="C5485" t="str">
            <v>UND</v>
          </cell>
          <cell r="D5485">
            <v>27478.799999999999</v>
          </cell>
          <cell r="E5485">
            <v>4396.6080000000002</v>
          </cell>
          <cell r="F5485">
            <v>31875</v>
          </cell>
        </row>
        <row r="5486">
          <cell r="A5486" t="str">
            <v>VARILLA RIGIDA REGULABLE</v>
          </cell>
          <cell r="B5486">
            <v>145000</v>
          </cell>
          <cell r="C5486" t="str">
            <v>UND</v>
          </cell>
          <cell r="D5486">
            <v>174000</v>
          </cell>
          <cell r="E5486">
            <v>27840</v>
          </cell>
          <cell r="F5486">
            <v>201840</v>
          </cell>
        </row>
        <row r="5487">
          <cell r="A5487" t="str">
            <v>VARILLAP/TIERRA 2.40X3/4CONECTORSOLDADO</v>
          </cell>
          <cell r="B5487">
            <v>17968</v>
          </cell>
          <cell r="C5487" t="str">
            <v>UND</v>
          </cell>
          <cell r="D5487">
            <v>21561.599999999999</v>
          </cell>
          <cell r="E5487">
            <v>3449.8559999999998</v>
          </cell>
          <cell r="F5487">
            <v>25011</v>
          </cell>
        </row>
        <row r="5488">
          <cell r="A5488" t="str">
            <v>VARILLA DE HERRO 3/8</v>
          </cell>
          <cell r="B5488">
            <v>10000</v>
          </cell>
          <cell r="C5488" t="str">
            <v>UND</v>
          </cell>
          <cell r="D5488">
            <v>12000</v>
          </cell>
          <cell r="E5488">
            <v>1920</v>
          </cell>
          <cell r="F5488">
            <v>13920</v>
          </cell>
        </row>
        <row r="5489">
          <cell r="A5489" t="str">
            <v>VELA P/CORTACIRCUITO 34.5 X 60 CMS</v>
          </cell>
          <cell r="B5489">
            <v>30000</v>
          </cell>
          <cell r="C5489" t="str">
            <v>UND</v>
          </cell>
          <cell r="D5489">
            <v>36000</v>
          </cell>
          <cell r="E5489">
            <v>5760</v>
          </cell>
          <cell r="F5489">
            <v>41760</v>
          </cell>
        </row>
        <row r="5490">
          <cell r="A5490" t="str">
            <v>VELA PARA CAÑUELA 1 " X 35 CM</v>
          </cell>
          <cell r="B5490">
            <v>42000</v>
          </cell>
          <cell r="C5490" t="str">
            <v>UND</v>
          </cell>
          <cell r="D5490">
            <v>50400</v>
          </cell>
          <cell r="E5490">
            <v>8064</v>
          </cell>
          <cell r="F5490">
            <v>58464</v>
          </cell>
        </row>
        <row r="5491">
          <cell r="A5491" t="str">
            <v>VELA PARA CAÑUELA 11/4"X35CM</v>
          </cell>
          <cell r="B5491">
            <v>9000</v>
          </cell>
          <cell r="C5491" t="str">
            <v>UND</v>
          </cell>
          <cell r="D5491">
            <v>10800</v>
          </cell>
          <cell r="E5491">
            <v>1728</v>
          </cell>
          <cell r="F5491">
            <v>12528</v>
          </cell>
        </row>
        <row r="5492">
          <cell r="A5492" t="str">
            <v>VENTILADOR</v>
          </cell>
          <cell r="B5492">
            <v>350000</v>
          </cell>
          <cell r="C5492" t="str">
            <v>UND</v>
          </cell>
          <cell r="D5492">
            <v>420000</v>
          </cell>
          <cell r="E5492">
            <v>67200</v>
          </cell>
          <cell r="F5492">
            <v>487200</v>
          </cell>
        </row>
        <row r="5493">
          <cell r="A5493" t="str">
            <v>VENTILADOR 25CM EIB</v>
          </cell>
          <cell r="B5493">
            <v>35630</v>
          </cell>
          <cell r="C5493" t="str">
            <v>UND</v>
          </cell>
          <cell r="D5493">
            <v>42756</v>
          </cell>
          <cell r="E5493">
            <v>6840.96</v>
          </cell>
          <cell r="F5493">
            <v>49597</v>
          </cell>
        </row>
        <row r="5494">
          <cell r="A5494" t="str">
            <v>VENTILADOR 2CC404</v>
          </cell>
          <cell r="B5494">
            <v>107100</v>
          </cell>
          <cell r="C5494" t="str">
            <v>UND</v>
          </cell>
          <cell r="D5494">
            <v>128520</v>
          </cell>
          <cell r="E5494">
            <v>20563.2</v>
          </cell>
          <cell r="F5494">
            <v>149083</v>
          </cell>
        </row>
        <row r="5495">
          <cell r="A5495" t="str">
            <v>VENTILADOR 4X4</v>
          </cell>
          <cell r="B5495">
            <v>106250</v>
          </cell>
          <cell r="C5495" t="str">
            <v>UND</v>
          </cell>
          <cell r="D5495">
            <v>127500</v>
          </cell>
          <cell r="E5495">
            <v>20400</v>
          </cell>
          <cell r="F5495">
            <v>147900</v>
          </cell>
        </row>
        <row r="5496">
          <cell r="A5496" t="str">
            <v>VENTILADOR AIRE ACONDICIONADO TOSHIBA</v>
          </cell>
          <cell r="B5496">
            <v>60000</v>
          </cell>
          <cell r="C5496" t="str">
            <v>UND</v>
          </cell>
          <cell r="D5496">
            <v>72000</v>
          </cell>
          <cell r="E5496">
            <v>11520</v>
          </cell>
          <cell r="F5496">
            <v>83520</v>
          </cell>
        </row>
        <row r="5497">
          <cell r="A5497" t="str">
            <v>VENTILADOR M,ONO.1800RPM110V.D310/USADO</v>
          </cell>
          <cell r="B5497">
            <v>152568</v>
          </cell>
          <cell r="C5497" t="str">
            <v>UND</v>
          </cell>
          <cell r="D5497">
            <v>183081.60000000001</v>
          </cell>
          <cell r="E5497">
            <v>29293.056</v>
          </cell>
          <cell r="F5497">
            <v>212375</v>
          </cell>
        </row>
        <row r="5498">
          <cell r="A5498" t="str">
            <v>VENTILADOR MONO 1800RPM 110V.D=250MM</v>
          </cell>
          <cell r="B5498">
            <v>241600</v>
          </cell>
          <cell r="C5498" t="str">
            <v>UND</v>
          </cell>
          <cell r="D5498">
            <v>289920</v>
          </cell>
          <cell r="E5498">
            <v>46387.200000000004</v>
          </cell>
          <cell r="F5498">
            <v>336307</v>
          </cell>
        </row>
        <row r="5499">
          <cell r="A5499" t="str">
            <v>VENTILADOR DE PARED 110V</v>
          </cell>
          <cell r="B5499">
            <v>80000</v>
          </cell>
          <cell r="C5499" t="str">
            <v>UND</v>
          </cell>
          <cell r="D5499">
            <v>96000</v>
          </cell>
          <cell r="E5499">
            <v>15360</v>
          </cell>
          <cell r="F5499">
            <v>111360</v>
          </cell>
        </row>
        <row r="5500">
          <cell r="A5500" t="str">
            <v>VENTILADOR DE TECHO GIRATORIO</v>
          </cell>
          <cell r="B5500">
            <v>85000</v>
          </cell>
          <cell r="C5500" t="str">
            <v>UND</v>
          </cell>
          <cell r="D5500">
            <v>102000</v>
          </cell>
          <cell r="E5500">
            <v>16320</v>
          </cell>
          <cell r="F5500">
            <v>118320</v>
          </cell>
        </row>
        <row r="5501">
          <cell r="A5501" t="str">
            <v>VENTILADOR MONO 1800RPM 110V.D=350MM</v>
          </cell>
          <cell r="B5501">
            <v>301700</v>
          </cell>
          <cell r="C5501" t="str">
            <v>UND</v>
          </cell>
          <cell r="D5501">
            <v>362040</v>
          </cell>
          <cell r="E5501">
            <v>57926.400000000001</v>
          </cell>
          <cell r="F5501">
            <v>419966</v>
          </cell>
        </row>
        <row r="5502">
          <cell r="A5502" t="str">
            <v>VENTILADOR MONO 1800RPM 110V.D=400MM</v>
          </cell>
          <cell r="B5502">
            <v>366300</v>
          </cell>
          <cell r="C5502" t="str">
            <v>UND</v>
          </cell>
          <cell r="D5502">
            <v>439560</v>
          </cell>
          <cell r="E5502">
            <v>70329.600000000006</v>
          </cell>
          <cell r="F5502">
            <v>509890</v>
          </cell>
        </row>
        <row r="5503">
          <cell r="A5503" t="str">
            <v>VENTILADOR MONO 1800RPM 110V.D=500MM</v>
          </cell>
          <cell r="B5503">
            <v>599800</v>
          </cell>
          <cell r="C5503" t="str">
            <v>UND</v>
          </cell>
          <cell r="D5503">
            <v>719760</v>
          </cell>
          <cell r="E5503">
            <v>115161.60000000001</v>
          </cell>
          <cell r="F5503">
            <v>834922</v>
          </cell>
        </row>
        <row r="5504">
          <cell r="A5504" t="str">
            <v>VENTILADOR MONO1800RPM.110VD400/USADO</v>
          </cell>
          <cell r="B5504">
            <v>214286</v>
          </cell>
          <cell r="C5504" t="str">
            <v>UND</v>
          </cell>
          <cell r="D5504">
            <v>257143.19999999998</v>
          </cell>
          <cell r="E5504">
            <v>41142.911999999997</v>
          </cell>
          <cell r="F5504">
            <v>298286</v>
          </cell>
        </row>
        <row r="5505">
          <cell r="A5505" t="str">
            <v>VENTILADOR P/MOTOR 1LF3 TAMANO 90</v>
          </cell>
          <cell r="B5505">
            <v>23400</v>
          </cell>
          <cell r="C5505" t="str">
            <v>UND</v>
          </cell>
          <cell r="D5505">
            <v>28080</v>
          </cell>
          <cell r="E5505">
            <v>4492.8</v>
          </cell>
          <cell r="F5505">
            <v>32573</v>
          </cell>
        </row>
        <row r="5506">
          <cell r="A5506" t="str">
            <v>VENTILADOR P/MOTOR 1RF3</v>
          </cell>
          <cell r="B5506">
            <v>20400</v>
          </cell>
          <cell r="C5506" t="str">
            <v>UND</v>
          </cell>
          <cell r="D5506">
            <v>24480</v>
          </cell>
          <cell r="E5506">
            <v>3916.8</v>
          </cell>
          <cell r="F5506">
            <v>28397</v>
          </cell>
        </row>
        <row r="5507">
          <cell r="A5507" t="str">
            <v>VENTILADOR P/MOTOR 200L,225M</v>
          </cell>
          <cell r="B5507">
            <v>122200</v>
          </cell>
          <cell r="C5507" t="str">
            <v>UND</v>
          </cell>
          <cell r="D5507">
            <v>146640</v>
          </cell>
          <cell r="E5507">
            <v>23462.400000000001</v>
          </cell>
          <cell r="F5507">
            <v>170102</v>
          </cell>
        </row>
        <row r="5508">
          <cell r="A5508" t="str">
            <v>VENTILADOR P/MOTOR 200L,225S/M</v>
          </cell>
          <cell r="B5508">
            <v>153000</v>
          </cell>
          <cell r="C5508" t="str">
            <v>UND</v>
          </cell>
          <cell r="D5508">
            <v>183600</v>
          </cell>
          <cell r="E5508">
            <v>29376</v>
          </cell>
          <cell r="F5508">
            <v>212976</v>
          </cell>
        </row>
        <row r="5509">
          <cell r="A5509" t="str">
            <v>VENTILADOR P/MOTOR CONSTRUC.100L/112M</v>
          </cell>
          <cell r="B5509">
            <v>21500</v>
          </cell>
          <cell r="C5509" t="str">
            <v>UND</v>
          </cell>
          <cell r="D5509">
            <v>25800</v>
          </cell>
          <cell r="E5509">
            <v>4128</v>
          </cell>
          <cell r="F5509">
            <v>29928</v>
          </cell>
        </row>
        <row r="5510">
          <cell r="A5510" t="str">
            <v>VENTILADOR P/MOTOR CONSTRUC.132S/M(1LA3)</v>
          </cell>
          <cell r="B5510">
            <v>27500</v>
          </cell>
          <cell r="C5510" t="str">
            <v>UND</v>
          </cell>
          <cell r="D5510">
            <v>33000</v>
          </cell>
          <cell r="E5510">
            <v>5280</v>
          </cell>
          <cell r="F5510">
            <v>38280</v>
          </cell>
        </row>
        <row r="5511">
          <cell r="A5511" t="str">
            <v>VENTILADOR P/MOTOR CONSTRUCT.080</v>
          </cell>
          <cell r="B5511">
            <v>16500</v>
          </cell>
          <cell r="C5511" t="str">
            <v>UND</v>
          </cell>
          <cell r="D5511">
            <v>19800</v>
          </cell>
          <cell r="E5511">
            <v>3168</v>
          </cell>
          <cell r="F5511">
            <v>22968</v>
          </cell>
        </row>
        <row r="5512">
          <cell r="A5512" t="str">
            <v>VENTILADOR P/MOTOR CONTRUCT.071</v>
          </cell>
          <cell r="B5512">
            <v>14800</v>
          </cell>
          <cell r="C5512" t="str">
            <v>UND</v>
          </cell>
          <cell r="D5512">
            <v>17760</v>
          </cell>
          <cell r="E5512">
            <v>2841.6</v>
          </cell>
          <cell r="F5512">
            <v>20602</v>
          </cell>
        </row>
        <row r="5513">
          <cell r="A5513" t="str">
            <v>VENTILADOR P/MOTOR CONTRUCT.090 S/L</v>
          </cell>
          <cell r="B5513">
            <v>20900</v>
          </cell>
          <cell r="C5513" t="str">
            <v>UND</v>
          </cell>
          <cell r="D5513">
            <v>25080</v>
          </cell>
          <cell r="E5513">
            <v>4012.8</v>
          </cell>
          <cell r="F5513">
            <v>29093</v>
          </cell>
        </row>
        <row r="5514">
          <cell r="A5514" t="str">
            <v>VENTILADOR PARA GABINETE EIB</v>
          </cell>
          <cell r="B5514">
            <v>32500</v>
          </cell>
          <cell r="C5514" t="str">
            <v>UND</v>
          </cell>
          <cell r="D5514">
            <v>39000</v>
          </cell>
          <cell r="E5514">
            <v>6240</v>
          </cell>
          <cell r="F5514">
            <v>45240</v>
          </cell>
        </row>
        <row r="5515">
          <cell r="A5515" t="str">
            <v>VENTILADOR TRIF.1200RPM 220/440V.D=500MM</v>
          </cell>
          <cell r="B5515">
            <v>603000</v>
          </cell>
          <cell r="C5515" t="str">
            <v>UND</v>
          </cell>
          <cell r="D5515">
            <v>723600</v>
          </cell>
          <cell r="E5515">
            <v>115776</v>
          </cell>
          <cell r="F5515">
            <v>839376</v>
          </cell>
        </row>
        <row r="5516">
          <cell r="A5516" t="str">
            <v>VENTILADOR TRIF.1200RPM 220/440V.D=630MM</v>
          </cell>
          <cell r="B5516">
            <v>694300</v>
          </cell>
          <cell r="C5516" t="str">
            <v>UND</v>
          </cell>
          <cell r="D5516">
            <v>833160</v>
          </cell>
          <cell r="E5516">
            <v>133305.60000000001</v>
          </cell>
          <cell r="F5516">
            <v>966466</v>
          </cell>
        </row>
        <row r="5517">
          <cell r="A5517" t="str">
            <v>VENTILADOR TRIF.1200RPM 220/440V.D=710MM</v>
          </cell>
          <cell r="B5517">
            <v>892400</v>
          </cell>
          <cell r="C5517" t="str">
            <v>UND</v>
          </cell>
          <cell r="D5517">
            <v>1070880</v>
          </cell>
          <cell r="E5517">
            <v>171340.80000000002</v>
          </cell>
          <cell r="F5517">
            <v>1242221</v>
          </cell>
        </row>
        <row r="5518">
          <cell r="A5518" t="str">
            <v>VENTILADOR TRIF.1800RPM 220/440V.D=400MM</v>
          </cell>
          <cell r="B5518">
            <v>376600</v>
          </cell>
          <cell r="C5518" t="str">
            <v>UND</v>
          </cell>
          <cell r="D5518">
            <v>451920</v>
          </cell>
          <cell r="E5518">
            <v>72307.199999999997</v>
          </cell>
          <cell r="F5518">
            <v>524227</v>
          </cell>
        </row>
        <row r="5519">
          <cell r="A5519" t="str">
            <v>VENTILADOR TRIF.1800RPM 220/440V.D=500MM</v>
          </cell>
          <cell r="B5519">
            <v>599900</v>
          </cell>
          <cell r="C5519" t="str">
            <v>UND</v>
          </cell>
          <cell r="D5519">
            <v>719880</v>
          </cell>
          <cell r="E5519">
            <v>115180.8</v>
          </cell>
          <cell r="F5519">
            <v>835061</v>
          </cell>
        </row>
        <row r="5520">
          <cell r="A5520" t="str">
            <v>VENTILADOR TRIF.1800RPM 220/440V.D=630MM</v>
          </cell>
          <cell r="B5520">
            <v>853200</v>
          </cell>
          <cell r="C5520" t="str">
            <v>UND</v>
          </cell>
          <cell r="D5520">
            <v>1023840</v>
          </cell>
          <cell r="E5520">
            <v>163814.39999999999</v>
          </cell>
          <cell r="F5520">
            <v>1187654</v>
          </cell>
        </row>
        <row r="5521">
          <cell r="A5521" t="str">
            <v>VENTILADOR TRIF.1800RPM 220/440V.D=710MM</v>
          </cell>
          <cell r="B5521">
            <v>1147700</v>
          </cell>
          <cell r="C5521" t="str">
            <v>UND</v>
          </cell>
          <cell r="D5521">
            <v>1377240</v>
          </cell>
          <cell r="E5521">
            <v>220358.39999999999</v>
          </cell>
          <cell r="F5521">
            <v>1597598</v>
          </cell>
        </row>
        <row r="5522">
          <cell r="A5522" t="str">
            <v>VIGA DE MADERA 2.50MTS</v>
          </cell>
          <cell r="B5522">
            <v>48500</v>
          </cell>
          <cell r="C5522" t="str">
            <v>UND</v>
          </cell>
          <cell r="D5522">
            <v>58200</v>
          </cell>
          <cell r="E5522">
            <v>9312</v>
          </cell>
          <cell r="F5522">
            <v>67512</v>
          </cell>
        </row>
        <row r="5523">
          <cell r="A5523" t="str">
            <v>VIGUETA DE ANCLAJE CONICA</v>
          </cell>
          <cell r="B5523">
            <v>4000</v>
          </cell>
          <cell r="C5523" t="str">
            <v>UND</v>
          </cell>
          <cell r="D5523">
            <v>4800</v>
          </cell>
          <cell r="E5523">
            <v>768</v>
          </cell>
          <cell r="F5523">
            <v>5568</v>
          </cell>
        </row>
        <row r="5524">
          <cell r="A5524" t="str">
            <v>VIGUETA DE ANCLAJE RECTANGULAR</v>
          </cell>
          <cell r="B5524">
            <v>13500</v>
          </cell>
          <cell r="C5524" t="str">
            <v>UND</v>
          </cell>
          <cell r="D5524">
            <v>16200</v>
          </cell>
          <cell r="E5524">
            <v>2592</v>
          </cell>
          <cell r="F5524">
            <v>18792</v>
          </cell>
        </row>
        <row r="5525">
          <cell r="A5525" t="str">
            <v>VOLTIMETRO 0-150V.</v>
          </cell>
          <cell r="B5525">
            <v>42772.80078125</v>
          </cell>
          <cell r="C5525" t="str">
            <v>UND</v>
          </cell>
          <cell r="D5525">
            <v>51327.360937500001</v>
          </cell>
          <cell r="E5525">
            <v>8212.3777499999997</v>
          </cell>
          <cell r="F5525">
            <v>59540</v>
          </cell>
        </row>
        <row r="5526">
          <cell r="A5526" t="str">
            <v>VOLTIMETRO 0-250V.</v>
          </cell>
          <cell r="B5526">
            <v>116900</v>
          </cell>
          <cell r="C5526" t="str">
            <v>UND</v>
          </cell>
          <cell r="D5526">
            <v>140280</v>
          </cell>
          <cell r="E5526">
            <v>22444.799999999999</v>
          </cell>
          <cell r="F5526">
            <v>162725</v>
          </cell>
        </row>
        <row r="5527">
          <cell r="A5527" t="str">
            <v>VOLTIMETRO 34.5/110V</v>
          </cell>
          <cell r="B5527">
            <v>148920</v>
          </cell>
          <cell r="C5527" t="str">
            <v>UND</v>
          </cell>
          <cell r="D5527">
            <v>178704</v>
          </cell>
          <cell r="E5527">
            <v>28592.639999999999</v>
          </cell>
          <cell r="F5527">
            <v>207297</v>
          </cell>
        </row>
        <row r="5528">
          <cell r="A5528" t="str">
            <v>VOLTIMETRO 96X96 - 0/600 CELSA</v>
          </cell>
          <cell r="B5528">
            <v>52800</v>
          </cell>
          <cell r="C5528" t="str">
            <v>UND</v>
          </cell>
          <cell r="D5528">
            <v>63360</v>
          </cell>
          <cell r="E5528">
            <v>10137.6</v>
          </cell>
          <cell r="F5528">
            <v>73498</v>
          </cell>
        </row>
        <row r="5529">
          <cell r="A5529" t="str">
            <v>VOLTIMETRO 96X96 0-300 CELSA</v>
          </cell>
          <cell r="B5529">
            <v>50000</v>
          </cell>
          <cell r="C5529" t="str">
            <v>UND</v>
          </cell>
          <cell r="D5529">
            <v>60000</v>
          </cell>
          <cell r="E5529">
            <v>9600</v>
          </cell>
          <cell r="F5529">
            <v>69600</v>
          </cell>
        </row>
        <row r="5530">
          <cell r="A5530" t="str">
            <v>VOTIMETRO 0-600V.</v>
          </cell>
          <cell r="B5530">
            <v>116900</v>
          </cell>
          <cell r="C5530" t="str">
            <v>UND</v>
          </cell>
          <cell r="D5530">
            <v>140280</v>
          </cell>
          <cell r="E5530">
            <v>22444.799999999999</v>
          </cell>
          <cell r="F5530">
            <v>162725</v>
          </cell>
        </row>
        <row r="5531">
          <cell r="A5531" t="str">
            <v>ZINC PARA HERRAJES</v>
          </cell>
          <cell r="B5531">
            <v>3037</v>
          </cell>
          <cell r="C5531" t="str">
            <v>UND</v>
          </cell>
          <cell r="D5531">
            <v>3644.4</v>
          </cell>
          <cell r="E5531">
            <v>583.10400000000004</v>
          </cell>
          <cell r="F5531">
            <v>4228</v>
          </cell>
        </row>
        <row r="5532">
          <cell r="A5532" t="str">
            <v>ZUMBADOR DIGISOUN 110 Vcc</v>
          </cell>
          <cell r="B5532">
            <v>50000</v>
          </cell>
          <cell r="C5532" t="str">
            <v>UND</v>
          </cell>
          <cell r="D5532">
            <v>60000</v>
          </cell>
          <cell r="E5532">
            <v>9600</v>
          </cell>
          <cell r="F5532">
            <v>69600</v>
          </cell>
        </row>
        <row r="5533">
          <cell r="A5533" t="str">
            <v>ZUNCHADORA  PRINCE</v>
          </cell>
          <cell r="B5533">
            <v>200000</v>
          </cell>
          <cell r="C5533" t="str">
            <v>UND</v>
          </cell>
          <cell r="D5533">
            <v>240000</v>
          </cell>
          <cell r="E5533">
            <v>38400</v>
          </cell>
          <cell r="F5533">
            <v>278400</v>
          </cell>
        </row>
        <row r="5534">
          <cell r="A5534" t="str">
            <v>ZUNCHADORA BANDIT</v>
          </cell>
          <cell r="B5534">
            <v>175560</v>
          </cell>
          <cell r="C5534" t="str">
            <v>UND</v>
          </cell>
          <cell r="D5534">
            <v>210672</v>
          </cell>
          <cell r="E5534">
            <v>33707.520000000004</v>
          </cell>
          <cell r="F5534">
            <v>244380</v>
          </cell>
        </row>
        <row r="5537">
          <cell r="A5537" t="str">
            <v>MATERIALES AIRES ACONDICIONADO EN TONELADAS DE REFRIGERACION</v>
          </cell>
        </row>
        <row r="5538">
          <cell r="A5538" t="str">
            <v>BASE PARA UNIDAD CONDENSADORA</v>
          </cell>
          <cell r="B5538">
            <v>300000</v>
          </cell>
          <cell r="C5538" t="str">
            <v>UND</v>
          </cell>
          <cell r="D5538">
            <v>360000</v>
          </cell>
          <cell r="E5538">
            <v>57600</v>
          </cell>
          <cell r="F5538">
            <v>417600</v>
          </cell>
        </row>
        <row r="5539">
          <cell r="A5539" t="str">
            <v>TUBERIA DE CU TIPO L DE 7/8"</v>
          </cell>
          <cell r="B5539">
            <v>17000</v>
          </cell>
          <cell r="C5539" t="str">
            <v>ML</v>
          </cell>
          <cell r="D5539">
            <v>20400</v>
          </cell>
          <cell r="E5539">
            <v>3264</v>
          </cell>
          <cell r="F5539">
            <v>23664</v>
          </cell>
        </row>
        <row r="5540">
          <cell r="A5540" t="str">
            <v>TUBERIA DE CU TIPO L DE 1/2"</v>
          </cell>
          <cell r="B5540">
            <v>9800</v>
          </cell>
          <cell r="C5540" t="str">
            <v>ML</v>
          </cell>
          <cell r="D5540">
            <v>11760</v>
          </cell>
          <cell r="E5540">
            <v>1881.6000000000001</v>
          </cell>
          <cell r="F5540">
            <v>13642</v>
          </cell>
        </row>
        <row r="5541">
          <cell r="A5541" t="str">
            <v>TUBO EN CAUCHO RUBATEX DE 7/8"</v>
          </cell>
          <cell r="B5541">
            <v>6000</v>
          </cell>
          <cell r="C5541" t="str">
            <v>ML</v>
          </cell>
          <cell r="D5541">
            <v>7200</v>
          </cell>
          <cell r="E5541">
            <v>1152</v>
          </cell>
          <cell r="F5541">
            <v>8352</v>
          </cell>
        </row>
        <row r="5542">
          <cell r="A5542" t="str">
            <v>CARGA DE GAS REFRIGERANTE</v>
          </cell>
          <cell r="B5542">
            <v>35000</v>
          </cell>
          <cell r="C5542" t="str">
            <v>KG</v>
          </cell>
          <cell r="D5542">
            <v>42000</v>
          </cell>
          <cell r="E5542">
            <v>6720</v>
          </cell>
          <cell r="F5542">
            <v>48720</v>
          </cell>
        </row>
        <row r="5543">
          <cell r="A5543" t="str">
            <v>CONTROL TERMOSTATICO DE SALON</v>
          </cell>
          <cell r="B5543">
            <v>160000</v>
          </cell>
          <cell r="C5543" t="str">
            <v>UND</v>
          </cell>
          <cell r="D5543">
            <v>192000</v>
          </cell>
          <cell r="E5543">
            <v>30720</v>
          </cell>
          <cell r="F5543">
            <v>222720</v>
          </cell>
        </row>
        <row r="5544">
          <cell r="A5544" t="str">
            <v>FILTRO SECADOR DE 1/2"</v>
          </cell>
          <cell r="B5544">
            <v>70000</v>
          </cell>
          <cell r="C5544" t="str">
            <v>UND</v>
          </cell>
          <cell r="D5544">
            <v>84000</v>
          </cell>
          <cell r="E5544">
            <v>13440</v>
          </cell>
          <cell r="F5544">
            <v>97440</v>
          </cell>
        </row>
        <row r="5545">
          <cell r="A5545" t="str">
            <v>TIME DELAY</v>
          </cell>
          <cell r="B5545">
            <v>70000</v>
          </cell>
          <cell r="C5545" t="str">
            <v>UND</v>
          </cell>
          <cell r="D5545">
            <v>84000</v>
          </cell>
          <cell r="E5545">
            <v>13440</v>
          </cell>
          <cell r="F5545">
            <v>97440</v>
          </cell>
        </row>
        <row r="5546">
          <cell r="A5546" t="str">
            <v>DIFUSORES DE SUMINISTRO (12X12) Y RETORNO EN ACRILICO</v>
          </cell>
          <cell r="B5546">
            <v>80000</v>
          </cell>
          <cell r="C5546" t="str">
            <v>UND</v>
          </cell>
          <cell r="D5546">
            <v>96000</v>
          </cell>
          <cell r="E5546">
            <v>15360</v>
          </cell>
          <cell r="F5546">
            <v>111360</v>
          </cell>
        </row>
        <row r="5547">
          <cell r="A5547" t="str">
            <v>CONDUCTOS EN PORON</v>
          </cell>
          <cell r="B5547">
            <v>1850000</v>
          </cell>
          <cell r="C5547" t="str">
            <v>GL</v>
          </cell>
          <cell r="D5547">
            <v>2220000</v>
          </cell>
          <cell r="E5547">
            <v>355200</v>
          </cell>
          <cell r="F5547">
            <v>2575200</v>
          </cell>
        </row>
        <row r="5548">
          <cell r="A5548" t="str">
            <v>EQUIPO DE AIRE ACONDICIONADO 5 TONELADAS</v>
          </cell>
          <cell r="B5548">
            <v>2000000</v>
          </cell>
          <cell r="C5548" t="str">
            <v>UND</v>
          </cell>
          <cell r="D5548">
            <v>2400000</v>
          </cell>
          <cell r="E5548">
            <v>384000</v>
          </cell>
          <cell r="F5548">
            <v>2784000</v>
          </cell>
        </row>
        <row r="5549">
          <cell r="A5549" t="str">
            <v>EQUIPO DE AIRE ACONDICIONADO 7 TONELADAS</v>
          </cell>
          <cell r="B5549">
            <v>2800000</v>
          </cell>
          <cell r="C5549" t="str">
            <v>UND</v>
          </cell>
          <cell r="D5549">
            <v>3360000</v>
          </cell>
          <cell r="E5549">
            <v>537600</v>
          </cell>
          <cell r="F5549">
            <v>3897600</v>
          </cell>
        </row>
        <row r="5550">
          <cell r="A5550" t="str">
            <v>EQUIPO DE AIRE ACONDICIONADO 10 TONELADAS</v>
          </cell>
          <cell r="B5550">
            <v>4000000</v>
          </cell>
          <cell r="C5550" t="str">
            <v>UND</v>
          </cell>
          <cell r="D5550">
            <v>4800000</v>
          </cell>
          <cell r="E5550">
            <v>768000</v>
          </cell>
          <cell r="F5550">
            <v>5568000</v>
          </cell>
        </row>
        <row r="5551">
          <cell r="F5551" t="str">
            <v xml:space="preserve"> </v>
          </cell>
        </row>
        <row r="5552">
          <cell r="A5552" t="str">
            <v>OBRA CIVIL</v>
          </cell>
          <cell r="F5552" t="str">
            <v xml:space="preserve"> </v>
          </cell>
        </row>
        <row r="5554">
          <cell r="A5554" t="str">
            <v>AGUA</v>
          </cell>
          <cell r="C5554" t="str">
            <v>LT</v>
          </cell>
          <cell r="F5554">
            <v>15</v>
          </cell>
        </row>
        <row r="5555">
          <cell r="A5555" t="str">
            <v>ARENA</v>
          </cell>
          <cell r="C5555" t="str">
            <v>M3</v>
          </cell>
          <cell r="F5555">
            <v>17000</v>
          </cell>
        </row>
        <row r="5556">
          <cell r="A5556" t="str">
            <v>CEMENTO</v>
          </cell>
          <cell r="C5556" t="str">
            <v>KG</v>
          </cell>
          <cell r="F5556">
            <v>350</v>
          </cell>
        </row>
        <row r="5557">
          <cell r="A5557" t="str">
            <v>TRITURADO</v>
          </cell>
          <cell r="C5557" t="str">
            <v>M3</v>
          </cell>
          <cell r="F5557">
            <v>80000</v>
          </cell>
        </row>
        <row r="5558">
          <cell r="A5558" t="str">
            <v>DESPERDICIO</v>
          </cell>
          <cell r="C5558" t="str">
            <v>%</v>
          </cell>
        </row>
        <row r="5559">
          <cell r="A5559" t="str">
            <v>ARCILLA</v>
          </cell>
          <cell r="C5559" t="str">
            <v>M3</v>
          </cell>
          <cell r="F5559">
            <v>12000</v>
          </cell>
        </row>
        <row r="5560">
          <cell r="A5560" t="str">
            <v>MARCO Y TAPA</v>
          </cell>
          <cell r="C5560" t="str">
            <v>UND</v>
          </cell>
          <cell r="F5560">
            <v>160000</v>
          </cell>
        </row>
        <row r="5561">
          <cell r="A5561" t="str">
            <v>LADRILLO TOLETE</v>
          </cell>
          <cell r="C5561" t="str">
            <v>UND</v>
          </cell>
          <cell r="F5561">
            <v>750</v>
          </cell>
        </row>
        <row r="5562">
          <cell r="A5562" t="str">
            <v>PAÑETE</v>
          </cell>
          <cell r="C5562" t="str">
            <v>M2</v>
          </cell>
          <cell r="F5562">
            <v>7500</v>
          </cell>
        </row>
        <row r="5563">
          <cell r="A5563" t="str">
            <v>TUBO DESAGUE 2"</v>
          </cell>
          <cell r="C5563" t="str">
            <v>ML</v>
          </cell>
          <cell r="F5563">
            <v>3500</v>
          </cell>
        </row>
        <row r="5564">
          <cell r="A5564" t="str">
            <v>MORTERO</v>
          </cell>
          <cell r="C5564" t="str">
            <v>M3</v>
          </cell>
          <cell r="F5564">
            <v>183313</v>
          </cell>
        </row>
        <row r="5565">
          <cell r="A5565" t="str">
            <v>CONCRETO DE 2500 PSI</v>
          </cell>
          <cell r="C5565" t="str">
            <v>M3</v>
          </cell>
          <cell r="F5565">
            <v>311249</v>
          </cell>
        </row>
        <row r="5566">
          <cell r="A5566" t="str">
            <v>CONCRETO DE 3000 PSI</v>
          </cell>
          <cell r="C5566" t="str">
            <v>M3</v>
          </cell>
          <cell r="F5566">
            <v>329695</v>
          </cell>
        </row>
        <row r="5567">
          <cell r="A5567" t="str">
            <v>CONCRETO POBRE 1:3:6</v>
          </cell>
          <cell r="C5567" t="str">
            <v>M3</v>
          </cell>
          <cell r="F5567">
            <v>228788</v>
          </cell>
        </row>
        <row r="5568">
          <cell r="A5568" t="str">
            <v>MINERAL ROJO</v>
          </cell>
          <cell r="C5568" t="str">
            <v>GL</v>
          </cell>
          <cell r="F5568">
            <v>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.1.1"/>
      <sheetName val="A.1.2"/>
      <sheetName val="A.1.3"/>
      <sheetName val="A.1.4"/>
      <sheetName val="A.1.5"/>
      <sheetName val="A.1.6"/>
      <sheetName val="A.1.7"/>
      <sheetName val="A.2.1"/>
      <sheetName val="A.2.2"/>
      <sheetName val="A.3.1"/>
      <sheetName val="A.3.2"/>
      <sheetName val="A.3.3"/>
      <sheetName val="A.3.4"/>
      <sheetName val="A.3.5"/>
      <sheetName val="A.3.6"/>
      <sheetName val="A.3.7"/>
      <sheetName val="A.3.8"/>
      <sheetName val="A.3.9"/>
      <sheetName val="A.3.10"/>
      <sheetName val="A.3.11"/>
      <sheetName val="A.3.12"/>
      <sheetName val="A.3.13"/>
      <sheetName val="A.4.1"/>
      <sheetName val="A.4.2"/>
      <sheetName val="A.4.3"/>
      <sheetName val="A.4.4"/>
      <sheetName val="A.4.5"/>
      <sheetName val="A.4.6"/>
      <sheetName val="A.4.7"/>
      <sheetName val="A.5.1"/>
      <sheetName val="A.5.2"/>
      <sheetName val="A.5.3"/>
      <sheetName val="A.5.4"/>
      <sheetName val="A.5.5"/>
      <sheetName val="A.5.6"/>
      <sheetName val="A.5.7"/>
      <sheetName val="A.5.8"/>
      <sheetName val="A.5.9"/>
      <sheetName val="A.6.1"/>
      <sheetName val="A.6.2"/>
      <sheetName val="A.6.3"/>
      <sheetName val="A.6.4"/>
      <sheetName val="A.7.1"/>
      <sheetName val="A.8.1"/>
      <sheetName val="A.8.2"/>
      <sheetName val="A.8.3"/>
      <sheetName val="A.8.4"/>
      <sheetName val="A.P.U OBRA CIVIL"/>
      <sheetName val="INSUMOS"/>
    </sheetNames>
    <sheetDataSet>
      <sheetData sheetId="0"/>
      <sheetData sheetId="1">
        <row r="106">
          <cell r="F106">
            <v>227325920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2">
          <cell r="AT2" t="str">
            <v>Adaptador terminal PVC de 1 1/2"</v>
          </cell>
        </row>
        <row r="3">
          <cell r="AT3" t="str">
            <v>Adaptador terminal PVC de 1 1/4"</v>
          </cell>
        </row>
        <row r="4">
          <cell r="AT4" t="str">
            <v>Adaptador terminal PVC de 1"</v>
          </cell>
        </row>
        <row r="5">
          <cell r="AT5" t="str">
            <v>Adaptador terminal PVC de 1/2"</v>
          </cell>
        </row>
        <row r="6">
          <cell r="AT6" t="str">
            <v>Adaptador terminal PVC de 2 1/2"</v>
          </cell>
        </row>
        <row r="7">
          <cell r="AT7" t="str">
            <v>Adaptador terminal PVC de 2"</v>
          </cell>
        </row>
        <row r="8">
          <cell r="AT8" t="str">
            <v>Adaptador terminal PVC de 3"</v>
          </cell>
        </row>
        <row r="9">
          <cell r="AT9" t="str">
            <v>Adaptador terminal PVC de 3/4"</v>
          </cell>
        </row>
        <row r="10">
          <cell r="AT10" t="str">
            <v>Adaptador terminal PVC de 4"</v>
          </cell>
        </row>
        <row r="11">
          <cell r="AT11" t="str">
            <v>Aislador  de suspención de disco 6" ANS 52-1</v>
          </cell>
        </row>
        <row r="12">
          <cell r="AT12" t="str">
            <v>Aislador carrete 2 1/2" ANSI 53-1</v>
          </cell>
        </row>
        <row r="13">
          <cell r="AT13" t="str">
            <v>Aislador carrete 3" ANSI 53-2</v>
          </cell>
        </row>
        <row r="14">
          <cell r="AT14" t="str">
            <v>Aislador de barraje pequeño</v>
          </cell>
        </row>
        <row r="15">
          <cell r="AT15" t="str">
            <v>Aislador tensor 3 1/2" ANSI 54-1</v>
          </cell>
        </row>
        <row r="16">
          <cell r="AT16" t="str">
            <v>Aislador tensor 4 1/4" ANSI 54-2</v>
          </cell>
        </row>
        <row r="17">
          <cell r="AT17" t="str">
            <v>Aislador tipo pin para 13.2 KV ANSI 55-4</v>
          </cell>
        </row>
        <row r="19">
          <cell r="AT19" t="str">
            <v>Alambre de cobre tipo THW No. 10  AWG</v>
          </cell>
        </row>
        <row r="20">
          <cell r="AT20" t="str">
            <v>Alambre de cobre tipo THW No. 12  AWG</v>
          </cell>
        </row>
        <row r="21">
          <cell r="AT21" t="str">
            <v>Alambre de cobre tipo THW No. 14  AWG</v>
          </cell>
        </row>
        <row r="22">
          <cell r="AT22" t="str">
            <v>Alambre de cobre tipo THW No. 8  AWG</v>
          </cell>
        </row>
        <row r="23">
          <cell r="AT23" t="str">
            <v>Alambre desnudo No. 10 AWG</v>
          </cell>
        </row>
        <row r="24">
          <cell r="AT24" t="str">
            <v>Alambre desnudo No. 12 AWG</v>
          </cell>
        </row>
        <row r="25">
          <cell r="AT25" t="str">
            <v>Alambre desnudo No. 14 AWG</v>
          </cell>
        </row>
        <row r="26">
          <cell r="AT26" t="str">
            <v>Arandela cuadrada plana de 2x2"x 5/8"</v>
          </cell>
        </row>
        <row r="27">
          <cell r="AT27" t="str">
            <v>Arandela cuadrada plana de 4x4"x 5/8"</v>
          </cell>
        </row>
        <row r="28">
          <cell r="AT28" t="str">
            <v>Arandela de presión guaza 1/2"</v>
          </cell>
        </row>
        <row r="29">
          <cell r="AT29" t="str">
            <v>Arandela de presión guaza 5/8"</v>
          </cell>
        </row>
        <row r="30">
          <cell r="AT30" t="str">
            <v>Arandela redonda de 1/2"</v>
          </cell>
        </row>
        <row r="31">
          <cell r="AT31" t="str">
            <v>Arandela redonda de 5/8"</v>
          </cell>
        </row>
        <row r="32">
          <cell r="AT32" t="str">
            <v>Boquilla terminal para tuberia IMC 1 1/2"</v>
          </cell>
        </row>
        <row r="33">
          <cell r="AT33" t="str">
            <v>Boquilla terminal para tuberia IMC 1 1/4"</v>
          </cell>
        </row>
        <row r="34">
          <cell r="AT34" t="str">
            <v>Boquilla terminal para tuberia IMC 1"</v>
          </cell>
        </row>
        <row r="35">
          <cell r="AT35" t="str">
            <v>Boquilla terminal para tuberia IMC 1/2"</v>
          </cell>
        </row>
        <row r="36">
          <cell r="AT36" t="str">
            <v>Boquilla terminal para tuberia IMC 1/2"</v>
          </cell>
        </row>
        <row r="37">
          <cell r="AT37" t="str">
            <v>Boquilla terminal para tuberia IMC 2 1/2"</v>
          </cell>
        </row>
        <row r="38">
          <cell r="AT38" t="str">
            <v>Boquilla terminal para tuberia IMC 2"</v>
          </cell>
        </row>
        <row r="39">
          <cell r="AT39" t="str">
            <v>Boquilla terminal para tuberia IMC 3"</v>
          </cell>
        </row>
        <row r="40">
          <cell r="AT40" t="str">
            <v>Boquilla terminal para tuberia IMC 3/4"</v>
          </cell>
        </row>
        <row r="41">
          <cell r="AT41" t="str">
            <v>Boquilla terminal para tuberia IMC 4"</v>
          </cell>
        </row>
        <row r="42">
          <cell r="AT42" t="str">
            <v>Borna de ponchar estañada 1/0 AWG</v>
          </cell>
        </row>
        <row r="43">
          <cell r="AT43" t="str">
            <v>Borna de ponchar estañada 2/0 AWG</v>
          </cell>
        </row>
        <row r="44">
          <cell r="AT44" t="str">
            <v>Borna de ponchar estañada 250 AWG</v>
          </cell>
        </row>
        <row r="45">
          <cell r="AT45" t="str">
            <v>Borna de ponchar estañada 3/0 AWG</v>
          </cell>
        </row>
        <row r="46">
          <cell r="AT46" t="str">
            <v>Borna de ponchar estañada 350 AWG</v>
          </cell>
        </row>
        <row r="47">
          <cell r="AT47" t="str">
            <v>Borna de ponchar estañada 4/0 AWG</v>
          </cell>
        </row>
        <row r="48">
          <cell r="AT48" t="str">
            <v>Borna de ponchar estañada No.2 AWG</v>
          </cell>
        </row>
        <row r="49">
          <cell r="AT49" t="str">
            <v>Borna de ponchar estañada No.4 AWG</v>
          </cell>
        </row>
        <row r="50">
          <cell r="AT50" t="str">
            <v>Borna de ponchar estañada No.6 AWG</v>
          </cell>
        </row>
        <row r="51">
          <cell r="AT51" t="str">
            <v>Brazo soporte luminaria horizontal 1 1/2"x1.20 m, con collarin.</v>
          </cell>
        </row>
        <row r="52">
          <cell r="AT52" t="str">
            <v>Breaker bipolar enchufable de 2x15A, 10 KA.</v>
          </cell>
        </row>
        <row r="53">
          <cell r="AT53" t="str">
            <v>Breaker bipolar enchufable de 2x20A, 10 KA.</v>
          </cell>
        </row>
        <row r="54">
          <cell r="AT54" t="str">
            <v>Breaker bipolar enchufable de 2x30A, 10 KA.</v>
          </cell>
        </row>
        <row r="56">
          <cell r="AT56" t="str">
            <v>Breaker bipolar enchufable de 2x40A, 10 KA.</v>
          </cell>
        </row>
        <row r="57">
          <cell r="AT57" t="str">
            <v>Breaker bipolar enchufable de 2x50A, 10 KA.</v>
          </cell>
        </row>
        <row r="58">
          <cell r="AT58" t="str">
            <v>Breaker bipolar enchufable de 2x60A, 10 KA.</v>
          </cell>
        </row>
        <row r="59">
          <cell r="AT59" t="str">
            <v>Breaker bipolar enchufable de 2x70A, 10 KA.</v>
          </cell>
        </row>
        <row r="60">
          <cell r="AT60" t="str">
            <v>Breaker de riel ABB bipolar 2x10 A</v>
          </cell>
        </row>
        <row r="61">
          <cell r="AT61" t="str">
            <v>Breaker de riel ABB bipolar 2x16 A</v>
          </cell>
        </row>
        <row r="62">
          <cell r="AT62" t="str">
            <v>Breaker de riel ABB bipolar 2x20 A</v>
          </cell>
        </row>
        <row r="63">
          <cell r="AT63" t="str">
            <v>Breaker de riel ABB bipolar 2x25 A</v>
          </cell>
        </row>
        <row r="64">
          <cell r="AT64" t="str">
            <v>Breaker de riel ABB monopolar 1x10 A</v>
          </cell>
        </row>
        <row r="65">
          <cell r="AT65" t="str">
            <v>Breaker de riel ABB monopolar 1x16 A</v>
          </cell>
        </row>
        <row r="66">
          <cell r="AT66" t="str">
            <v>Breaker de riel ABB monopolar 1x25 A</v>
          </cell>
        </row>
        <row r="67">
          <cell r="AT67" t="str">
            <v>Breaker de riel ABB monopolar 1x6 A</v>
          </cell>
        </row>
        <row r="68">
          <cell r="AT68" t="str">
            <v>Breaker de riel ABB tripolar 3x16 A</v>
          </cell>
        </row>
        <row r="69">
          <cell r="AT69" t="str">
            <v>Breaker de riel ABB tripolar 3x40 A</v>
          </cell>
        </row>
        <row r="70">
          <cell r="AT70" t="str">
            <v>Breaker de riel ABB tripolar 3x50 A</v>
          </cell>
        </row>
        <row r="71">
          <cell r="AT71" t="str">
            <v>Breaker de riel ABB tripolar 3x63 A</v>
          </cell>
        </row>
        <row r="72">
          <cell r="AT72" t="str">
            <v>Breaker industrial ABB 3x10 A</v>
          </cell>
        </row>
        <row r="73">
          <cell r="AT73" t="str">
            <v>Breaker industrial graduable ABB 3x140 - 200 A, 40 KA</v>
          </cell>
        </row>
        <row r="74">
          <cell r="AT74" t="str">
            <v>Breaker industrial graduable ABB 3x175 - 250 A, 50 KA</v>
          </cell>
        </row>
        <row r="75">
          <cell r="AT75" t="str">
            <v>Breaker industrial graduable ABB 3x22.4 - 32.25 A, 25 KA</v>
          </cell>
        </row>
        <row r="76">
          <cell r="AT76" t="str">
            <v>Breaker industrial graduable ABB 3x224 - 320 A, 70 KA</v>
          </cell>
        </row>
        <row r="77">
          <cell r="AT77" t="str">
            <v>Breaker industrial graduable ABB 3x28 - 40 A, 25 KA</v>
          </cell>
        </row>
        <row r="78">
          <cell r="AT78" t="str">
            <v>Breaker industrial graduable ABB 3x35 - 50 A, 25 KA</v>
          </cell>
        </row>
        <row r="79">
          <cell r="AT79" t="str">
            <v>Breaker industrial graduable ABB 3x350 - 500 A, 70 KA</v>
          </cell>
        </row>
        <row r="80">
          <cell r="AT80" t="str">
            <v>Breaker industrial graduable ABB 3x44 - 63 A, 25 KA</v>
          </cell>
        </row>
        <row r="81">
          <cell r="AT81" t="str">
            <v>Breaker industrial graduable ABB 3x560 - 800 A, 70 KA</v>
          </cell>
        </row>
        <row r="82">
          <cell r="AT82" t="str">
            <v>Breaker industrial graduable ABB 3x70 - 100 A, 25 KA</v>
          </cell>
        </row>
        <row r="83">
          <cell r="AT83" t="str">
            <v>Breaker industrial graduable ABB 3x87 - 125 A, 25 KA</v>
          </cell>
        </row>
        <row r="84">
          <cell r="AT84" t="str">
            <v>Breaker monopolar enchufable de 15A, 10 KA.</v>
          </cell>
        </row>
        <row r="85">
          <cell r="AT85" t="str">
            <v>Breaker monopolar enchufable de 20A, 10 KA.</v>
          </cell>
        </row>
        <row r="86">
          <cell r="AT86" t="str">
            <v>Breaker monopolar enchufable de 30A, 10 KA.</v>
          </cell>
        </row>
        <row r="87">
          <cell r="AT87" t="str">
            <v>Breaker monopolar enchufable de 40A, 10 KA.</v>
          </cell>
        </row>
        <row r="88">
          <cell r="AT88" t="str">
            <v>Breaker monopolar enchufable de 50A, 10 KA.</v>
          </cell>
        </row>
        <row r="89">
          <cell r="AT89" t="str">
            <v>Breaker tripolar enchufable de 3x100A, 10 KA.</v>
          </cell>
        </row>
        <row r="90">
          <cell r="AT90" t="str">
            <v>Breaker tripolar enchufable de 3x15A, 10 KA.</v>
          </cell>
        </row>
        <row r="91">
          <cell r="AT91" t="str">
            <v>Breaker tripolar enchufable de 3x20A, 10 KA.</v>
          </cell>
        </row>
        <row r="92">
          <cell r="AT92" t="str">
            <v>Breaker tripolar enchufable de 3x30A, 10 KA.</v>
          </cell>
        </row>
        <row r="93">
          <cell r="AT93" t="str">
            <v>Breaker tripolar enchufable de 3x40A, 10 KA.</v>
          </cell>
        </row>
        <row r="94">
          <cell r="AT94" t="str">
            <v>Breaker tripolar enchufable de 3x50A, 10 KA.</v>
          </cell>
        </row>
        <row r="95">
          <cell r="AT95" t="str">
            <v>Breaker tripolar enchufable de 3x60A, 10 KA.</v>
          </cell>
        </row>
        <row r="96">
          <cell r="AT96" t="str">
            <v>Breaker tripolar enchufable de 3x70A, 10 KA.</v>
          </cell>
        </row>
        <row r="97">
          <cell r="AT97" t="str">
            <v>Cable de acero reforzado 3/8"</v>
          </cell>
        </row>
        <row r="98">
          <cell r="AT98" t="str">
            <v>Cable de acero reforzado 5/16"</v>
          </cell>
        </row>
        <row r="99">
          <cell r="AT99" t="str">
            <v>Cable de cobre encauchetado THW  1/0 AWG</v>
          </cell>
        </row>
        <row r="100">
          <cell r="AT100" t="str">
            <v>Cable de cobre encauchetado THW  2/0 AWG</v>
          </cell>
        </row>
        <row r="101">
          <cell r="AT101" t="str">
            <v>Cable de cobre encauchetado THW  3/0 AWG</v>
          </cell>
        </row>
        <row r="102">
          <cell r="AT102" t="str">
            <v>Cable de cobre encauchetado THW  4/0 AWG</v>
          </cell>
        </row>
        <row r="103">
          <cell r="AT103" t="str">
            <v>Cable de cobre encauchetado THW No. 2 AWG</v>
          </cell>
        </row>
        <row r="104">
          <cell r="AT104" t="str">
            <v>Cable de cobre encauchetado THW No. 4 AWG</v>
          </cell>
        </row>
        <row r="105">
          <cell r="AT105" t="str">
            <v>Cable de cobre encauchetado THW No. 6 AWG</v>
          </cell>
        </row>
        <row r="106">
          <cell r="AT106" t="str">
            <v>Cable de cobre encauchetado THW No. 8 AWG</v>
          </cell>
        </row>
        <row r="107">
          <cell r="AT107" t="str">
            <v>Cable de cobre encauchetado THW/THHN 250 MCM</v>
          </cell>
        </row>
        <row r="108">
          <cell r="AT108" t="str">
            <v>Cable de cobre encauchetado THW/THHN 350 MCM</v>
          </cell>
        </row>
        <row r="109">
          <cell r="AT109" t="str">
            <v>Cable desnudo  1/0 AWG</v>
          </cell>
        </row>
        <row r="110">
          <cell r="AT110" t="str">
            <v>Cable desnudo  2/0 AWG</v>
          </cell>
        </row>
        <row r="111">
          <cell r="AT111" t="str">
            <v>Cable desnudo No. 2 AWG</v>
          </cell>
        </row>
        <row r="112">
          <cell r="AT112" t="str">
            <v>Cable desnudo No. 4 AWG</v>
          </cell>
        </row>
        <row r="113">
          <cell r="AT113" t="str">
            <v>Cable desnudo No. 6 AWG</v>
          </cell>
        </row>
        <row r="114">
          <cell r="AT114" t="str">
            <v>Cable desnudo No. 8 AWG</v>
          </cell>
        </row>
        <row r="115">
          <cell r="AT115" t="str">
            <v>Cable tipo ACSR  1/0 AWG</v>
          </cell>
        </row>
        <row r="116">
          <cell r="AT116" t="str">
            <v>Cable tipo ACSR  2/0 AWG</v>
          </cell>
        </row>
        <row r="117">
          <cell r="AT117" t="str">
            <v>Cable tipo ACSR No. 2 AWG</v>
          </cell>
        </row>
        <row r="118">
          <cell r="AT118" t="str">
            <v>Cable tipo ACSR No. 4 AWG</v>
          </cell>
        </row>
        <row r="120">
          <cell r="AT120" t="str">
            <v>Caja metalica doble fondo 10 x10 cm</v>
          </cell>
        </row>
        <row r="121">
          <cell r="AT121" t="str">
            <v>Caja metalica galvanizada 2400</v>
          </cell>
        </row>
        <row r="122">
          <cell r="AT122" t="str">
            <v>Caja metálica galvanizada 5800</v>
          </cell>
        </row>
        <row r="123">
          <cell r="AT123" t="str">
            <v>Caja metálica galvanizada octogonal para roseta</v>
          </cell>
        </row>
        <row r="124">
          <cell r="AT124" t="str">
            <v>caja monofásica de 12 circuitos, barraje de 100 A, barra neutro y barra tierra</v>
          </cell>
        </row>
        <row r="125">
          <cell r="AT125" t="str">
            <v>Caja monofásica de 6 circuitos, barraje de 100 A, barra neutro y barra tierra</v>
          </cell>
        </row>
        <row r="126">
          <cell r="AT126" t="str">
            <v>Caja monofásica de 9 circuitos, barraje de 100 A, barra neutro y barra tierra</v>
          </cell>
        </row>
        <row r="127">
          <cell r="AT127" t="str">
            <v>Capacete roscado en aluminio para tuberia EMT 1 1/2"</v>
          </cell>
        </row>
        <row r="128">
          <cell r="AT128" t="str">
            <v>Capacete roscado en aluminio para tuberia EMT 1 1/4"</v>
          </cell>
        </row>
        <row r="129">
          <cell r="AT129" t="str">
            <v>Capacete roscado en aluminio para tuberia EMT 1"</v>
          </cell>
        </row>
        <row r="130">
          <cell r="AT130" t="str">
            <v>Capacete roscado en aluminio para tuberia EMT 1/2"</v>
          </cell>
        </row>
        <row r="131">
          <cell r="AT131" t="str">
            <v>Capacete roscado en aluminio para tuberia EMT 2"</v>
          </cell>
        </row>
        <row r="132">
          <cell r="AT132" t="str">
            <v>Capacete roscado en aluminio para tuberia EMT 3"</v>
          </cell>
        </row>
        <row r="133">
          <cell r="AT133" t="str">
            <v>Capacete roscado en aluminio para tuberia EMT 3/4"</v>
          </cell>
        </row>
        <row r="134">
          <cell r="AT134" t="str">
            <v>Capacete roscado en aluminio para tuberia EMT 4"</v>
          </cell>
        </row>
        <row r="135">
          <cell r="AT135" t="str">
            <v>Capacete roscado en aluminio para tuberia IMC 1 1/2"</v>
          </cell>
        </row>
        <row r="136">
          <cell r="AT136" t="str">
            <v>Capacete roscado en aluminio para tuberia IMC 1 1/4"</v>
          </cell>
        </row>
        <row r="137">
          <cell r="AT137" t="str">
            <v>Capacete roscado en aluminio para tuberia IMC 1"</v>
          </cell>
        </row>
        <row r="138">
          <cell r="AT138" t="str">
            <v>Capacete roscado en aluminio para tuberia IMC 1/2"</v>
          </cell>
        </row>
        <row r="139">
          <cell r="AT139" t="str">
            <v>Capacete roscado en aluminio para tuberia IMC 2"</v>
          </cell>
        </row>
        <row r="140">
          <cell r="AT140" t="str">
            <v>Capacete roscado en aluminio para tuberia IMC 3"</v>
          </cell>
        </row>
        <row r="141">
          <cell r="AT141" t="str">
            <v>Capacete roscado en aluminio para tuberia IMC 3/4"</v>
          </cell>
        </row>
        <row r="142">
          <cell r="AT142" t="str">
            <v>Capacete roscado en aluminio para tuberia IMC 4"</v>
          </cell>
        </row>
        <row r="143">
          <cell r="AT143" t="str">
            <v>cinta aislante 23 de 3M</v>
          </cell>
        </row>
        <row r="144">
          <cell r="AT144" t="str">
            <v>Cinta aislante 33 de 3M</v>
          </cell>
        </row>
        <row r="145">
          <cell r="AT145" t="str">
            <v>Cinta aislante rojo, amarillo, azul, vede, café de 3M</v>
          </cell>
        </row>
        <row r="146">
          <cell r="AT146" t="str">
            <v>Cinta band it en acero inoxidable 1/2"x30 m</v>
          </cell>
        </row>
        <row r="147">
          <cell r="AT147" t="str">
            <v>Cinta band it en acero inoxidable 3/4"x30 m</v>
          </cell>
        </row>
        <row r="148">
          <cell r="AT148" t="str">
            <v>Cinta band it en acero inoxidable 5/8"x30 m</v>
          </cell>
        </row>
        <row r="150">
          <cell r="AT150" t="str">
            <v>Collarin 6-8" patina 1/4" dos salida</v>
          </cell>
        </row>
        <row r="151">
          <cell r="AT151" t="str">
            <v>Collarin 6-8" patina 1/4"una salida</v>
          </cell>
        </row>
        <row r="152">
          <cell r="AT152" t="str">
            <v>Collarin 7-9" patina 1/4" dos salida</v>
          </cell>
        </row>
        <row r="153">
          <cell r="AT153" t="str">
            <v>Collarin 7-9" patina 1/4"una salida</v>
          </cell>
        </row>
        <row r="154">
          <cell r="AT154" t="str">
            <v>Collarin 8-10" patina 1/4"dos salida</v>
          </cell>
        </row>
        <row r="155">
          <cell r="AT155" t="str">
            <v>Collarin 8-10" patina 1/4"una salida</v>
          </cell>
        </row>
        <row r="156">
          <cell r="AT156" t="str">
            <v>Collarin para transformador 10-12"</v>
          </cell>
        </row>
        <row r="157">
          <cell r="AT157" t="str">
            <v>Collarin para transformador 7 -8"</v>
          </cell>
        </row>
        <row r="158">
          <cell r="AT158" t="str">
            <v>Collarin para transformador 9-10"</v>
          </cell>
        </row>
        <row r="159">
          <cell r="AT159" t="str">
            <v>Cortacircuitos de 15 KV 100A, tipo expulsión.</v>
          </cell>
        </row>
        <row r="160">
          <cell r="AT160" t="str">
            <v>Cruceta metálica galvanizada de 2 1/2"x1/4"x1.50 m</v>
          </cell>
        </row>
        <row r="161">
          <cell r="AT161" t="str">
            <v>Cruceta metálica galvanizada de 2 1/2"x1/4"x2.0 m</v>
          </cell>
        </row>
        <row r="162">
          <cell r="AT162" t="str">
            <v>Cruceta metálica galvanizada de 2 1/2"x1/4"x2.40 m</v>
          </cell>
        </row>
        <row r="163">
          <cell r="AT163" t="str">
            <v>Cruceta metálica galvanizada de 2 1/2"x1/4"x2.50 m</v>
          </cell>
        </row>
        <row r="164">
          <cell r="AT164" t="str">
            <v>Cruceta metálica galvanizada de 3"x1/4"x3.0 m</v>
          </cell>
        </row>
        <row r="165">
          <cell r="AT165" t="str">
            <v>Cruceta metálica galvanizada de 3"x1/4"x4.0 m</v>
          </cell>
        </row>
        <row r="166">
          <cell r="AT166" t="str">
            <v>CT!S 100/5 A</v>
          </cell>
        </row>
        <row r="167">
          <cell r="AT167" t="str">
            <v>CT!S 150/5 A</v>
          </cell>
        </row>
        <row r="168">
          <cell r="AT168" t="str">
            <v>CT!S 200/5 A</v>
          </cell>
        </row>
        <row r="169">
          <cell r="AT169" t="str">
            <v>CT!S 300/5 A</v>
          </cell>
        </row>
        <row r="170">
          <cell r="AT170" t="str">
            <v>CT!S 400/5 A</v>
          </cell>
        </row>
        <row r="171">
          <cell r="AT171" t="str">
            <v>CT!S 500/5 A</v>
          </cell>
        </row>
        <row r="172">
          <cell r="AT172" t="str">
            <v>CT!S 600/5 A</v>
          </cell>
        </row>
        <row r="173">
          <cell r="AT173" t="str">
            <v>Curva 90 galvanizada EMT 1 "</v>
          </cell>
        </row>
        <row r="174">
          <cell r="AT174" t="str">
            <v>Curva 90 galvanizada EMT 1 1/2"</v>
          </cell>
        </row>
        <row r="175">
          <cell r="AT175" t="str">
            <v>Curva 90 galvanizada EMT 1 1/4"</v>
          </cell>
        </row>
        <row r="176">
          <cell r="AT176" t="str">
            <v>Curva 90 galvanizada EMT 1/2"</v>
          </cell>
        </row>
        <row r="177">
          <cell r="AT177" t="str">
            <v>Curva 90 galvanizada EMT 2"</v>
          </cell>
        </row>
        <row r="178">
          <cell r="AT178" t="str">
            <v>Curva 90 galvanizada EMT 3"</v>
          </cell>
        </row>
        <row r="179">
          <cell r="AT179" t="str">
            <v>Curva 90 galvanizada EMT 3/4"</v>
          </cell>
        </row>
        <row r="180">
          <cell r="AT180" t="str">
            <v>Curva 90 galvanizada EMT 4"</v>
          </cell>
        </row>
        <row r="181">
          <cell r="AT181" t="str">
            <v>Curva 90 galvanizada IMC 1 "</v>
          </cell>
        </row>
        <row r="183">
          <cell r="AT183" t="str">
            <v>Curva 90 galvanizada IMC 1 1/2"</v>
          </cell>
        </row>
        <row r="184">
          <cell r="AT184" t="str">
            <v>Curva 90 galvanizada IMC 1 1/4"</v>
          </cell>
        </row>
        <row r="185">
          <cell r="AT185" t="str">
            <v>Curva 90 galvanizada IMC 1/2"</v>
          </cell>
        </row>
        <row r="186">
          <cell r="AT186" t="str">
            <v>Curva 90 galvanizada IMC 2"</v>
          </cell>
        </row>
        <row r="187">
          <cell r="AT187" t="str">
            <v>Curva 90 galvanizada IMC 3"</v>
          </cell>
        </row>
        <row r="188">
          <cell r="AT188" t="str">
            <v>Curva 90 galvanizada IMC 3/4"</v>
          </cell>
        </row>
        <row r="189">
          <cell r="AT189" t="str">
            <v>Curva 90 galvanizada IMC 4"</v>
          </cell>
        </row>
        <row r="190">
          <cell r="AT190" t="str">
            <v>Curva PVC de 1"</v>
          </cell>
        </row>
        <row r="191">
          <cell r="AT191" t="str">
            <v>Curva PVC de 1/2"</v>
          </cell>
        </row>
        <row r="192">
          <cell r="AT192" t="str">
            <v>Curva PVC de 2"</v>
          </cell>
        </row>
        <row r="193">
          <cell r="AT193" t="str">
            <v>Curva PVC de 3"</v>
          </cell>
        </row>
        <row r="194">
          <cell r="AT194" t="str">
            <v>Curva PVC de 4"</v>
          </cell>
        </row>
        <row r="195">
          <cell r="AT195" t="str">
            <v>Curval PVC de 1 1/2"</v>
          </cell>
        </row>
        <row r="196">
          <cell r="AT196" t="str">
            <v>Curval PVC de 1 1/4"</v>
          </cell>
        </row>
        <row r="197">
          <cell r="AT197" t="str">
            <v>Curval PVC de 2 1/2"</v>
          </cell>
        </row>
        <row r="198">
          <cell r="AT198" t="str">
            <v>Curval PVC de 3/4"</v>
          </cell>
        </row>
        <row r="199">
          <cell r="AT199" t="str">
            <v>Diagonal recta cruceta metálica de 1 1/2x3/16x0.68 m.</v>
          </cell>
        </row>
        <row r="200">
          <cell r="AT200" t="str">
            <v>Diagonal recta cruceta metálica de 1 1/2x3/16x1.10 m.</v>
          </cell>
        </row>
        <row r="201">
          <cell r="AT201" t="str">
            <v>Ducto PVC de 2"x6 m tipo DB</v>
          </cell>
        </row>
        <row r="202">
          <cell r="AT202" t="str">
            <v>Ducto PVC de 3"x6 m tipo DB</v>
          </cell>
        </row>
        <row r="203">
          <cell r="AT203" t="str">
            <v>Ducto PVC de 4"x6 m tipo DB</v>
          </cell>
        </row>
        <row r="204">
          <cell r="AT204" t="str">
            <v>Esparrago  5/8x10" 4T</v>
          </cell>
        </row>
        <row r="205">
          <cell r="AT205" t="str">
            <v>Esparrago  5/8x12" 4T</v>
          </cell>
        </row>
        <row r="206">
          <cell r="AT206" t="str">
            <v>Espigo cruceta metálica 5/8"x8"</v>
          </cell>
        </row>
        <row r="207">
          <cell r="AT207" t="str">
            <v>Grapa de retensión en acero tipo pistola 6 - 2/0 AWG</v>
          </cell>
        </row>
        <row r="208">
          <cell r="AT208" t="str">
            <v>Grapa de retensión tipo pistola aluminio 6-2/0 2 ues.</v>
          </cell>
        </row>
        <row r="209">
          <cell r="AT209" t="str">
            <v>Grapa prensora 1 1/2"x3/8"x6".</v>
          </cell>
        </row>
        <row r="210">
          <cell r="AT210" t="str">
            <v>Guarda cobos 3/8"</v>
          </cell>
        </row>
        <row r="211">
          <cell r="AT211" t="str">
            <v>Hebilla para cinta band it de 1/2"</v>
          </cell>
        </row>
        <row r="212">
          <cell r="AT212" t="str">
            <v>Hebilla para cinta band it de 3/4"</v>
          </cell>
        </row>
        <row r="213">
          <cell r="AT213" t="str">
            <v>Hebilla para cinta band it de 5/8"</v>
          </cell>
        </row>
        <row r="215">
          <cell r="AT215" t="str">
            <v>Interruptor doble con luz piloto</v>
          </cell>
        </row>
        <row r="216">
          <cell r="AT216" t="str">
            <v>Interruptor doble conmutable</v>
          </cell>
        </row>
        <row r="217">
          <cell r="AT217" t="str">
            <v>Interruptor sencillo con luz piloto</v>
          </cell>
        </row>
        <row r="218">
          <cell r="AT218" t="str">
            <v>Interruptor sencillo conmutable</v>
          </cell>
        </row>
        <row r="219">
          <cell r="AT219" t="str">
            <v>Interruptor triple con luz piloto</v>
          </cell>
        </row>
        <row r="220">
          <cell r="AT220" t="str">
            <v>Interruptor triple conmutable</v>
          </cell>
        </row>
        <row r="222">
          <cell r="AT222" t="str">
            <v>Lámpara ahorradora de 55 W</v>
          </cell>
        </row>
        <row r="223">
          <cell r="AT223" t="str">
            <v>Lámpara fluorescente electrónica 2x36W sylvania ref.0046126</v>
          </cell>
        </row>
        <row r="225">
          <cell r="AT225" t="str">
            <v>Medidor bifásico electromecánico 15-60 A/208/120V</v>
          </cell>
        </row>
        <row r="226">
          <cell r="AT226" t="str">
            <v>Medidor trifásico electromecánico 20-100 A/208/120V</v>
          </cell>
        </row>
        <row r="227">
          <cell r="AT227" t="str">
            <v>Medidor trifásico electrónico 0-5 A/208/120V</v>
          </cell>
        </row>
        <row r="229">
          <cell r="AT229" t="str">
            <v>Pararrayo de 12 KV 10 KA</v>
          </cell>
        </row>
        <row r="230">
          <cell r="AT230" t="str">
            <v>Percha tipo pesado 1 puesto.</v>
          </cell>
        </row>
        <row r="231">
          <cell r="AT231" t="str">
            <v>Percha tipo pesado 2 puesto.</v>
          </cell>
        </row>
        <row r="232">
          <cell r="AT232" t="str">
            <v>Percha tipo pesado 3 puesto.</v>
          </cell>
        </row>
        <row r="233">
          <cell r="AT233" t="str">
            <v>Percha tipo pesado 4 puesto.</v>
          </cell>
        </row>
        <row r="234">
          <cell r="AT234" t="str">
            <v>Percha tipo pesado 5 puesto.</v>
          </cell>
        </row>
        <row r="235">
          <cell r="AT235" t="str">
            <v>Perno de carreaje de 5/8"x2 1/2" 1 tuerca.</v>
          </cell>
        </row>
        <row r="236">
          <cell r="AT236" t="str">
            <v>Perno de máquina de 1/2x1 1/2".</v>
          </cell>
        </row>
        <row r="237">
          <cell r="AT237" t="str">
            <v>Perno de máquina de 5/8x10".</v>
          </cell>
        </row>
        <row r="238">
          <cell r="AT238" t="str">
            <v>Perno de máquina de 5/8x12".</v>
          </cell>
        </row>
        <row r="239">
          <cell r="AT239" t="str">
            <v>Perno de máquina de 5/8x8".</v>
          </cell>
        </row>
        <row r="240">
          <cell r="AT240" t="str">
            <v>Perno de ojo de 5/8"x6"</v>
          </cell>
        </row>
        <row r="241">
          <cell r="AT241" t="str">
            <v>Poste en concreto de 10 m 510 kgF</v>
          </cell>
        </row>
        <row r="242">
          <cell r="AT242" t="str">
            <v>Poste en concreto de 10 m 750 kgF</v>
          </cell>
        </row>
        <row r="243">
          <cell r="AT243" t="str">
            <v>Poste en concreto de 12 m 1050 kgF</v>
          </cell>
        </row>
        <row r="244">
          <cell r="AT244" t="str">
            <v>Poste en concreto de 12 m 510 kgF</v>
          </cell>
        </row>
        <row r="245">
          <cell r="AT245" t="str">
            <v>Poste en concreto de 12 m 750 kgF</v>
          </cell>
        </row>
        <row r="246">
          <cell r="AT246" t="str">
            <v>Poste en concreto de 14 m 1050 kgF</v>
          </cell>
        </row>
        <row r="247">
          <cell r="AT247" t="str">
            <v>Poste en concreto de 14 m 750 kgF</v>
          </cell>
        </row>
        <row r="248">
          <cell r="AT248" t="str">
            <v>Poste en concreto de 8 m 1050 kgF</v>
          </cell>
        </row>
        <row r="249">
          <cell r="AT249" t="str">
            <v>Poste en concreto de 8 m 510 kgF</v>
          </cell>
        </row>
        <row r="250">
          <cell r="AT250" t="str">
            <v>Poste en concreto de 8 m 750 kgF</v>
          </cell>
        </row>
        <row r="252">
          <cell r="AT252" t="str">
            <v>Reflector SHP-S 250W sylvania, ref.0039022</v>
          </cell>
        </row>
        <row r="253">
          <cell r="AT253" t="str">
            <v>Reflector SHP-S 400W sylvania, ref.0039020</v>
          </cell>
        </row>
        <row r="254">
          <cell r="AT254" t="str">
            <v>Roseta de plafon de losa 200 W</v>
          </cell>
        </row>
        <row r="255">
          <cell r="AT255" t="str">
            <v>Suplemeto metalico para caja de 10x10 ref.2400</v>
          </cell>
        </row>
        <row r="256">
          <cell r="AT256" t="str">
            <v>Tablero bifásica con puerta de 12 circuitos, barraje de 125 A, barra neutro y barra tierra</v>
          </cell>
        </row>
        <row r="257">
          <cell r="AT257" t="str">
            <v>Tablero bifásica con puerta de 12 circuitos, barraje de 125 A, barra neutro y barra tierra</v>
          </cell>
        </row>
        <row r="258">
          <cell r="AT258" t="str">
            <v>Tablero bifásica con puerta de 18 circuitos, barraje de 225 A, barra neutro y barra tierra</v>
          </cell>
        </row>
        <row r="259">
          <cell r="AT259" t="str">
            <v>Tablero bifásica con puerta de 24 circuitos, barraje de 225 A, barra neutro y barra tierra</v>
          </cell>
        </row>
        <row r="260">
          <cell r="AT260" t="str">
            <v>Tablero bifásica con puerta de 8 circuitos, barraje de 125 A, barra neutro y barra tierra</v>
          </cell>
        </row>
        <row r="261">
          <cell r="AT261" t="str">
            <v>Tablero trifásica con puerta de 12 circuitos, barraje de 225 A, barra neutro y barra tierra</v>
          </cell>
        </row>
        <row r="262">
          <cell r="AT262" t="str">
            <v>Tablero trifásica con puerta de 18 circuitos, barraje de 225 A, barra neutro y barra tierra</v>
          </cell>
        </row>
        <row r="263">
          <cell r="AT263" t="str">
            <v>Tablero trifásica con puerta de 24 circuitos, barraje de 225 A, barra neutro y barra tierra</v>
          </cell>
        </row>
        <row r="264">
          <cell r="AT264" t="str">
            <v>Tablero trifásica con puerta de 30 circuitos, barraje de 225 A, barra neutro y barra tierra</v>
          </cell>
        </row>
        <row r="265">
          <cell r="AT265" t="str">
            <v>Tablero trifásica con puerta de 42 circuitos, barraje de 225 A, barra neutro y barra tierra</v>
          </cell>
        </row>
        <row r="266">
          <cell r="AT266" t="str">
            <v>Tablero trifásica con puerta y espacio para totalizador de 12 circuitos, barraje de 225 A, barra neutro y barra tierra</v>
          </cell>
        </row>
        <row r="267">
          <cell r="AT267" t="str">
            <v>Tablero trifásica con puerta y espacio para totalizador de 18 circuitos, barraje de 225 A, barra neutro y barra tierra</v>
          </cell>
        </row>
        <row r="268">
          <cell r="AT268" t="str">
            <v>Tablero trifásica con puerta y espacio para totalizador de 24 circuitos, barraje de 225 A, barra neutro y barra tierra</v>
          </cell>
        </row>
        <row r="269">
          <cell r="AT269" t="str">
            <v>Tablero trifásica con puerta y espacio para totalizador de 30 circuitos, barraje de 225 A, barra neutro y barra tierra</v>
          </cell>
        </row>
        <row r="270">
          <cell r="AT270" t="str">
            <v>Tablero trifásica con puerta y espacio para totalizador de 42 circuitos, barraje de 225 A, barra neutro y barra tierra</v>
          </cell>
        </row>
        <row r="271">
          <cell r="AT271" t="str">
            <v>TABLEROS DE CIRCUITOS Y CAJAS</v>
          </cell>
        </row>
        <row r="272">
          <cell r="AT272" t="str">
            <v>Terminal conector  EMT 1 "</v>
          </cell>
        </row>
        <row r="273">
          <cell r="AT273" t="str">
            <v>Terminal conector  EMT 1 1/2"</v>
          </cell>
        </row>
        <row r="274">
          <cell r="AT274" t="str">
            <v>Terminal conector  EMT 1 1/4"</v>
          </cell>
        </row>
        <row r="275">
          <cell r="AT275" t="str">
            <v>Terminal conector  EMT 1/2"</v>
          </cell>
        </row>
        <row r="276">
          <cell r="AT276" t="str">
            <v>Terminal conector  EMT 2"</v>
          </cell>
        </row>
        <row r="277">
          <cell r="AT277" t="str">
            <v>Terminal conector  EMT 3"</v>
          </cell>
        </row>
        <row r="278">
          <cell r="AT278" t="str">
            <v>Terminal conector  EMT 3/4"</v>
          </cell>
        </row>
        <row r="279">
          <cell r="AT279" t="str">
            <v>Terminal conector  EMT 4"</v>
          </cell>
        </row>
        <row r="281">
          <cell r="AT281" t="str">
            <v>Terminales premoldeados tipo exterior 15 KV</v>
          </cell>
        </row>
        <row r="282">
          <cell r="AT282" t="str">
            <v>Terminales premoldeados tipo interior 15 KV</v>
          </cell>
        </row>
        <row r="283">
          <cell r="AT283" t="str">
            <v>Toma bipolar 2x20A/250V</v>
          </cell>
        </row>
        <row r="284">
          <cell r="AT284" t="str">
            <v xml:space="preserve">Toma doble común </v>
          </cell>
        </row>
        <row r="285">
          <cell r="AT285" t="str">
            <v>Toma doble con polo a tierra</v>
          </cell>
        </row>
        <row r="286">
          <cell r="AT286" t="str">
            <v>Toma doble con polo a tierra, color naranja.</v>
          </cell>
        </row>
        <row r="287">
          <cell r="AT287" t="str">
            <v>Toma doble con protección de falla a tierra GFCI</v>
          </cell>
        </row>
        <row r="288">
          <cell r="AT288" t="str">
            <v>Toma sencilla 120V</v>
          </cell>
        </row>
        <row r="289">
          <cell r="AT289" t="str">
            <v>Toma tripolar 3x20A/250V</v>
          </cell>
        </row>
        <row r="291">
          <cell r="AT291" t="str">
            <v>Transformador monofásico 10 KVA/13200/240/120 V</v>
          </cell>
        </row>
        <row r="292">
          <cell r="AT292" t="str">
            <v>Transformador monofásico 15 KVA/13200/240/120 V</v>
          </cell>
        </row>
        <row r="293">
          <cell r="AT293" t="str">
            <v>Transformador monofásico 25 KVA/13200/240/120 V</v>
          </cell>
        </row>
        <row r="294">
          <cell r="AT294" t="str">
            <v>Transformador monofásico 37,5 KVA/13200/240/120 V</v>
          </cell>
        </row>
        <row r="295">
          <cell r="AT295" t="str">
            <v>Transformador trifásico 112,5 KVA/13200/208/120 V</v>
          </cell>
        </row>
        <row r="296">
          <cell r="AT296" t="str">
            <v>Transformador trifásico 15 KVA/13200/208/120 V</v>
          </cell>
        </row>
        <row r="297">
          <cell r="AT297" t="str">
            <v>Transformador trifásico 150 KVA/13200/208/120 V</v>
          </cell>
        </row>
        <row r="298">
          <cell r="AT298" t="str">
            <v>Transformador trifásico 225 KVA/13200/208/120 V</v>
          </cell>
        </row>
        <row r="299">
          <cell r="AT299" t="str">
            <v>Transformador trifásico 30 KVA/13200/208/120 V</v>
          </cell>
        </row>
        <row r="300">
          <cell r="AT300" t="str">
            <v>Transformador trifásico 45 KVA/13200/208/120 V</v>
          </cell>
        </row>
        <row r="301">
          <cell r="AT301" t="str">
            <v>Transformador trifásico 75 KVA/13200/208/120 V</v>
          </cell>
        </row>
        <row r="303">
          <cell r="AT303" t="str">
            <v>Tuberia PVC conduit de 1 1/2"x3 m.</v>
          </cell>
        </row>
        <row r="304">
          <cell r="AT304" t="str">
            <v>Tuberia PVC conduit de 1 1/4"x3 m.</v>
          </cell>
        </row>
        <row r="305">
          <cell r="AT305" t="str">
            <v>Tuberia PVC conduit de 1"x3 m.</v>
          </cell>
        </row>
        <row r="306">
          <cell r="AT306" t="str">
            <v>Tuberia PVC conduit de 1/2"x3 m.</v>
          </cell>
        </row>
        <row r="307">
          <cell r="AT307" t="str">
            <v>Tuberia PVC conduit de 2"x3 m.</v>
          </cell>
        </row>
        <row r="308">
          <cell r="AT308" t="str">
            <v>Tuberia PVC conduit de 3/4"x3 m.</v>
          </cell>
        </row>
        <row r="310">
          <cell r="AT310" t="str">
            <v>Tubo metálico conduit galvanizado EMT 1 1/2"x3 m.</v>
          </cell>
        </row>
        <row r="311">
          <cell r="AT311" t="str">
            <v>Tubo metálico conduit galvanizado EMT 1 1/4"x3 m.</v>
          </cell>
        </row>
        <row r="312">
          <cell r="AT312" t="str">
            <v>Tubo metálico conduit galvanizado EMT 1"x3 m.</v>
          </cell>
        </row>
        <row r="314">
          <cell r="AT314" t="str">
            <v>Tubo metálico conduit galvanizado EMT 1/2"x3 m.</v>
          </cell>
        </row>
        <row r="315">
          <cell r="AT315" t="str">
            <v>Tubo metálico conduit galvanizado EMT 2 1/2"x3 m.</v>
          </cell>
        </row>
        <row r="316">
          <cell r="AT316" t="str">
            <v>Tubo metálico conduit galvanizado EMT 2"x3 m.</v>
          </cell>
        </row>
        <row r="317">
          <cell r="AT317" t="str">
            <v>Tubo metálico conduit galvanizado EMT 3"x3 m.</v>
          </cell>
        </row>
        <row r="318">
          <cell r="AT318" t="str">
            <v>Tubo metálico conduit galvanizado EMT 3/4"x3 m.</v>
          </cell>
        </row>
        <row r="319">
          <cell r="AT319" t="str">
            <v>Tubo metálico conduit galvanizado EMT 4"x3 m.</v>
          </cell>
        </row>
        <row r="320">
          <cell r="AT320" t="str">
            <v>Tubo metálico conduit galvanizado IMC 1 1/2"x3 m.</v>
          </cell>
        </row>
        <row r="321">
          <cell r="AT321" t="str">
            <v>Tubo metálico conduit galvanizado IMC 1 1/4"x3 m.</v>
          </cell>
        </row>
        <row r="322">
          <cell r="AT322" t="str">
            <v>Tubo metálico conduit galvanizado IMC 1"x3 m.</v>
          </cell>
        </row>
        <row r="323">
          <cell r="AT323" t="str">
            <v>Tubo metálico conduit galvanizado IMC 1/2"x3 m.</v>
          </cell>
        </row>
        <row r="324">
          <cell r="AT324" t="str">
            <v>Tubo metálico conduit galvanizado IMC 2 1/2"x3 m.</v>
          </cell>
        </row>
        <row r="325">
          <cell r="AT325" t="str">
            <v>Tubo metálico conduit galvanizado IMC 2"x3 m.</v>
          </cell>
        </row>
        <row r="326">
          <cell r="AT326" t="str">
            <v>Tubo metálico conduit galvanizado IMC 3"x3 m.</v>
          </cell>
        </row>
        <row r="327">
          <cell r="AT327" t="str">
            <v>Tubo metálico conduit galvanizado IMC 3/4"x3 m.</v>
          </cell>
        </row>
        <row r="328">
          <cell r="AT328" t="str">
            <v>Tubo metálico conduit galvanizado IMC 4"x3 m.</v>
          </cell>
        </row>
        <row r="329">
          <cell r="AT329" t="str">
            <v>Tuerca de ojo alargado de 5/8"</v>
          </cell>
        </row>
        <row r="330">
          <cell r="AT330" t="str">
            <v>Unión EMT 1 1/2"</v>
          </cell>
        </row>
        <row r="331">
          <cell r="AT331" t="str">
            <v>Unión EMT 1 1/4"</v>
          </cell>
        </row>
        <row r="332">
          <cell r="AT332" t="str">
            <v>Unión EMT 1/2"</v>
          </cell>
        </row>
        <row r="333">
          <cell r="AT333" t="str">
            <v>Unión EMT 2"</v>
          </cell>
        </row>
        <row r="334">
          <cell r="AT334" t="str">
            <v>Unión EMT 3"</v>
          </cell>
        </row>
        <row r="335">
          <cell r="AT335" t="str">
            <v>Unión EMT 3/4"</v>
          </cell>
        </row>
        <row r="336">
          <cell r="AT336" t="str">
            <v>Unión EMT 4"</v>
          </cell>
        </row>
        <row r="337">
          <cell r="AT337" t="str">
            <v>Varilla copper weld de 5/8"x2.4 m</v>
          </cell>
        </row>
        <row r="338">
          <cell r="AT338" t="str">
            <v>Varilla de anclaje de 5/8x1.50 m</v>
          </cell>
        </row>
        <row r="347">
          <cell r="AT347" t="str">
            <v>Varilla de anclaje de 5/8x1.80 m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DIF"/>
      <sheetName val="PRECIOS R"/>
      <sheetName val="P"/>
      <sheetName val="P INTERV."/>
      <sheetName val="CD"/>
      <sheetName val="1.1"/>
      <sheetName val="1.2"/>
      <sheetName val="1.3"/>
      <sheetName val="1.4"/>
      <sheetName val="1.5"/>
      <sheetName val="1.6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5.1"/>
      <sheetName val="5.2"/>
      <sheetName val="6.1"/>
      <sheetName val="6.2"/>
      <sheetName val="6.3"/>
      <sheetName val="6.4"/>
      <sheetName val="6.5"/>
      <sheetName val="6.6"/>
      <sheetName val="6.7"/>
      <sheetName val="7.1"/>
      <sheetName val="7.2"/>
      <sheetName val="7.3"/>
      <sheetName val="8.1"/>
      <sheetName val="8.2"/>
      <sheetName val="9.1"/>
      <sheetName val="10.1"/>
      <sheetName val="10.2"/>
      <sheetName val="10.3"/>
      <sheetName val="10.4"/>
      <sheetName val="10.5"/>
      <sheetName val="10.6"/>
      <sheetName val="11.1"/>
      <sheetName val="12.1"/>
      <sheetName val="12.2"/>
      <sheetName val="12.3"/>
      <sheetName val="13.1"/>
      <sheetName val="13.2"/>
      <sheetName val="13.3"/>
      <sheetName val="M 1-4"/>
      <sheetName val="CTO 3000"/>
      <sheetName val="CTO 2500"/>
      <sheetName val="CRONOGRAMA"/>
      <sheetName val="CANT CTO"/>
      <sheetName val="CANT"/>
      <sheetName val="pedido"/>
      <sheetName val="CANT VIGAA"/>
      <sheetName val="CANT COL"/>
      <sheetName val="cnuc"/>
      <sheetName val="13.3 (2)"/>
    </sheetNames>
    <sheetDataSet>
      <sheetData sheetId="0"/>
      <sheetData sheetId="1" refreshError="1"/>
      <sheetData sheetId="2">
        <row r="1">
          <cell r="A1" t="str">
            <v>MATERIALES</v>
          </cell>
        </row>
        <row r="2">
          <cell r="A2" t="str">
            <v>CODIGO</v>
          </cell>
          <cell r="B2" t="str">
            <v>DESCRIPCION</v>
          </cell>
          <cell r="C2" t="str">
            <v>UND</v>
          </cell>
          <cell r="D2" t="str">
            <v>PRECIO</v>
          </cell>
        </row>
        <row r="3">
          <cell r="A3">
            <v>1</v>
          </cell>
          <cell r="B3" t="str">
            <v>PUNTILLA 1 A 3"</v>
          </cell>
          <cell r="C3" t="str">
            <v>KG</v>
          </cell>
          <cell r="D3">
            <v>1500</v>
          </cell>
        </row>
        <row r="4">
          <cell r="A4">
            <v>2</v>
          </cell>
          <cell r="B4" t="str">
            <v>ALAMBRE NEGRO No 18</v>
          </cell>
          <cell r="C4" t="str">
            <v>KG</v>
          </cell>
          <cell r="D4">
            <v>2000</v>
          </cell>
        </row>
        <row r="5">
          <cell r="A5">
            <v>3</v>
          </cell>
          <cell r="B5" t="str">
            <v>POLIN</v>
          </cell>
          <cell r="C5" t="str">
            <v>ML</v>
          </cell>
          <cell r="D5">
            <v>1500</v>
          </cell>
        </row>
        <row r="6">
          <cell r="A6">
            <v>4</v>
          </cell>
          <cell r="B6" t="str">
            <v>CEMENTO</v>
          </cell>
          <cell r="C6" t="str">
            <v>KG</v>
          </cell>
          <cell r="D6">
            <v>280</v>
          </cell>
        </row>
        <row r="7">
          <cell r="A7">
            <v>5</v>
          </cell>
          <cell r="B7" t="str">
            <v xml:space="preserve">ARENA </v>
          </cell>
          <cell r="C7" t="str">
            <v>M³</v>
          </cell>
          <cell r="D7">
            <v>20000</v>
          </cell>
        </row>
        <row r="8">
          <cell r="A8">
            <v>6</v>
          </cell>
          <cell r="B8" t="str">
            <v>GRAVILLA TRITURADA</v>
          </cell>
          <cell r="C8" t="str">
            <v>M³</v>
          </cell>
          <cell r="D8">
            <v>54000</v>
          </cell>
        </row>
        <row r="9">
          <cell r="A9">
            <v>7</v>
          </cell>
          <cell r="B9" t="str">
            <v>AGUA</v>
          </cell>
          <cell r="C9" t="str">
            <v>LT</v>
          </cell>
          <cell r="D9">
            <v>5</v>
          </cell>
        </row>
        <row r="10">
          <cell r="A10">
            <v>8</v>
          </cell>
          <cell r="B10" t="str">
            <v xml:space="preserve">RECEBO </v>
          </cell>
          <cell r="C10" t="str">
            <v>M³</v>
          </cell>
          <cell r="D10">
            <v>16000</v>
          </cell>
        </row>
        <row r="11">
          <cell r="A11">
            <v>9</v>
          </cell>
          <cell r="B11" t="str">
            <v>HIERRO No 5</v>
          </cell>
          <cell r="C11" t="str">
            <v>KG</v>
          </cell>
          <cell r="D11">
            <v>2200</v>
          </cell>
        </row>
        <row r="12">
          <cell r="A12">
            <v>10</v>
          </cell>
          <cell r="B12" t="str">
            <v>HIERRO DE 3/8</v>
          </cell>
          <cell r="C12" t="str">
            <v>KG</v>
          </cell>
          <cell r="D12">
            <v>2200</v>
          </cell>
        </row>
        <row r="13">
          <cell r="A13">
            <v>11</v>
          </cell>
          <cell r="B13" t="str">
            <v>MALLA ELECTROSOLDADA Q2</v>
          </cell>
          <cell r="C13" t="str">
            <v>Und</v>
          </cell>
          <cell r="D13">
            <v>43000</v>
          </cell>
        </row>
        <row r="14">
          <cell r="A14">
            <v>12</v>
          </cell>
          <cell r="B14" t="str">
            <v>PHR C160*60-19 INCLUIDO TRANSPORTE</v>
          </cell>
          <cell r="C14" t="str">
            <v>Und</v>
          </cell>
          <cell r="D14">
            <v>140000</v>
          </cell>
        </row>
        <row r="15">
          <cell r="A15">
            <v>13</v>
          </cell>
          <cell r="B15" t="str">
            <v>PHR C120*60-12 INCLUIDO TRANSPORTE</v>
          </cell>
          <cell r="C15" t="str">
            <v>Und</v>
          </cell>
          <cell r="D15">
            <v>70000</v>
          </cell>
        </row>
        <row r="16">
          <cell r="A16">
            <v>14</v>
          </cell>
          <cell r="B16" t="str">
            <v>PHR C160*60-25 INCLUIDO TRANSPORTE</v>
          </cell>
          <cell r="C16" t="str">
            <v>Und</v>
          </cell>
          <cell r="D16">
            <v>145000</v>
          </cell>
        </row>
        <row r="17">
          <cell r="A17">
            <v>15</v>
          </cell>
          <cell r="B17" t="str">
            <v>SOLDADURA ESPECIAL PARA PERFILERIA ACESCO</v>
          </cell>
          <cell r="C17" t="str">
            <v>KG</v>
          </cell>
          <cell r="D17">
            <v>6000</v>
          </cell>
        </row>
        <row r="18">
          <cell r="A18">
            <v>16</v>
          </cell>
          <cell r="B18" t="str">
            <v>PERNOS DE ANCLAJE CON GANCHO D=1/2</v>
          </cell>
          <cell r="C18" t="str">
            <v>Und</v>
          </cell>
          <cell r="D18">
            <v>3000</v>
          </cell>
        </row>
        <row r="19">
          <cell r="A19">
            <v>17</v>
          </cell>
          <cell r="B19" t="str">
            <v>PLACA BASE EN LAMINA DE 1/8"</v>
          </cell>
          <cell r="C19" t="str">
            <v>Und</v>
          </cell>
          <cell r="D19">
            <v>12000</v>
          </cell>
        </row>
        <row r="20">
          <cell r="A20">
            <v>18</v>
          </cell>
          <cell r="B20" t="str">
            <v>LADRILLO TOLETE</v>
          </cell>
          <cell r="C20" t="str">
            <v>Und</v>
          </cell>
          <cell r="D20">
            <v>240</v>
          </cell>
        </row>
        <row r="21">
          <cell r="A21">
            <v>19</v>
          </cell>
          <cell r="B21" t="str">
            <v>BLOQUE No 5 HUECO 12X20X30</v>
          </cell>
          <cell r="C21" t="str">
            <v>Und</v>
          </cell>
          <cell r="D21">
            <v>670</v>
          </cell>
        </row>
        <row r="22">
          <cell r="A22">
            <v>20</v>
          </cell>
          <cell r="B22" t="str">
            <v>ARENA FINA</v>
          </cell>
          <cell r="C22" t="str">
            <v>M³</v>
          </cell>
          <cell r="D22">
            <v>20000</v>
          </cell>
        </row>
        <row r="23">
          <cell r="A23">
            <v>21</v>
          </cell>
          <cell r="B23" t="str">
            <v>MALLA GALLINERO</v>
          </cell>
          <cell r="C23" t="str">
            <v>M²</v>
          </cell>
          <cell r="D23">
            <v>1250</v>
          </cell>
        </row>
        <row r="24">
          <cell r="A24">
            <v>22</v>
          </cell>
          <cell r="B24" t="str">
            <v>LAMINA COLL ROLL CAL 18</v>
          </cell>
          <cell r="C24" t="str">
            <v>M2</v>
          </cell>
          <cell r="D24">
            <v>19000</v>
          </cell>
        </row>
        <row r="25">
          <cell r="A25">
            <v>23</v>
          </cell>
          <cell r="B25" t="str">
            <v>MANIJA DE LUJO</v>
          </cell>
          <cell r="C25" t="str">
            <v>Und.</v>
          </cell>
          <cell r="D25">
            <v>3200</v>
          </cell>
        </row>
        <row r="26">
          <cell r="A26">
            <v>24</v>
          </cell>
          <cell r="B26" t="str">
            <v>CHAPA DOBLE</v>
          </cell>
          <cell r="C26" t="str">
            <v>Und.</v>
          </cell>
          <cell r="D26">
            <v>25000</v>
          </cell>
        </row>
        <row r="27">
          <cell r="A27">
            <v>25</v>
          </cell>
          <cell r="B27" t="str">
            <v>BISAGRA</v>
          </cell>
          <cell r="C27" t="str">
            <v>Und.</v>
          </cell>
          <cell r="D27">
            <v>1000</v>
          </cell>
        </row>
        <row r="28">
          <cell r="A28">
            <v>26</v>
          </cell>
          <cell r="B28" t="str">
            <v>ANTICORROSIVO</v>
          </cell>
          <cell r="C28" t="str">
            <v>GAL</v>
          </cell>
          <cell r="D28">
            <v>22000</v>
          </cell>
        </row>
        <row r="29">
          <cell r="A29">
            <v>27</v>
          </cell>
          <cell r="B29" t="str">
            <v>MEDALLON DE LUJO</v>
          </cell>
          <cell r="C29" t="str">
            <v>Und.</v>
          </cell>
          <cell r="D29">
            <v>2500</v>
          </cell>
        </row>
        <row r="30">
          <cell r="A30">
            <v>28</v>
          </cell>
          <cell r="B30" t="str">
            <v>MASILLA</v>
          </cell>
          <cell r="C30" t="str">
            <v>GAL</v>
          </cell>
          <cell r="D30">
            <v>17000</v>
          </cell>
        </row>
        <row r="31">
          <cell r="A31">
            <v>29</v>
          </cell>
          <cell r="B31" t="str">
            <v>SOLADURA WA 6023</v>
          </cell>
          <cell r="C31" t="str">
            <v>KL</v>
          </cell>
          <cell r="D31">
            <v>7000</v>
          </cell>
        </row>
        <row r="32">
          <cell r="A32">
            <v>30</v>
          </cell>
          <cell r="B32" t="str">
            <v>PASADOR PARA PUERTA</v>
          </cell>
          <cell r="C32" t="str">
            <v>Und.</v>
          </cell>
          <cell r="D32">
            <v>4100</v>
          </cell>
        </row>
        <row r="33">
          <cell r="A33">
            <v>31</v>
          </cell>
          <cell r="B33" t="str">
            <v>GASOLINA</v>
          </cell>
          <cell r="C33" t="str">
            <v>GAL</v>
          </cell>
          <cell r="D33">
            <v>5000</v>
          </cell>
        </row>
        <row r="34">
          <cell r="A34">
            <v>32</v>
          </cell>
          <cell r="B34" t="str">
            <v>PINTURA EN ESMALTE</v>
          </cell>
          <cell r="C34" t="str">
            <v>GAL</v>
          </cell>
          <cell r="D34">
            <v>39600</v>
          </cell>
        </row>
        <row r="35">
          <cell r="A35">
            <v>33</v>
          </cell>
          <cell r="B35" t="str">
            <v>BASCULANTE TIPO MARIPOSA</v>
          </cell>
          <cell r="C35" t="str">
            <v>Und</v>
          </cell>
          <cell r="D35">
            <v>600</v>
          </cell>
        </row>
        <row r="36">
          <cell r="A36">
            <v>34</v>
          </cell>
          <cell r="B36" t="str">
            <v>VENTANA CUADRADA (0.50X0.50) INCLUYE VIDRIO</v>
          </cell>
          <cell r="C36" t="str">
            <v>Und</v>
          </cell>
          <cell r="D36">
            <v>90000</v>
          </cell>
        </row>
        <row r="37">
          <cell r="A37">
            <v>35</v>
          </cell>
          <cell r="B37" t="str">
            <v>TEJA TERMOACUSTIC + CABELLETE</v>
          </cell>
          <cell r="C37" t="str">
            <v>M2</v>
          </cell>
          <cell r="D37">
            <v>24000</v>
          </cell>
        </row>
        <row r="38">
          <cell r="A38">
            <v>36</v>
          </cell>
          <cell r="B38" t="str">
            <v>TORNILLO FIJA ALA</v>
          </cell>
          <cell r="C38" t="str">
            <v>Und.</v>
          </cell>
          <cell r="D38">
            <v>350</v>
          </cell>
        </row>
        <row r="39">
          <cell r="A39">
            <v>37</v>
          </cell>
          <cell r="B39" t="str">
            <v>TORNILLO AUTOPERFORANTE</v>
          </cell>
          <cell r="C39" t="str">
            <v>Und.</v>
          </cell>
          <cell r="D39">
            <v>300</v>
          </cell>
        </row>
        <row r="40">
          <cell r="A40">
            <v>38</v>
          </cell>
          <cell r="B40" t="str">
            <v>GRANIPLAST</v>
          </cell>
          <cell r="C40" t="str">
            <v>KG</v>
          </cell>
          <cell r="D40">
            <v>1200</v>
          </cell>
        </row>
        <row r="41">
          <cell r="A41">
            <v>39</v>
          </cell>
          <cell r="B41" t="str">
            <v>GRANITO #2</v>
          </cell>
          <cell r="C41" t="str">
            <v>BT</v>
          </cell>
          <cell r="D41">
            <v>6000</v>
          </cell>
        </row>
        <row r="42">
          <cell r="A42">
            <v>40</v>
          </cell>
          <cell r="B42" t="str">
            <v>TUBERIA PVC 4" SANITARIA</v>
          </cell>
          <cell r="C42" t="str">
            <v>ML</v>
          </cell>
          <cell r="D42">
            <v>4870</v>
          </cell>
        </row>
        <row r="43">
          <cell r="A43">
            <v>41</v>
          </cell>
          <cell r="B43" t="str">
            <v>ACCESORIOS</v>
          </cell>
          <cell r="C43" t="str">
            <v>Und</v>
          </cell>
          <cell r="D43">
            <v>2500</v>
          </cell>
        </row>
        <row r="44">
          <cell r="A44">
            <v>42</v>
          </cell>
          <cell r="B44" t="str">
            <v>CANALETA ACESCO 90X12</v>
          </cell>
          <cell r="C44" t="str">
            <v>ML</v>
          </cell>
          <cell r="D44">
            <v>20625</v>
          </cell>
        </row>
        <row r="45">
          <cell r="A45">
            <v>43</v>
          </cell>
          <cell r="B45" t="str">
            <v>TUBOS FLUORESENTES 1.80 m</v>
          </cell>
          <cell r="C45" t="str">
            <v>Und.</v>
          </cell>
          <cell r="D45">
            <v>5000</v>
          </cell>
        </row>
        <row r="46">
          <cell r="A46">
            <v>44</v>
          </cell>
          <cell r="B46" t="str">
            <v>BALASTRA</v>
          </cell>
          <cell r="C46" t="str">
            <v>Und.</v>
          </cell>
          <cell r="D46">
            <v>27000</v>
          </cell>
        </row>
        <row r="47">
          <cell r="A47">
            <v>45</v>
          </cell>
          <cell r="B47" t="str">
            <v>FOCKER</v>
          </cell>
          <cell r="C47" t="str">
            <v>Und.</v>
          </cell>
          <cell r="D47">
            <v>1100</v>
          </cell>
        </row>
        <row r="48">
          <cell r="A48">
            <v>46</v>
          </cell>
          <cell r="B48" t="str">
            <v>ALAMBRE TW #12</v>
          </cell>
          <cell r="C48" t="str">
            <v>ML</v>
          </cell>
          <cell r="D48">
            <v>600</v>
          </cell>
        </row>
        <row r="49">
          <cell r="A49">
            <v>47</v>
          </cell>
          <cell r="B49" t="str">
            <v>TUBO CONDUIT PVC 1/2"</v>
          </cell>
          <cell r="C49" t="str">
            <v>ML</v>
          </cell>
          <cell r="D49">
            <v>1100</v>
          </cell>
        </row>
        <row r="50">
          <cell r="A50">
            <v>48</v>
          </cell>
          <cell r="B50" t="str">
            <v>CAJILLA TACOS</v>
          </cell>
          <cell r="C50" t="str">
            <v>Und.</v>
          </cell>
          <cell r="D50">
            <v>7000</v>
          </cell>
        </row>
        <row r="51">
          <cell r="A51">
            <v>49</v>
          </cell>
          <cell r="B51" t="str">
            <v>INTERRUPTORES</v>
          </cell>
          <cell r="C51" t="str">
            <v>Und.</v>
          </cell>
          <cell r="D51">
            <v>2900</v>
          </cell>
        </row>
        <row r="52">
          <cell r="A52">
            <v>50</v>
          </cell>
          <cell r="B52" t="str">
            <v>VARILLA DE COBRE DE 1.80M D= 1/2"</v>
          </cell>
          <cell r="C52" t="str">
            <v>Und</v>
          </cell>
          <cell r="D52">
            <v>40000</v>
          </cell>
        </row>
        <row r="53">
          <cell r="A53">
            <v>51</v>
          </cell>
          <cell r="B53" t="str">
            <v>ALAMBRE COBRE No 10</v>
          </cell>
          <cell r="C53" t="str">
            <v>ML</v>
          </cell>
          <cell r="D53">
            <v>1100</v>
          </cell>
        </row>
        <row r="54">
          <cell r="A54">
            <v>52</v>
          </cell>
          <cell r="B54" t="str">
            <v xml:space="preserve">ACOMETIDA EXTERNA </v>
          </cell>
          <cell r="C54" t="str">
            <v>GL</v>
          </cell>
          <cell r="D54">
            <v>500000</v>
          </cell>
        </row>
        <row r="55">
          <cell r="A55">
            <v>53</v>
          </cell>
          <cell r="B55" t="str">
            <v xml:space="preserve">CANALETA EN LAMINA GALVANIZADA  0.25X0.35M, INCLUYE ANGULO Y SUPLEMENTO </v>
          </cell>
          <cell r="C55" t="str">
            <v>ML</v>
          </cell>
          <cell r="D55">
            <v>90000</v>
          </cell>
        </row>
        <row r="56">
          <cell r="A56">
            <v>54</v>
          </cell>
          <cell r="B56" t="str">
            <v>ANGULO DE 2 1/2" X 3/16"</v>
          </cell>
          <cell r="C56" t="str">
            <v>ML</v>
          </cell>
          <cell r="D56">
            <v>71000</v>
          </cell>
        </row>
        <row r="57">
          <cell r="A57">
            <v>55</v>
          </cell>
          <cell r="B57" t="str">
            <v>NIPLE GALVANIZADO 1/2"</v>
          </cell>
          <cell r="C57" t="str">
            <v>Und</v>
          </cell>
          <cell r="D57">
            <v>600</v>
          </cell>
        </row>
        <row r="58">
          <cell r="A58">
            <v>56</v>
          </cell>
          <cell r="B58" t="str">
            <v>DILATACION EN VIDRIO</v>
          </cell>
          <cell r="C58" t="str">
            <v>ML</v>
          </cell>
          <cell r="D58">
            <v>200</v>
          </cell>
        </row>
        <row r="59">
          <cell r="A59">
            <v>57</v>
          </cell>
          <cell r="B59" t="str">
            <v>ESTUCO PLASTICO PARA INTERIORES</v>
          </cell>
          <cell r="C59" t="str">
            <v>Gal</v>
          </cell>
          <cell r="D59">
            <v>12500</v>
          </cell>
        </row>
        <row r="60">
          <cell r="A60">
            <v>58</v>
          </cell>
          <cell r="B60" t="str">
            <v>VINILO VINILTEX TIPO I</v>
          </cell>
          <cell r="C60" t="str">
            <v>GaL</v>
          </cell>
          <cell r="D60">
            <v>41500</v>
          </cell>
        </row>
        <row r="61">
          <cell r="A61">
            <v>59</v>
          </cell>
          <cell r="B61" t="str">
            <v>MORTERO 1:4</v>
          </cell>
          <cell r="C61" t="str">
            <v>M³</v>
          </cell>
          <cell r="D61">
            <v>234731</v>
          </cell>
        </row>
        <row r="62">
          <cell r="A62">
            <v>60</v>
          </cell>
          <cell r="B62" t="str">
            <v>BALDOSA DUROPISO MANCESA  30X30</v>
          </cell>
          <cell r="C62" t="str">
            <v>M²</v>
          </cell>
          <cell r="D62">
            <v>20500</v>
          </cell>
        </row>
        <row r="63">
          <cell r="A63">
            <v>61</v>
          </cell>
          <cell r="B63" t="str">
            <v>CEMENTO BLANCO</v>
          </cell>
          <cell r="C63" t="str">
            <v>KG</v>
          </cell>
          <cell r="D63">
            <v>970</v>
          </cell>
        </row>
        <row r="64">
          <cell r="A64">
            <v>62</v>
          </cell>
          <cell r="B64" t="str">
            <v>CONCRETO DE 3000 PSI</v>
          </cell>
          <cell r="C64" t="str">
            <v>M³</v>
          </cell>
          <cell r="D64">
            <v>297750</v>
          </cell>
        </row>
        <row r="65">
          <cell r="A65">
            <v>63</v>
          </cell>
          <cell r="B65" t="str">
            <v>PROCTOR MODIFICADO</v>
          </cell>
          <cell r="C65" t="str">
            <v>Und</v>
          </cell>
          <cell r="D65">
            <v>70000</v>
          </cell>
        </row>
        <row r="66">
          <cell r="A66">
            <v>64</v>
          </cell>
          <cell r="B66" t="str">
            <v>ENSAYO DE LABORATORIO</v>
          </cell>
          <cell r="C66" t="str">
            <v>M³</v>
          </cell>
          <cell r="D66">
            <v>3500</v>
          </cell>
        </row>
        <row r="67">
          <cell r="A67">
            <v>65</v>
          </cell>
          <cell r="B67" t="str">
            <v>TUBERIA PRESION PVC 1/2"</v>
          </cell>
          <cell r="C67" t="str">
            <v>ML</v>
          </cell>
          <cell r="D67">
            <v>1150</v>
          </cell>
        </row>
        <row r="68">
          <cell r="A68">
            <v>66</v>
          </cell>
          <cell r="B68" t="str">
            <v>ADAPTADOR MACHO 1/2</v>
          </cell>
          <cell r="C68" t="str">
            <v>Und</v>
          </cell>
          <cell r="D68">
            <v>300</v>
          </cell>
        </row>
        <row r="69">
          <cell r="A69">
            <v>67</v>
          </cell>
          <cell r="B69" t="str">
            <v>CODO PVC 1/2"</v>
          </cell>
          <cell r="C69" t="str">
            <v>Und</v>
          </cell>
          <cell r="D69">
            <v>300</v>
          </cell>
        </row>
        <row r="70">
          <cell r="A70">
            <v>68</v>
          </cell>
          <cell r="B70" t="str">
            <v>TEE GALVANIZADA DE 1/2"</v>
          </cell>
          <cell r="C70" t="str">
            <v>Und</v>
          </cell>
          <cell r="D70">
            <v>600</v>
          </cell>
        </row>
        <row r="71">
          <cell r="A71">
            <v>69</v>
          </cell>
          <cell r="B71" t="str">
            <v xml:space="preserve">IMPREMANTE </v>
          </cell>
          <cell r="C71" t="str">
            <v>GL</v>
          </cell>
          <cell r="D71">
            <v>22000</v>
          </cell>
        </row>
        <row r="72">
          <cell r="A72">
            <v>70</v>
          </cell>
          <cell r="B72" t="str">
            <v>MANTO FIBERGLASS 600 XT</v>
          </cell>
          <cell r="C72" t="str">
            <v>M²</v>
          </cell>
          <cell r="D72">
            <v>11500</v>
          </cell>
        </row>
        <row r="73">
          <cell r="A73">
            <v>71</v>
          </cell>
          <cell r="B73" t="str">
            <v>CONCRETO DE 2500 PSI</v>
          </cell>
          <cell r="C73" t="str">
            <v>M³</v>
          </cell>
          <cell r="D73">
            <v>273510</v>
          </cell>
        </row>
        <row r="74">
          <cell r="A74">
            <v>72</v>
          </cell>
          <cell r="B74" t="str">
            <v>ENSAYO DE LABORATORIO</v>
          </cell>
          <cell r="C74" t="str">
            <v>M³</v>
          </cell>
          <cell r="D74">
            <v>5000</v>
          </cell>
        </row>
        <row r="75">
          <cell r="A75">
            <v>73</v>
          </cell>
          <cell r="B75" t="str">
            <v xml:space="preserve">SOPORTE EN LAMINA 3/16 </v>
          </cell>
          <cell r="C75" t="str">
            <v>Und</v>
          </cell>
          <cell r="D75">
            <v>60000</v>
          </cell>
        </row>
        <row r="76">
          <cell r="A76">
            <v>74</v>
          </cell>
          <cell r="B76" t="str">
            <v>TUBERIA PVC 3" SANITARIA</v>
          </cell>
          <cell r="C76" t="str">
            <v>ML</v>
          </cell>
          <cell r="D76">
            <v>4850</v>
          </cell>
        </row>
        <row r="77">
          <cell r="A77">
            <v>75</v>
          </cell>
          <cell r="B77" t="str">
            <v>CODO 3"X90 CXC SANITARIO</v>
          </cell>
          <cell r="C77" t="str">
            <v>Und</v>
          </cell>
          <cell r="D77">
            <v>3400</v>
          </cell>
        </row>
        <row r="78">
          <cell r="A78">
            <v>76</v>
          </cell>
          <cell r="B78" t="str">
            <v>CODO 4"X90 CXC SANITARIO</v>
          </cell>
          <cell r="C78" t="str">
            <v>Und</v>
          </cell>
          <cell r="D78">
            <v>5500</v>
          </cell>
        </row>
        <row r="79">
          <cell r="A79">
            <v>77</v>
          </cell>
          <cell r="B79" t="str">
            <v xml:space="preserve">LIMPIADOR PVC </v>
          </cell>
          <cell r="C79" t="str">
            <v>Und</v>
          </cell>
          <cell r="D79">
            <v>12500</v>
          </cell>
        </row>
        <row r="80">
          <cell r="A80">
            <v>78</v>
          </cell>
          <cell r="B80" t="str">
            <v>SOLDADURA PVC</v>
          </cell>
          <cell r="C80" t="str">
            <v>Und</v>
          </cell>
          <cell r="D80">
            <v>33500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A"/>
      <sheetName val="P"/>
      <sheetName val="P (2)"/>
      <sheetName val="F"/>
      <sheetName val="1,1"/>
      <sheetName val="1,2"/>
      <sheetName val="1,3"/>
      <sheetName val="1,4"/>
      <sheetName val="1,5"/>
      <sheetName val="1,6"/>
      <sheetName val="1,7"/>
      <sheetName val="1,8,1"/>
      <sheetName val="1,8,2"/>
      <sheetName val="1,8,3"/>
      <sheetName val="1,8,4"/>
      <sheetName val="1,9"/>
      <sheetName val="1,10"/>
      <sheetName val="1,11"/>
      <sheetName val="2,1,1"/>
      <sheetName val="2,2,2"/>
      <sheetName val="3,1"/>
      <sheetName val="3,2"/>
      <sheetName val="3,3"/>
      <sheetName val="3,4"/>
      <sheetName val="3,5,1"/>
      <sheetName val="3,5,2"/>
      <sheetName val="3,5,3"/>
      <sheetName val="3,6"/>
      <sheetName val="3,7"/>
      <sheetName val="3,8"/>
      <sheetName val="4,1,1"/>
      <sheetName val="4,1,2"/>
      <sheetName val="4,1,3"/>
      <sheetName val="4,1,4"/>
      <sheetName val="4,1,5"/>
      <sheetName val="4,1,6"/>
      <sheetName val="4,1,7"/>
      <sheetName val="4,1,8"/>
      <sheetName val="4,1,9"/>
      <sheetName val="4,1,10"/>
      <sheetName val="4,1,11"/>
      <sheetName val="4,1,12"/>
      <sheetName val="4,1,13"/>
      <sheetName val="4,1,14"/>
      <sheetName val="4,1,15"/>
      <sheetName val="4,1,16"/>
      <sheetName val="4,1,17"/>
      <sheetName val="4,1,18"/>
      <sheetName val="4,1,19"/>
      <sheetName val="4,2,1"/>
      <sheetName val="4,2,2"/>
      <sheetName val="4,2,3"/>
      <sheetName val="4,2,4"/>
      <sheetName val="4,2,5"/>
      <sheetName val="4,2,6"/>
      <sheetName val="4,2,7"/>
      <sheetName val="4,2,8"/>
      <sheetName val="5,1"/>
      <sheetName val="5,2"/>
      <sheetName val="5,3"/>
      <sheetName val="5,4"/>
      <sheetName val="5,5,1"/>
      <sheetName val="5,5,2"/>
      <sheetName val="5,5,3"/>
      <sheetName val="5,6"/>
      <sheetName val="5,7"/>
      <sheetName val="5,8"/>
      <sheetName val="5,9"/>
      <sheetName val="6,1"/>
      <sheetName val="6,2"/>
      <sheetName val="6,3"/>
      <sheetName val="7,1,1"/>
      <sheetName val="7,2,1"/>
      <sheetName val="7,3,1"/>
      <sheetName val="7,3,2"/>
      <sheetName val="7,3,3"/>
      <sheetName val="7,3,4"/>
      <sheetName val="7,3,5"/>
      <sheetName val="7,4,1"/>
      <sheetName val="7,4,2"/>
      <sheetName val="7,4,3"/>
      <sheetName val="7,4,4"/>
      <sheetName val="7,5,1"/>
      <sheetName val="7,5,2"/>
      <sheetName val="7,5,3"/>
      <sheetName val="7,6,1"/>
      <sheetName val="7,6,2"/>
      <sheetName val="7,6,3"/>
      <sheetName val="7,6,4"/>
      <sheetName val="7,7,1"/>
      <sheetName val="7,7,2"/>
      <sheetName val="7,7,3"/>
      <sheetName val="7,7,4"/>
      <sheetName val="7,7,5"/>
      <sheetName val="7,9"/>
      <sheetName val="7,10,1"/>
      <sheetName val="7,10,2"/>
      <sheetName val="7,10,3"/>
      <sheetName val="7,10,4"/>
      <sheetName val="7,10,6"/>
    </sheetNames>
    <sheetDataSet>
      <sheetData sheetId="0" refreshError="1">
        <row r="2">
          <cell r="U2" t="str">
            <v>1 Adaptador macho 1/2" Und</v>
          </cell>
          <cell r="V2">
            <v>1</v>
          </cell>
        </row>
        <row r="3">
          <cell r="U3" t="str">
            <v>2 Agua LT</v>
          </cell>
          <cell r="V3">
            <v>2</v>
          </cell>
        </row>
        <row r="4">
          <cell r="U4" t="str">
            <v>3 Alambre Negro No 18 KG</v>
          </cell>
          <cell r="V4">
            <v>3</v>
          </cell>
        </row>
        <row r="5">
          <cell r="U5" t="str">
            <v>4 Alambre TW #12 ML</v>
          </cell>
          <cell r="V5">
            <v>4</v>
          </cell>
        </row>
        <row r="6">
          <cell r="U6" t="str">
            <v>5 Alambre Cobre No 10 ML</v>
          </cell>
          <cell r="V6">
            <v>5</v>
          </cell>
        </row>
        <row r="7">
          <cell r="U7" t="str">
            <v>6 Anticorrosivo GAL</v>
          </cell>
          <cell r="V7">
            <v>6</v>
          </cell>
        </row>
        <row r="8">
          <cell r="U8" t="str">
            <v>7 Angulo de 2 1/2" X 3/16" ML</v>
          </cell>
          <cell r="V8">
            <v>7</v>
          </cell>
        </row>
        <row r="9">
          <cell r="U9" t="str">
            <v>8 Arena de río M³</v>
          </cell>
          <cell r="V9">
            <v>8</v>
          </cell>
        </row>
        <row r="10">
          <cell r="U10" t="str">
            <v>9 Arena Fina M³</v>
          </cell>
          <cell r="V10">
            <v>9</v>
          </cell>
        </row>
        <row r="11">
          <cell r="U11" t="str">
            <v>10 Bloque Hueco No 5 de 12X20X30 Und</v>
          </cell>
          <cell r="V11">
            <v>10</v>
          </cell>
        </row>
        <row r="12">
          <cell r="U12" t="str">
            <v>11 Bisagra Und.</v>
          </cell>
          <cell r="V12">
            <v>11</v>
          </cell>
        </row>
        <row r="13">
          <cell r="U13" t="str">
            <v>12 Basculante tipo mariposa Und</v>
          </cell>
          <cell r="V13">
            <v>12</v>
          </cell>
        </row>
        <row r="14">
          <cell r="U14" t="str">
            <v>13 Balastra Und.</v>
          </cell>
          <cell r="V14">
            <v>13</v>
          </cell>
        </row>
        <row r="15">
          <cell r="U15" t="str">
            <v>14 Baldosa Duropiso Mancesa 30X30 M²</v>
          </cell>
          <cell r="V15">
            <v>14</v>
          </cell>
        </row>
        <row r="16">
          <cell r="U16" t="str">
            <v>15 Cemento KG</v>
          </cell>
          <cell r="V16">
            <v>15</v>
          </cell>
        </row>
        <row r="17">
          <cell r="U17" t="str">
            <v>16 Canaleta acesco 90X12 ML</v>
          </cell>
          <cell r="V17">
            <v>16</v>
          </cell>
        </row>
        <row r="18">
          <cell r="U18" t="str">
            <v>17 Cajilla Tacos Und.</v>
          </cell>
          <cell r="V18">
            <v>17</v>
          </cell>
        </row>
        <row r="19">
          <cell r="U19" t="str">
            <v>18 Canal Metálico ML</v>
          </cell>
          <cell r="V19">
            <v>18</v>
          </cell>
        </row>
        <row r="20">
          <cell r="U20" t="str">
            <v>19 Chapa Doble Und.</v>
          </cell>
          <cell r="V20">
            <v>19</v>
          </cell>
        </row>
        <row r="21">
          <cell r="U21" t="str">
            <v>20 Chapa yale KG</v>
          </cell>
          <cell r="V21">
            <v>20</v>
          </cell>
        </row>
        <row r="22">
          <cell r="U22" t="str">
            <v>21 Cemento Blanco KG</v>
          </cell>
          <cell r="V22">
            <v>21</v>
          </cell>
        </row>
        <row r="23">
          <cell r="U23" t="str">
            <v>22 Cerco 10X5X3 ML</v>
          </cell>
          <cell r="V23">
            <v>22</v>
          </cell>
        </row>
        <row r="24">
          <cell r="U24" t="str">
            <v>23 Codo 3"X90 CXC Sanitario Und</v>
          </cell>
          <cell r="V24">
            <v>23</v>
          </cell>
        </row>
        <row r="25">
          <cell r="U25" t="str">
            <v>24 Codo 4"X90 CXC Sanitario Und</v>
          </cell>
          <cell r="V25">
            <v>24</v>
          </cell>
        </row>
        <row r="26">
          <cell r="U26" t="str">
            <v>25 Codo 2"X90 CXC Sanitario Und</v>
          </cell>
          <cell r="V26">
            <v>25</v>
          </cell>
        </row>
        <row r="27">
          <cell r="U27" t="str">
            <v>26 Codo pvc 1/2" Und</v>
          </cell>
          <cell r="V27">
            <v>26</v>
          </cell>
        </row>
        <row r="28">
          <cell r="U28" t="str">
            <v>27 Concreto de 3000 p.s.i. M³</v>
          </cell>
          <cell r="V28">
            <v>27</v>
          </cell>
        </row>
        <row r="29">
          <cell r="U29" t="str">
            <v>28 Concreto de 2500 p.s.i. M³</v>
          </cell>
          <cell r="V29">
            <v>28</v>
          </cell>
        </row>
        <row r="30">
          <cell r="U30" t="str">
            <v>29 Concreto de 2000 p.s.i. M³</v>
          </cell>
          <cell r="V30">
            <v>29</v>
          </cell>
        </row>
        <row r="31">
          <cell r="U31" t="str">
            <v>30 Decorpiso en porcelana M²</v>
          </cell>
          <cell r="V31">
            <v>30</v>
          </cell>
        </row>
        <row r="32">
          <cell r="U32" t="str">
            <v>31 Dilatación en vidrio ML</v>
          </cell>
          <cell r="V32">
            <v>31</v>
          </cell>
        </row>
        <row r="33">
          <cell r="U33" t="str">
            <v>32 Enchape en porcelana M²</v>
          </cell>
          <cell r="V33">
            <v>32</v>
          </cell>
        </row>
        <row r="35">
          <cell r="U35" t="str">
            <v>33 Espejo 3 mm de espesor M²</v>
          </cell>
          <cell r="V35">
            <v>33</v>
          </cell>
        </row>
        <row r="37">
          <cell r="U37" t="str">
            <v>34 Estuco plástico para interiores Gal</v>
          </cell>
          <cell r="V37">
            <v>34</v>
          </cell>
        </row>
        <row r="38">
          <cell r="U38" t="str">
            <v>35 Focker Und.</v>
          </cell>
          <cell r="V38">
            <v>35</v>
          </cell>
        </row>
        <row r="39">
          <cell r="U39" t="str">
            <v>36 Gasolina GAL</v>
          </cell>
          <cell r="V39">
            <v>36</v>
          </cell>
        </row>
        <row r="40">
          <cell r="U40" t="str">
            <v>37 Graniplast KG</v>
          </cell>
          <cell r="V40">
            <v>37</v>
          </cell>
        </row>
        <row r="41">
          <cell r="U41" t="str">
            <v>38 Granito #3 BT</v>
          </cell>
          <cell r="V41">
            <v>38</v>
          </cell>
        </row>
        <row r="42">
          <cell r="U42" t="str">
            <v>39 Gravilla Triturada M³</v>
          </cell>
          <cell r="V42">
            <v>39</v>
          </cell>
        </row>
        <row r="43">
          <cell r="U43" t="str">
            <v>40 Guardaescoba en tableta cerámica ML</v>
          </cell>
          <cell r="V43">
            <v>40</v>
          </cell>
        </row>
        <row r="44">
          <cell r="U44" t="str">
            <v>41 Guardaescoba en tablon de gres  ML</v>
          </cell>
          <cell r="V44">
            <v>41</v>
          </cell>
        </row>
        <row r="45">
          <cell r="U45" t="str">
            <v>42 Hierro A-37000 y A-60000 KG</v>
          </cell>
          <cell r="V45">
            <v>42</v>
          </cell>
        </row>
        <row r="46">
          <cell r="U46" t="str">
            <v>43 Hierro No 3 KG</v>
          </cell>
          <cell r="V46">
            <v>43</v>
          </cell>
        </row>
        <row r="47">
          <cell r="U47" t="str">
            <v>44 Hierro No 4 KG</v>
          </cell>
          <cell r="V47">
            <v>44</v>
          </cell>
        </row>
        <row r="48">
          <cell r="U48" t="str">
            <v>45 Hierro No 5 KG</v>
          </cell>
          <cell r="V48">
            <v>45</v>
          </cell>
        </row>
        <row r="49">
          <cell r="U49" t="str">
            <v>46 Hierro No 6 KG</v>
          </cell>
          <cell r="V49">
            <v>46</v>
          </cell>
        </row>
        <row r="50">
          <cell r="U50" t="str">
            <v>47 Hierro No 2 KG</v>
          </cell>
          <cell r="V50">
            <v>47</v>
          </cell>
        </row>
        <row r="51">
          <cell r="U51" t="str">
            <v>48 Hierro No 8 KG</v>
          </cell>
          <cell r="V51">
            <v>48</v>
          </cell>
        </row>
        <row r="52">
          <cell r="U52" t="str">
            <v>49 Hierro No 9 KG</v>
          </cell>
          <cell r="V52">
            <v>49</v>
          </cell>
        </row>
        <row r="53">
          <cell r="U53" t="str">
            <v>50 Hierro No 10 KG</v>
          </cell>
          <cell r="V53">
            <v>50</v>
          </cell>
        </row>
        <row r="54">
          <cell r="U54" t="str">
            <v>51 Interruptores Und.</v>
          </cell>
          <cell r="V54">
            <v>51</v>
          </cell>
        </row>
        <row r="55">
          <cell r="U55" t="str">
            <v>52 Imprimante GL</v>
          </cell>
          <cell r="V55">
            <v>52</v>
          </cell>
        </row>
        <row r="56">
          <cell r="U56" t="str">
            <v>53 Juego de incrustaciones Und</v>
          </cell>
          <cell r="V56">
            <v>53</v>
          </cell>
        </row>
        <row r="57">
          <cell r="U57" t="str">
            <v>54 Ladrillo Tolete Und</v>
          </cell>
          <cell r="V57">
            <v>54</v>
          </cell>
        </row>
        <row r="58">
          <cell r="U58" t="str">
            <v>55 Lámina Coll Roll Cal 18. M2</v>
          </cell>
          <cell r="V58">
            <v>55</v>
          </cell>
        </row>
        <row r="59">
          <cell r="U59" t="str">
            <v>56 Lavamanos color blanco Und</v>
          </cell>
          <cell r="V59">
            <v>56</v>
          </cell>
        </row>
        <row r="60">
          <cell r="U60" t="str">
            <v>57 Lavaplatos en acero inoxidable Und</v>
          </cell>
          <cell r="V60">
            <v>57</v>
          </cell>
        </row>
        <row r="61">
          <cell r="U61" t="str">
            <v>58 Limpiador pvc 1/64 Und</v>
          </cell>
          <cell r="V61">
            <v>58</v>
          </cell>
        </row>
        <row r="62">
          <cell r="U62" t="str">
            <v>59 Luceta metálica 0.25X0.60 Und</v>
          </cell>
          <cell r="V62">
            <v>59</v>
          </cell>
        </row>
        <row r="63">
          <cell r="U63" t="str">
            <v>60 Malla Electrosoldada Q2 m2</v>
          </cell>
          <cell r="V63">
            <v>60</v>
          </cell>
        </row>
        <row r="64">
          <cell r="U64" t="str">
            <v>61 Malla Gallinero M²</v>
          </cell>
          <cell r="V64">
            <v>61</v>
          </cell>
        </row>
        <row r="65">
          <cell r="U65" t="str">
            <v>62 Manto Fiberglass 600 XT M²</v>
          </cell>
          <cell r="V65">
            <v>62</v>
          </cell>
        </row>
        <row r="66">
          <cell r="U66" t="str">
            <v>63 Manija de Lujo Und.</v>
          </cell>
          <cell r="V66">
            <v>63</v>
          </cell>
        </row>
        <row r="67">
          <cell r="U67" t="str">
            <v>64 Masilla GAL</v>
          </cell>
          <cell r="V67">
            <v>64</v>
          </cell>
        </row>
        <row r="68">
          <cell r="U68" t="str">
            <v>65 Medallon de Lujo Und.</v>
          </cell>
          <cell r="V68">
            <v>65</v>
          </cell>
        </row>
        <row r="69">
          <cell r="U69" t="str">
            <v>66 Mortero 1:4 M³</v>
          </cell>
          <cell r="V69">
            <v>66</v>
          </cell>
        </row>
        <row r="70">
          <cell r="U70" t="str">
            <v>67 Niple galvanizado 1/2" Und</v>
          </cell>
          <cell r="V70">
            <v>67</v>
          </cell>
        </row>
        <row r="71">
          <cell r="U71" t="str">
            <v>68 Orinal en porcelana blanca und</v>
          </cell>
          <cell r="V71">
            <v>68</v>
          </cell>
        </row>
        <row r="72">
          <cell r="U72" t="str">
            <v>69 Pasador para puerta Und.</v>
          </cell>
          <cell r="V72">
            <v>69</v>
          </cell>
        </row>
        <row r="73">
          <cell r="U73" t="str">
            <v>70 Placa Base en lámina de 1/8" Und</v>
          </cell>
          <cell r="V73">
            <v>70</v>
          </cell>
        </row>
        <row r="74">
          <cell r="U74" t="str">
            <v>71 Pernos de Anclaje con gancho D=1/2" Und</v>
          </cell>
          <cell r="V74">
            <v>71</v>
          </cell>
        </row>
        <row r="75">
          <cell r="U75" t="str">
            <v>72 Perfil PHR C10*.05, incluye transporte Ml</v>
          </cell>
          <cell r="V75">
            <v>72</v>
          </cell>
        </row>
        <row r="76">
          <cell r="U76" t="str">
            <v>73 PHR C10*20 en cajón, incluye transporte  Ml</v>
          </cell>
          <cell r="V76">
            <v>73</v>
          </cell>
        </row>
        <row r="77">
          <cell r="U77" t="str">
            <v>74 PHR C160*60-1.9mm sencillo, incluye transporte Ml</v>
          </cell>
          <cell r="V77">
            <v>74</v>
          </cell>
        </row>
        <row r="78">
          <cell r="U78" t="str">
            <v>75 Piedra media songa M³</v>
          </cell>
          <cell r="V78">
            <v>75</v>
          </cell>
        </row>
        <row r="79">
          <cell r="U79" t="str">
            <v>76 Pintura Esmalte GAL</v>
          </cell>
          <cell r="V79">
            <v>76</v>
          </cell>
        </row>
        <row r="80">
          <cell r="U80" t="str">
            <v>77 Piso en tablon de gress 0.25x0.25  M²</v>
          </cell>
          <cell r="V80">
            <v>77</v>
          </cell>
        </row>
        <row r="81">
          <cell r="U81" t="str">
            <v>78 Polín ML</v>
          </cell>
          <cell r="V81">
            <v>78</v>
          </cell>
        </row>
        <row r="82">
          <cell r="U82" t="str">
            <v>79 Proctor Modificado Und</v>
          </cell>
          <cell r="V82">
            <v>79</v>
          </cell>
        </row>
        <row r="83">
          <cell r="U83" t="str">
            <v>80 Puerta metálica de 3.0X2.50 mts. Und</v>
          </cell>
          <cell r="V83">
            <v>80</v>
          </cell>
        </row>
        <row r="84">
          <cell r="U84" t="str">
            <v>81 Puerta metálica de 0.75X2.30 mts. Und</v>
          </cell>
          <cell r="V84">
            <v>81</v>
          </cell>
        </row>
        <row r="85">
          <cell r="U85" t="str">
            <v>82 Puntilla de 1 A 3" KG</v>
          </cell>
          <cell r="V85">
            <v>82</v>
          </cell>
        </row>
        <row r="86">
          <cell r="U86" t="str">
            <v>83 Puntilla Acerada  1 A 3" KG</v>
          </cell>
          <cell r="V86">
            <v>83</v>
          </cell>
        </row>
        <row r="87">
          <cell r="U87" t="str">
            <v>84 Recebo M³</v>
          </cell>
          <cell r="V87">
            <v>84</v>
          </cell>
        </row>
        <row r="88">
          <cell r="U88" t="str">
            <v>85 Sanitario Color blanco Und</v>
          </cell>
          <cell r="V88">
            <v>85</v>
          </cell>
        </row>
        <row r="89">
          <cell r="U89" t="str">
            <v>86 Sifon de 3" sanitaria Und</v>
          </cell>
          <cell r="V89">
            <v>86</v>
          </cell>
        </row>
        <row r="90">
          <cell r="U90" t="str">
            <v>87 Soldadura  KG</v>
          </cell>
          <cell r="V90">
            <v>87</v>
          </cell>
        </row>
        <row r="91">
          <cell r="U91" t="str">
            <v>88 Soldadura WA 6023 KG</v>
          </cell>
          <cell r="V91">
            <v>88</v>
          </cell>
        </row>
        <row r="92">
          <cell r="U92" t="str">
            <v>89 Soldadura pvc 1/64 Und</v>
          </cell>
          <cell r="V92">
            <v>89</v>
          </cell>
        </row>
        <row r="93">
          <cell r="U93" t="str">
            <v>90 Soporte en lámina 3/16" con pernos deD=1/2" Und</v>
          </cell>
          <cell r="V93">
            <v>90</v>
          </cell>
        </row>
        <row r="94">
          <cell r="U94" t="str">
            <v>91 Tabla de 30 cms L= 3 mts. Und</v>
          </cell>
          <cell r="V94">
            <v>91</v>
          </cell>
        </row>
        <row r="95">
          <cell r="U95" t="str">
            <v>92 Tabla de 25 cms L= 3 mts. Und</v>
          </cell>
          <cell r="V95">
            <v>92</v>
          </cell>
        </row>
        <row r="96">
          <cell r="U96" t="str">
            <v>93 Tabla de 20 cms L= 3 mts. Und</v>
          </cell>
          <cell r="V96">
            <v>93</v>
          </cell>
        </row>
        <row r="97">
          <cell r="U97" t="str">
            <v>94 Tabla burra de 30 cms L= 3 mts. Und</v>
          </cell>
          <cell r="V97">
            <v>94</v>
          </cell>
        </row>
        <row r="98">
          <cell r="U98" t="str">
            <v>95 Tableta cerámica tráfico pesado M²</v>
          </cell>
          <cell r="V98">
            <v>95</v>
          </cell>
        </row>
        <row r="99">
          <cell r="U99" t="str">
            <v>96 Tanque Septico, incluye filtro anaerobico de 1000 litros plástico, incluye accesorios Und</v>
          </cell>
          <cell r="V99">
            <v>96</v>
          </cell>
        </row>
        <row r="100">
          <cell r="U100" t="str">
            <v>97 Tee galvanizada de 1/2" Und</v>
          </cell>
          <cell r="V100">
            <v>97</v>
          </cell>
        </row>
        <row r="101">
          <cell r="U101" t="str">
            <v>98 Tee pvc 4" sanitaria Und</v>
          </cell>
          <cell r="V101">
            <v>98</v>
          </cell>
        </row>
        <row r="102">
          <cell r="U102" t="str">
            <v>99 Tee pvc 3" sanitaria Und</v>
          </cell>
          <cell r="V102">
            <v>99</v>
          </cell>
        </row>
        <row r="103">
          <cell r="U103" t="str">
            <v>100 Teja Eternit 1000 No 5  M²</v>
          </cell>
          <cell r="V103">
            <v>100</v>
          </cell>
        </row>
        <row r="104">
          <cell r="U104" t="str">
            <v>101 Tornillo Fija Ala Und.</v>
          </cell>
          <cell r="V104">
            <v>101</v>
          </cell>
        </row>
        <row r="105">
          <cell r="U105" t="str">
            <v>102 Tornillo Autoperforante S,D 8/8X1/2" Und.</v>
          </cell>
          <cell r="V105">
            <v>102</v>
          </cell>
        </row>
        <row r="106">
          <cell r="U106" t="str">
            <v>103 Tuberia PVC 4" Aguas Lluvias ML</v>
          </cell>
          <cell r="V106">
            <v>103</v>
          </cell>
        </row>
        <row r="107">
          <cell r="U107" t="str">
            <v>104 Tubos Fluorescente 1.80m Und.</v>
          </cell>
          <cell r="V107">
            <v>104</v>
          </cell>
        </row>
        <row r="108">
          <cell r="U108" t="str">
            <v>105 Tubo Conduit PVC 1/2" ML</v>
          </cell>
          <cell r="V108">
            <v>105</v>
          </cell>
        </row>
        <row r="109">
          <cell r="U109" t="str">
            <v>106 Tuberia PVC 2" Sanitaria ML</v>
          </cell>
          <cell r="V109">
            <v>106</v>
          </cell>
        </row>
        <row r="110">
          <cell r="U110" t="str">
            <v>107 Tuberia PVC 3" Sanitaria ML</v>
          </cell>
          <cell r="V110">
            <v>107</v>
          </cell>
        </row>
        <row r="111">
          <cell r="U111" t="str">
            <v>108 Tuberia PVC 4" Sanitaria ML</v>
          </cell>
          <cell r="V111">
            <v>108</v>
          </cell>
        </row>
        <row r="112">
          <cell r="U112" t="str">
            <v>109 Tuberia PVC 6" Sanitaria ML</v>
          </cell>
          <cell r="V112">
            <v>109</v>
          </cell>
        </row>
        <row r="113">
          <cell r="U113" t="str">
            <v>110 Tubo de ventilación 4" ML</v>
          </cell>
          <cell r="V113">
            <v>110</v>
          </cell>
        </row>
        <row r="114">
          <cell r="U114" t="str">
            <v>111 Unión pvc 4" sanitaria Und</v>
          </cell>
          <cell r="V114">
            <v>111</v>
          </cell>
        </row>
        <row r="115">
          <cell r="U115" t="str">
            <v>112 Varilla de cobre 1.80M D= 1/2" Und</v>
          </cell>
          <cell r="V115">
            <v>112</v>
          </cell>
        </row>
        <row r="116">
          <cell r="U116" t="str">
            <v>113 Ventana cuadrada (0.50X0.50), incluye vidrio Und</v>
          </cell>
          <cell r="V116">
            <v>113</v>
          </cell>
        </row>
        <row r="117">
          <cell r="U117" t="str">
            <v>114 Ventana metálica 2.0X1.20, incluye reja Und</v>
          </cell>
          <cell r="V117">
            <v>114</v>
          </cell>
        </row>
        <row r="118">
          <cell r="U118" t="str">
            <v>115 Vidrio 5 mm de espesor  Und</v>
          </cell>
          <cell r="V118">
            <v>115</v>
          </cell>
        </row>
        <row r="119">
          <cell r="U119" t="str">
            <v>116 Vinilo Tipo I GaL</v>
          </cell>
          <cell r="V119">
            <v>116</v>
          </cell>
        </row>
        <row r="120">
          <cell r="U120" t="str">
            <v>117 Accesorios Und</v>
          </cell>
          <cell r="V120">
            <v>117</v>
          </cell>
        </row>
        <row r="121">
          <cell r="U121" t="str">
            <v>118 Esmalte  Gal</v>
          </cell>
          <cell r="V121">
            <v>118</v>
          </cell>
        </row>
        <row r="122">
          <cell r="U122" t="str">
            <v>119 Accedorios 1/2" Gl</v>
          </cell>
          <cell r="V122">
            <v>119</v>
          </cell>
        </row>
        <row r="123">
          <cell r="U123" t="str">
            <v>120 Lámpara Fluorescente 2X48 slim Und</v>
          </cell>
          <cell r="V123">
            <v>120</v>
          </cell>
        </row>
        <row r="124">
          <cell r="U124" t="str">
            <v>121 Toma Trifiliar Und</v>
          </cell>
          <cell r="V124">
            <v>121</v>
          </cell>
        </row>
        <row r="125">
          <cell r="U125" t="str">
            <v>122 Varilla de cobre 0.60M D= 1/2" Und</v>
          </cell>
          <cell r="V125">
            <v>122</v>
          </cell>
        </row>
        <row r="126">
          <cell r="U126" t="str">
            <v>123 Registro 1/2" Und</v>
          </cell>
          <cell r="V126">
            <v>123</v>
          </cell>
        </row>
        <row r="127">
          <cell r="U127" t="str">
            <v>124 Cerámica Egeo de 0.20X0.20  M²</v>
          </cell>
          <cell r="V127">
            <v>124</v>
          </cell>
        </row>
        <row r="128">
          <cell r="U128" t="str">
            <v>125 Tanque Ajover 1000 Lts. Und</v>
          </cell>
          <cell r="V128">
            <v>125</v>
          </cell>
        </row>
        <row r="129">
          <cell r="U129" t="str">
            <v>126 Concreto de 3500 psi m3</v>
          </cell>
          <cell r="V129">
            <v>126</v>
          </cell>
        </row>
        <row r="130">
          <cell r="U130" t="str">
            <v>127 Concreto de 3000 psi m3</v>
          </cell>
          <cell r="V130">
            <v>127</v>
          </cell>
        </row>
        <row r="131">
          <cell r="U131" t="str">
            <v>128 Concreto de 2500 psi m3</v>
          </cell>
          <cell r="V131">
            <v>128</v>
          </cell>
        </row>
        <row r="132">
          <cell r="U132" t="str">
            <v>129 Concreto de 2000 psi m3</v>
          </cell>
          <cell r="V132">
            <v>129</v>
          </cell>
        </row>
        <row r="133">
          <cell r="U133" t="str">
            <v>130 Mortero 1:5 lt</v>
          </cell>
          <cell r="V133">
            <v>130</v>
          </cell>
        </row>
        <row r="134">
          <cell r="U134" t="str">
            <v>131 Mortero 1:4 lt</v>
          </cell>
          <cell r="V134">
            <v>131</v>
          </cell>
        </row>
        <row r="135">
          <cell r="U135" t="str">
            <v>132 Mortero 1:3 lt</v>
          </cell>
          <cell r="V135">
            <v>132</v>
          </cell>
        </row>
        <row r="136">
          <cell r="U136" t="str">
            <v>133 Gancho para Teja Eternit No 5 Und</v>
          </cell>
          <cell r="V136">
            <v>133</v>
          </cell>
        </row>
        <row r="137">
          <cell r="U137" t="str">
            <v>134 Caballete Eternit  ML</v>
          </cell>
          <cell r="V137">
            <v>134</v>
          </cell>
        </row>
        <row r="138">
          <cell r="U138" t="str">
            <v>135 Lampára fluorescente 2X48 slim Und</v>
          </cell>
          <cell r="V138">
            <v>135</v>
          </cell>
        </row>
        <row r="139">
          <cell r="U139" t="str">
            <v>136 Cable No 10 Ml</v>
          </cell>
          <cell r="V139">
            <v>136</v>
          </cell>
        </row>
        <row r="140">
          <cell r="U140" t="str">
            <v>137 Resina Epoxica System Granite No 5 Und</v>
          </cell>
          <cell r="V140">
            <v>137</v>
          </cell>
        </row>
        <row r="141">
          <cell r="U141" t="str">
            <v>138 Terminal de 1/2", tipo pesado Und</v>
          </cell>
          <cell r="V141">
            <v>138</v>
          </cell>
        </row>
        <row r="142">
          <cell r="U142" t="str">
            <v>139 Terminal de 3/4", tipo pesado Und</v>
          </cell>
          <cell r="V142">
            <v>139</v>
          </cell>
        </row>
        <row r="143">
          <cell r="U143" t="str">
            <v>140 Codo de 1/2", tipo pesado Und</v>
          </cell>
          <cell r="V143">
            <v>140</v>
          </cell>
        </row>
        <row r="144">
          <cell r="U144" t="str">
            <v>141 Codo de 3/4", tipo pesado Und</v>
          </cell>
          <cell r="V144">
            <v>141</v>
          </cell>
        </row>
        <row r="145">
          <cell r="U145" t="str">
            <v>142 Pegante pvc 1/32 Und</v>
          </cell>
          <cell r="V145">
            <v>142</v>
          </cell>
        </row>
        <row r="146">
          <cell r="U146" t="str">
            <v>143 Taco de 20 amperios Und</v>
          </cell>
          <cell r="V146">
            <v>143</v>
          </cell>
        </row>
        <row r="147">
          <cell r="U147" t="str">
            <v>144 Taco de 30 amperios Und</v>
          </cell>
          <cell r="V147">
            <v>144</v>
          </cell>
        </row>
        <row r="148">
          <cell r="U148" t="str">
            <v>145 Caja de 5800 Und</v>
          </cell>
          <cell r="V148">
            <v>145</v>
          </cell>
        </row>
        <row r="149">
          <cell r="U149" t="str">
            <v>146 Caja de 2400 con suplemento Und</v>
          </cell>
          <cell r="V149">
            <v>146</v>
          </cell>
        </row>
        <row r="150">
          <cell r="U150" t="str">
            <v>147 Tomadoble con polo a tierra Und</v>
          </cell>
          <cell r="V150">
            <v>147</v>
          </cell>
        </row>
        <row r="151">
          <cell r="U151" t="str">
            <v>148 Caja octogonal Und</v>
          </cell>
          <cell r="V151">
            <v>148</v>
          </cell>
        </row>
        <row r="152">
          <cell r="U152" t="str">
            <v>149 Cinta aislante Und</v>
          </cell>
          <cell r="V152">
            <v>149</v>
          </cell>
        </row>
        <row r="153">
          <cell r="U153" t="str">
            <v>150 Caja de 4 circuitos Und</v>
          </cell>
          <cell r="V153">
            <v>150</v>
          </cell>
        </row>
        <row r="154">
          <cell r="U154" t="str">
            <v>151 Piso tráfico 4 M²</v>
          </cell>
          <cell r="V154">
            <v>151</v>
          </cell>
        </row>
        <row r="155">
          <cell r="U155" t="str">
            <v>152 Guardaescoba Ml</v>
          </cell>
          <cell r="V155">
            <v>152</v>
          </cell>
        </row>
        <row r="156">
          <cell r="U156" t="str">
            <v>153 Puerta en Aluminio de 1.90X0.90 Und</v>
          </cell>
          <cell r="V156">
            <v>153</v>
          </cell>
        </row>
        <row r="157">
          <cell r="U157" t="str">
            <v>154 Ventana en Alunminio de 1.80X0.90 Und</v>
          </cell>
          <cell r="V157">
            <v>154</v>
          </cell>
        </row>
        <row r="158">
          <cell r="U158" t="str">
            <v>155 Cemento Blanco kg</v>
          </cell>
          <cell r="V158">
            <v>155</v>
          </cell>
        </row>
        <row r="159">
          <cell r="U159" t="str">
            <v>156 Caolín bt</v>
          </cell>
          <cell r="V159">
            <v>156</v>
          </cell>
        </row>
        <row r="160">
          <cell r="U160" t="str">
            <v>157 Yeso  bt</v>
          </cell>
          <cell r="V160">
            <v>157</v>
          </cell>
        </row>
        <row r="161">
          <cell r="U161" t="str">
            <v>158 Lija Und</v>
          </cell>
          <cell r="V161">
            <v>158</v>
          </cell>
        </row>
        <row r="162">
          <cell r="U162" t="str">
            <v>159 Tubo pvc de 1/2" Ml</v>
          </cell>
          <cell r="V162">
            <v>159</v>
          </cell>
        </row>
        <row r="163">
          <cell r="U163" t="str">
            <v>160 Tubo pvc de 3/4" Ml</v>
          </cell>
          <cell r="V163">
            <v>160</v>
          </cell>
        </row>
        <row r="164">
          <cell r="U164" t="str">
            <v>161 Tubo pvc de 1" Ml</v>
          </cell>
          <cell r="V164">
            <v>161</v>
          </cell>
        </row>
        <row r="165">
          <cell r="U165" t="str">
            <v>162 Codo pvc de 3/4" Und</v>
          </cell>
          <cell r="V165">
            <v>162</v>
          </cell>
        </row>
        <row r="166">
          <cell r="U166" t="str">
            <v>163 Codo pvc de 1" Und</v>
          </cell>
          <cell r="V166">
            <v>163</v>
          </cell>
        </row>
        <row r="167">
          <cell r="U167" t="str">
            <v>164 Codo pvc de 1 1/2" Und</v>
          </cell>
          <cell r="V167">
            <v>164</v>
          </cell>
        </row>
        <row r="168">
          <cell r="U168" t="str">
            <v>165 Registro PD 3/4" Und</v>
          </cell>
          <cell r="V168">
            <v>165</v>
          </cell>
        </row>
        <row r="169">
          <cell r="U169" t="str">
            <v>166 Cheque Red Withe 1 1/2" Und</v>
          </cell>
          <cell r="V169">
            <v>166</v>
          </cell>
        </row>
        <row r="170">
          <cell r="U170" t="str">
            <v>167 Codo 45 cxc 1/2" Und</v>
          </cell>
          <cell r="V170">
            <v>167</v>
          </cell>
        </row>
        <row r="171">
          <cell r="U171" t="str">
            <v xml:space="preserve">168 Registro 3/4" Und </v>
          </cell>
          <cell r="V171">
            <v>168</v>
          </cell>
        </row>
        <row r="172">
          <cell r="U172" t="str">
            <v>169 Tubo a presión 11 pvc de 3/4" Und</v>
          </cell>
          <cell r="V172">
            <v>169</v>
          </cell>
        </row>
        <row r="173">
          <cell r="U173" t="str">
            <v>170 Soldadura pvc 1/4 gal Und</v>
          </cell>
          <cell r="V173">
            <v>170</v>
          </cell>
        </row>
        <row r="174">
          <cell r="U174" t="str">
            <v>171 Accesorios pvc de 1/2" Und</v>
          </cell>
          <cell r="V174">
            <v>171</v>
          </cell>
        </row>
        <row r="175">
          <cell r="U175" t="str">
            <v>172 Accesorios pvc de 3/4" Und</v>
          </cell>
          <cell r="V175">
            <v>172</v>
          </cell>
        </row>
        <row r="176">
          <cell r="U176" t="str">
            <v>173 Pegacor Kg</v>
          </cell>
          <cell r="V176">
            <v>173</v>
          </cell>
        </row>
        <row r="177">
          <cell r="U177" t="str">
            <v>174 Marmolina 40 Kg kg</v>
          </cell>
          <cell r="V177">
            <v>174</v>
          </cell>
        </row>
        <row r="178">
          <cell r="U178" t="str">
            <v>175 Color mineral nacional Kg</v>
          </cell>
          <cell r="V178">
            <v>175</v>
          </cell>
        </row>
        <row r="179">
          <cell r="U179" t="str">
            <v>176 Piso tráfico 4 alfa de 33X33 M2</v>
          </cell>
          <cell r="V179">
            <v>176</v>
          </cell>
        </row>
        <row r="180">
          <cell r="U180" t="str">
            <v>177 Puerta en lámina cal 20 con chapa gato y visagras de capssula de 1,0x2.0 Und</v>
          </cell>
          <cell r="V180">
            <v>177</v>
          </cell>
        </row>
        <row r="181">
          <cell r="U181" t="str">
            <v>178 Puerta metálica con marco en lamina cal 20 de 0.55X2.0 Und</v>
          </cell>
          <cell r="V181">
            <v>178</v>
          </cell>
        </row>
        <row r="182">
          <cell r="U182" t="str">
            <v>179 Ventana metálica de 2.0X1.0 mts, con reja lámina cal 20 Und</v>
          </cell>
          <cell r="V182">
            <v>179</v>
          </cell>
        </row>
        <row r="183">
          <cell r="U183" t="str">
            <v>180 Ventana metálica de 1.0X0.50 mts, con reja lámina cal 20 Und</v>
          </cell>
          <cell r="V183">
            <v>180</v>
          </cell>
        </row>
        <row r="184">
          <cell r="U184" t="str">
            <v>181 Ventana metálica 2.0X0.30 mts con reja lámina cal 20 Und</v>
          </cell>
          <cell r="V184">
            <v>181</v>
          </cell>
        </row>
        <row r="185">
          <cell r="U185" t="str">
            <v>182 Ventana metálica 1.0X0.30 mts con reja lámina cal 20 Und</v>
          </cell>
          <cell r="V185">
            <v>182</v>
          </cell>
        </row>
        <row r="186">
          <cell r="U186" t="str">
            <v>183 Vidrio plano de 3 mm Und</v>
          </cell>
          <cell r="V186">
            <v>183</v>
          </cell>
        </row>
        <row r="187">
          <cell r="U187" t="str">
            <v>184 Silicona gl</v>
          </cell>
          <cell r="V187">
            <v>184</v>
          </cell>
        </row>
        <row r="188">
          <cell r="U188" t="str">
            <v>185 Perfil abierto galvanizado de 160X60 cal 16 Ml</v>
          </cell>
          <cell r="V188">
            <v>185</v>
          </cell>
        </row>
        <row r="189">
          <cell r="U189" t="str">
            <v>186 Cercha Metálica Ml</v>
          </cell>
          <cell r="V189">
            <v>186</v>
          </cell>
        </row>
        <row r="190">
          <cell r="U190" t="str">
            <v>187 Canal en lámina cal 18 Ml</v>
          </cell>
          <cell r="V190">
            <v>187</v>
          </cell>
        </row>
        <row r="191">
          <cell r="U191" t="str">
            <v>188 Esmalte sintetico transparente Gal</v>
          </cell>
          <cell r="V191">
            <v>188</v>
          </cell>
        </row>
        <row r="192">
          <cell r="U192" t="str">
            <v>189 Thiner  Gal</v>
          </cell>
          <cell r="V192">
            <v>189</v>
          </cell>
        </row>
        <row r="193">
          <cell r="U193" t="str">
            <v>190 Lija de agua Und</v>
          </cell>
          <cell r="V193">
            <v>190</v>
          </cell>
        </row>
        <row r="194">
          <cell r="U194" t="str">
            <v>191 Alambre Cu aislado 8 AWG Ml</v>
          </cell>
          <cell r="V194">
            <v>191</v>
          </cell>
        </row>
        <row r="195">
          <cell r="U195" t="str">
            <v>192 Alambre Cu desnudo 8 AWG Ml</v>
          </cell>
          <cell r="V195">
            <v>192</v>
          </cell>
        </row>
        <row r="196">
          <cell r="U196" t="str">
            <v>193 Caja cálibre 20 para contador Und</v>
          </cell>
          <cell r="V196">
            <v>193</v>
          </cell>
        </row>
        <row r="197">
          <cell r="U197" t="str">
            <v>194 Cajilla de inspección puesta T. Und</v>
          </cell>
          <cell r="V197">
            <v>194</v>
          </cell>
        </row>
        <row r="198">
          <cell r="U198" t="str">
            <v>195 Conduleta 1" Und</v>
          </cell>
          <cell r="V198">
            <v>195</v>
          </cell>
        </row>
        <row r="199">
          <cell r="U199" t="str">
            <v>196 Contador trifasico bifilar Und</v>
          </cell>
          <cell r="V199">
            <v>196</v>
          </cell>
        </row>
        <row r="200">
          <cell r="U200" t="str">
            <v>197 Interruptor no automático Und</v>
          </cell>
          <cell r="V200">
            <v>197</v>
          </cell>
        </row>
        <row r="201">
          <cell r="U201" t="str">
            <v>198 Tubo galvanizado 1"*3m Und</v>
          </cell>
          <cell r="V201">
            <v>198</v>
          </cell>
        </row>
        <row r="202">
          <cell r="U202" t="str">
            <v>199 Varilla Cu-Cu 5/8*1,50 conect. Und</v>
          </cell>
          <cell r="V202">
            <v>199</v>
          </cell>
        </row>
        <row r="203">
          <cell r="U203" t="str">
            <v>200 Alambre de cobre desnudo AWG 14 Ml</v>
          </cell>
          <cell r="V203">
            <v>200</v>
          </cell>
        </row>
        <row r="204">
          <cell r="U204" t="str">
            <v>201 Alambre de cobre TWH 12 AWG Ml</v>
          </cell>
          <cell r="V204">
            <v>201</v>
          </cell>
        </row>
        <row r="205">
          <cell r="U205" t="str">
            <v>202 Caja doble conduit Und</v>
          </cell>
          <cell r="V205">
            <v>202</v>
          </cell>
        </row>
        <row r="206">
          <cell r="U206" t="str">
            <v>203 Aplique Und</v>
          </cell>
          <cell r="V206">
            <v>203</v>
          </cell>
        </row>
        <row r="207">
          <cell r="U207" t="str">
            <v>204 Cable de cobre THW 10 AWG Ml</v>
          </cell>
          <cell r="V207">
            <v>204</v>
          </cell>
        </row>
        <row r="208">
          <cell r="U208" t="str">
            <v>205 Cable de cobre THW 12 AWG Ml</v>
          </cell>
          <cell r="V208">
            <v>205</v>
          </cell>
        </row>
        <row r="209">
          <cell r="U209" t="str">
            <v>206 Tubo Conduit PVC 3/4" Ml</v>
          </cell>
          <cell r="V209">
            <v>206</v>
          </cell>
        </row>
        <row r="210">
          <cell r="U210" t="str">
            <v>207 Roceta Und</v>
          </cell>
          <cell r="V210">
            <v>207</v>
          </cell>
        </row>
        <row r="211">
          <cell r="U211" t="str">
            <v>208 Codo calle galvanizado 1" Und</v>
          </cell>
          <cell r="V211">
            <v>208</v>
          </cell>
        </row>
        <row r="212">
          <cell r="U212" t="str">
            <v>209 Elevador para gas de 1" Und</v>
          </cell>
          <cell r="V212">
            <v>209</v>
          </cell>
        </row>
        <row r="213">
          <cell r="U213" t="str">
            <v>210 Loctigas f/media 36 ml Und</v>
          </cell>
          <cell r="V213">
            <v>210</v>
          </cell>
        </row>
        <row r="214">
          <cell r="U214" t="str">
            <v>211 medidor gas 2.5 Und</v>
          </cell>
          <cell r="V214">
            <v>211</v>
          </cell>
        </row>
        <row r="215">
          <cell r="U215" t="str">
            <v>212 Regulador de gas RAE 4 M3 Und</v>
          </cell>
          <cell r="V215">
            <v>212</v>
          </cell>
        </row>
        <row r="216">
          <cell r="U216" t="str">
            <v>213 Valvula de bola para medidor Und</v>
          </cell>
          <cell r="V216">
            <v>213</v>
          </cell>
        </row>
        <row r="217">
          <cell r="U217" t="str">
            <v>214 Tuberia polietileno de 1" Ml</v>
          </cell>
          <cell r="V217">
            <v>214</v>
          </cell>
        </row>
        <row r="218">
          <cell r="U218" t="str">
            <v>215 Tubo gas galvanizado 1/2" Ml</v>
          </cell>
          <cell r="V218">
            <v>215</v>
          </cell>
        </row>
        <row r="219">
          <cell r="U219" t="str">
            <v>216 Caja medidor gas 45X45 Und</v>
          </cell>
          <cell r="V219">
            <v>216</v>
          </cell>
        </row>
        <row r="220">
          <cell r="U220" t="str">
            <v>217 Te galvanizada de 1" Und</v>
          </cell>
          <cell r="V220">
            <v>217</v>
          </cell>
        </row>
        <row r="221">
          <cell r="U221" t="str">
            <v>218 Codo galvanizado de 1" Und</v>
          </cell>
          <cell r="V221">
            <v>218</v>
          </cell>
        </row>
        <row r="222">
          <cell r="U222" t="str">
            <v>219 Valvula de mariposa Und</v>
          </cell>
          <cell r="V222">
            <v>219</v>
          </cell>
        </row>
        <row r="223">
          <cell r="U223" t="str">
            <v>220 Tubo gas galvanizado 1/1 ML</v>
          </cell>
          <cell r="V223">
            <v>220</v>
          </cell>
        </row>
        <row r="224">
          <cell r="U224" t="str">
            <v>221 Abrazadera plastica 5/8 Und</v>
          </cell>
          <cell r="V224">
            <v>221</v>
          </cell>
        </row>
        <row r="225">
          <cell r="U225" t="str">
            <v>222 Anticorrocivo rojo claro Und</v>
          </cell>
          <cell r="V225">
            <v>222</v>
          </cell>
        </row>
        <row r="226">
          <cell r="U226" t="str">
            <v>223 Tornillo acero 1/2x1/3 Und</v>
          </cell>
          <cell r="V226">
            <v>223</v>
          </cell>
        </row>
        <row r="227">
          <cell r="U227" t="str">
            <v>224 Tubo gas galvanizado 1/1 ML</v>
          </cell>
          <cell r="V227">
            <v>224</v>
          </cell>
        </row>
        <row r="228">
          <cell r="U228" t="str">
            <v>225 Unión galvanizada 1/1 Und</v>
          </cell>
          <cell r="V228">
            <v>225</v>
          </cell>
        </row>
        <row r="229">
          <cell r="U229" t="str">
            <v>226 Formaleta viga de amarre M3</v>
          </cell>
          <cell r="V229">
            <v>226</v>
          </cell>
        </row>
        <row r="230">
          <cell r="U230" t="str">
            <v>227 Formaleta cinta culata ML</v>
          </cell>
          <cell r="V230">
            <v>227</v>
          </cell>
        </row>
        <row r="231">
          <cell r="U231" t="str">
            <v>228 Unión pvc 1" Und</v>
          </cell>
          <cell r="V231">
            <v>228</v>
          </cell>
        </row>
        <row r="232">
          <cell r="U232" t="str">
            <v>229 Placa Elevada M2</v>
          </cell>
          <cell r="V232">
            <v>229</v>
          </cell>
        </row>
        <row r="233">
          <cell r="U233" t="str">
            <v>230 Accesorios pvc sanitario de 2" Und</v>
          </cell>
          <cell r="V233">
            <v>230</v>
          </cell>
        </row>
        <row r="234">
          <cell r="U234" t="str">
            <v>231 Accesorios pvc sanitario de 3" Und</v>
          </cell>
          <cell r="V234">
            <v>231</v>
          </cell>
        </row>
        <row r="235">
          <cell r="U235" t="str">
            <v>232 Accesorios pvc sanitario de 4" Und</v>
          </cell>
          <cell r="V235">
            <v>232</v>
          </cell>
        </row>
        <row r="236">
          <cell r="U236" t="str">
            <v>233 Union pvc sanitaria 4" Und</v>
          </cell>
          <cell r="V236">
            <v>233</v>
          </cell>
        </row>
        <row r="237">
          <cell r="U237" t="str">
            <v>234 Accesorios pvc ventilación 3" Und</v>
          </cell>
          <cell r="V237">
            <v>234</v>
          </cell>
        </row>
        <row r="238">
          <cell r="U238" t="str">
            <v>235 Unión pvc ventilación 3" Und</v>
          </cell>
          <cell r="V238">
            <v>235</v>
          </cell>
        </row>
        <row r="239">
          <cell r="U239" t="str">
            <v>236 Liston M/H arracacho veteado M2</v>
          </cell>
          <cell r="V239">
            <v>236</v>
          </cell>
        </row>
        <row r="240">
          <cell r="U240" t="str">
            <v>237 Liston 025x04x3,0 mt ML</v>
          </cell>
          <cell r="V240">
            <v>237</v>
          </cell>
        </row>
        <row r="241">
          <cell r="U241" t="str">
            <v>238 Bocel 1/4 madera ML</v>
          </cell>
          <cell r="V241">
            <v>238</v>
          </cell>
        </row>
        <row r="242">
          <cell r="U242" t="str">
            <v>239 Inmunizante de madera GL</v>
          </cell>
          <cell r="V242">
            <v>239</v>
          </cell>
        </row>
        <row r="243">
          <cell r="U243" t="str">
            <v>240 Puntilla promedio Lb</v>
          </cell>
          <cell r="V243">
            <v>240</v>
          </cell>
        </row>
        <row r="244">
          <cell r="U244" t="str">
            <v>241 Accesorios pvc 1" Und</v>
          </cell>
          <cell r="V244">
            <v>241</v>
          </cell>
        </row>
        <row r="245">
          <cell r="U245" t="str">
            <v>242 Cielo Raso en PVC Tipo Lujo m2</v>
          </cell>
          <cell r="V245">
            <v>242</v>
          </cell>
        </row>
        <row r="246">
          <cell r="U246" t="str">
            <v>243 Cielo Raso plano sistema Dry Wall  M2</v>
          </cell>
          <cell r="V246">
            <v>243</v>
          </cell>
        </row>
        <row r="247">
          <cell r="U247" t="str">
            <v>244 Muro divisorio delgado Dry Wall M2</v>
          </cell>
          <cell r="V247">
            <v>244</v>
          </cell>
        </row>
        <row r="248">
          <cell r="U248" t="str">
            <v>245 Puerta en Madera 0.80X2.0 mts Und</v>
          </cell>
          <cell r="V248">
            <v>245</v>
          </cell>
        </row>
        <row r="249">
          <cell r="U249" t="str">
            <v>246 Pintura  Gal</v>
          </cell>
          <cell r="V249">
            <v>246</v>
          </cell>
        </row>
        <row r="250">
          <cell r="U250" t="str">
            <v>247 Placa Metaldeck Calibre 20 M2</v>
          </cell>
          <cell r="V250">
            <v>247</v>
          </cell>
        </row>
        <row r="251">
          <cell r="U251" t="str">
            <v>248 Piso trafico pesado M2</v>
          </cell>
          <cell r="V251">
            <v>248</v>
          </cell>
        </row>
        <row r="252">
          <cell r="U252" t="str">
            <v>249 Lona verde ML</v>
          </cell>
          <cell r="V252">
            <v>249</v>
          </cell>
        </row>
        <row r="253">
          <cell r="U253" t="str">
            <v>250 Escalera Metálica ml</v>
          </cell>
          <cell r="V253">
            <v>250</v>
          </cell>
        </row>
        <row r="254">
          <cell r="U254" t="str">
            <v>251 Perno conector de cortante Und</v>
          </cell>
          <cell r="V254">
            <v>251</v>
          </cell>
        </row>
        <row r="255">
          <cell r="U255" t="str">
            <v>252 Distanciador en concreto Und</v>
          </cell>
          <cell r="V255">
            <v>252</v>
          </cell>
        </row>
        <row r="256">
          <cell r="U256" t="str">
            <v>253 Puerta metalica con dos vatientes (1x2.3) en lamina cal 20 Und</v>
          </cell>
          <cell r="V256">
            <v>253</v>
          </cell>
        </row>
        <row r="257">
          <cell r="U257" t="str">
            <v>254 Puerta metálica con marco en lamina cal 20 de 0.80X2.0 Und</v>
          </cell>
          <cell r="V257">
            <v>254</v>
          </cell>
        </row>
        <row r="258">
          <cell r="U258" t="str">
            <v>255 Acido muriático lt</v>
          </cell>
          <cell r="V258">
            <v>255</v>
          </cell>
        </row>
        <row r="259">
          <cell r="U259" t="str">
            <v>256 Mueble metálico cosina (0.5x0.6x2.44) Und</v>
          </cell>
          <cell r="V259">
            <v>256</v>
          </cell>
        </row>
        <row r="260">
          <cell r="U260" t="str">
            <v>257 Malla de angeo fina (tipo mosquitero) m2</v>
          </cell>
          <cell r="V260">
            <v>257</v>
          </cell>
        </row>
        <row r="261">
          <cell r="U261" t="str">
            <v>258 Peaje neiva und</v>
          </cell>
          <cell r="V261">
            <v>258</v>
          </cell>
        </row>
        <row r="262">
          <cell r="U262" t="str">
            <v>259 Llave para ducha (grival) Und</v>
          </cell>
          <cell r="V262">
            <v>259</v>
          </cell>
        </row>
        <row r="263">
          <cell r="U263" t="str">
            <v>260 Rejilla para sifón Und</v>
          </cell>
          <cell r="V263">
            <v>260</v>
          </cell>
        </row>
        <row r="264">
          <cell r="U264" t="str">
            <v>261 Impermeabilizante Gl</v>
          </cell>
          <cell r="V264">
            <v>261</v>
          </cell>
        </row>
        <row r="265">
          <cell r="U265" t="str">
            <v>262 Puerta metálica en lamina galvanizada cal 20 (con anticorrisivo y pintura) m²</v>
          </cell>
          <cell r="V265">
            <v>262</v>
          </cell>
        </row>
        <row r="266">
          <cell r="U266" t="str">
            <v>263 Ventana en Alunminio odonizado Und</v>
          </cell>
          <cell r="V266">
            <v>263</v>
          </cell>
        </row>
        <row r="267">
          <cell r="U267" t="str">
            <v>264 Ventilador de techo de tres aspas en lámina Und</v>
          </cell>
          <cell r="V267">
            <v>264</v>
          </cell>
        </row>
        <row r="268">
          <cell r="U268" t="str">
            <v>265 Lampara fluorescente 2x48 con balastro y tubos und</v>
          </cell>
          <cell r="V268">
            <v>265</v>
          </cell>
        </row>
        <row r="269">
          <cell r="U269" t="str">
            <v>266 Caja Contador trifásica Und</v>
          </cell>
          <cell r="V269">
            <v>266</v>
          </cell>
        </row>
        <row r="270">
          <cell r="U270" t="str">
            <v>267 Tubo de 1¼" eléctrico ml</v>
          </cell>
          <cell r="V270">
            <v>267</v>
          </cell>
        </row>
        <row r="271">
          <cell r="U271" t="str">
            <v>268 Alambre WTA #8 rojo ml</v>
          </cell>
          <cell r="V271">
            <v>268</v>
          </cell>
        </row>
        <row r="272">
          <cell r="U272" t="str">
            <v>269 Alambre WTA #8 blanco ml</v>
          </cell>
          <cell r="V272">
            <v>269</v>
          </cell>
        </row>
        <row r="273">
          <cell r="U273" t="str">
            <v>270 Curva 1¼" eléctrico Und</v>
          </cell>
          <cell r="V273">
            <v>270</v>
          </cell>
        </row>
        <row r="274">
          <cell r="U274" t="str">
            <v>271 Alambre WTA #10 ml</v>
          </cell>
          <cell r="V274">
            <v>271</v>
          </cell>
        </row>
        <row r="275">
          <cell r="U275" t="str">
            <v>272 Percha de 4 hilos Und</v>
          </cell>
          <cell r="V275">
            <v>272</v>
          </cell>
        </row>
        <row r="276">
          <cell r="U276" t="str">
            <v>273 Enchape en porcelana blanco 20x20 m²</v>
          </cell>
          <cell r="V276">
            <v>273</v>
          </cell>
        </row>
        <row r="277">
          <cell r="U277" t="str">
            <v>274 Mueble en madera par alacena altura de 95cm ml</v>
          </cell>
          <cell r="V277">
            <v>274</v>
          </cell>
        </row>
        <row r="278">
          <cell r="U278" t="str">
            <v>275 Angeo plástico m²</v>
          </cell>
          <cell r="V278">
            <v>275</v>
          </cell>
        </row>
        <row r="279">
          <cell r="U279" t="str">
            <v>276 Portón corredizo de 3.2*3.0 instalado Und</v>
          </cell>
          <cell r="V279">
            <v>276</v>
          </cell>
        </row>
        <row r="280">
          <cell r="U280" t="str">
            <v>277 Vetana metalica Und</v>
          </cell>
          <cell r="V280">
            <v>277</v>
          </cell>
        </row>
        <row r="281">
          <cell r="U281" t="str">
            <v>278 Machiembre m2</v>
          </cell>
          <cell r="V281">
            <v>278</v>
          </cell>
        </row>
        <row r="282">
          <cell r="U282" t="str">
            <v>279 Laca Gal</v>
          </cell>
          <cell r="V282">
            <v>279</v>
          </cell>
        </row>
        <row r="283">
          <cell r="U283" t="str">
            <v>280 Tuberia PVC 4" RDE 41 ml</v>
          </cell>
          <cell r="V283">
            <v>280</v>
          </cell>
        </row>
        <row r="284">
          <cell r="U284" t="str">
            <v>281 Tuberia PVC 4" RDE 32,5 ml</v>
          </cell>
          <cell r="V284">
            <v>281</v>
          </cell>
        </row>
        <row r="285">
          <cell r="U285" t="str">
            <v>282 Tuberia PVC 4" RDE 26 ml</v>
          </cell>
          <cell r="V285">
            <v>282</v>
          </cell>
        </row>
        <row r="286">
          <cell r="U286" t="str">
            <v>283 Tuberia PVC 4" RDE 21 ml</v>
          </cell>
          <cell r="V286">
            <v>283</v>
          </cell>
        </row>
        <row r="287">
          <cell r="U287" t="str">
            <v>284 Tuberia PVC 4" RDE 13,5 ml</v>
          </cell>
          <cell r="V287">
            <v>284</v>
          </cell>
        </row>
        <row r="288">
          <cell r="U288" t="str">
            <v>285 Tuberia PVC 3" RDE 41 ml</v>
          </cell>
          <cell r="V288">
            <v>285</v>
          </cell>
        </row>
        <row r="289">
          <cell r="U289" t="str">
            <v>286 Tuberia PVC 3" RDE 26 ml</v>
          </cell>
          <cell r="V289">
            <v>286</v>
          </cell>
        </row>
        <row r="290">
          <cell r="U290" t="str">
            <v>287 Tuberia PVC 3" RDE 21 ml</v>
          </cell>
          <cell r="V290">
            <v>287</v>
          </cell>
        </row>
        <row r="291">
          <cell r="U291" t="str">
            <v>288 Tuberia PVC 3" RDE 13,5 ml</v>
          </cell>
          <cell r="V291">
            <v>288</v>
          </cell>
        </row>
        <row r="292">
          <cell r="U292" t="str">
            <v>289 Tuberia PVC 2" RDE 41 ml</v>
          </cell>
          <cell r="V292">
            <v>289</v>
          </cell>
        </row>
        <row r="293">
          <cell r="U293" t="str">
            <v>290 Tuberia PVC 2" RDE 32,5 ml</v>
          </cell>
          <cell r="V293">
            <v>290</v>
          </cell>
        </row>
        <row r="294">
          <cell r="U294" t="str">
            <v>291 Tuberia PVC 2" RDE 26 ml</v>
          </cell>
          <cell r="V294">
            <v>291</v>
          </cell>
        </row>
        <row r="295">
          <cell r="U295" t="str">
            <v>292 Tuberia PVC 2" RDE 21 ml</v>
          </cell>
          <cell r="V295">
            <v>292</v>
          </cell>
        </row>
        <row r="296">
          <cell r="U296" t="str">
            <v>293 Tuberia PVC 1" RDE 21 ml</v>
          </cell>
          <cell r="V296">
            <v>293</v>
          </cell>
        </row>
        <row r="297">
          <cell r="U297" t="str">
            <v>294 Tuberia PVC 1" RDE 13,5 ml</v>
          </cell>
          <cell r="V297">
            <v>294</v>
          </cell>
        </row>
        <row r="298">
          <cell r="U298" t="str">
            <v>295 Planta de tratamiento compacta modelo modupak II capacidad 10lt Und</v>
          </cell>
          <cell r="V298">
            <v>295</v>
          </cell>
        </row>
        <row r="299">
          <cell r="U299" t="str">
            <v>296 Teja termoacustic + caballete m2</v>
          </cell>
          <cell r="V299">
            <v>296</v>
          </cell>
        </row>
        <row r="300">
          <cell r="U300" t="str">
            <v>297 Tubo rectangular 8X4 cm ml</v>
          </cell>
          <cell r="V300">
            <v>297</v>
          </cell>
        </row>
        <row r="301">
          <cell r="U301" t="str">
            <v>298 Puerta y marco lamina c. 18 de 1,20x2,00 incluye cerradura Und</v>
          </cell>
          <cell r="V301">
            <v>298</v>
          </cell>
        </row>
        <row r="302">
          <cell r="U302" t="str">
            <v>299 Ventana corrediza con reja en varilla cuad. 1/2" de 1,00x1,00 Und</v>
          </cell>
          <cell r="V302">
            <v>299</v>
          </cell>
        </row>
        <row r="303">
          <cell r="U303" t="str">
            <v>300 Luceta en tubo cuadrado y lamina Cal. 20 H=35cm Und</v>
          </cell>
          <cell r="V303">
            <v>300</v>
          </cell>
        </row>
        <row r="304">
          <cell r="U304" t="str">
            <v>301 Puerta y marco lamina c. 18 de 0,60x2,00 incluye cerradura Und</v>
          </cell>
          <cell r="V304">
            <v>301</v>
          </cell>
        </row>
        <row r="305">
          <cell r="U305" t="str">
            <v>302 Lavaplatos en acero inoxidable Und</v>
          </cell>
          <cell r="V305">
            <v>302</v>
          </cell>
        </row>
        <row r="306">
          <cell r="U306" t="str">
            <v>303 Tanque de almacenamiento 500 lt Und</v>
          </cell>
          <cell r="V306">
            <v>303</v>
          </cell>
        </row>
        <row r="307">
          <cell r="U307" t="str">
            <v>304 Aparatos sanitarios, incluye lavamanos, sanitarios, incrustaciones, ducha y griferia Und</v>
          </cell>
          <cell r="V307">
            <v>304</v>
          </cell>
        </row>
        <row r="308">
          <cell r="U308" t="str">
            <v>305 Angulo 1 1/4" x 3/16" ml</v>
          </cell>
          <cell r="V308">
            <v>305</v>
          </cell>
        </row>
        <row r="309">
          <cell r="U309" t="str">
            <v>306 Bisagra tipo Capsula Und</v>
          </cell>
          <cell r="V309">
            <v>306</v>
          </cell>
        </row>
        <row r="310">
          <cell r="U310" t="str">
            <v>307 Valvula de lavado sello elastico 4" und</v>
          </cell>
          <cell r="V310">
            <v>307</v>
          </cell>
        </row>
        <row r="311">
          <cell r="U311" t="str">
            <v>308 Tee Presion con campana 4" und</v>
          </cell>
          <cell r="V311">
            <v>308</v>
          </cell>
        </row>
        <row r="312">
          <cell r="U312" t="str">
            <v>309 Union presion PVC 4" Und</v>
          </cell>
          <cell r="V312">
            <v>309</v>
          </cell>
        </row>
        <row r="313">
          <cell r="U313" t="str">
            <v>310 Vastago L=1.80m 1" con extremos roscados Und</v>
          </cell>
          <cell r="V313">
            <v>310</v>
          </cell>
        </row>
        <row r="314">
          <cell r="U314" t="str">
            <v>311 Lamina de 1/4" m2</v>
          </cell>
          <cell r="V314">
            <v>311</v>
          </cell>
        </row>
        <row r="315">
          <cell r="U315" t="str">
            <v>312 Aditamento hembra Und</v>
          </cell>
          <cell r="V315">
            <v>312</v>
          </cell>
        </row>
        <row r="316">
          <cell r="U316" t="str">
            <v>313 Mariposa Und</v>
          </cell>
          <cell r="V316">
            <v>313</v>
          </cell>
        </row>
        <row r="317">
          <cell r="U317" t="str">
            <v>314 Valvula ventosa 1/2" Und</v>
          </cell>
          <cell r="V317">
            <v>314</v>
          </cell>
        </row>
        <row r="318">
          <cell r="U318" t="str">
            <v>315 Collarin de 1/2"x4" und</v>
          </cell>
          <cell r="V318">
            <v>315</v>
          </cell>
        </row>
        <row r="319">
          <cell r="U319" t="str">
            <v>316 Tuberia PVC 1/2" RDE 13,5 ml</v>
          </cell>
          <cell r="V319">
            <v>316</v>
          </cell>
        </row>
        <row r="320">
          <cell r="U320" t="str">
            <v>317 Tuberia PVC 3/4" ml</v>
          </cell>
          <cell r="V320">
            <v>317</v>
          </cell>
        </row>
        <row r="321">
          <cell r="U321" t="str">
            <v>318 Flotador y accesorios Und</v>
          </cell>
          <cell r="V321">
            <v>318</v>
          </cell>
        </row>
        <row r="322">
          <cell r="U322" t="str">
            <v>319 Cadena HG Und</v>
          </cell>
          <cell r="V322">
            <v>319</v>
          </cell>
        </row>
        <row r="323">
          <cell r="U323" t="str">
            <v xml:space="preserve">320  </v>
          </cell>
          <cell r="V323">
            <v>320</v>
          </cell>
        </row>
        <row r="324">
          <cell r="U324" t="str">
            <v xml:space="preserve">321  </v>
          </cell>
          <cell r="V324">
            <v>321</v>
          </cell>
        </row>
        <row r="325">
          <cell r="U325" t="str">
            <v xml:space="preserve">322  </v>
          </cell>
          <cell r="V325">
            <v>322</v>
          </cell>
        </row>
        <row r="326">
          <cell r="U326" t="str">
            <v xml:space="preserve">323  </v>
          </cell>
          <cell r="V326">
            <v>323</v>
          </cell>
        </row>
        <row r="327">
          <cell r="U327" t="str">
            <v xml:space="preserve">324  </v>
          </cell>
          <cell r="V327">
            <v>324</v>
          </cell>
        </row>
        <row r="328">
          <cell r="U328" t="str">
            <v xml:space="preserve">325  </v>
          </cell>
          <cell r="V328">
            <v>325</v>
          </cell>
        </row>
        <row r="329">
          <cell r="U329" t="str">
            <v xml:space="preserve">326  </v>
          </cell>
          <cell r="V329">
            <v>326</v>
          </cell>
        </row>
        <row r="330">
          <cell r="U330" t="str">
            <v xml:space="preserve">327  </v>
          </cell>
          <cell r="V330">
            <v>327</v>
          </cell>
        </row>
        <row r="331">
          <cell r="U331" t="str">
            <v xml:space="preserve">328  </v>
          </cell>
          <cell r="V331">
            <v>328</v>
          </cell>
        </row>
        <row r="332">
          <cell r="U332" t="str">
            <v xml:space="preserve">329  </v>
          </cell>
          <cell r="V332">
            <v>329</v>
          </cell>
        </row>
        <row r="333">
          <cell r="U333" t="str">
            <v xml:space="preserve">330  </v>
          </cell>
          <cell r="V333">
            <v>330</v>
          </cell>
        </row>
        <row r="334">
          <cell r="U334" t="str">
            <v xml:space="preserve">331  </v>
          </cell>
          <cell r="V334">
            <v>331</v>
          </cell>
        </row>
        <row r="335">
          <cell r="U335" t="str">
            <v xml:space="preserve">332  </v>
          </cell>
          <cell r="V335">
            <v>332</v>
          </cell>
        </row>
        <row r="336">
          <cell r="U336" t="str">
            <v xml:space="preserve">333  </v>
          </cell>
          <cell r="V336">
            <v>333</v>
          </cell>
        </row>
        <row r="337">
          <cell r="U337" t="str">
            <v xml:space="preserve">334  </v>
          </cell>
          <cell r="V337">
            <v>334</v>
          </cell>
        </row>
        <row r="338">
          <cell r="U338" t="str">
            <v xml:space="preserve">335  </v>
          </cell>
          <cell r="V338">
            <v>335</v>
          </cell>
        </row>
        <row r="339">
          <cell r="U339" t="str">
            <v xml:space="preserve">336  </v>
          </cell>
          <cell r="V339">
            <v>336</v>
          </cell>
        </row>
        <row r="340">
          <cell r="U340" t="str">
            <v xml:space="preserve">337  </v>
          </cell>
          <cell r="V340">
            <v>337</v>
          </cell>
        </row>
        <row r="341">
          <cell r="U341" t="str">
            <v xml:space="preserve">338  </v>
          </cell>
          <cell r="V341">
            <v>338</v>
          </cell>
        </row>
        <row r="342">
          <cell r="U342" t="str">
            <v xml:space="preserve">339  </v>
          </cell>
          <cell r="V342">
            <v>339</v>
          </cell>
        </row>
        <row r="343">
          <cell r="U343" t="str">
            <v xml:space="preserve">340  </v>
          </cell>
          <cell r="V343">
            <v>340</v>
          </cell>
        </row>
        <row r="344">
          <cell r="U344" t="str">
            <v xml:space="preserve">341  </v>
          </cell>
          <cell r="V344">
            <v>341</v>
          </cell>
        </row>
        <row r="345">
          <cell r="U345" t="str">
            <v xml:space="preserve">342  </v>
          </cell>
          <cell r="V345">
            <v>342</v>
          </cell>
        </row>
        <row r="346">
          <cell r="U346" t="str">
            <v xml:space="preserve">343  </v>
          </cell>
          <cell r="V346">
            <v>343</v>
          </cell>
        </row>
        <row r="347">
          <cell r="U347" t="str">
            <v xml:space="preserve">344  </v>
          </cell>
          <cell r="V347">
            <v>344</v>
          </cell>
        </row>
        <row r="348">
          <cell r="U348" t="str">
            <v xml:space="preserve">345  </v>
          </cell>
          <cell r="V348">
            <v>345</v>
          </cell>
        </row>
        <row r="349">
          <cell r="U349" t="str">
            <v xml:space="preserve">346  </v>
          </cell>
          <cell r="V349">
            <v>346</v>
          </cell>
        </row>
        <row r="350">
          <cell r="U350" t="str">
            <v xml:space="preserve">347  </v>
          </cell>
          <cell r="V350">
            <v>347</v>
          </cell>
        </row>
        <row r="351">
          <cell r="U351" t="str">
            <v xml:space="preserve">348  </v>
          </cell>
          <cell r="V351">
            <v>348</v>
          </cell>
        </row>
        <row r="352">
          <cell r="U352" t="str">
            <v xml:space="preserve">349  </v>
          </cell>
          <cell r="V352">
            <v>349</v>
          </cell>
        </row>
        <row r="353">
          <cell r="U353" t="str">
            <v xml:space="preserve">350  </v>
          </cell>
          <cell r="V353">
            <v>350</v>
          </cell>
        </row>
        <row r="354">
          <cell r="U354" t="str">
            <v xml:space="preserve">351  </v>
          </cell>
          <cell r="V354">
            <v>351</v>
          </cell>
        </row>
        <row r="355">
          <cell r="U355" t="str">
            <v xml:space="preserve">352  </v>
          </cell>
          <cell r="V355">
            <v>352</v>
          </cell>
        </row>
        <row r="356">
          <cell r="U356" t="str">
            <v xml:space="preserve">353  </v>
          </cell>
          <cell r="V356">
            <v>353</v>
          </cell>
        </row>
        <row r="357">
          <cell r="U357" t="str">
            <v xml:space="preserve">354  </v>
          </cell>
          <cell r="V357">
            <v>354</v>
          </cell>
        </row>
        <row r="358">
          <cell r="U358" t="str">
            <v xml:space="preserve">355  </v>
          </cell>
          <cell r="V358">
            <v>355</v>
          </cell>
        </row>
        <row r="359">
          <cell r="U359" t="str">
            <v xml:space="preserve">356  </v>
          </cell>
          <cell r="V359">
            <v>356</v>
          </cell>
        </row>
        <row r="360">
          <cell r="U360" t="str">
            <v xml:space="preserve">357  </v>
          </cell>
          <cell r="V360">
            <v>357</v>
          </cell>
        </row>
        <row r="361">
          <cell r="U361" t="str">
            <v xml:space="preserve">358  </v>
          </cell>
          <cell r="V361">
            <v>358</v>
          </cell>
        </row>
        <row r="362">
          <cell r="U362" t="str">
            <v xml:space="preserve">359  </v>
          </cell>
          <cell r="V362">
            <v>359</v>
          </cell>
        </row>
        <row r="363">
          <cell r="U363" t="str">
            <v xml:space="preserve">360  </v>
          </cell>
          <cell r="V363">
            <v>360</v>
          </cell>
        </row>
        <row r="364">
          <cell r="U364" t="str">
            <v xml:space="preserve">361  </v>
          </cell>
          <cell r="V364">
            <v>361</v>
          </cell>
        </row>
        <row r="365">
          <cell r="U365" t="str">
            <v xml:space="preserve">362  </v>
          </cell>
          <cell r="V365">
            <v>362</v>
          </cell>
        </row>
        <row r="366">
          <cell r="U366" t="str">
            <v xml:space="preserve">363  </v>
          </cell>
          <cell r="V366">
            <v>363</v>
          </cell>
        </row>
        <row r="367">
          <cell r="U367" t="str">
            <v xml:space="preserve">364  </v>
          </cell>
          <cell r="V367">
            <v>364</v>
          </cell>
        </row>
        <row r="368">
          <cell r="U368" t="str">
            <v xml:space="preserve">365  </v>
          </cell>
          <cell r="V368">
            <v>365</v>
          </cell>
        </row>
        <row r="369">
          <cell r="U369" t="str">
            <v xml:space="preserve">366  </v>
          </cell>
          <cell r="V369">
            <v>366</v>
          </cell>
        </row>
        <row r="370">
          <cell r="U370" t="str">
            <v xml:space="preserve">367  </v>
          </cell>
          <cell r="V370">
            <v>367</v>
          </cell>
        </row>
        <row r="371">
          <cell r="U371" t="str">
            <v xml:space="preserve">368  </v>
          </cell>
          <cell r="V371">
            <v>368</v>
          </cell>
        </row>
        <row r="372">
          <cell r="U372" t="str">
            <v xml:space="preserve">369  </v>
          </cell>
          <cell r="V372">
            <v>369</v>
          </cell>
        </row>
        <row r="373">
          <cell r="U373" t="str">
            <v xml:space="preserve">370  </v>
          </cell>
          <cell r="V373">
            <v>370</v>
          </cell>
        </row>
        <row r="374">
          <cell r="U374" t="str">
            <v xml:space="preserve">371  </v>
          </cell>
          <cell r="V374">
            <v>371</v>
          </cell>
        </row>
        <row r="375">
          <cell r="U375" t="str">
            <v xml:space="preserve">372  </v>
          </cell>
          <cell r="V375">
            <v>372</v>
          </cell>
        </row>
        <row r="376">
          <cell r="U376" t="str">
            <v xml:space="preserve">373  </v>
          </cell>
          <cell r="V376">
            <v>373</v>
          </cell>
        </row>
        <row r="377">
          <cell r="U377" t="str">
            <v xml:space="preserve">374  </v>
          </cell>
          <cell r="V377">
            <v>374</v>
          </cell>
        </row>
        <row r="378">
          <cell r="U378" t="str">
            <v xml:space="preserve">375  </v>
          </cell>
          <cell r="V378">
            <v>375</v>
          </cell>
        </row>
        <row r="379">
          <cell r="U379" t="str">
            <v xml:space="preserve">376  </v>
          </cell>
          <cell r="V379">
            <v>376</v>
          </cell>
        </row>
        <row r="380">
          <cell r="U380" t="str">
            <v xml:space="preserve">377  </v>
          </cell>
          <cell r="V380">
            <v>377</v>
          </cell>
        </row>
        <row r="381">
          <cell r="U381" t="str">
            <v xml:space="preserve">378  </v>
          </cell>
          <cell r="V381">
            <v>378</v>
          </cell>
        </row>
        <row r="382">
          <cell r="U382" t="str">
            <v xml:space="preserve">379  </v>
          </cell>
          <cell r="V382">
            <v>379</v>
          </cell>
        </row>
        <row r="383">
          <cell r="U383" t="str">
            <v xml:space="preserve">380  </v>
          </cell>
          <cell r="V383">
            <v>380</v>
          </cell>
        </row>
        <row r="384">
          <cell r="U384" t="str">
            <v xml:space="preserve">381  </v>
          </cell>
          <cell r="V384">
            <v>381</v>
          </cell>
        </row>
        <row r="385">
          <cell r="U385" t="str">
            <v xml:space="preserve">382  </v>
          </cell>
          <cell r="V385">
            <v>382</v>
          </cell>
        </row>
        <row r="386">
          <cell r="U386" t="str">
            <v xml:space="preserve">383  </v>
          </cell>
          <cell r="V386">
            <v>383</v>
          </cell>
        </row>
        <row r="387">
          <cell r="U387" t="str">
            <v xml:space="preserve">384  </v>
          </cell>
          <cell r="V387">
            <v>384</v>
          </cell>
        </row>
        <row r="388">
          <cell r="U388" t="str">
            <v xml:space="preserve">385  </v>
          </cell>
          <cell r="V388">
            <v>385</v>
          </cell>
        </row>
        <row r="389">
          <cell r="U389" t="str">
            <v xml:space="preserve">386  </v>
          </cell>
          <cell r="V389">
            <v>386</v>
          </cell>
        </row>
        <row r="390">
          <cell r="U390" t="str">
            <v xml:space="preserve">387  </v>
          </cell>
          <cell r="V390">
            <v>387</v>
          </cell>
        </row>
        <row r="391">
          <cell r="U391" t="str">
            <v xml:space="preserve">388  </v>
          </cell>
          <cell r="V391">
            <v>388</v>
          </cell>
        </row>
        <row r="392">
          <cell r="U392" t="str">
            <v xml:space="preserve">389  </v>
          </cell>
          <cell r="V392">
            <v>389</v>
          </cell>
        </row>
        <row r="393">
          <cell r="U393" t="str">
            <v xml:space="preserve">390  </v>
          </cell>
          <cell r="V393">
            <v>390</v>
          </cell>
        </row>
        <row r="394">
          <cell r="U394" t="str">
            <v xml:space="preserve">391  </v>
          </cell>
          <cell r="V394">
            <v>391</v>
          </cell>
        </row>
        <row r="395">
          <cell r="U395" t="str">
            <v xml:space="preserve">392  </v>
          </cell>
          <cell r="V395">
            <v>392</v>
          </cell>
        </row>
        <row r="396">
          <cell r="U396" t="str">
            <v xml:space="preserve">393  </v>
          </cell>
          <cell r="V396">
            <v>393</v>
          </cell>
        </row>
        <row r="397">
          <cell r="U397" t="str">
            <v xml:space="preserve">394  </v>
          </cell>
          <cell r="V397">
            <v>394</v>
          </cell>
        </row>
        <row r="398">
          <cell r="U398" t="str">
            <v xml:space="preserve">395  </v>
          </cell>
          <cell r="V398">
            <v>395</v>
          </cell>
        </row>
        <row r="399">
          <cell r="U399" t="str">
            <v xml:space="preserve">396  </v>
          </cell>
          <cell r="V399">
            <v>396</v>
          </cell>
        </row>
        <row r="400">
          <cell r="U400" t="str">
            <v xml:space="preserve">397  </v>
          </cell>
          <cell r="V400">
            <v>397</v>
          </cell>
        </row>
        <row r="401">
          <cell r="U401" t="str">
            <v xml:space="preserve">398  </v>
          </cell>
          <cell r="V401">
            <v>398</v>
          </cell>
        </row>
        <row r="402">
          <cell r="U402" t="str">
            <v xml:space="preserve">399  </v>
          </cell>
          <cell r="V402">
            <v>399</v>
          </cell>
        </row>
        <row r="403">
          <cell r="U403" t="str">
            <v xml:space="preserve">400  </v>
          </cell>
          <cell r="V403">
            <v>400</v>
          </cell>
        </row>
        <row r="404">
          <cell r="U404" t="str">
            <v xml:space="preserve">401  </v>
          </cell>
          <cell r="V404">
            <v>401</v>
          </cell>
        </row>
        <row r="405">
          <cell r="U405" t="str">
            <v xml:space="preserve">402  </v>
          </cell>
          <cell r="V405">
            <v>402</v>
          </cell>
        </row>
        <row r="406">
          <cell r="U406" t="str">
            <v xml:space="preserve">403  </v>
          </cell>
          <cell r="V406">
            <v>403</v>
          </cell>
        </row>
        <row r="407">
          <cell r="U407" t="str">
            <v xml:space="preserve">404  </v>
          </cell>
          <cell r="V407">
            <v>404</v>
          </cell>
        </row>
        <row r="408">
          <cell r="U408" t="str">
            <v xml:space="preserve">405  </v>
          </cell>
          <cell r="V408">
            <v>405</v>
          </cell>
        </row>
        <row r="409">
          <cell r="U409" t="str">
            <v xml:space="preserve">406  </v>
          </cell>
          <cell r="V409">
            <v>406</v>
          </cell>
        </row>
        <row r="410">
          <cell r="U410" t="str">
            <v xml:space="preserve">407  </v>
          </cell>
          <cell r="V410">
            <v>407</v>
          </cell>
        </row>
        <row r="411">
          <cell r="U411" t="str">
            <v xml:space="preserve">408  </v>
          </cell>
          <cell r="V411">
            <v>408</v>
          </cell>
        </row>
        <row r="412">
          <cell r="U412" t="str">
            <v xml:space="preserve">409  </v>
          </cell>
          <cell r="V412">
            <v>409</v>
          </cell>
        </row>
        <row r="413">
          <cell r="U413" t="str">
            <v xml:space="preserve">410  </v>
          </cell>
          <cell r="V413">
            <v>410</v>
          </cell>
        </row>
        <row r="414">
          <cell r="U414" t="str">
            <v xml:space="preserve">411  </v>
          </cell>
          <cell r="V414">
            <v>411</v>
          </cell>
        </row>
        <row r="415">
          <cell r="U415" t="str">
            <v xml:space="preserve">412  </v>
          </cell>
          <cell r="V415">
            <v>412</v>
          </cell>
        </row>
        <row r="416">
          <cell r="U416" t="str">
            <v xml:space="preserve">413  </v>
          </cell>
          <cell r="V416">
            <v>413</v>
          </cell>
        </row>
        <row r="417">
          <cell r="U417" t="str">
            <v xml:space="preserve">414  </v>
          </cell>
          <cell r="V417">
            <v>414</v>
          </cell>
        </row>
        <row r="418">
          <cell r="U418" t="str">
            <v xml:space="preserve">415  </v>
          </cell>
          <cell r="V418">
            <v>415</v>
          </cell>
        </row>
        <row r="419">
          <cell r="U419" t="str">
            <v xml:space="preserve">416  </v>
          </cell>
          <cell r="V419">
            <v>416</v>
          </cell>
        </row>
        <row r="420">
          <cell r="U420" t="str">
            <v xml:space="preserve">417  </v>
          </cell>
          <cell r="V420">
            <v>417</v>
          </cell>
        </row>
        <row r="421">
          <cell r="U421" t="str">
            <v xml:space="preserve">418  </v>
          </cell>
          <cell r="V421">
            <v>418</v>
          </cell>
        </row>
        <row r="422">
          <cell r="U422" t="str">
            <v xml:space="preserve">419  </v>
          </cell>
          <cell r="V422">
            <v>419</v>
          </cell>
        </row>
        <row r="423">
          <cell r="U423" t="str">
            <v xml:space="preserve">420  </v>
          </cell>
          <cell r="V423">
            <v>420</v>
          </cell>
        </row>
        <row r="424">
          <cell r="U424" t="str">
            <v xml:space="preserve">421  </v>
          </cell>
          <cell r="V424">
            <v>421</v>
          </cell>
        </row>
        <row r="425">
          <cell r="U425" t="str">
            <v xml:space="preserve">422  </v>
          </cell>
          <cell r="V425">
            <v>422</v>
          </cell>
        </row>
        <row r="426">
          <cell r="U426" t="str">
            <v xml:space="preserve">423  </v>
          </cell>
          <cell r="V426">
            <v>423</v>
          </cell>
        </row>
        <row r="427">
          <cell r="U427" t="str">
            <v xml:space="preserve">424  </v>
          </cell>
          <cell r="V427">
            <v>424</v>
          </cell>
        </row>
        <row r="428">
          <cell r="U428" t="str">
            <v xml:space="preserve">425  </v>
          </cell>
          <cell r="V428">
            <v>425</v>
          </cell>
        </row>
        <row r="429">
          <cell r="U429" t="str">
            <v xml:space="preserve">426  </v>
          </cell>
          <cell r="V429">
            <v>426</v>
          </cell>
        </row>
        <row r="430">
          <cell r="U430" t="str">
            <v xml:space="preserve">427  </v>
          </cell>
          <cell r="V430">
            <v>427</v>
          </cell>
        </row>
        <row r="431">
          <cell r="U431" t="str">
            <v xml:space="preserve">428  </v>
          </cell>
          <cell r="V431">
            <v>428</v>
          </cell>
        </row>
        <row r="432">
          <cell r="U432" t="str">
            <v xml:space="preserve">429  </v>
          </cell>
          <cell r="V432">
            <v>429</v>
          </cell>
        </row>
        <row r="433">
          <cell r="U433" t="str">
            <v xml:space="preserve">430  </v>
          </cell>
          <cell r="V433">
            <v>430</v>
          </cell>
        </row>
        <row r="434">
          <cell r="U434" t="str">
            <v xml:space="preserve">431  </v>
          </cell>
          <cell r="V434">
            <v>431</v>
          </cell>
        </row>
        <row r="435">
          <cell r="U435" t="str">
            <v xml:space="preserve">432  </v>
          </cell>
          <cell r="V435">
            <v>432</v>
          </cell>
        </row>
        <row r="436">
          <cell r="U436" t="str">
            <v xml:space="preserve">433  </v>
          </cell>
          <cell r="V436">
            <v>433</v>
          </cell>
        </row>
        <row r="437">
          <cell r="U437" t="str">
            <v xml:space="preserve">434  </v>
          </cell>
          <cell r="V437">
            <v>434</v>
          </cell>
        </row>
        <row r="438">
          <cell r="U438" t="str">
            <v xml:space="preserve">435  </v>
          </cell>
          <cell r="V438">
            <v>435</v>
          </cell>
        </row>
        <row r="439">
          <cell r="U439" t="str">
            <v xml:space="preserve">436  </v>
          </cell>
          <cell r="V439">
            <v>436</v>
          </cell>
        </row>
        <row r="440">
          <cell r="U440" t="str">
            <v xml:space="preserve">437  </v>
          </cell>
          <cell r="V440">
            <v>437</v>
          </cell>
        </row>
        <row r="441">
          <cell r="U441" t="str">
            <v xml:space="preserve">438  </v>
          </cell>
          <cell r="V441">
            <v>438</v>
          </cell>
        </row>
        <row r="442">
          <cell r="U442" t="str">
            <v xml:space="preserve">439  </v>
          </cell>
          <cell r="V442">
            <v>439</v>
          </cell>
        </row>
        <row r="443">
          <cell r="U443" t="str">
            <v xml:space="preserve">440  </v>
          </cell>
          <cell r="V443">
            <v>440</v>
          </cell>
        </row>
        <row r="444">
          <cell r="U444" t="str">
            <v xml:space="preserve">441  </v>
          </cell>
          <cell r="V444">
            <v>441</v>
          </cell>
        </row>
        <row r="445">
          <cell r="U445" t="str">
            <v xml:space="preserve">442  </v>
          </cell>
          <cell r="V445">
            <v>442</v>
          </cell>
        </row>
        <row r="446">
          <cell r="U446" t="str">
            <v xml:space="preserve">443  </v>
          </cell>
          <cell r="V446">
            <v>443</v>
          </cell>
        </row>
        <row r="447">
          <cell r="U447" t="str">
            <v xml:space="preserve">444  </v>
          </cell>
          <cell r="V447">
            <v>444</v>
          </cell>
        </row>
        <row r="448">
          <cell r="U448" t="str">
            <v xml:space="preserve">445  </v>
          </cell>
          <cell r="V448">
            <v>445</v>
          </cell>
        </row>
        <row r="449">
          <cell r="U449" t="str">
            <v xml:space="preserve">446  </v>
          </cell>
          <cell r="V449">
            <v>446</v>
          </cell>
        </row>
        <row r="450">
          <cell r="U450" t="str">
            <v xml:space="preserve">447  </v>
          </cell>
          <cell r="V450">
            <v>447</v>
          </cell>
        </row>
        <row r="451">
          <cell r="U451" t="str">
            <v xml:space="preserve">448  </v>
          </cell>
          <cell r="V451">
            <v>448</v>
          </cell>
        </row>
        <row r="452">
          <cell r="U452" t="str">
            <v xml:space="preserve">449  </v>
          </cell>
          <cell r="V452">
            <v>449</v>
          </cell>
        </row>
        <row r="453">
          <cell r="U453" t="str">
            <v xml:space="preserve">450  </v>
          </cell>
          <cell r="V453">
            <v>450</v>
          </cell>
        </row>
        <row r="454">
          <cell r="U454" t="str">
            <v xml:space="preserve">451  </v>
          </cell>
          <cell r="V454">
            <v>451</v>
          </cell>
        </row>
        <row r="455">
          <cell r="U455" t="str">
            <v xml:space="preserve">452  </v>
          </cell>
          <cell r="V455">
            <v>452</v>
          </cell>
        </row>
        <row r="456">
          <cell r="U456" t="str">
            <v xml:space="preserve">453  </v>
          </cell>
          <cell r="V456">
            <v>453</v>
          </cell>
        </row>
        <row r="457">
          <cell r="U457" t="str">
            <v xml:space="preserve">454  </v>
          </cell>
          <cell r="V457">
            <v>454</v>
          </cell>
        </row>
        <row r="458">
          <cell r="U458" t="str">
            <v xml:space="preserve">455  </v>
          </cell>
          <cell r="V458">
            <v>455</v>
          </cell>
        </row>
        <row r="459">
          <cell r="U459" t="str">
            <v xml:space="preserve">456  </v>
          </cell>
          <cell r="V459">
            <v>456</v>
          </cell>
        </row>
        <row r="460">
          <cell r="U460" t="str">
            <v xml:space="preserve">457  </v>
          </cell>
          <cell r="V460">
            <v>457</v>
          </cell>
        </row>
        <row r="461">
          <cell r="U461" t="str">
            <v xml:space="preserve">458  </v>
          </cell>
          <cell r="V461">
            <v>458</v>
          </cell>
        </row>
        <row r="462">
          <cell r="U462" t="str">
            <v xml:space="preserve">459  </v>
          </cell>
          <cell r="V462">
            <v>459</v>
          </cell>
        </row>
        <row r="463">
          <cell r="U463" t="str">
            <v xml:space="preserve">460  </v>
          </cell>
          <cell r="V463">
            <v>460</v>
          </cell>
        </row>
        <row r="464">
          <cell r="U464" t="str">
            <v xml:space="preserve">461  </v>
          </cell>
          <cell r="V464">
            <v>461</v>
          </cell>
        </row>
        <row r="465">
          <cell r="U465" t="str">
            <v xml:space="preserve">462  </v>
          </cell>
          <cell r="V465">
            <v>462</v>
          </cell>
        </row>
        <row r="466">
          <cell r="U466" t="str">
            <v xml:space="preserve">463  </v>
          </cell>
          <cell r="V466">
            <v>463</v>
          </cell>
        </row>
        <row r="467">
          <cell r="U467" t="str">
            <v xml:space="preserve">464  </v>
          </cell>
          <cell r="V467">
            <v>464</v>
          </cell>
        </row>
        <row r="468">
          <cell r="U468" t="str">
            <v xml:space="preserve">465  </v>
          </cell>
          <cell r="V468">
            <v>465</v>
          </cell>
        </row>
        <row r="469">
          <cell r="U469" t="str">
            <v xml:space="preserve">466  </v>
          </cell>
          <cell r="V469">
            <v>466</v>
          </cell>
        </row>
        <row r="470">
          <cell r="U470" t="str">
            <v xml:space="preserve">467  </v>
          </cell>
          <cell r="V470">
            <v>467</v>
          </cell>
        </row>
        <row r="471">
          <cell r="U471" t="str">
            <v xml:space="preserve">468  </v>
          </cell>
          <cell r="V471">
            <v>468</v>
          </cell>
        </row>
        <row r="472">
          <cell r="U472" t="str">
            <v xml:space="preserve">469  </v>
          </cell>
          <cell r="V472">
            <v>469</v>
          </cell>
        </row>
        <row r="473">
          <cell r="U473" t="str">
            <v xml:space="preserve">470  </v>
          </cell>
          <cell r="V473">
            <v>470</v>
          </cell>
        </row>
        <row r="474">
          <cell r="U474" t="str">
            <v xml:space="preserve">471  </v>
          </cell>
          <cell r="V474">
            <v>471</v>
          </cell>
        </row>
        <row r="475">
          <cell r="U475" t="str">
            <v xml:space="preserve">472  </v>
          </cell>
          <cell r="V475">
            <v>472</v>
          </cell>
        </row>
        <row r="476">
          <cell r="U476" t="str">
            <v xml:space="preserve">473  </v>
          </cell>
          <cell r="V476">
            <v>473</v>
          </cell>
        </row>
        <row r="477">
          <cell r="U477" t="str">
            <v xml:space="preserve">474  </v>
          </cell>
          <cell r="V477">
            <v>474</v>
          </cell>
        </row>
        <row r="478">
          <cell r="U478" t="str">
            <v xml:space="preserve">475  </v>
          </cell>
          <cell r="V478">
            <v>475</v>
          </cell>
        </row>
        <row r="479">
          <cell r="U479" t="str">
            <v xml:space="preserve">476  </v>
          </cell>
          <cell r="V479">
            <v>476</v>
          </cell>
        </row>
        <row r="480">
          <cell r="U480" t="str">
            <v xml:space="preserve">477  </v>
          </cell>
          <cell r="V480">
            <v>477</v>
          </cell>
        </row>
        <row r="481">
          <cell r="U481" t="str">
            <v xml:space="preserve">478  </v>
          </cell>
          <cell r="V481">
            <v>478</v>
          </cell>
        </row>
        <row r="482">
          <cell r="U482" t="str">
            <v xml:space="preserve">479  </v>
          </cell>
          <cell r="V482">
            <v>479</v>
          </cell>
        </row>
        <row r="483">
          <cell r="U483" t="str">
            <v xml:space="preserve">480  </v>
          </cell>
          <cell r="V483">
            <v>480</v>
          </cell>
        </row>
        <row r="484">
          <cell r="U484" t="str">
            <v xml:space="preserve">481  </v>
          </cell>
          <cell r="V484">
            <v>481</v>
          </cell>
        </row>
        <row r="485">
          <cell r="U485" t="str">
            <v xml:space="preserve">482  </v>
          </cell>
          <cell r="V485">
            <v>482</v>
          </cell>
        </row>
        <row r="486">
          <cell r="U486" t="str">
            <v xml:space="preserve">483  </v>
          </cell>
          <cell r="V486">
            <v>483</v>
          </cell>
        </row>
        <row r="487">
          <cell r="U487" t="str">
            <v xml:space="preserve">484  </v>
          </cell>
          <cell r="V487">
            <v>484</v>
          </cell>
        </row>
        <row r="488">
          <cell r="U488" t="str">
            <v xml:space="preserve">485  </v>
          </cell>
          <cell r="V488">
            <v>485</v>
          </cell>
        </row>
        <row r="489">
          <cell r="U489" t="str">
            <v xml:space="preserve">486  </v>
          </cell>
          <cell r="V489">
            <v>486</v>
          </cell>
        </row>
        <row r="490">
          <cell r="U490" t="str">
            <v xml:space="preserve">487  </v>
          </cell>
          <cell r="V490">
            <v>487</v>
          </cell>
        </row>
        <row r="491">
          <cell r="U491" t="str">
            <v xml:space="preserve">488  </v>
          </cell>
          <cell r="V491">
            <v>488</v>
          </cell>
        </row>
        <row r="492">
          <cell r="U492" t="str">
            <v xml:space="preserve">489  </v>
          </cell>
          <cell r="V492">
            <v>489</v>
          </cell>
        </row>
        <row r="493">
          <cell r="U493" t="str">
            <v xml:space="preserve">490  </v>
          </cell>
          <cell r="V493">
            <v>490</v>
          </cell>
        </row>
        <row r="494">
          <cell r="U494" t="str">
            <v xml:space="preserve">491  </v>
          </cell>
          <cell r="V494">
            <v>491</v>
          </cell>
        </row>
        <row r="495">
          <cell r="U495" t="str">
            <v xml:space="preserve">492  </v>
          </cell>
          <cell r="V495">
            <v>492</v>
          </cell>
        </row>
        <row r="496">
          <cell r="U496" t="str">
            <v xml:space="preserve">493  </v>
          </cell>
          <cell r="V496">
            <v>493</v>
          </cell>
        </row>
        <row r="497">
          <cell r="U497" t="str">
            <v xml:space="preserve">494  </v>
          </cell>
          <cell r="V497">
            <v>494</v>
          </cell>
        </row>
        <row r="498">
          <cell r="U498" t="str">
            <v xml:space="preserve">495  </v>
          </cell>
          <cell r="V498">
            <v>495</v>
          </cell>
        </row>
        <row r="499">
          <cell r="U499" t="str">
            <v xml:space="preserve">496  </v>
          </cell>
          <cell r="V499">
            <v>496</v>
          </cell>
        </row>
        <row r="500">
          <cell r="U500" t="str">
            <v xml:space="preserve">497  </v>
          </cell>
          <cell r="V500">
            <v>497</v>
          </cell>
        </row>
        <row r="501">
          <cell r="U501" t="str">
            <v xml:space="preserve">498  </v>
          </cell>
          <cell r="V501">
            <v>498</v>
          </cell>
        </row>
        <row r="502">
          <cell r="U502" t="str">
            <v xml:space="preserve">499  </v>
          </cell>
          <cell r="V502">
            <v>499</v>
          </cell>
        </row>
        <row r="503">
          <cell r="U503" t="str">
            <v xml:space="preserve">500  </v>
          </cell>
          <cell r="V503">
            <v>500</v>
          </cell>
        </row>
        <row r="504">
          <cell r="U504" t="str">
            <v xml:space="preserve">501  </v>
          </cell>
          <cell r="V504">
            <v>501</v>
          </cell>
        </row>
        <row r="505">
          <cell r="U505" t="str">
            <v xml:space="preserve">502  </v>
          </cell>
          <cell r="V505">
            <v>502</v>
          </cell>
        </row>
        <row r="506">
          <cell r="U506" t="str">
            <v xml:space="preserve">503  </v>
          </cell>
          <cell r="V506">
            <v>503</v>
          </cell>
        </row>
        <row r="507">
          <cell r="U507" t="str">
            <v xml:space="preserve">504  </v>
          </cell>
          <cell r="V507">
            <v>504</v>
          </cell>
        </row>
        <row r="508">
          <cell r="U508" t="str">
            <v xml:space="preserve">505  </v>
          </cell>
          <cell r="V508">
            <v>505</v>
          </cell>
        </row>
        <row r="509">
          <cell r="U509" t="str">
            <v xml:space="preserve">506  </v>
          </cell>
          <cell r="V509">
            <v>506</v>
          </cell>
        </row>
        <row r="510">
          <cell r="U510" t="str">
            <v xml:space="preserve">507  </v>
          </cell>
          <cell r="V510">
            <v>507</v>
          </cell>
        </row>
        <row r="511">
          <cell r="U511" t="str">
            <v xml:space="preserve">508  </v>
          </cell>
          <cell r="V511">
            <v>508</v>
          </cell>
        </row>
        <row r="512">
          <cell r="U512" t="str">
            <v xml:space="preserve">509  </v>
          </cell>
          <cell r="V512">
            <v>509</v>
          </cell>
        </row>
        <row r="513">
          <cell r="U513" t="str">
            <v xml:space="preserve">510  </v>
          </cell>
          <cell r="V513">
            <v>510</v>
          </cell>
        </row>
        <row r="514">
          <cell r="U514" t="str">
            <v xml:space="preserve">511  </v>
          </cell>
          <cell r="V514">
            <v>511</v>
          </cell>
        </row>
        <row r="515">
          <cell r="U515" t="str">
            <v xml:space="preserve">512  </v>
          </cell>
          <cell r="V515">
            <v>512</v>
          </cell>
        </row>
        <row r="516">
          <cell r="U516" t="str">
            <v xml:space="preserve">513  </v>
          </cell>
          <cell r="V516">
            <v>513</v>
          </cell>
        </row>
        <row r="517">
          <cell r="U517" t="str">
            <v xml:space="preserve">514  </v>
          </cell>
          <cell r="V517">
            <v>514</v>
          </cell>
        </row>
        <row r="518">
          <cell r="U518" t="str">
            <v xml:space="preserve">515  </v>
          </cell>
          <cell r="V518">
            <v>515</v>
          </cell>
        </row>
        <row r="519">
          <cell r="U519" t="str">
            <v xml:space="preserve">516  </v>
          </cell>
          <cell r="V519">
            <v>516</v>
          </cell>
        </row>
        <row r="520">
          <cell r="U520" t="str">
            <v xml:space="preserve">517  </v>
          </cell>
          <cell r="V520">
            <v>517</v>
          </cell>
        </row>
        <row r="521">
          <cell r="U521" t="str">
            <v xml:space="preserve">518  </v>
          </cell>
          <cell r="V521">
            <v>518</v>
          </cell>
        </row>
        <row r="522">
          <cell r="U522" t="str">
            <v xml:space="preserve">519  </v>
          </cell>
          <cell r="V522">
            <v>519</v>
          </cell>
        </row>
        <row r="523">
          <cell r="U523" t="str">
            <v xml:space="preserve">520  </v>
          </cell>
          <cell r="V523">
            <v>520</v>
          </cell>
        </row>
        <row r="524">
          <cell r="U524" t="str">
            <v xml:space="preserve">521  </v>
          </cell>
          <cell r="V524">
            <v>521</v>
          </cell>
        </row>
        <row r="525">
          <cell r="U525" t="str">
            <v xml:space="preserve">522  </v>
          </cell>
          <cell r="V525">
            <v>522</v>
          </cell>
        </row>
        <row r="526">
          <cell r="U526" t="str">
            <v xml:space="preserve">523  </v>
          </cell>
          <cell r="V526">
            <v>523</v>
          </cell>
        </row>
        <row r="527">
          <cell r="U527" t="str">
            <v xml:space="preserve">524  </v>
          </cell>
          <cell r="V527">
            <v>524</v>
          </cell>
        </row>
        <row r="528">
          <cell r="U528" t="str">
            <v xml:space="preserve">525  </v>
          </cell>
          <cell r="V528">
            <v>525</v>
          </cell>
        </row>
        <row r="529">
          <cell r="U529" t="str">
            <v xml:space="preserve">526  </v>
          </cell>
          <cell r="V529">
            <v>526</v>
          </cell>
        </row>
        <row r="530">
          <cell r="U530" t="str">
            <v xml:space="preserve">527  </v>
          </cell>
          <cell r="V530">
            <v>527</v>
          </cell>
        </row>
        <row r="531">
          <cell r="U531" t="str">
            <v xml:space="preserve">528  </v>
          </cell>
          <cell r="V531">
            <v>528</v>
          </cell>
        </row>
        <row r="532">
          <cell r="U532" t="str">
            <v xml:space="preserve">529  </v>
          </cell>
          <cell r="V532">
            <v>529</v>
          </cell>
        </row>
        <row r="533">
          <cell r="U533" t="str">
            <v xml:space="preserve">530  </v>
          </cell>
          <cell r="V533">
            <v>530</v>
          </cell>
        </row>
        <row r="534">
          <cell r="U534" t="str">
            <v xml:space="preserve">531  </v>
          </cell>
          <cell r="V534">
            <v>531</v>
          </cell>
        </row>
        <row r="535">
          <cell r="U535" t="str">
            <v xml:space="preserve">532  </v>
          </cell>
          <cell r="V535">
            <v>532</v>
          </cell>
        </row>
        <row r="536">
          <cell r="U536" t="str">
            <v xml:space="preserve">533  </v>
          </cell>
          <cell r="V536">
            <v>533</v>
          </cell>
        </row>
        <row r="537">
          <cell r="U537" t="str">
            <v xml:space="preserve">534  </v>
          </cell>
          <cell r="V537">
            <v>534</v>
          </cell>
        </row>
        <row r="538">
          <cell r="U538" t="str">
            <v xml:space="preserve">535  </v>
          </cell>
          <cell r="V538">
            <v>535</v>
          </cell>
        </row>
        <row r="539">
          <cell r="U539" t="str">
            <v xml:space="preserve">536  </v>
          </cell>
          <cell r="V539">
            <v>536</v>
          </cell>
        </row>
        <row r="540">
          <cell r="U540" t="str">
            <v xml:space="preserve">537  </v>
          </cell>
          <cell r="V540">
            <v>537</v>
          </cell>
        </row>
        <row r="541">
          <cell r="U541" t="str">
            <v xml:space="preserve">538  </v>
          </cell>
          <cell r="V541">
            <v>538</v>
          </cell>
        </row>
        <row r="542">
          <cell r="U542" t="str">
            <v xml:space="preserve">539  </v>
          </cell>
          <cell r="V542">
            <v>539</v>
          </cell>
        </row>
        <row r="543">
          <cell r="U543" t="str">
            <v xml:space="preserve">540  </v>
          </cell>
          <cell r="V543">
            <v>540</v>
          </cell>
        </row>
        <row r="544">
          <cell r="U544" t="str">
            <v xml:space="preserve">541  </v>
          </cell>
          <cell r="V544">
            <v>541</v>
          </cell>
        </row>
        <row r="545">
          <cell r="U545" t="str">
            <v xml:space="preserve">542  </v>
          </cell>
          <cell r="V545">
            <v>542</v>
          </cell>
        </row>
        <row r="546">
          <cell r="U546" t="str">
            <v xml:space="preserve">543  </v>
          </cell>
          <cell r="V546">
            <v>543</v>
          </cell>
        </row>
        <row r="547">
          <cell r="U547" t="str">
            <v xml:space="preserve">544  </v>
          </cell>
          <cell r="V547">
            <v>544</v>
          </cell>
        </row>
        <row r="548">
          <cell r="U548" t="str">
            <v xml:space="preserve">545  </v>
          </cell>
          <cell r="V548">
            <v>545</v>
          </cell>
        </row>
        <row r="549">
          <cell r="U549" t="str">
            <v xml:space="preserve">546  </v>
          </cell>
          <cell r="V549">
            <v>546</v>
          </cell>
        </row>
        <row r="550">
          <cell r="U550" t="str">
            <v xml:space="preserve">547  </v>
          </cell>
          <cell r="V550">
            <v>547</v>
          </cell>
        </row>
        <row r="551">
          <cell r="U551" t="str">
            <v xml:space="preserve">548  </v>
          </cell>
          <cell r="V551">
            <v>548</v>
          </cell>
        </row>
        <row r="552">
          <cell r="U552" t="str">
            <v xml:space="preserve">549  </v>
          </cell>
          <cell r="V552">
            <v>549</v>
          </cell>
        </row>
        <row r="553">
          <cell r="U553" t="str">
            <v xml:space="preserve">550  </v>
          </cell>
          <cell r="V553">
            <v>550</v>
          </cell>
        </row>
        <row r="554">
          <cell r="U554" t="str">
            <v xml:space="preserve">551  </v>
          </cell>
          <cell r="V554">
            <v>551</v>
          </cell>
        </row>
        <row r="555">
          <cell r="U555" t="str">
            <v xml:space="preserve">552  </v>
          </cell>
          <cell r="V555">
            <v>552</v>
          </cell>
        </row>
        <row r="556">
          <cell r="U556" t="str">
            <v xml:space="preserve">553  </v>
          </cell>
          <cell r="V556">
            <v>553</v>
          </cell>
        </row>
        <row r="557">
          <cell r="U557" t="str">
            <v xml:space="preserve">554  </v>
          </cell>
          <cell r="V557">
            <v>554</v>
          </cell>
        </row>
        <row r="558">
          <cell r="U558" t="str">
            <v xml:space="preserve">555  </v>
          </cell>
          <cell r="V558">
            <v>555</v>
          </cell>
        </row>
        <row r="559">
          <cell r="U559" t="str">
            <v xml:space="preserve">556  </v>
          </cell>
          <cell r="V559">
            <v>556</v>
          </cell>
        </row>
        <row r="560">
          <cell r="U560" t="str">
            <v xml:space="preserve">557  </v>
          </cell>
          <cell r="V560">
            <v>557</v>
          </cell>
        </row>
        <row r="561">
          <cell r="U561" t="str">
            <v xml:space="preserve">558  </v>
          </cell>
          <cell r="V561">
            <v>558</v>
          </cell>
        </row>
        <row r="562">
          <cell r="U562" t="str">
            <v xml:space="preserve">559  </v>
          </cell>
          <cell r="V562">
            <v>559</v>
          </cell>
        </row>
        <row r="563">
          <cell r="U563" t="str">
            <v xml:space="preserve">560  </v>
          </cell>
          <cell r="V563">
            <v>560</v>
          </cell>
        </row>
        <row r="564">
          <cell r="U564" t="str">
            <v xml:space="preserve">561  </v>
          </cell>
          <cell r="V564">
            <v>561</v>
          </cell>
        </row>
        <row r="565">
          <cell r="U565" t="str">
            <v xml:space="preserve">562  </v>
          </cell>
          <cell r="V565">
            <v>562</v>
          </cell>
        </row>
        <row r="566">
          <cell r="U566" t="str">
            <v xml:space="preserve">563  </v>
          </cell>
          <cell r="V566">
            <v>563</v>
          </cell>
        </row>
        <row r="567">
          <cell r="U567" t="str">
            <v xml:space="preserve">564  </v>
          </cell>
          <cell r="V567">
            <v>564</v>
          </cell>
        </row>
        <row r="568">
          <cell r="U568" t="str">
            <v xml:space="preserve">565  </v>
          </cell>
          <cell r="V568">
            <v>565</v>
          </cell>
        </row>
        <row r="569">
          <cell r="U569" t="str">
            <v xml:space="preserve">566  </v>
          </cell>
          <cell r="V569">
            <v>566</v>
          </cell>
        </row>
        <row r="570">
          <cell r="U570" t="str">
            <v xml:space="preserve">567  </v>
          </cell>
          <cell r="V570">
            <v>567</v>
          </cell>
        </row>
        <row r="571">
          <cell r="U571" t="str">
            <v xml:space="preserve">568  </v>
          </cell>
          <cell r="V571">
            <v>568</v>
          </cell>
        </row>
        <row r="572">
          <cell r="U572" t="str">
            <v xml:space="preserve">569  </v>
          </cell>
          <cell r="V572">
            <v>569</v>
          </cell>
        </row>
        <row r="573">
          <cell r="U573" t="str">
            <v xml:space="preserve">570  </v>
          </cell>
          <cell r="V573">
            <v>570</v>
          </cell>
        </row>
        <row r="574">
          <cell r="U574" t="str">
            <v xml:space="preserve">571  </v>
          </cell>
          <cell r="V574">
            <v>571</v>
          </cell>
        </row>
        <row r="575">
          <cell r="U575" t="str">
            <v xml:space="preserve">572  </v>
          </cell>
          <cell r="V575">
            <v>572</v>
          </cell>
        </row>
        <row r="576">
          <cell r="U576" t="str">
            <v xml:space="preserve">573  </v>
          </cell>
          <cell r="V576">
            <v>573</v>
          </cell>
        </row>
        <row r="577">
          <cell r="U577" t="str">
            <v xml:space="preserve">574  </v>
          </cell>
          <cell r="V577">
            <v>574</v>
          </cell>
        </row>
        <row r="578">
          <cell r="U578" t="str">
            <v xml:space="preserve">575  </v>
          </cell>
          <cell r="V578">
            <v>575</v>
          </cell>
        </row>
        <row r="579">
          <cell r="U579" t="str">
            <v xml:space="preserve">576  </v>
          </cell>
          <cell r="V579">
            <v>576</v>
          </cell>
        </row>
        <row r="580">
          <cell r="U580" t="str">
            <v xml:space="preserve">577  </v>
          </cell>
          <cell r="V580">
            <v>577</v>
          </cell>
        </row>
        <row r="581">
          <cell r="U581" t="str">
            <v xml:space="preserve">578  </v>
          </cell>
          <cell r="V581">
            <v>578</v>
          </cell>
        </row>
        <row r="582">
          <cell r="U582" t="str">
            <v xml:space="preserve">579  </v>
          </cell>
          <cell r="V582">
            <v>579</v>
          </cell>
        </row>
        <row r="583">
          <cell r="U583" t="str">
            <v xml:space="preserve">580  </v>
          </cell>
          <cell r="V583">
            <v>580</v>
          </cell>
        </row>
        <row r="584">
          <cell r="U584" t="str">
            <v xml:space="preserve">581  </v>
          </cell>
          <cell r="V584">
            <v>581</v>
          </cell>
        </row>
        <row r="585">
          <cell r="U585" t="str">
            <v xml:space="preserve">582  </v>
          </cell>
          <cell r="V585">
            <v>582</v>
          </cell>
        </row>
        <row r="586">
          <cell r="U586" t="str">
            <v xml:space="preserve">583  </v>
          </cell>
          <cell r="V586">
            <v>583</v>
          </cell>
        </row>
        <row r="587">
          <cell r="U587" t="str">
            <v xml:space="preserve">584  </v>
          </cell>
          <cell r="V587">
            <v>584</v>
          </cell>
        </row>
        <row r="588">
          <cell r="U588" t="str">
            <v xml:space="preserve">585  </v>
          </cell>
          <cell r="V588">
            <v>585</v>
          </cell>
        </row>
        <row r="589">
          <cell r="U589" t="str">
            <v xml:space="preserve">586  </v>
          </cell>
          <cell r="V589">
            <v>586</v>
          </cell>
        </row>
        <row r="590">
          <cell r="U590" t="str">
            <v xml:space="preserve">587  </v>
          </cell>
          <cell r="V590">
            <v>587</v>
          </cell>
        </row>
        <row r="591">
          <cell r="U591" t="str">
            <v xml:space="preserve">588  </v>
          </cell>
          <cell r="V591">
            <v>588</v>
          </cell>
        </row>
        <row r="592">
          <cell r="U592" t="str">
            <v xml:space="preserve">589  </v>
          </cell>
          <cell r="V592">
            <v>589</v>
          </cell>
        </row>
        <row r="593">
          <cell r="U593" t="str">
            <v xml:space="preserve">590  </v>
          </cell>
          <cell r="V593">
            <v>590</v>
          </cell>
        </row>
        <row r="594">
          <cell r="U594" t="str">
            <v xml:space="preserve">591  </v>
          </cell>
          <cell r="V594">
            <v>591</v>
          </cell>
        </row>
        <row r="595">
          <cell r="U595" t="str">
            <v xml:space="preserve">592  </v>
          </cell>
          <cell r="V595">
            <v>592</v>
          </cell>
        </row>
        <row r="596">
          <cell r="U596" t="str">
            <v xml:space="preserve">593  </v>
          </cell>
          <cell r="V596">
            <v>593</v>
          </cell>
        </row>
        <row r="597">
          <cell r="U597" t="str">
            <v xml:space="preserve">594  </v>
          </cell>
          <cell r="V597">
            <v>594</v>
          </cell>
        </row>
        <row r="598">
          <cell r="U598" t="str">
            <v xml:space="preserve">595  </v>
          </cell>
          <cell r="V598">
            <v>595</v>
          </cell>
        </row>
        <row r="599">
          <cell r="U599" t="str">
            <v xml:space="preserve">596  </v>
          </cell>
          <cell r="V599">
            <v>596</v>
          </cell>
        </row>
        <row r="600">
          <cell r="U600" t="str">
            <v xml:space="preserve">597  </v>
          </cell>
          <cell r="V600">
            <v>597</v>
          </cell>
        </row>
        <row r="601">
          <cell r="U601" t="str">
            <v xml:space="preserve">598  </v>
          </cell>
          <cell r="V601">
            <v>598</v>
          </cell>
        </row>
        <row r="602">
          <cell r="U602" t="str">
            <v xml:space="preserve">599  </v>
          </cell>
          <cell r="V602">
            <v>599</v>
          </cell>
        </row>
        <row r="603">
          <cell r="U603" t="str">
            <v xml:space="preserve">600  </v>
          </cell>
          <cell r="V603">
            <v>600</v>
          </cell>
        </row>
        <row r="604">
          <cell r="U604" t="str">
            <v xml:space="preserve">601  </v>
          </cell>
          <cell r="V604">
            <v>601</v>
          </cell>
        </row>
        <row r="605">
          <cell r="U605" t="str">
            <v xml:space="preserve">602  </v>
          </cell>
          <cell r="V605">
            <v>602</v>
          </cell>
        </row>
        <row r="606">
          <cell r="U606" t="str">
            <v xml:space="preserve">603  </v>
          </cell>
          <cell r="V606">
            <v>603</v>
          </cell>
        </row>
        <row r="607">
          <cell r="U607" t="str">
            <v xml:space="preserve">604  </v>
          </cell>
          <cell r="V607">
            <v>604</v>
          </cell>
        </row>
        <row r="608">
          <cell r="U608" t="str">
            <v xml:space="preserve">605  </v>
          </cell>
          <cell r="V608">
            <v>605</v>
          </cell>
        </row>
        <row r="609">
          <cell r="U609" t="str">
            <v xml:space="preserve">606  </v>
          </cell>
          <cell r="V609">
            <v>606</v>
          </cell>
        </row>
        <row r="610">
          <cell r="U610" t="str">
            <v xml:space="preserve">607  </v>
          </cell>
          <cell r="V610">
            <v>607</v>
          </cell>
        </row>
        <row r="611">
          <cell r="U611" t="str">
            <v xml:space="preserve">608  </v>
          </cell>
          <cell r="V611">
            <v>608</v>
          </cell>
        </row>
        <row r="612">
          <cell r="U612" t="str">
            <v xml:space="preserve">609  </v>
          </cell>
          <cell r="V612">
            <v>609</v>
          </cell>
        </row>
        <row r="613">
          <cell r="U613" t="str">
            <v xml:space="preserve">610  </v>
          </cell>
          <cell r="V613">
            <v>610</v>
          </cell>
        </row>
        <row r="614">
          <cell r="U614" t="str">
            <v xml:space="preserve">611  </v>
          </cell>
          <cell r="V614">
            <v>611</v>
          </cell>
        </row>
        <row r="615">
          <cell r="U615" t="str">
            <v xml:space="preserve">612  </v>
          </cell>
          <cell r="V615">
            <v>612</v>
          </cell>
        </row>
        <row r="616">
          <cell r="U616" t="str">
            <v xml:space="preserve">613  </v>
          </cell>
          <cell r="V616">
            <v>613</v>
          </cell>
        </row>
        <row r="617">
          <cell r="U617" t="str">
            <v xml:space="preserve">614  </v>
          </cell>
          <cell r="V617">
            <v>614</v>
          </cell>
        </row>
        <row r="618">
          <cell r="U618" t="str">
            <v xml:space="preserve">615  </v>
          </cell>
          <cell r="V618">
            <v>615</v>
          </cell>
        </row>
        <row r="619">
          <cell r="U619" t="str">
            <v xml:space="preserve">616  </v>
          </cell>
          <cell r="V619">
            <v>616</v>
          </cell>
        </row>
        <row r="620">
          <cell r="U620" t="str">
            <v xml:space="preserve">617  </v>
          </cell>
          <cell r="V620">
            <v>617</v>
          </cell>
        </row>
        <row r="621">
          <cell r="U621" t="str">
            <v xml:space="preserve">618  </v>
          </cell>
          <cell r="V621">
            <v>618</v>
          </cell>
        </row>
        <row r="622">
          <cell r="U622" t="str">
            <v xml:space="preserve">619  </v>
          </cell>
          <cell r="V622">
            <v>619</v>
          </cell>
        </row>
        <row r="623">
          <cell r="U623" t="str">
            <v xml:space="preserve">620  </v>
          </cell>
          <cell r="V623">
            <v>620</v>
          </cell>
        </row>
        <row r="624">
          <cell r="U624" t="str">
            <v xml:space="preserve">621  </v>
          </cell>
          <cell r="V624">
            <v>621</v>
          </cell>
        </row>
        <row r="625">
          <cell r="U625" t="str">
            <v xml:space="preserve">622  </v>
          </cell>
          <cell r="V625">
            <v>622</v>
          </cell>
        </row>
        <row r="626">
          <cell r="U626" t="str">
            <v xml:space="preserve">623  </v>
          </cell>
          <cell r="V626">
            <v>623</v>
          </cell>
        </row>
        <row r="627">
          <cell r="U627" t="str">
            <v xml:space="preserve">624  </v>
          </cell>
          <cell r="V627">
            <v>624</v>
          </cell>
        </row>
        <row r="628">
          <cell r="U628" t="str">
            <v xml:space="preserve">625  </v>
          </cell>
          <cell r="V628">
            <v>625</v>
          </cell>
        </row>
        <row r="629">
          <cell r="U629" t="str">
            <v xml:space="preserve">626  </v>
          </cell>
          <cell r="V629">
            <v>626</v>
          </cell>
        </row>
        <row r="630">
          <cell r="U630" t="str">
            <v xml:space="preserve">627  </v>
          </cell>
          <cell r="V630">
            <v>627</v>
          </cell>
        </row>
        <row r="631">
          <cell r="U631" t="str">
            <v xml:space="preserve">628  </v>
          </cell>
          <cell r="V631">
            <v>628</v>
          </cell>
        </row>
        <row r="632">
          <cell r="U632" t="str">
            <v xml:space="preserve">629  </v>
          </cell>
          <cell r="V632">
            <v>629</v>
          </cell>
        </row>
        <row r="633">
          <cell r="U633" t="str">
            <v xml:space="preserve">630  </v>
          </cell>
          <cell r="V633">
            <v>630</v>
          </cell>
        </row>
        <row r="634">
          <cell r="U634" t="str">
            <v xml:space="preserve">631  </v>
          </cell>
          <cell r="V634">
            <v>631</v>
          </cell>
        </row>
        <row r="635">
          <cell r="U635" t="str">
            <v xml:space="preserve">632  </v>
          </cell>
          <cell r="V635">
            <v>632</v>
          </cell>
        </row>
        <row r="636">
          <cell r="U636" t="str">
            <v xml:space="preserve">633  </v>
          </cell>
          <cell r="V636">
            <v>633</v>
          </cell>
        </row>
        <row r="637">
          <cell r="U637" t="str">
            <v xml:space="preserve">634  </v>
          </cell>
          <cell r="V637">
            <v>634</v>
          </cell>
        </row>
        <row r="638">
          <cell r="U638" t="str">
            <v xml:space="preserve">635  </v>
          </cell>
          <cell r="V638">
            <v>635</v>
          </cell>
        </row>
        <row r="639">
          <cell r="U639" t="str">
            <v xml:space="preserve">636  </v>
          </cell>
          <cell r="V639">
            <v>636</v>
          </cell>
        </row>
        <row r="640">
          <cell r="U640" t="str">
            <v xml:space="preserve">637  </v>
          </cell>
          <cell r="V640">
            <v>637</v>
          </cell>
        </row>
        <row r="641">
          <cell r="U641" t="str">
            <v xml:space="preserve">638  </v>
          </cell>
          <cell r="V641">
            <v>638</v>
          </cell>
        </row>
        <row r="642">
          <cell r="U642" t="str">
            <v xml:space="preserve">639  </v>
          </cell>
          <cell r="V642">
            <v>639</v>
          </cell>
        </row>
        <row r="643">
          <cell r="U643" t="str">
            <v xml:space="preserve">640  </v>
          </cell>
          <cell r="V643">
            <v>640</v>
          </cell>
        </row>
        <row r="644">
          <cell r="U644" t="str">
            <v xml:space="preserve">641  </v>
          </cell>
          <cell r="V644">
            <v>641</v>
          </cell>
        </row>
        <row r="645">
          <cell r="U645" t="str">
            <v xml:space="preserve">642  </v>
          </cell>
          <cell r="V645">
            <v>642</v>
          </cell>
        </row>
        <row r="646">
          <cell r="U646" t="str">
            <v xml:space="preserve">643  </v>
          </cell>
          <cell r="V646">
            <v>643</v>
          </cell>
        </row>
        <row r="647">
          <cell r="U647" t="str">
            <v xml:space="preserve">644  </v>
          </cell>
          <cell r="V647">
            <v>644</v>
          </cell>
        </row>
        <row r="648">
          <cell r="U648" t="str">
            <v xml:space="preserve">645  </v>
          </cell>
          <cell r="V648">
            <v>645</v>
          </cell>
        </row>
        <row r="649">
          <cell r="U649" t="str">
            <v xml:space="preserve">646  </v>
          </cell>
          <cell r="V649">
            <v>646</v>
          </cell>
        </row>
        <row r="650">
          <cell r="U650" t="str">
            <v xml:space="preserve">647  </v>
          </cell>
          <cell r="V650">
            <v>647</v>
          </cell>
        </row>
        <row r="651">
          <cell r="U651" t="str">
            <v xml:space="preserve">648  </v>
          </cell>
          <cell r="V651">
            <v>648</v>
          </cell>
        </row>
        <row r="652">
          <cell r="U652" t="str">
            <v xml:space="preserve">649  </v>
          </cell>
          <cell r="V652">
            <v>649</v>
          </cell>
        </row>
        <row r="653">
          <cell r="U653" t="str">
            <v xml:space="preserve">650  </v>
          </cell>
          <cell r="V653">
            <v>650</v>
          </cell>
        </row>
        <row r="654">
          <cell r="U654" t="str">
            <v xml:space="preserve">651  </v>
          </cell>
          <cell r="V654">
            <v>651</v>
          </cell>
        </row>
        <row r="655">
          <cell r="U655" t="str">
            <v xml:space="preserve">652  </v>
          </cell>
          <cell r="V655">
            <v>652</v>
          </cell>
        </row>
        <row r="656">
          <cell r="U656" t="str">
            <v xml:space="preserve">653  </v>
          </cell>
          <cell r="V656">
            <v>653</v>
          </cell>
        </row>
        <row r="657">
          <cell r="U657" t="str">
            <v xml:space="preserve">654  </v>
          </cell>
          <cell r="V657">
            <v>654</v>
          </cell>
        </row>
        <row r="658">
          <cell r="U658" t="str">
            <v xml:space="preserve">655  </v>
          </cell>
          <cell r="V658">
            <v>655</v>
          </cell>
        </row>
        <row r="659">
          <cell r="U659" t="str">
            <v xml:space="preserve">656  </v>
          </cell>
          <cell r="V659">
            <v>656</v>
          </cell>
        </row>
        <row r="660">
          <cell r="U660" t="str">
            <v xml:space="preserve">657  </v>
          </cell>
          <cell r="V660">
            <v>657</v>
          </cell>
        </row>
        <row r="661">
          <cell r="U661" t="str">
            <v xml:space="preserve">658  </v>
          </cell>
          <cell r="V661">
            <v>658</v>
          </cell>
        </row>
        <row r="662">
          <cell r="U662" t="str">
            <v xml:space="preserve">659  </v>
          </cell>
          <cell r="V662">
            <v>659</v>
          </cell>
        </row>
        <row r="663">
          <cell r="U663" t="str">
            <v xml:space="preserve">660  </v>
          </cell>
          <cell r="V663">
            <v>660</v>
          </cell>
        </row>
        <row r="664">
          <cell r="U664" t="str">
            <v xml:space="preserve">661  </v>
          </cell>
          <cell r="V664">
            <v>661</v>
          </cell>
        </row>
        <row r="665">
          <cell r="U665" t="str">
            <v xml:space="preserve">662  </v>
          </cell>
          <cell r="V665">
            <v>662</v>
          </cell>
        </row>
        <row r="666">
          <cell r="U666" t="str">
            <v xml:space="preserve">663  </v>
          </cell>
          <cell r="V666">
            <v>663</v>
          </cell>
        </row>
        <row r="667">
          <cell r="U667" t="str">
            <v xml:space="preserve">664  </v>
          </cell>
          <cell r="V667">
            <v>664</v>
          </cell>
        </row>
        <row r="668">
          <cell r="U668" t="str">
            <v xml:space="preserve">665  </v>
          </cell>
          <cell r="V668">
            <v>665</v>
          </cell>
        </row>
        <row r="669">
          <cell r="U669" t="str">
            <v xml:space="preserve">666  </v>
          </cell>
          <cell r="V669">
            <v>666</v>
          </cell>
        </row>
        <row r="670">
          <cell r="U670" t="str">
            <v xml:space="preserve">667  </v>
          </cell>
          <cell r="V670">
            <v>667</v>
          </cell>
        </row>
        <row r="671">
          <cell r="U671" t="str">
            <v xml:space="preserve">668  </v>
          </cell>
          <cell r="V671">
            <v>668</v>
          </cell>
        </row>
        <row r="672">
          <cell r="U672" t="str">
            <v xml:space="preserve">669  </v>
          </cell>
          <cell r="V672">
            <v>669</v>
          </cell>
        </row>
        <row r="673">
          <cell r="U673" t="str">
            <v xml:space="preserve">670  </v>
          </cell>
          <cell r="V673">
            <v>670</v>
          </cell>
        </row>
        <row r="674">
          <cell r="U674" t="str">
            <v xml:space="preserve">671  </v>
          </cell>
          <cell r="V674">
            <v>671</v>
          </cell>
        </row>
        <row r="675">
          <cell r="U675" t="str">
            <v xml:space="preserve">672  </v>
          </cell>
          <cell r="V675">
            <v>672</v>
          </cell>
        </row>
        <row r="676">
          <cell r="U676" t="str">
            <v xml:space="preserve">673  </v>
          </cell>
          <cell r="V676">
            <v>673</v>
          </cell>
        </row>
        <row r="677">
          <cell r="U677" t="str">
            <v xml:space="preserve">674  </v>
          </cell>
          <cell r="V677">
            <v>674</v>
          </cell>
        </row>
        <row r="678">
          <cell r="U678" t="str">
            <v xml:space="preserve">675  </v>
          </cell>
          <cell r="V678">
            <v>675</v>
          </cell>
        </row>
        <row r="679">
          <cell r="U679" t="str">
            <v xml:space="preserve">676  </v>
          </cell>
          <cell r="V679">
            <v>676</v>
          </cell>
        </row>
        <row r="680">
          <cell r="U680" t="str">
            <v xml:space="preserve">677  </v>
          </cell>
          <cell r="V680">
            <v>677</v>
          </cell>
        </row>
        <row r="681">
          <cell r="U681" t="str">
            <v xml:space="preserve">678  </v>
          </cell>
          <cell r="V681">
            <v>678</v>
          </cell>
        </row>
        <row r="682">
          <cell r="U682" t="str">
            <v xml:space="preserve">679  </v>
          </cell>
          <cell r="V682">
            <v>679</v>
          </cell>
        </row>
        <row r="683">
          <cell r="U683" t="str">
            <v xml:space="preserve">680  </v>
          </cell>
          <cell r="V683">
            <v>680</v>
          </cell>
        </row>
        <row r="684">
          <cell r="U684" t="str">
            <v xml:space="preserve">681  </v>
          </cell>
          <cell r="V684">
            <v>681</v>
          </cell>
        </row>
        <row r="685">
          <cell r="U685" t="str">
            <v xml:space="preserve">682  </v>
          </cell>
          <cell r="V685">
            <v>682</v>
          </cell>
        </row>
        <row r="686">
          <cell r="U686" t="str">
            <v xml:space="preserve">683  </v>
          </cell>
          <cell r="V686">
            <v>683</v>
          </cell>
        </row>
        <row r="687">
          <cell r="U687" t="str">
            <v xml:space="preserve">684  </v>
          </cell>
          <cell r="V687">
            <v>684</v>
          </cell>
        </row>
        <row r="688">
          <cell r="U688" t="str">
            <v xml:space="preserve">685  </v>
          </cell>
          <cell r="V688">
            <v>685</v>
          </cell>
        </row>
        <row r="689">
          <cell r="U689" t="str">
            <v xml:space="preserve">686  </v>
          </cell>
          <cell r="V689">
            <v>686</v>
          </cell>
        </row>
        <row r="690">
          <cell r="U690" t="str">
            <v xml:space="preserve">687  </v>
          </cell>
          <cell r="V690">
            <v>687</v>
          </cell>
        </row>
        <row r="691">
          <cell r="U691" t="str">
            <v xml:space="preserve">688  </v>
          </cell>
          <cell r="V691">
            <v>688</v>
          </cell>
        </row>
        <row r="692">
          <cell r="U692" t="str">
            <v xml:space="preserve">689  </v>
          </cell>
          <cell r="V692">
            <v>689</v>
          </cell>
        </row>
        <row r="693">
          <cell r="U693" t="str">
            <v xml:space="preserve">690  </v>
          </cell>
          <cell r="V693">
            <v>690</v>
          </cell>
        </row>
        <row r="694">
          <cell r="U694" t="str">
            <v xml:space="preserve">691  </v>
          </cell>
          <cell r="V694">
            <v>691</v>
          </cell>
        </row>
        <row r="695">
          <cell r="U695" t="str">
            <v xml:space="preserve">692  </v>
          </cell>
          <cell r="V695">
            <v>692</v>
          </cell>
        </row>
        <row r="696">
          <cell r="U696" t="str">
            <v xml:space="preserve">693  </v>
          </cell>
          <cell r="V696">
            <v>693</v>
          </cell>
        </row>
        <row r="697">
          <cell r="U697" t="str">
            <v xml:space="preserve">694  </v>
          </cell>
          <cell r="V697">
            <v>694</v>
          </cell>
        </row>
        <row r="698">
          <cell r="U698" t="str">
            <v xml:space="preserve">695  </v>
          </cell>
          <cell r="V698">
            <v>695</v>
          </cell>
        </row>
        <row r="699">
          <cell r="U699" t="str">
            <v xml:space="preserve">696  </v>
          </cell>
          <cell r="V699">
            <v>696</v>
          </cell>
        </row>
        <row r="700">
          <cell r="U700" t="str">
            <v xml:space="preserve">697  </v>
          </cell>
          <cell r="V700">
            <v>697</v>
          </cell>
        </row>
        <row r="701">
          <cell r="U701" t="str">
            <v xml:space="preserve">698  </v>
          </cell>
          <cell r="V701">
            <v>698</v>
          </cell>
        </row>
        <row r="702">
          <cell r="U702" t="str">
            <v xml:space="preserve">699  </v>
          </cell>
          <cell r="V702">
            <v>699</v>
          </cell>
        </row>
        <row r="703">
          <cell r="U703" t="str">
            <v xml:space="preserve">700  </v>
          </cell>
          <cell r="V703">
            <v>700</v>
          </cell>
        </row>
        <row r="704">
          <cell r="U704" t="str">
            <v xml:space="preserve">701  </v>
          </cell>
          <cell r="V704">
            <v>701</v>
          </cell>
        </row>
        <row r="705">
          <cell r="U705" t="str">
            <v xml:space="preserve">702  </v>
          </cell>
          <cell r="V705">
            <v>702</v>
          </cell>
        </row>
        <row r="706">
          <cell r="U706" t="str">
            <v xml:space="preserve">703  </v>
          </cell>
          <cell r="V706">
            <v>703</v>
          </cell>
        </row>
        <row r="707">
          <cell r="U707" t="str">
            <v xml:space="preserve">704  </v>
          </cell>
          <cell r="V707">
            <v>704</v>
          </cell>
        </row>
        <row r="708">
          <cell r="U708" t="str">
            <v xml:space="preserve">705  </v>
          </cell>
          <cell r="V708">
            <v>705</v>
          </cell>
        </row>
        <row r="709">
          <cell r="U709" t="str">
            <v xml:space="preserve">706  </v>
          </cell>
          <cell r="V709">
            <v>706</v>
          </cell>
        </row>
        <row r="710">
          <cell r="U710" t="str">
            <v xml:space="preserve">707  </v>
          </cell>
          <cell r="V710">
            <v>707</v>
          </cell>
        </row>
        <row r="711">
          <cell r="U711" t="str">
            <v xml:space="preserve">708  </v>
          </cell>
          <cell r="V711">
            <v>708</v>
          </cell>
        </row>
        <row r="712">
          <cell r="U712" t="str">
            <v xml:space="preserve">709  </v>
          </cell>
          <cell r="V712">
            <v>709</v>
          </cell>
        </row>
        <row r="713">
          <cell r="U713" t="str">
            <v xml:space="preserve">710  </v>
          </cell>
          <cell r="V713">
            <v>710</v>
          </cell>
        </row>
        <row r="714">
          <cell r="U714" t="str">
            <v xml:space="preserve">711  </v>
          </cell>
          <cell r="V714">
            <v>711</v>
          </cell>
        </row>
        <row r="715">
          <cell r="U715" t="str">
            <v xml:space="preserve">712  </v>
          </cell>
          <cell r="V715">
            <v>712</v>
          </cell>
        </row>
        <row r="716">
          <cell r="U716" t="str">
            <v xml:space="preserve">713  </v>
          </cell>
          <cell r="V716">
            <v>713</v>
          </cell>
        </row>
        <row r="717">
          <cell r="U717" t="str">
            <v xml:space="preserve">714  </v>
          </cell>
          <cell r="V717">
            <v>714</v>
          </cell>
        </row>
        <row r="718">
          <cell r="U718" t="str">
            <v xml:space="preserve">715  </v>
          </cell>
          <cell r="V718">
            <v>715</v>
          </cell>
        </row>
        <row r="719">
          <cell r="U719" t="str">
            <v xml:space="preserve">716  </v>
          </cell>
          <cell r="V719">
            <v>716</v>
          </cell>
        </row>
        <row r="720">
          <cell r="U720" t="str">
            <v xml:space="preserve">717  </v>
          </cell>
          <cell r="V720">
            <v>717</v>
          </cell>
        </row>
        <row r="721">
          <cell r="U721" t="str">
            <v xml:space="preserve">718  </v>
          </cell>
          <cell r="V721">
            <v>718</v>
          </cell>
        </row>
        <row r="722">
          <cell r="U722" t="str">
            <v xml:space="preserve">719  </v>
          </cell>
          <cell r="V722">
            <v>719</v>
          </cell>
        </row>
        <row r="723">
          <cell r="U723" t="str">
            <v xml:space="preserve">720  </v>
          </cell>
          <cell r="V723">
            <v>720</v>
          </cell>
        </row>
        <row r="724">
          <cell r="U724" t="str">
            <v xml:space="preserve">721  </v>
          </cell>
          <cell r="V724">
            <v>721</v>
          </cell>
        </row>
        <row r="725">
          <cell r="U725" t="str">
            <v xml:space="preserve">722  </v>
          </cell>
          <cell r="V725">
            <v>722</v>
          </cell>
        </row>
        <row r="726">
          <cell r="U726" t="str">
            <v xml:space="preserve">723  </v>
          </cell>
          <cell r="V726">
            <v>723</v>
          </cell>
        </row>
        <row r="727">
          <cell r="U727" t="str">
            <v xml:space="preserve">724  </v>
          </cell>
          <cell r="V727">
            <v>724</v>
          </cell>
        </row>
        <row r="728">
          <cell r="U728" t="str">
            <v xml:space="preserve">725  </v>
          </cell>
          <cell r="V728">
            <v>725</v>
          </cell>
        </row>
        <row r="729">
          <cell r="U729" t="str">
            <v xml:space="preserve">726  </v>
          </cell>
          <cell r="V729">
            <v>726</v>
          </cell>
        </row>
        <row r="730">
          <cell r="U730" t="str">
            <v xml:space="preserve">727  </v>
          </cell>
          <cell r="V730">
            <v>727</v>
          </cell>
        </row>
        <row r="731">
          <cell r="U731" t="str">
            <v xml:space="preserve">728  </v>
          </cell>
          <cell r="V731">
            <v>728</v>
          </cell>
        </row>
        <row r="732">
          <cell r="U732" t="str">
            <v xml:space="preserve">729  </v>
          </cell>
          <cell r="V732">
            <v>729</v>
          </cell>
        </row>
        <row r="733">
          <cell r="U733" t="str">
            <v xml:space="preserve">730  </v>
          </cell>
          <cell r="V733">
            <v>730</v>
          </cell>
        </row>
        <row r="734">
          <cell r="U734" t="str">
            <v xml:space="preserve">731  </v>
          </cell>
          <cell r="V734">
            <v>731</v>
          </cell>
        </row>
        <row r="735">
          <cell r="U735" t="str">
            <v xml:space="preserve">732  </v>
          </cell>
          <cell r="V735">
            <v>732</v>
          </cell>
        </row>
        <row r="736">
          <cell r="U736" t="str">
            <v xml:space="preserve">733  </v>
          </cell>
          <cell r="V736">
            <v>733</v>
          </cell>
        </row>
        <row r="737">
          <cell r="U737" t="str">
            <v xml:space="preserve">734  </v>
          </cell>
          <cell r="V737">
            <v>734</v>
          </cell>
        </row>
        <row r="738">
          <cell r="U738" t="str">
            <v xml:space="preserve">735  </v>
          </cell>
          <cell r="V738">
            <v>735</v>
          </cell>
        </row>
        <row r="739">
          <cell r="U739" t="str">
            <v xml:space="preserve">736  </v>
          </cell>
          <cell r="V739">
            <v>736</v>
          </cell>
        </row>
        <row r="740">
          <cell r="U740" t="str">
            <v xml:space="preserve">737  </v>
          </cell>
          <cell r="V740">
            <v>737</v>
          </cell>
        </row>
        <row r="741">
          <cell r="U741" t="str">
            <v xml:space="preserve">738  </v>
          </cell>
          <cell r="V741">
            <v>738</v>
          </cell>
        </row>
        <row r="742">
          <cell r="U742" t="str">
            <v xml:space="preserve">739  </v>
          </cell>
          <cell r="V742">
            <v>739</v>
          </cell>
        </row>
        <row r="743">
          <cell r="U743" t="str">
            <v xml:space="preserve">740  </v>
          </cell>
          <cell r="V743">
            <v>740</v>
          </cell>
        </row>
        <row r="744">
          <cell r="U744" t="str">
            <v xml:space="preserve">741  </v>
          </cell>
          <cell r="V744">
            <v>741</v>
          </cell>
        </row>
        <row r="745">
          <cell r="U745" t="str">
            <v xml:space="preserve">742  </v>
          </cell>
          <cell r="V745">
            <v>742</v>
          </cell>
        </row>
        <row r="746">
          <cell r="U746" t="str">
            <v xml:space="preserve">743  </v>
          </cell>
          <cell r="V746">
            <v>743</v>
          </cell>
        </row>
        <row r="747">
          <cell r="U747" t="str">
            <v xml:space="preserve">744  </v>
          </cell>
          <cell r="V747">
            <v>744</v>
          </cell>
        </row>
        <row r="748">
          <cell r="U748" t="str">
            <v xml:space="preserve">745  </v>
          </cell>
          <cell r="V748">
            <v>745</v>
          </cell>
        </row>
        <row r="749">
          <cell r="U749" t="str">
            <v xml:space="preserve">746  </v>
          </cell>
          <cell r="V749">
            <v>746</v>
          </cell>
        </row>
        <row r="750">
          <cell r="U750" t="str">
            <v xml:space="preserve">747  </v>
          </cell>
          <cell r="V750">
            <v>747</v>
          </cell>
        </row>
        <row r="751">
          <cell r="U751" t="str">
            <v xml:space="preserve">748  </v>
          </cell>
          <cell r="V751">
            <v>748</v>
          </cell>
        </row>
        <row r="752">
          <cell r="U752" t="str">
            <v xml:space="preserve">749  </v>
          </cell>
          <cell r="V752">
            <v>749</v>
          </cell>
        </row>
        <row r="753">
          <cell r="U753" t="str">
            <v xml:space="preserve">750  </v>
          </cell>
          <cell r="V753">
            <v>750</v>
          </cell>
        </row>
        <row r="754">
          <cell r="U754" t="str">
            <v xml:space="preserve">751  </v>
          </cell>
          <cell r="V754">
            <v>751</v>
          </cell>
        </row>
        <row r="755">
          <cell r="U755" t="str">
            <v xml:space="preserve">752  </v>
          </cell>
          <cell r="V755">
            <v>752</v>
          </cell>
        </row>
        <row r="756">
          <cell r="U756" t="str">
            <v xml:space="preserve">753  </v>
          </cell>
          <cell r="V756">
            <v>753</v>
          </cell>
        </row>
        <row r="757">
          <cell r="U757" t="str">
            <v xml:space="preserve">754  </v>
          </cell>
          <cell r="V757">
            <v>754</v>
          </cell>
        </row>
        <row r="758">
          <cell r="U758" t="str">
            <v xml:space="preserve">755  </v>
          </cell>
          <cell r="V758">
            <v>755</v>
          </cell>
        </row>
        <row r="759">
          <cell r="U759" t="str">
            <v xml:space="preserve">756  </v>
          </cell>
          <cell r="V759">
            <v>756</v>
          </cell>
        </row>
        <row r="760">
          <cell r="U760" t="str">
            <v xml:space="preserve">757  </v>
          </cell>
          <cell r="V760">
            <v>757</v>
          </cell>
        </row>
        <row r="761">
          <cell r="U761" t="str">
            <v xml:space="preserve">758  </v>
          </cell>
          <cell r="V761">
            <v>758</v>
          </cell>
        </row>
        <row r="762">
          <cell r="U762" t="str">
            <v xml:space="preserve">759  </v>
          </cell>
          <cell r="V762">
            <v>759</v>
          </cell>
        </row>
        <row r="763">
          <cell r="U763" t="str">
            <v xml:space="preserve">760  </v>
          </cell>
          <cell r="V763">
            <v>760</v>
          </cell>
        </row>
        <row r="764">
          <cell r="U764" t="str">
            <v xml:space="preserve">761  </v>
          </cell>
          <cell r="V764">
            <v>761</v>
          </cell>
        </row>
        <row r="765">
          <cell r="U765" t="str">
            <v xml:space="preserve">762  </v>
          </cell>
          <cell r="V765">
            <v>762</v>
          </cell>
        </row>
        <row r="766">
          <cell r="U766" t="str">
            <v xml:space="preserve">763  </v>
          </cell>
          <cell r="V766">
            <v>763</v>
          </cell>
        </row>
        <row r="767">
          <cell r="U767" t="str">
            <v xml:space="preserve">764  </v>
          </cell>
          <cell r="V767">
            <v>764</v>
          </cell>
        </row>
        <row r="768">
          <cell r="U768" t="str">
            <v xml:space="preserve">765  </v>
          </cell>
          <cell r="V768">
            <v>765</v>
          </cell>
        </row>
        <row r="769">
          <cell r="U769" t="str">
            <v xml:space="preserve">766  </v>
          </cell>
          <cell r="V769">
            <v>766</v>
          </cell>
        </row>
        <row r="770">
          <cell r="U770" t="str">
            <v xml:space="preserve">767  </v>
          </cell>
          <cell r="V770">
            <v>767</v>
          </cell>
        </row>
        <row r="771">
          <cell r="U771" t="str">
            <v xml:space="preserve">768  </v>
          </cell>
          <cell r="V771">
            <v>768</v>
          </cell>
        </row>
        <row r="772">
          <cell r="U772" t="str">
            <v xml:space="preserve">769  </v>
          </cell>
          <cell r="V772">
            <v>769</v>
          </cell>
        </row>
        <row r="773">
          <cell r="U773" t="str">
            <v xml:space="preserve">770  </v>
          </cell>
          <cell r="V773">
            <v>770</v>
          </cell>
        </row>
        <row r="774">
          <cell r="U774" t="str">
            <v xml:space="preserve">771  </v>
          </cell>
          <cell r="V774">
            <v>771</v>
          </cell>
        </row>
        <row r="775">
          <cell r="U775" t="str">
            <v xml:space="preserve">772  </v>
          </cell>
          <cell r="V775">
            <v>772</v>
          </cell>
        </row>
        <row r="776">
          <cell r="U776" t="str">
            <v xml:space="preserve">773  </v>
          </cell>
          <cell r="V776">
            <v>773</v>
          </cell>
        </row>
        <row r="777">
          <cell r="U777" t="str">
            <v xml:space="preserve">774  </v>
          </cell>
          <cell r="V777">
            <v>774</v>
          </cell>
        </row>
        <row r="778">
          <cell r="U778" t="str">
            <v xml:space="preserve">775  </v>
          </cell>
          <cell r="V778">
            <v>775</v>
          </cell>
        </row>
        <row r="779">
          <cell r="U779" t="str">
            <v xml:space="preserve">776  </v>
          </cell>
          <cell r="V779">
            <v>776</v>
          </cell>
        </row>
        <row r="780">
          <cell r="U780" t="str">
            <v xml:space="preserve">777  </v>
          </cell>
          <cell r="V780">
            <v>777</v>
          </cell>
        </row>
        <row r="781">
          <cell r="U781" t="str">
            <v xml:space="preserve">778  </v>
          </cell>
          <cell r="V781">
            <v>778</v>
          </cell>
        </row>
        <row r="782">
          <cell r="U782" t="str">
            <v xml:space="preserve">779  </v>
          </cell>
          <cell r="V782">
            <v>779</v>
          </cell>
        </row>
        <row r="783">
          <cell r="U783" t="str">
            <v xml:space="preserve">780  </v>
          </cell>
          <cell r="V783">
            <v>780</v>
          </cell>
        </row>
        <row r="784">
          <cell r="U784" t="str">
            <v xml:space="preserve">781  </v>
          </cell>
          <cell r="V784">
            <v>781</v>
          </cell>
        </row>
        <row r="785">
          <cell r="U785" t="str">
            <v xml:space="preserve">782  </v>
          </cell>
          <cell r="V785">
            <v>782</v>
          </cell>
        </row>
        <row r="786">
          <cell r="U786" t="str">
            <v xml:space="preserve">783  </v>
          </cell>
          <cell r="V786">
            <v>783</v>
          </cell>
        </row>
        <row r="787">
          <cell r="U787" t="str">
            <v xml:space="preserve">784  </v>
          </cell>
          <cell r="V787">
            <v>784</v>
          </cell>
        </row>
        <row r="788">
          <cell r="U788" t="str">
            <v xml:space="preserve">785  </v>
          </cell>
          <cell r="V788">
            <v>785</v>
          </cell>
        </row>
        <row r="789">
          <cell r="U789" t="str">
            <v xml:space="preserve">786  </v>
          </cell>
          <cell r="V789">
            <v>786</v>
          </cell>
        </row>
        <row r="790">
          <cell r="U790" t="str">
            <v xml:space="preserve">787  </v>
          </cell>
          <cell r="V790">
            <v>787</v>
          </cell>
        </row>
        <row r="791">
          <cell r="U791" t="str">
            <v xml:space="preserve">788  </v>
          </cell>
          <cell r="V791">
            <v>788</v>
          </cell>
        </row>
        <row r="792">
          <cell r="U792" t="str">
            <v xml:space="preserve">789  </v>
          </cell>
          <cell r="V792">
            <v>789</v>
          </cell>
        </row>
        <row r="793">
          <cell r="U793" t="str">
            <v xml:space="preserve">790  </v>
          </cell>
          <cell r="V793">
            <v>790</v>
          </cell>
        </row>
        <row r="794">
          <cell r="U794" t="str">
            <v xml:space="preserve">791  </v>
          </cell>
          <cell r="V794">
            <v>791</v>
          </cell>
        </row>
        <row r="795">
          <cell r="U795" t="str">
            <v xml:space="preserve">792  </v>
          </cell>
          <cell r="V795">
            <v>792</v>
          </cell>
        </row>
        <row r="796">
          <cell r="U796" t="str">
            <v xml:space="preserve">793  </v>
          </cell>
          <cell r="V796">
            <v>793</v>
          </cell>
        </row>
        <row r="797">
          <cell r="U797" t="str">
            <v xml:space="preserve">794  </v>
          </cell>
          <cell r="V797">
            <v>794</v>
          </cell>
        </row>
        <row r="798">
          <cell r="U798" t="str">
            <v xml:space="preserve">795  </v>
          </cell>
          <cell r="V798">
            <v>795</v>
          </cell>
        </row>
        <row r="799">
          <cell r="U799" t="str">
            <v xml:space="preserve">796  </v>
          </cell>
          <cell r="V799">
            <v>796</v>
          </cell>
        </row>
        <row r="800">
          <cell r="U800" t="str">
            <v xml:space="preserve">797  </v>
          </cell>
          <cell r="V800">
            <v>797</v>
          </cell>
        </row>
        <row r="801">
          <cell r="U801" t="str">
            <v xml:space="preserve">798  </v>
          </cell>
          <cell r="V801">
            <v>798</v>
          </cell>
        </row>
        <row r="802">
          <cell r="U802" t="str">
            <v xml:space="preserve">799  </v>
          </cell>
          <cell r="V802">
            <v>799</v>
          </cell>
        </row>
        <row r="803">
          <cell r="U803" t="str">
            <v xml:space="preserve">800  </v>
          </cell>
          <cell r="V803">
            <v>800</v>
          </cell>
        </row>
        <row r="804">
          <cell r="U804" t="str">
            <v xml:space="preserve">801  </v>
          </cell>
          <cell r="V804">
            <v>801</v>
          </cell>
        </row>
        <row r="805">
          <cell r="U805" t="str">
            <v xml:space="preserve">802  </v>
          </cell>
          <cell r="V805">
            <v>802</v>
          </cell>
        </row>
        <row r="806">
          <cell r="U806" t="str">
            <v xml:space="preserve">803  </v>
          </cell>
          <cell r="V806">
            <v>803</v>
          </cell>
        </row>
        <row r="807">
          <cell r="U807" t="str">
            <v xml:space="preserve">804  </v>
          </cell>
          <cell r="V807">
            <v>804</v>
          </cell>
        </row>
        <row r="808">
          <cell r="U808" t="str">
            <v xml:space="preserve">805  </v>
          </cell>
          <cell r="V808">
            <v>805</v>
          </cell>
        </row>
        <row r="809">
          <cell r="U809" t="str">
            <v xml:space="preserve">806  </v>
          </cell>
          <cell r="V809">
            <v>806</v>
          </cell>
        </row>
        <row r="810">
          <cell r="U810" t="str">
            <v xml:space="preserve">807  </v>
          </cell>
          <cell r="V810">
            <v>807</v>
          </cell>
        </row>
        <row r="811">
          <cell r="U811" t="str">
            <v xml:space="preserve">808  </v>
          </cell>
          <cell r="V811">
            <v>808</v>
          </cell>
        </row>
        <row r="812">
          <cell r="U812" t="str">
            <v xml:space="preserve">809  </v>
          </cell>
          <cell r="V812">
            <v>809</v>
          </cell>
        </row>
        <row r="813">
          <cell r="U813" t="str">
            <v xml:space="preserve">810  </v>
          </cell>
          <cell r="V813">
            <v>810</v>
          </cell>
        </row>
        <row r="814">
          <cell r="U814" t="str">
            <v xml:space="preserve">811  </v>
          </cell>
          <cell r="V814">
            <v>811</v>
          </cell>
        </row>
        <row r="815">
          <cell r="U815" t="str">
            <v xml:space="preserve">812  </v>
          </cell>
          <cell r="V815">
            <v>812</v>
          </cell>
        </row>
        <row r="816">
          <cell r="U816" t="str">
            <v xml:space="preserve">813  </v>
          </cell>
          <cell r="V816">
            <v>813</v>
          </cell>
        </row>
        <row r="817">
          <cell r="U817" t="str">
            <v xml:space="preserve">814  </v>
          </cell>
          <cell r="V817">
            <v>814</v>
          </cell>
        </row>
        <row r="818">
          <cell r="U818" t="str">
            <v xml:space="preserve">815  </v>
          </cell>
          <cell r="V818">
            <v>815</v>
          </cell>
        </row>
        <row r="819">
          <cell r="U819" t="str">
            <v xml:space="preserve">816  </v>
          </cell>
          <cell r="V819">
            <v>816</v>
          </cell>
        </row>
        <row r="820">
          <cell r="U820" t="str">
            <v xml:space="preserve">817  </v>
          </cell>
          <cell r="V820">
            <v>817</v>
          </cell>
        </row>
        <row r="821">
          <cell r="U821" t="str">
            <v xml:space="preserve">818  </v>
          </cell>
          <cell r="V821">
            <v>818</v>
          </cell>
        </row>
        <row r="822">
          <cell r="U822" t="str">
            <v xml:space="preserve">819  </v>
          </cell>
          <cell r="V822">
            <v>819</v>
          </cell>
        </row>
        <row r="823">
          <cell r="U823" t="str">
            <v xml:space="preserve">820  </v>
          </cell>
          <cell r="V823">
            <v>820</v>
          </cell>
        </row>
        <row r="824">
          <cell r="U824" t="str">
            <v xml:space="preserve">821  </v>
          </cell>
          <cell r="V824">
            <v>821</v>
          </cell>
        </row>
        <row r="825">
          <cell r="U825" t="str">
            <v xml:space="preserve">822  </v>
          </cell>
          <cell r="V825">
            <v>822</v>
          </cell>
        </row>
        <row r="826">
          <cell r="U826" t="str">
            <v xml:space="preserve">823  </v>
          </cell>
          <cell r="V826">
            <v>823</v>
          </cell>
        </row>
        <row r="827">
          <cell r="U827" t="str">
            <v xml:space="preserve">824  </v>
          </cell>
          <cell r="V827">
            <v>824</v>
          </cell>
        </row>
        <row r="828">
          <cell r="U828" t="str">
            <v xml:space="preserve">825  </v>
          </cell>
          <cell r="V828">
            <v>825</v>
          </cell>
        </row>
        <row r="829">
          <cell r="U829" t="str">
            <v xml:space="preserve">826  </v>
          </cell>
          <cell r="V829">
            <v>826</v>
          </cell>
        </row>
        <row r="830">
          <cell r="U830" t="str">
            <v xml:space="preserve">827  </v>
          </cell>
          <cell r="V830">
            <v>827</v>
          </cell>
        </row>
        <row r="831">
          <cell r="U831" t="str">
            <v xml:space="preserve">828  </v>
          </cell>
          <cell r="V831">
            <v>828</v>
          </cell>
        </row>
        <row r="832">
          <cell r="U832" t="str">
            <v xml:space="preserve">829  </v>
          </cell>
          <cell r="V832">
            <v>829</v>
          </cell>
        </row>
        <row r="833">
          <cell r="U833" t="str">
            <v xml:space="preserve">830  </v>
          </cell>
          <cell r="V833">
            <v>830</v>
          </cell>
        </row>
        <row r="834">
          <cell r="U834" t="str">
            <v xml:space="preserve">831  </v>
          </cell>
          <cell r="V834">
            <v>831</v>
          </cell>
        </row>
        <row r="835">
          <cell r="U835" t="str">
            <v xml:space="preserve">832  </v>
          </cell>
          <cell r="V835">
            <v>832</v>
          </cell>
        </row>
        <row r="836">
          <cell r="U836" t="str">
            <v xml:space="preserve">833  </v>
          </cell>
          <cell r="V836">
            <v>833</v>
          </cell>
        </row>
        <row r="837">
          <cell r="U837" t="str">
            <v xml:space="preserve">834  </v>
          </cell>
          <cell r="V837">
            <v>834</v>
          </cell>
        </row>
        <row r="838">
          <cell r="U838" t="str">
            <v xml:space="preserve">835  </v>
          </cell>
          <cell r="V838">
            <v>835</v>
          </cell>
        </row>
        <row r="839">
          <cell r="U839" t="str">
            <v xml:space="preserve">836  </v>
          </cell>
          <cell r="V839">
            <v>836</v>
          </cell>
        </row>
        <row r="840">
          <cell r="U840" t="str">
            <v xml:space="preserve">837  </v>
          </cell>
          <cell r="V840">
            <v>837</v>
          </cell>
        </row>
        <row r="841">
          <cell r="U841" t="str">
            <v xml:space="preserve">838  </v>
          </cell>
          <cell r="V841">
            <v>838</v>
          </cell>
        </row>
        <row r="842">
          <cell r="U842" t="str">
            <v xml:space="preserve">839  </v>
          </cell>
          <cell r="V842">
            <v>839</v>
          </cell>
        </row>
        <row r="843">
          <cell r="U843" t="str">
            <v xml:space="preserve">840  </v>
          </cell>
          <cell r="V843">
            <v>840</v>
          </cell>
        </row>
        <row r="844">
          <cell r="U844" t="str">
            <v xml:space="preserve">841  </v>
          </cell>
          <cell r="V844">
            <v>841</v>
          </cell>
        </row>
        <row r="845">
          <cell r="U845" t="str">
            <v xml:space="preserve">842  </v>
          </cell>
          <cell r="V845">
            <v>842</v>
          </cell>
        </row>
        <row r="846">
          <cell r="U846" t="str">
            <v xml:space="preserve">843  </v>
          </cell>
          <cell r="V846">
            <v>843</v>
          </cell>
        </row>
        <row r="847">
          <cell r="U847" t="str">
            <v xml:space="preserve">844  </v>
          </cell>
          <cell r="V847">
            <v>844</v>
          </cell>
        </row>
        <row r="848">
          <cell r="U848" t="str">
            <v xml:space="preserve">845  </v>
          </cell>
          <cell r="V848">
            <v>845</v>
          </cell>
        </row>
        <row r="849">
          <cell r="U849" t="str">
            <v xml:space="preserve">846  </v>
          </cell>
          <cell r="V849">
            <v>846</v>
          </cell>
        </row>
        <row r="850">
          <cell r="U850" t="str">
            <v xml:space="preserve">847  </v>
          </cell>
          <cell r="V850">
            <v>847</v>
          </cell>
        </row>
        <row r="851">
          <cell r="U851" t="str">
            <v xml:space="preserve">848  </v>
          </cell>
          <cell r="V851">
            <v>848</v>
          </cell>
        </row>
        <row r="852">
          <cell r="U852" t="str">
            <v xml:space="preserve">849  </v>
          </cell>
          <cell r="V852">
            <v>849</v>
          </cell>
        </row>
        <row r="853">
          <cell r="U853" t="str">
            <v xml:space="preserve">850  </v>
          </cell>
          <cell r="V853">
            <v>850</v>
          </cell>
        </row>
        <row r="854">
          <cell r="U854" t="str">
            <v xml:space="preserve">851  </v>
          </cell>
          <cell r="V854">
            <v>851</v>
          </cell>
        </row>
        <row r="855">
          <cell r="U855" t="str">
            <v xml:space="preserve">852  </v>
          </cell>
          <cell r="V855">
            <v>852</v>
          </cell>
        </row>
        <row r="856">
          <cell r="U856" t="str">
            <v xml:space="preserve">853  </v>
          </cell>
          <cell r="V856">
            <v>853</v>
          </cell>
        </row>
        <row r="857">
          <cell r="U857" t="str">
            <v xml:space="preserve">854  </v>
          </cell>
          <cell r="V857">
            <v>854</v>
          </cell>
        </row>
        <row r="858">
          <cell r="U858" t="str">
            <v xml:space="preserve">855  </v>
          </cell>
          <cell r="V858">
            <v>855</v>
          </cell>
        </row>
        <row r="859">
          <cell r="U859" t="str">
            <v xml:space="preserve">856  </v>
          </cell>
          <cell r="V859">
            <v>856</v>
          </cell>
        </row>
        <row r="860">
          <cell r="U860" t="str">
            <v xml:space="preserve">857  </v>
          </cell>
          <cell r="V860">
            <v>857</v>
          </cell>
        </row>
        <row r="861">
          <cell r="U861" t="str">
            <v xml:space="preserve">858  </v>
          </cell>
          <cell r="V861">
            <v>858</v>
          </cell>
        </row>
        <row r="862">
          <cell r="U862" t="str">
            <v xml:space="preserve">859  </v>
          </cell>
          <cell r="V862">
            <v>859</v>
          </cell>
        </row>
        <row r="863">
          <cell r="U863" t="str">
            <v xml:space="preserve">860  </v>
          </cell>
          <cell r="V863">
            <v>860</v>
          </cell>
        </row>
        <row r="864">
          <cell r="U864" t="str">
            <v xml:space="preserve">861  </v>
          </cell>
          <cell r="V864">
            <v>861</v>
          </cell>
        </row>
        <row r="865">
          <cell r="U865" t="str">
            <v xml:space="preserve">862  </v>
          </cell>
          <cell r="V865">
            <v>862</v>
          </cell>
        </row>
        <row r="866">
          <cell r="U866" t="str">
            <v xml:space="preserve">863  </v>
          </cell>
          <cell r="V866">
            <v>863</v>
          </cell>
        </row>
        <row r="867">
          <cell r="U867" t="str">
            <v xml:space="preserve">864  </v>
          </cell>
          <cell r="V867">
            <v>864</v>
          </cell>
        </row>
        <row r="868">
          <cell r="U868" t="str">
            <v xml:space="preserve">865  </v>
          </cell>
          <cell r="V868">
            <v>865</v>
          </cell>
        </row>
        <row r="869">
          <cell r="U869" t="str">
            <v xml:space="preserve">866  </v>
          </cell>
          <cell r="V869">
            <v>866</v>
          </cell>
        </row>
        <row r="870">
          <cell r="U870" t="str">
            <v xml:space="preserve">867  </v>
          </cell>
          <cell r="V870">
            <v>867</v>
          </cell>
        </row>
        <row r="871">
          <cell r="U871" t="str">
            <v xml:space="preserve">868  </v>
          </cell>
          <cell r="V871">
            <v>868</v>
          </cell>
        </row>
        <row r="872">
          <cell r="U872" t="str">
            <v xml:space="preserve">869  </v>
          </cell>
          <cell r="V872">
            <v>869</v>
          </cell>
        </row>
        <row r="873">
          <cell r="U873" t="str">
            <v xml:space="preserve">870  </v>
          </cell>
          <cell r="V873">
            <v>870</v>
          </cell>
        </row>
        <row r="874">
          <cell r="U874" t="str">
            <v xml:space="preserve">871  </v>
          </cell>
          <cell r="V874">
            <v>871</v>
          </cell>
        </row>
        <row r="875">
          <cell r="U875" t="str">
            <v xml:space="preserve">872  </v>
          </cell>
          <cell r="V875">
            <v>872</v>
          </cell>
        </row>
        <row r="876">
          <cell r="U876" t="str">
            <v xml:space="preserve">873  </v>
          </cell>
          <cell r="V876">
            <v>873</v>
          </cell>
        </row>
        <row r="877">
          <cell r="U877" t="str">
            <v xml:space="preserve">874  </v>
          </cell>
          <cell r="V877">
            <v>874</v>
          </cell>
        </row>
        <row r="878">
          <cell r="U878" t="str">
            <v xml:space="preserve">875  </v>
          </cell>
          <cell r="V878">
            <v>875</v>
          </cell>
        </row>
        <row r="879">
          <cell r="U879" t="str">
            <v xml:space="preserve">876  </v>
          </cell>
          <cell r="V879">
            <v>876</v>
          </cell>
        </row>
        <row r="880">
          <cell r="U880" t="str">
            <v xml:space="preserve">877  </v>
          </cell>
          <cell r="V880">
            <v>877</v>
          </cell>
        </row>
        <row r="881">
          <cell r="U881" t="str">
            <v xml:space="preserve">878  </v>
          </cell>
          <cell r="V881">
            <v>878</v>
          </cell>
        </row>
        <row r="882">
          <cell r="U882" t="str">
            <v xml:space="preserve">879  </v>
          </cell>
          <cell r="V882">
            <v>879</v>
          </cell>
        </row>
        <row r="883">
          <cell r="U883" t="str">
            <v xml:space="preserve">880  </v>
          </cell>
          <cell r="V883">
            <v>880</v>
          </cell>
        </row>
        <row r="884">
          <cell r="U884" t="str">
            <v xml:space="preserve">881  </v>
          </cell>
          <cell r="V884">
            <v>881</v>
          </cell>
        </row>
        <row r="885">
          <cell r="U885" t="str">
            <v xml:space="preserve">882  </v>
          </cell>
          <cell r="V885">
            <v>882</v>
          </cell>
        </row>
        <row r="886">
          <cell r="U886" t="str">
            <v xml:space="preserve">883  </v>
          </cell>
          <cell r="V886">
            <v>883</v>
          </cell>
        </row>
        <row r="887">
          <cell r="U887" t="str">
            <v xml:space="preserve">884  </v>
          </cell>
          <cell r="V887">
            <v>884</v>
          </cell>
        </row>
        <row r="888">
          <cell r="U888" t="str">
            <v xml:space="preserve">885  </v>
          </cell>
          <cell r="V888">
            <v>885</v>
          </cell>
        </row>
        <row r="889">
          <cell r="U889" t="str">
            <v xml:space="preserve">886  </v>
          </cell>
          <cell r="V889">
            <v>886</v>
          </cell>
        </row>
        <row r="890">
          <cell r="U890" t="str">
            <v xml:space="preserve">887  </v>
          </cell>
          <cell r="V890">
            <v>887</v>
          </cell>
        </row>
        <row r="891">
          <cell r="U891" t="str">
            <v xml:space="preserve">888  </v>
          </cell>
          <cell r="V891">
            <v>888</v>
          </cell>
        </row>
        <row r="892">
          <cell r="U892" t="str">
            <v xml:space="preserve">889  </v>
          </cell>
          <cell r="V892">
            <v>889</v>
          </cell>
        </row>
        <row r="893">
          <cell r="U893" t="str">
            <v xml:space="preserve">890  </v>
          </cell>
          <cell r="V893">
            <v>890</v>
          </cell>
        </row>
        <row r="894">
          <cell r="U894" t="str">
            <v xml:space="preserve">891  </v>
          </cell>
          <cell r="V894">
            <v>891</v>
          </cell>
        </row>
        <row r="895">
          <cell r="U895" t="str">
            <v xml:space="preserve">892  </v>
          </cell>
          <cell r="V895">
            <v>892</v>
          </cell>
        </row>
        <row r="896">
          <cell r="U896" t="str">
            <v xml:space="preserve">893  </v>
          </cell>
          <cell r="V896">
            <v>893</v>
          </cell>
        </row>
        <row r="897">
          <cell r="U897" t="str">
            <v xml:space="preserve">894  </v>
          </cell>
          <cell r="V897">
            <v>894</v>
          </cell>
        </row>
        <row r="898">
          <cell r="U898" t="str">
            <v xml:space="preserve">895  </v>
          </cell>
          <cell r="V898">
            <v>895</v>
          </cell>
        </row>
        <row r="899">
          <cell r="U899" t="str">
            <v xml:space="preserve">896  </v>
          </cell>
          <cell r="V899">
            <v>896</v>
          </cell>
        </row>
        <row r="900">
          <cell r="U900" t="str">
            <v xml:space="preserve">897  </v>
          </cell>
          <cell r="V900">
            <v>897</v>
          </cell>
        </row>
        <row r="901">
          <cell r="U901" t="str">
            <v xml:space="preserve">898  </v>
          </cell>
          <cell r="V901">
            <v>898</v>
          </cell>
        </row>
        <row r="902">
          <cell r="U902" t="str">
            <v xml:space="preserve">899  </v>
          </cell>
          <cell r="V902">
            <v>899</v>
          </cell>
        </row>
        <row r="903">
          <cell r="U903" t="str">
            <v xml:space="preserve">900  </v>
          </cell>
          <cell r="V903">
            <v>900</v>
          </cell>
        </row>
        <row r="904">
          <cell r="U904" t="str">
            <v xml:space="preserve">901  </v>
          </cell>
          <cell r="V904">
            <v>901</v>
          </cell>
        </row>
        <row r="905">
          <cell r="U905" t="str">
            <v xml:space="preserve">902  </v>
          </cell>
          <cell r="V905">
            <v>902</v>
          </cell>
        </row>
        <row r="906">
          <cell r="U906" t="str">
            <v xml:space="preserve">903  </v>
          </cell>
          <cell r="V906">
            <v>903</v>
          </cell>
        </row>
        <row r="907">
          <cell r="U907" t="str">
            <v xml:space="preserve">904  </v>
          </cell>
          <cell r="V907">
            <v>904</v>
          </cell>
        </row>
        <row r="908">
          <cell r="U908" t="str">
            <v xml:space="preserve">905  </v>
          </cell>
          <cell r="V908">
            <v>905</v>
          </cell>
        </row>
        <row r="909">
          <cell r="U909" t="str">
            <v xml:space="preserve">906  </v>
          </cell>
          <cell r="V909">
            <v>906</v>
          </cell>
        </row>
        <row r="910">
          <cell r="U910" t="str">
            <v xml:space="preserve">907  </v>
          </cell>
          <cell r="V910">
            <v>907</v>
          </cell>
        </row>
        <row r="911">
          <cell r="U911" t="str">
            <v xml:space="preserve">908  </v>
          </cell>
          <cell r="V911">
            <v>908</v>
          </cell>
        </row>
        <row r="912">
          <cell r="U912" t="str">
            <v xml:space="preserve">909  </v>
          </cell>
          <cell r="V912">
            <v>909</v>
          </cell>
        </row>
        <row r="913">
          <cell r="U913" t="str">
            <v xml:space="preserve">910  </v>
          </cell>
          <cell r="V913">
            <v>910</v>
          </cell>
        </row>
        <row r="914">
          <cell r="U914" t="str">
            <v xml:space="preserve">911  </v>
          </cell>
          <cell r="V914">
            <v>911</v>
          </cell>
        </row>
        <row r="915">
          <cell r="U915" t="str">
            <v xml:space="preserve">912  </v>
          </cell>
          <cell r="V915">
            <v>912</v>
          </cell>
        </row>
        <row r="916">
          <cell r="U916" t="str">
            <v xml:space="preserve">913  </v>
          </cell>
          <cell r="V916">
            <v>913</v>
          </cell>
        </row>
        <row r="917">
          <cell r="U917" t="str">
            <v xml:space="preserve">914  </v>
          </cell>
          <cell r="V917">
            <v>914</v>
          </cell>
        </row>
        <row r="918">
          <cell r="U918" t="str">
            <v xml:space="preserve">915  </v>
          </cell>
          <cell r="V918">
            <v>915</v>
          </cell>
        </row>
        <row r="919">
          <cell r="U919" t="str">
            <v xml:space="preserve">916  </v>
          </cell>
          <cell r="V919">
            <v>916</v>
          </cell>
        </row>
        <row r="920">
          <cell r="U920" t="str">
            <v xml:space="preserve">917  </v>
          </cell>
          <cell r="V920">
            <v>917</v>
          </cell>
        </row>
        <row r="921">
          <cell r="U921" t="str">
            <v xml:space="preserve">918  </v>
          </cell>
          <cell r="V921">
            <v>918</v>
          </cell>
        </row>
        <row r="922">
          <cell r="U922" t="str">
            <v xml:space="preserve">919  </v>
          </cell>
          <cell r="V922">
            <v>919</v>
          </cell>
        </row>
        <row r="923">
          <cell r="U923" t="str">
            <v xml:space="preserve">920  </v>
          </cell>
          <cell r="V923">
            <v>920</v>
          </cell>
        </row>
        <row r="924">
          <cell r="U924" t="str">
            <v xml:space="preserve">921  </v>
          </cell>
          <cell r="V924">
            <v>921</v>
          </cell>
        </row>
        <row r="925">
          <cell r="U925" t="str">
            <v xml:space="preserve">922  </v>
          </cell>
          <cell r="V925">
            <v>922</v>
          </cell>
        </row>
        <row r="926">
          <cell r="U926" t="str">
            <v xml:space="preserve">923  </v>
          </cell>
          <cell r="V926">
            <v>923</v>
          </cell>
        </row>
        <row r="927">
          <cell r="U927" t="str">
            <v xml:space="preserve">924  </v>
          </cell>
          <cell r="V927">
            <v>924</v>
          </cell>
        </row>
        <row r="928">
          <cell r="U928" t="str">
            <v xml:space="preserve">925  </v>
          </cell>
          <cell r="V928">
            <v>925</v>
          </cell>
        </row>
        <row r="929">
          <cell r="U929" t="str">
            <v xml:space="preserve">926  </v>
          </cell>
          <cell r="V929">
            <v>926</v>
          </cell>
        </row>
        <row r="930">
          <cell r="U930" t="str">
            <v xml:space="preserve">927  </v>
          </cell>
          <cell r="V930">
            <v>927</v>
          </cell>
        </row>
        <row r="931">
          <cell r="U931" t="str">
            <v xml:space="preserve">928  </v>
          </cell>
          <cell r="V931">
            <v>928</v>
          </cell>
        </row>
        <row r="932">
          <cell r="U932" t="str">
            <v xml:space="preserve">929  </v>
          </cell>
          <cell r="V932">
            <v>929</v>
          </cell>
        </row>
        <row r="933">
          <cell r="U933" t="str">
            <v xml:space="preserve">930  </v>
          </cell>
          <cell r="V933">
            <v>930</v>
          </cell>
        </row>
        <row r="934">
          <cell r="U934" t="str">
            <v xml:space="preserve">931  </v>
          </cell>
          <cell r="V934">
            <v>931</v>
          </cell>
        </row>
        <row r="935">
          <cell r="U935" t="str">
            <v xml:space="preserve">932  </v>
          </cell>
          <cell r="V935">
            <v>932</v>
          </cell>
        </row>
        <row r="936">
          <cell r="U936" t="str">
            <v xml:space="preserve">933  </v>
          </cell>
          <cell r="V936">
            <v>933</v>
          </cell>
        </row>
        <row r="937">
          <cell r="U937" t="str">
            <v xml:space="preserve">934  </v>
          </cell>
          <cell r="V937">
            <v>934</v>
          </cell>
        </row>
        <row r="938">
          <cell r="U938" t="str">
            <v xml:space="preserve">935  </v>
          </cell>
          <cell r="V938">
            <v>935</v>
          </cell>
        </row>
        <row r="939">
          <cell r="U939" t="str">
            <v xml:space="preserve">936  </v>
          </cell>
          <cell r="V939">
            <v>936</v>
          </cell>
        </row>
        <row r="940">
          <cell r="U940" t="str">
            <v xml:space="preserve">937  </v>
          </cell>
          <cell r="V940">
            <v>937</v>
          </cell>
        </row>
        <row r="941">
          <cell r="U941" t="str">
            <v xml:space="preserve">938  </v>
          </cell>
          <cell r="V941">
            <v>938</v>
          </cell>
        </row>
        <row r="942">
          <cell r="U942" t="str">
            <v xml:space="preserve">939  </v>
          </cell>
          <cell r="V942">
            <v>939</v>
          </cell>
        </row>
        <row r="943">
          <cell r="U943" t="str">
            <v xml:space="preserve">940  </v>
          </cell>
          <cell r="V943">
            <v>940</v>
          </cell>
        </row>
        <row r="944">
          <cell r="U944" t="str">
            <v xml:space="preserve">941  </v>
          </cell>
          <cell r="V944">
            <v>941</v>
          </cell>
        </row>
        <row r="945">
          <cell r="U945" t="str">
            <v xml:space="preserve">942  </v>
          </cell>
          <cell r="V945">
            <v>942</v>
          </cell>
        </row>
        <row r="946">
          <cell r="U946" t="str">
            <v xml:space="preserve">943  </v>
          </cell>
          <cell r="V946">
            <v>943</v>
          </cell>
        </row>
        <row r="947">
          <cell r="U947" t="str">
            <v xml:space="preserve">944  </v>
          </cell>
          <cell r="V947">
            <v>944</v>
          </cell>
        </row>
        <row r="948">
          <cell r="U948" t="str">
            <v xml:space="preserve">945  </v>
          </cell>
          <cell r="V948">
            <v>945</v>
          </cell>
        </row>
        <row r="949">
          <cell r="U949" t="str">
            <v xml:space="preserve">946  </v>
          </cell>
          <cell r="V949">
            <v>946</v>
          </cell>
        </row>
        <row r="950">
          <cell r="U950" t="str">
            <v xml:space="preserve">947  </v>
          </cell>
          <cell r="V950">
            <v>947</v>
          </cell>
        </row>
        <row r="951">
          <cell r="U951" t="str">
            <v xml:space="preserve">948  </v>
          </cell>
          <cell r="V951">
            <v>948</v>
          </cell>
        </row>
        <row r="952">
          <cell r="U952" t="str">
            <v xml:space="preserve">949  </v>
          </cell>
          <cell r="V952">
            <v>949</v>
          </cell>
        </row>
        <row r="953">
          <cell r="U953" t="str">
            <v xml:space="preserve">950  </v>
          </cell>
          <cell r="V953">
            <v>950</v>
          </cell>
        </row>
        <row r="954">
          <cell r="U954" t="str">
            <v xml:space="preserve">951  </v>
          </cell>
          <cell r="V954">
            <v>951</v>
          </cell>
        </row>
        <row r="955">
          <cell r="U955" t="str">
            <v xml:space="preserve">952  </v>
          </cell>
          <cell r="V955">
            <v>952</v>
          </cell>
        </row>
        <row r="956">
          <cell r="U956" t="str">
            <v xml:space="preserve">953  </v>
          </cell>
          <cell r="V956">
            <v>953</v>
          </cell>
        </row>
        <row r="957">
          <cell r="U957" t="str">
            <v xml:space="preserve">954  </v>
          </cell>
          <cell r="V957">
            <v>954</v>
          </cell>
        </row>
        <row r="958">
          <cell r="U958" t="str">
            <v xml:space="preserve">955  </v>
          </cell>
          <cell r="V958">
            <v>955</v>
          </cell>
        </row>
        <row r="959">
          <cell r="U959" t="str">
            <v xml:space="preserve">956  </v>
          </cell>
          <cell r="V959">
            <v>956</v>
          </cell>
        </row>
        <row r="960">
          <cell r="U960" t="str">
            <v xml:space="preserve">957  </v>
          </cell>
          <cell r="V960">
            <v>957</v>
          </cell>
        </row>
        <row r="961">
          <cell r="U961" t="str">
            <v xml:space="preserve">958  </v>
          </cell>
          <cell r="V961">
            <v>958</v>
          </cell>
        </row>
        <row r="962">
          <cell r="U962" t="str">
            <v xml:space="preserve">959  </v>
          </cell>
          <cell r="V962">
            <v>959</v>
          </cell>
        </row>
        <row r="963">
          <cell r="U963" t="str">
            <v xml:space="preserve">960  </v>
          </cell>
          <cell r="V963">
            <v>960</v>
          </cell>
        </row>
        <row r="964">
          <cell r="U964" t="str">
            <v xml:space="preserve">961  </v>
          </cell>
          <cell r="V964">
            <v>961</v>
          </cell>
        </row>
        <row r="965">
          <cell r="U965" t="str">
            <v xml:space="preserve">962  </v>
          </cell>
          <cell r="V965">
            <v>962</v>
          </cell>
        </row>
        <row r="966">
          <cell r="U966" t="str">
            <v xml:space="preserve">963  </v>
          </cell>
          <cell r="V966">
            <v>963</v>
          </cell>
        </row>
        <row r="967">
          <cell r="U967" t="str">
            <v xml:space="preserve">964  </v>
          </cell>
          <cell r="V967">
            <v>964</v>
          </cell>
        </row>
        <row r="968">
          <cell r="U968" t="str">
            <v xml:space="preserve">965  </v>
          </cell>
          <cell r="V968">
            <v>965</v>
          </cell>
        </row>
        <row r="969">
          <cell r="U969" t="str">
            <v xml:space="preserve">966  </v>
          </cell>
          <cell r="V969">
            <v>966</v>
          </cell>
        </row>
        <row r="970">
          <cell r="U970" t="str">
            <v xml:space="preserve">967  </v>
          </cell>
          <cell r="V970">
            <v>967</v>
          </cell>
        </row>
        <row r="971">
          <cell r="U971" t="str">
            <v xml:space="preserve">968  </v>
          </cell>
          <cell r="V971">
            <v>968</v>
          </cell>
        </row>
        <row r="972">
          <cell r="U972" t="str">
            <v xml:space="preserve">969  </v>
          </cell>
          <cell r="V972">
            <v>969</v>
          </cell>
        </row>
        <row r="973">
          <cell r="U973" t="str">
            <v xml:space="preserve">970  </v>
          </cell>
          <cell r="V973">
            <v>970</v>
          </cell>
        </row>
        <row r="974">
          <cell r="U974" t="str">
            <v xml:space="preserve">971  </v>
          </cell>
          <cell r="V974">
            <v>971</v>
          </cell>
        </row>
        <row r="975">
          <cell r="U975" t="str">
            <v xml:space="preserve">972  </v>
          </cell>
          <cell r="V975">
            <v>972</v>
          </cell>
        </row>
        <row r="976">
          <cell r="U976" t="str">
            <v xml:space="preserve">973  </v>
          </cell>
          <cell r="V976">
            <v>973</v>
          </cell>
        </row>
        <row r="977">
          <cell r="U977" t="str">
            <v xml:space="preserve">974  </v>
          </cell>
          <cell r="V977">
            <v>974</v>
          </cell>
        </row>
        <row r="978">
          <cell r="U978" t="str">
            <v xml:space="preserve">975  </v>
          </cell>
          <cell r="V978">
            <v>975</v>
          </cell>
        </row>
        <row r="979">
          <cell r="U979" t="str">
            <v xml:space="preserve">976  </v>
          </cell>
          <cell r="V979">
            <v>976</v>
          </cell>
        </row>
        <row r="980">
          <cell r="U980" t="str">
            <v xml:space="preserve">977  </v>
          </cell>
          <cell r="V980">
            <v>977</v>
          </cell>
        </row>
        <row r="981">
          <cell r="U981" t="str">
            <v xml:space="preserve">978  </v>
          </cell>
          <cell r="V981">
            <v>978</v>
          </cell>
        </row>
        <row r="982">
          <cell r="U982" t="str">
            <v xml:space="preserve">979  </v>
          </cell>
          <cell r="V982">
            <v>979</v>
          </cell>
        </row>
        <row r="983">
          <cell r="U983" t="str">
            <v xml:space="preserve">980  </v>
          </cell>
          <cell r="V983">
            <v>980</v>
          </cell>
        </row>
        <row r="984">
          <cell r="U984" t="str">
            <v xml:space="preserve">981  </v>
          </cell>
          <cell r="V984">
            <v>981</v>
          </cell>
        </row>
        <row r="985">
          <cell r="U985" t="str">
            <v xml:space="preserve">982  </v>
          </cell>
          <cell r="V985">
            <v>982</v>
          </cell>
        </row>
        <row r="986">
          <cell r="U986" t="str">
            <v xml:space="preserve">983  </v>
          </cell>
          <cell r="V986">
            <v>983</v>
          </cell>
        </row>
        <row r="987">
          <cell r="U987" t="str">
            <v xml:space="preserve">984  </v>
          </cell>
          <cell r="V987">
            <v>984</v>
          </cell>
        </row>
        <row r="988">
          <cell r="U988" t="str">
            <v xml:space="preserve">985  </v>
          </cell>
          <cell r="V988">
            <v>985</v>
          </cell>
        </row>
        <row r="989">
          <cell r="U989" t="str">
            <v xml:space="preserve">986  </v>
          </cell>
          <cell r="V989">
            <v>986</v>
          </cell>
        </row>
        <row r="990">
          <cell r="U990" t="str">
            <v xml:space="preserve">987  </v>
          </cell>
          <cell r="V990">
            <v>987</v>
          </cell>
        </row>
        <row r="991">
          <cell r="U991" t="str">
            <v xml:space="preserve">988  </v>
          </cell>
          <cell r="V991">
            <v>988</v>
          </cell>
        </row>
        <row r="992">
          <cell r="U992" t="str">
            <v xml:space="preserve">989  </v>
          </cell>
          <cell r="V992">
            <v>989</v>
          </cell>
        </row>
        <row r="993">
          <cell r="U993" t="str">
            <v xml:space="preserve">990  </v>
          </cell>
          <cell r="V993">
            <v>990</v>
          </cell>
        </row>
        <row r="994">
          <cell r="U994" t="str">
            <v xml:space="preserve">991  </v>
          </cell>
          <cell r="V994">
            <v>991</v>
          </cell>
        </row>
        <row r="995">
          <cell r="U995" t="str">
            <v xml:space="preserve">992  </v>
          </cell>
          <cell r="V995">
            <v>992</v>
          </cell>
        </row>
        <row r="996">
          <cell r="U996" t="str">
            <v xml:space="preserve">993  </v>
          </cell>
          <cell r="V996">
            <v>993</v>
          </cell>
        </row>
        <row r="997">
          <cell r="U997" t="str">
            <v xml:space="preserve">994  </v>
          </cell>
          <cell r="V997">
            <v>994</v>
          </cell>
        </row>
        <row r="998">
          <cell r="U998" t="str">
            <v xml:space="preserve">995  </v>
          </cell>
          <cell r="V998">
            <v>995</v>
          </cell>
        </row>
        <row r="999">
          <cell r="U999" t="str">
            <v xml:space="preserve">996  </v>
          </cell>
          <cell r="V999">
            <v>996</v>
          </cell>
        </row>
        <row r="1000">
          <cell r="U1000" t="str">
            <v xml:space="preserve">997  </v>
          </cell>
          <cell r="V1000">
            <v>997</v>
          </cell>
        </row>
        <row r="1001">
          <cell r="U1001" t="str">
            <v xml:space="preserve">998  </v>
          </cell>
          <cell r="V1001">
            <v>998</v>
          </cell>
        </row>
        <row r="1002">
          <cell r="U1002" t="str">
            <v xml:space="preserve">999  </v>
          </cell>
          <cell r="V1002">
            <v>999</v>
          </cell>
        </row>
        <row r="1003">
          <cell r="U1003" t="str">
            <v xml:space="preserve">1000  </v>
          </cell>
          <cell r="V1003">
            <v>1000</v>
          </cell>
        </row>
        <row r="1004">
          <cell r="U1004" t="str">
            <v xml:space="preserve">1001  </v>
          </cell>
          <cell r="V1004">
            <v>1001</v>
          </cell>
        </row>
        <row r="1005">
          <cell r="U1005" t="str">
            <v xml:space="preserve">1002  </v>
          </cell>
          <cell r="V1005">
            <v>1002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</sheetNames>
    <sheetDataSet>
      <sheetData sheetId="0"/>
      <sheetData sheetId="1">
        <row r="4">
          <cell r="C4">
            <v>200.1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500"/>
      <sheetName val="aiu"/>
      <sheetName val="mat"/>
      <sheetName val="equip"/>
      <sheetName val="mdo"/>
      <sheetName val="analisis"/>
      <sheetName val="1"/>
      <sheetName val="1,1"/>
      <sheetName val="1,2"/>
      <sheetName val="2,1"/>
      <sheetName val="2,2"/>
      <sheetName val="3,1"/>
      <sheetName val="3500PSI"/>
      <sheetName val="1500PSI"/>
      <sheetName val="1.3"/>
      <sheetName val="1.4"/>
      <sheetName val="26"/>
    </sheetNames>
    <sheetDataSet>
      <sheetData sheetId="0"/>
      <sheetData sheetId="1"/>
      <sheetData sheetId="2">
        <row r="5">
          <cell r="A5" t="str">
            <v>Desperdicio</v>
          </cell>
        </row>
      </sheetData>
      <sheetData sheetId="3">
        <row r="7">
          <cell r="A7" t="str">
            <v>Herramientas Menores</v>
          </cell>
        </row>
      </sheetData>
      <sheetData sheetId="4">
        <row r="6">
          <cell r="A6" t="str">
            <v>Ayudante</v>
          </cell>
        </row>
        <row r="7">
          <cell r="A7" t="str">
            <v>Ayudante Electrico</v>
          </cell>
        </row>
        <row r="8">
          <cell r="A8" t="str">
            <v>Cadenero I</v>
          </cell>
        </row>
        <row r="9">
          <cell r="A9" t="str">
            <v>Cadenero II</v>
          </cell>
        </row>
        <row r="10">
          <cell r="A10" t="str">
            <v>Oficial</v>
          </cell>
        </row>
        <row r="11">
          <cell r="A11" t="str">
            <v>Oficial eléctrico</v>
          </cell>
        </row>
        <row r="12">
          <cell r="A12" t="str">
            <v>Electricista</v>
          </cell>
        </row>
        <row r="13">
          <cell r="A13" t="str">
            <v>Oficial metalúrgica</v>
          </cell>
        </row>
        <row r="14">
          <cell r="A14" t="str">
            <v>Topógrafo</v>
          </cell>
        </row>
        <row r="15">
          <cell r="A15" t="str">
            <v>ELECTRICISTA</v>
          </cell>
        </row>
        <row r="16">
          <cell r="A16" t="str">
            <v>AYUDANTES 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 RESUMIDOS"/>
      <sheetName val="ELECTRICAS-HIDROSANIT"/>
      <sheetName val="CARPIN- METALICA - MADERA ALUMI"/>
      <sheetName val="MAMPOSTERIA ESTRUCTURA"/>
      <sheetName val="ANALISIS PRELIMINARES DEMOLICIO"/>
      <sheetName val="ANALISIS MOVIMIENTO -CIMIENT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40">
          <cell r="C40" t="str">
            <v>ML</v>
          </cell>
        </row>
        <row r="41">
          <cell r="C41" t="str">
            <v>ML</v>
          </cell>
        </row>
        <row r="175">
          <cell r="C175" t="str">
            <v>ML</v>
          </cell>
        </row>
        <row r="176">
          <cell r="C176" t="str">
            <v>ML</v>
          </cell>
        </row>
        <row r="178">
          <cell r="C178" t="str">
            <v>ML</v>
          </cell>
        </row>
        <row r="180">
          <cell r="C180" t="str">
            <v>ML</v>
          </cell>
        </row>
        <row r="183">
          <cell r="C183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Datos"/>
      <sheetName val="Base Datos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4.1"/>
      <sheetName val="5.1"/>
      <sheetName val="6.1"/>
      <sheetName val="7.1"/>
      <sheetName val="7.2"/>
      <sheetName val="7.3"/>
      <sheetName val="8.1"/>
      <sheetName val="8.2"/>
      <sheetName val="8.3"/>
      <sheetName val="9.1"/>
      <sheetName val="9.2"/>
      <sheetName val="10.1"/>
      <sheetName val="11.1"/>
      <sheetName val="12.1"/>
      <sheetName val="12.2"/>
      <sheetName val="12.3"/>
      <sheetName val="13.1"/>
      <sheetName val="C123"/>
      <sheetName val="M14"/>
    </sheetNames>
    <sheetDataSet>
      <sheetData sheetId="0"/>
      <sheetData sheetId="1"/>
      <sheetData sheetId="2" refreshError="1">
        <row r="218">
          <cell r="B218" t="str">
            <v>OBRERO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bientes "/>
      <sheetName val="Base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FLUJO"/>
      <sheetName val="Ambientes "/>
      <sheetName val="otros"/>
      <sheetName val="PU"/>
      <sheetName val="ESTADO VÍA-CRIT.TECNICO"/>
    </sheetNames>
    <sheetDataSet>
      <sheetData sheetId="0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</sheetNames>
    <sheetDataSet>
      <sheetData sheetId="0"/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CODIGO</v>
          </cell>
        </row>
      </sheetData>
      <sheetData sheetId="18"/>
      <sheetData sheetId="19">
        <row r="1">
          <cell r="A1" t="str">
            <v>CODIGO</v>
          </cell>
        </row>
      </sheetData>
      <sheetData sheetId="20"/>
      <sheetData sheetId="21">
        <row r="1">
          <cell r="A1" t="str">
            <v>CODIGO</v>
          </cell>
        </row>
      </sheetData>
      <sheetData sheetId="22"/>
      <sheetData sheetId="23" refreshError="1"/>
      <sheetData sheetId="24" refreshError="1"/>
      <sheetData sheetId="25">
        <row r="1">
          <cell r="A1" t="str">
            <v>CODIGO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62"/>
      <sheetName val="062 (2)"/>
    </sheetNames>
    <sheetDataSet>
      <sheetData sheetId="0">
        <row r="1">
          <cell r="A1" t="str">
            <v>MINISTERIO DE EDUCACION NACIONAL</v>
          </cell>
        </row>
        <row r="2">
          <cell r="A2" t="str">
            <v>UNION TEMPORAL VALLE</v>
          </cell>
        </row>
        <row r="3">
          <cell r="A3" t="str">
            <v>CONSTRUCCIÓN DE DOS AULAS</v>
          </cell>
        </row>
        <row r="4">
          <cell r="A4" t="str">
            <v>I.E. TOMAS CIPRIANO MOSQUERA</v>
          </cell>
        </row>
        <row r="5">
          <cell r="A5" t="str">
            <v>MUNICIPIO DE POPAYAN</v>
          </cell>
        </row>
        <row r="6">
          <cell r="A6" t="str">
            <v>Presupuesto</v>
          </cell>
        </row>
        <row r="7">
          <cell r="A7" t="str">
            <v>Clave</v>
          </cell>
          <cell r="B7" t="str">
            <v>Descripción</v>
          </cell>
          <cell r="C7" t="str">
            <v>Unidad</v>
          </cell>
          <cell r="D7" t="str">
            <v xml:space="preserve">Cantidad </v>
          </cell>
          <cell r="E7" t="str">
            <v>Precio U.</v>
          </cell>
          <cell r="F7" t="str">
            <v>%</v>
          </cell>
          <cell r="G7" t="str">
            <v>Total</v>
          </cell>
        </row>
      </sheetData>
      <sheetData sheetId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A"/>
      <sheetName val="PD"/>
      <sheetName val="No ALC"/>
      <sheetName val="CTO CLASE F"/>
      <sheetName val="2500psi"/>
      <sheetName val="Mor 1-5"/>
      <sheetName val="Mor 1-4"/>
      <sheetName val="Mor 1-3"/>
      <sheetName val="plc elev"/>
      <sheetName val="fi"/>
      <sheetName val="1,1"/>
      <sheetName val="1,2"/>
      <sheetName val="1,3"/>
      <sheetName val="1,4"/>
      <sheetName val="1,5"/>
    </sheetNames>
    <sheetDataSet>
      <sheetData sheetId="0" refreshError="1">
        <row r="7">
          <cell r="F7">
            <v>180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PRESUPUESTO"/>
      <sheetName val="APU 1"/>
      <sheetName val="Batería"/>
      <sheetName val="Aula"/>
      <sheetName val="Aceros Batería"/>
      <sheetName val="Hoja3"/>
      <sheetName val="Presupuesto_General"/>
      <sheetName val="APU_1"/>
      <sheetName val="Aceros_Batería"/>
      <sheetName val="Presupuesto_General1"/>
      <sheetName val="APU_11"/>
      <sheetName val="Aceros_Batería1"/>
      <sheetName val="Presupuesto_General2"/>
      <sheetName val="APU_12"/>
      <sheetName val="Aceros_Batería2"/>
      <sheetName val="Presupuesto_General3"/>
      <sheetName val="APU_13"/>
      <sheetName val="Aceros_Batería3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>
        <row r="1">
          <cell r="J1" t="str">
            <v>ML</v>
          </cell>
        </row>
        <row r="2">
          <cell r="J2" t="str">
            <v>M2</v>
          </cell>
        </row>
        <row r="3">
          <cell r="J3" t="str">
            <v>UN</v>
          </cell>
        </row>
        <row r="4">
          <cell r="J4" t="str">
            <v>M3</v>
          </cell>
        </row>
        <row r="5">
          <cell r="J5" t="str">
            <v>KG</v>
          </cell>
        </row>
      </sheetData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>
        <row r="860">
          <cell r="G860">
            <v>30798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67A8-1A31-4930-A10A-1507AA5CBFE9}">
  <dimension ref="A1:W658"/>
  <sheetViews>
    <sheetView tabSelected="1" view="pageBreakPreview" zoomScale="80" zoomScaleNormal="23" zoomScaleSheetLayoutView="80" workbookViewId="0">
      <selection activeCell="G229" sqref="G229"/>
    </sheetView>
  </sheetViews>
  <sheetFormatPr baseColWidth="10" defaultColWidth="11.5703125" defaultRowHeight="16.5" customHeight="1"/>
  <cols>
    <col min="1" max="1" width="2.28515625" style="1" customWidth="1"/>
    <col min="2" max="2" width="8.7109375" style="1" customWidth="1"/>
    <col min="3" max="3" width="56.85546875" style="1" customWidth="1"/>
    <col min="4" max="4" width="10.7109375" style="1" customWidth="1"/>
    <col min="5" max="5" width="13.7109375" style="1" customWidth="1"/>
    <col min="6" max="6" width="21.140625" style="1" customWidth="1"/>
    <col min="7" max="7" width="26.85546875" style="1" customWidth="1"/>
    <col min="8" max="8" width="17.42578125" style="2" customWidth="1"/>
    <col min="9" max="9" width="15.85546875" style="1" customWidth="1"/>
    <col min="10" max="11" width="23.42578125" style="1" bestFit="1" customWidth="1"/>
    <col min="12" max="12" width="21.7109375" style="1" customWidth="1"/>
    <col min="13" max="13" width="29" style="1" bestFit="1" customWidth="1"/>
    <col min="14" max="14" width="21.85546875" style="1" customWidth="1"/>
    <col min="15" max="15" width="38.85546875" style="1" customWidth="1"/>
    <col min="16" max="16" width="11.5703125" style="1"/>
    <col min="17" max="17" width="28.28515625" style="1" bestFit="1" customWidth="1"/>
    <col min="18" max="16384" width="11.5703125" style="1"/>
  </cols>
  <sheetData>
    <row r="1" spans="1:23" ht="12" customHeight="1"/>
    <row r="2" spans="1:23" ht="60" customHeight="1">
      <c r="B2" s="192"/>
      <c r="C2" s="193"/>
      <c r="D2" s="198" t="s">
        <v>144</v>
      </c>
      <c r="E2" s="199"/>
      <c r="F2" s="199"/>
      <c r="G2" s="199"/>
      <c r="H2" s="199"/>
      <c r="I2" s="200"/>
      <c r="J2" s="219"/>
      <c r="K2" s="220"/>
      <c r="L2" s="220"/>
      <c r="M2" s="221"/>
    </row>
    <row r="3" spans="1:23" ht="25.15" customHeight="1">
      <c r="B3" s="194"/>
      <c r="C3" s="195"/>
      <c r="D3" s="201"/>
      <c r="E3" s="202"/>
      <c r="F3" s="202"/>
      <c r="G3" s="202"/>
      <c r="H3" s="202"/>
      <c r="I3" s="203"/>
      <c r="J3" s="222"/>
      <c r="K3" s="223"/>
      <c r="L3" s="223"/>
      <c r="M3" s="224"/>
    </row>
    <row r="4" spans="1:23" ht="25.15" customHeight="1">
      <c r="B4" s="196"/>
      <c r="C4" s="197"/>
      <c r="D4" s="204"/>
      <c r="E4" s="205"/>
      <c r="F4" s="205"/>
      <c r="G4" s="205"/>
      <c r="H4" s="205"/>
      <c r="I4" s="206"/>
      <c r="J4" s="225"/>
      <c r="K4" s="226"/>
      <c r="L4" s="226"/>
      <c r="M4" s="227"/>
    </row>
    <row r="5" spans="1:23" s="3" customFormat="1" ht="30" customHeight="1">
      <c r="B5" s="208" t="s">
        <v>33</v>
      </c>
      <c r="C5" s="209"/>
      <c r="D5" s="210" t="s">
        <v>70</v>
      </c>
      <c r="E5" s="211"/>
      <c r="F5" s="211"/>
      <c r="G5" s="211"/>
      <c r="H5" s="211"/>
      <c r="I5" s="212"/>
      <c r="J5" s="208" t="s">
        <v>17</v>
      </c>
      <c r="K5" s="209"/>
      <c r="L5" s="213" t="s">
        <v>71</v>
      </c>
      <c r="M5" s="213"/>
    </row>
    <row r="6" spans="1:23" s="3" customFormat="1" ht="30" customHeight="1">
      <c r="B6" s="208" t="s">
        <v>34</v>
      </c>
      <c r="C6" s="209"/>
      <c r="D6" s="210" t="s">
        <v>173</v>
      </c>
      <c r="E6" s="211"/>
      <c r="F6" s="211"/>
      <c r="G6" s="211"/>
      <c r="H6" s="211"/>
      <c r="I6" s="212"/>
      <c r="J6" s="208" t="s">
        <v>40</v>
      </c>
      <c r="K6" s="209"/>
      <c r="L6" s="213" t="s">
        <v>249</v>
      </c>
      <c r="M6" s="213"/>
    </row>
    <row r="7" spans="1:23" s="3" customFormat="1" ht="30" customHeight="1">
      <c r="B7" s="208" t="s">
        <v>35</v>
      </c>
      <c r="C7" s="209"/>
      <c r="D7" s="210" t="s">
        <v>28</v>
      </c>
      <c r="E7" s="211"/>
      <c r="F7" s="211"/>
      <c r="G7" s="211"/>
      <c r="H7" s="211"/>
      <c r="I7" s="212"/>
      <c r="J7" s="208" t="s">
        <v>18</v>
      </c>
      <c r="K7" s="209"/>
      <c r="L7" s="213" t="s">
        <v>177</v>
      </c>
      <c r="M7" s="213"/>
    </row>
    <row r="8" spans="1:23" s="3" customFormat="1" ht="17.25" customHeight="1" thickBot="1">
      <c r="B8" s="207"/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207"/>
    </row>
    <row r="9" spans="1:23" ht="31.5" customHeight="1" thickBot="1">
      <c r="B9" s="251" t="s">
        <v>19</v>
      </c>
      <c r="C9" s="252"/>
      <c r="D9" s="252"/>
      <c r="E9" s="252"/>
      <c r="F9" s="252"/>
      <c r="G9" s="253"/>
      <c r="H9" s="248" t="s">
        <v>39</v>
      </c>
      <c r="I9" s="249"/>
      <c r="J9" s="249"/>
      <c r="K9" s="249"/>
      <c r="L9" s="249"/>
      <c r="M9" s="250"/>
    </row>
    <row r="10" spans="1:23" ht="25.15" customHeight="1">
      <c r="A10" s="151"/>
      <c r="B10" s="265" t="s">
        <v>10</v>
      </c>
      <c r="C10" s="268" t="s">
        <v>11</v>
      </c>
      <c r="D10" s="232" t="s">
        <v>5</v>
      </c>
      <c r="E10" s="232" t="s">
        <v>12</v>
      </c>
      <c r="F10" s="235" t="s">
        <v>20</v>
      </c>
      <c r="G10" s="262" t="s">
        <v>21</v>
      </c>
      <c r="H10" s="228" t="s">
        <v>23</v>
      </c>
      <c r="I10" s="229"/>
      <c r="J10" s="228" t="s">
        <v>24</v>
      </c>
      <c r="K10" s="229"/>
      <c r="L10" s="254" t="s">
        <v>25</v>
      </c>
      <c r="M10" s="257" t="s">
        <v>22</v>
      </c>
    </row>
    <row r="11" spans="1:23" ht="21.75" customHeight="1">
      <c r="B11" s="266"/>
      <c r="C11" s="269"/>
      <c r="D11" s="233"/>
      <c r="E11" s="233"/>
      <c r="F11" s="236"/>
      <c r="G11" s="263"/>
      <c r="H11" s="272" t="s">
        <v>26</v>
      </c>
      <c r="I11" s="271" t="s">
        <v>27</v>
      </c>
      <c r="J11" s="260" t="s">
        <v>26</v>
      </c>
      <c r="K11" s="261" t="s">
        <v>27</v>
      </c>
      <c r="L11" s="255"/>
      <c r="M11" s="258"/>
    </row>
    <row r="12" spans="1:23" ht="11.25" customHeight="1" thickBot="1">
      <c r="B12" s="267"/>
      <c r="C12" s="270"/>
      <c r="D12" s="234"/>
      <c r="E12" s="234"/>
      <c r="F12" s="237"/>
      <c r="G12" s="264"/>
      <c r="H12" s="272"/>
      <c r="I12" s="271"/>
      <c r="J12" s="260"/>
      <c r="K12" s="261"/>
      <c r="L12" s="256"/>
      <c r="M12" s="259"/>
    </row>
    <row r="13" spans="1:23" ht="13.5" customHeight="1">
      <c r="B13" s="21"/>
      <c r="C13" s="152"/>
      <c r="D13" s="152"/>
      <c r="E13" s="152"/>
      <c r="F13" s="152"/>
      <c r="G13" s="22"/>
      <c r="H13" s="103"/>
      <c r="I13" s="104"/>
      <c r="J13" s="103"/>
      <c r="K13" s="104"/>
      <c r="L13" s="21"/>
      <c r="M13" s="22"/>
    </row>
    <row r="14" spans="1:23" s="4" customFormat="1" ht="30.75" customHeight="1">
      <c r="A14" s="13"/>
      <c r="B14" s="153">
        <v>1</v>
      </c>
      <c r="C14" s="71" t="s">
        <v>80</v>
      </c>
      <c r="D14" s="71"/>
      <c r="E14" s="71"/>
      <c r="F14" s="71"/>
      <c r="G14" s="106"/>
      <c r="H14" s="105"/>
      <c r="I14" s="106"/>
      <c r="J14" s="105"/>
      <c r="K14" s="106"/>
      <c r="L14" s="105"/>
      <c r="M14" s="106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s="4" customFormat="1" ht="44.25" customHeight="1">
      <c r="A15" s="13"/>
      <c r="B15" s="154">
        <v>1.1000000000000001</v>
      </c>
      <c r="C15" s="74" t="s">
        <v>72</v>
      </c>
      <c r="D15" s="75" t="s">
        <v>73</v>
      </c>
      <c r="E15" s="76">
        <v>10</v>
      </c>
      <c r="F15" s="77">
        <v>32500</v>
      </c>
      <c r="G15" s="155">
        <f>E15*F15</f>
        <v>325000</v>
      </c>
      <c r="H15" s="107">
        <f t="shared" ref="H15:H19" si="0">+IF(L15&gt;E15,0,E15-L15)</f>
        <v>0</v>
      </c>
      <c r="I15" s="145">
        <f t="shared" ref="I15:I19" si="1">+IF(L15&gt;E15,L15-E15,0)</f>
        <v>0</v>
      </c>
      <c r="J15" s="111">
        <f>+H15*F15</f>
        <v>0</v>
      </c>
      <c r="K15" s="112">
        <f>+I15*F15</f>
        <v>0</v>
      </c>
      <c r="L15" s="132">
        <v>10</v>
      </c>
      <c r="M15" s="119">
        <f>L15*F15</f>
        <v>325000</v>
      </c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s="4" customFormat="1" ht="66.75" customHeight="1">
      <c r="A16" s="13"/>
      <c r="B16" s="154">
        <v>1.2</v>
      </c>
      <c r="C16" s="78" t="s">
        <v>74</v>
      </c>
      <c r="D16" s="73" t="s">
        <v>75</v>
      </c>
      <c r="E16" s="79">
        <v>1</v>
      </c>
      <c r="F16" s="80">
        <v>815000</v>
      </c>
      <c r="G16" s="156">
        <f>E16*F16</f>
        <v>815000</v>
      </c>
      <c r="H16" s="107">
        <f t="shared" si="0"/>
        <v>0</v>
      </c>
      <c r="I16" s="145">
        <f t="shared" si="1"/>
        <v>0</v>
      </c>
      <c r="J16" s="111">
        <f>+H16*F16</f>
        <v>0</v>
      </c>
      <c r="K16" s="112">
        <f>+I16*F16</f>
        <v>0</v>
      </c>
      <c r="L16" s="132">
        <v>1</v>
      </c>
      <c r="M16" s="119">
        <f t="shared" ref="M16:M19" si="2">L16*F16</f>
        <v>815000</v>
      </c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s="4" customFormat="1" ht="96" customHeight="1">
      <c r="A17" s="13"/>
      <c r="B17" s="154">
        <v>1.3</v>
      </c>
      <c r="C17" s="78" t="s">
        <v>76</v>
      </c>
      <c r="D17" s="73" t="s">
        <v>6</v>
      </c>
      <c r="E17" s="79">
        <v>10</v>
      </c>
      <c r="F17" s="80">
        <v>88000</v>
      </c>
      <c r="G17" s="156">
        <f>E17*F17</f>
        <v>880000</v>
      </c>
      <c r="H17" s="107">
        <f t="shared" si="0"/>
        <v>10</v>
      </c>
      <c r="I17" s="145">
        <f t="shared" si="1"/>
        <v>0</v>
      </c>
      <c r="J17" s="111">
        <f>+H17*F17</f>
        <v>880000</v>
      </c>
      <c r="K17" s="112">
        <f>+I17*F17</f>
        <v>0</v>
      </c>
      <c r="L17" s="132">
        <v>0</v>
      </c>
      <c r="M17" s="119">
        <f t="shared" si="2"/>
        <v>0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s="4" customFormat="1" ht="129.75" customHeight="1">
      <c r="A18" s="13"/>
      <c r="B18" s="154">
        <v>1.4</v>
      </c>
      <c r="C18" s="78" t="s">
        <v>77</v>
      </c>
      <c r="D18" s="73" t="s">
        <v>6</v>
      </c>
      <c r="E18" s="79">
        <v>10</v>
      </c>
      <c r="F18" s="80">
        <v>104750</v>
      </c>
      <c r="G18" s="156">
        <f>E18*F18</f>
        <v>1047500</v>
      </c>
      <c r="H18" s="107">
        <f t="shared" si="0"/>
        <v>10</v>
      </c>
      <c r="I18" s="145">
        <f t="shared" si="1"/>
        <v>0</v>
      </c>
      <c r="J18" s="111">
        <f>+H18*F18</f>
        <v>1047500</v>
      </c>
      <c r="K18" s="112">
        <f>+I18*F18</f>
        <v>0</v>
      </c>
      <c r="L18" s="132">
        <v>0</v>
      </c>
      <c r="M18" s="119">
        <f t="shared" si="2"/>
        <v>0</v>
      </c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s="4" customFormat="1" ht="32.25" customHeight="1">
      <c r="A19" s="13"/>
      <c r="B19" s="154">
        <v>1.5</v>
      </c>
      <c r="C19" s="78" t="s">
        <v>78</v>
      </c>
      <c r="D19" s="73" t="s">
        <v>14</v>
      </c>
      <c r="E19" s="79">
        <v>3</v>
      </c>
      <c r="F19" s="80">
        <v>31500</v>
      </c>
      <c r="G19" s="156">
        <f>E19*F19</f>
        <v>94500</v>
      </c>
      <c r="H19" s="107">
        <f t="shared" si="0"/>
        <v>0</v>
      </c>
      <c r="I19" s="145">
        <f t="shared" si="1"/>
        <v>0</v>
      </c>
      <c r="J19" s="111">
        <f>+H19*F19</f>
        <v>0</v>
      </c>
      <c r="K19" s="112">
        <f>+I19*F19</f>
        <v>0</v>
      </c>
      <c r="L19" s="132">
        <v>3</v>
      </c>
      <c r="M19" s="119">
        <f t="shared" si="2"/>
        <v>94500</v>
      </c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2.25" customHeight="1">
      <c r="A20" s="13"/>
      <c r="B20" s="126" t="s">
        <v>175</v>
      </c>
      <c r="C20" s="72" t="s">
        <v>145</v>
      </c>
      <c r="D20" s="149"/>
      <c r="E20" s="72"/>
      <c r="F20" s="149"/>
      <c r="G20" s="127"/>
      <c r="H20" s="126"/>
      <c r="I20" s="127"/>
      <c r="J20" s="126"/>
      <c r="K20" s="127"/>
      <c r="L20" s="126"/>
      <c r="M20" s="127"/>
    </row>
    <row r="21" spans="1:23" ht="44.25" customHeight="1">
      <c r="A21" s="13"/>
      <c r="B21" s="154" t="s">
        <v>184</v>
      </c>
      <c r="C21" s="78" t="s">
        <v>248</v>
      </c>
      <c r="D21" s="73" t="s">
        <v>6</v>
      </c>
      <c r="E21" s="79"/>
      <c r="F21" s="80">
        <v>359802</v>
      </c>
      <c r="G21" s="157"/>
      <c r="H21" s="107">
        <f t="shared" ref="H21" si="3">+IF(L21&gt;E21,0,E21-L21)</f>
        <v>0</v>
      </c>
      <c r="I21" s="145">
        <f t="shared" ref="I21" si="4">+IF(L21&gt;E21,L21-E21,0)</f>
        <v>8</v>
      </c>
      <c r="J21" s="111">
        <f>+H21*F21</f>
        <v>0</v>
      </c>
      <c r="K21" s="112">
        <f>+I21*F21</f>
        <v>2878416</v>
      </c>
      <c r="L21" s="133">
        <v>8</v>
      </c>
      <c r="M21" s="119">
        <f>L21*F21</f>
        <v>2878416</v>
      </c>
    </row>
    <row r="22" spans="1:23" ht="20.25" customHeight="1">
      <c r="A22" s="13"/>
      <c r="B22" s="238" t="s">
        <v>79</v>
      </c>
      <c r="C22" s="239"/>
      <c r="D22" s="239"/>
      <c r="E22" s="239"/>
      <c r="F22" s="239"/>
      <c r="G22" s="147"/>
      <c r="H22" s="115"/>
      <c r="I22" s="116"/>
      <c r="J22" s="115"/>
      <c r="K22" s="116"/>
      <c r="L22" s="121"/>
      <c r="M22" s="134"/>
    </row>
    <row r="23" spans="1:23" s="4" customFormat="1" ht="30.75" customHeight="1">
      <c r="A23" s="13"/>
      <c r="B23" s="240" t="s">
        <v>81</v>
      </c>
      <c r="C23" s="241"/>
      <c r="D23" s="241"/>
      <c r="E23" s="241"/>
      <c r="F23" s="82"/>
      <c r="G23" s="158"/>
      <c r="H23" s="117"/>
      <c r="I23" s="118"/>
      <c r="J23" s="117"/>
      <c r="K23" s="118"/>
      <c r="L23" s="135"/>
      <c r="M23" s="118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s="4" customFormat="1" ht="24.75" customHeight="1">
      <c r="A24" s="13"/>
      <c r="B24" s="126">
        <v>1</v>
      </c>
      <c r="C24" s="72" t="s">
        <v>82</v>
      </c>
      <c r="D24" s="72"/>
      <c r="E24" s="72"/>
      <c r="F24" s="72"/>
      <c r="G24" s="127"/>
      <c r="H24" s="115"/>
      <c r="I24" s="116"/>
      <c r="J24" s="115"/>
      <c r="K24" s="116"/>
      <c r="L24" s="121"/>
      <c r="M24" s="116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s="4" customFormat="1" ht="22.5" customHeight="1">
      <c r="A25" s="13"/>
      <c r="B25" s="154">
        <v>1.1000000000000001</v>
      </c>
      <c r="C25" s="78" t="s">
        <v>83</v>
      </c>
      <c r="D25" s="73" t="s">
        <v>6</v>
      </c>
      <c r="E25" s="83">
        <v>25</v>
      </c>
      <c r="F25" s="80">
        <v>22900</v>
      </c>
      <c r="G25" s="156">
        <f t="shared" ref="G25:G30" si="5">E25*F25</f>
        <v>572500</v>
      </c>
      <c r="H25" s="107">
        <f t="shared" ref="H25:H31" si="6">+IF(L25&gt;E25,0,E25-L25)</f>
        <v>15</v>
      </c>
      <c r="I25" s="145">
        <f t="shared" ref="I25:I31" si="7">+IF(L25&gt;E25,L25-E25,0)</f>
        <v>0</v>
      </c>
      <c r="J25" s="111">
        <f t="shared" ref="J25:J31" si="8">+H25*F25</f>
        <v>343500</v>
      </c>
      <c r="K25" s="112">
        <f t="shared" ref="K25:K31" si="9">+I25*F25</f>
        <v>0</v>
      </c>
      <c r="L25" s="132">
        <v>10</v>
      </c>
      <c r="M25" s="119">
        <f t="shared" ref="M25:M31" si="10">L25*F25</f>
        <v>229000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s="4" customFormat="1" ht="22.5" customHeight="1">
      <c r="A26" s="13"/>
      <c r="B26" s="154">
        <v>1.2</v>
      </c>
      <c r="C26" s="78" t="s">
        <v>84</v>
      </c>
      <c r="D26" s="73" t="s">
        <v>6</v>
      </c>
      <c r="E26" s="83">
        <v>2</v>
      </c>
      <c r="F26" s="80">
        <v>22900</v>
      </c>
      <c r="G26" s="156">
        <f t="shared" si="5"/>
        <v>45800</v>
      </c>
      <c r="H26" s="107">
        <f t="shared" si="6"/>
        <v>0</v>
      </c>
      <c r="I26" s="145">
        <f t="shared" si="7"/>
        <v>0</v>
      </c>
      <c r="J26" s="111">
        <f t="shared" si="8"/>
        <v>0</v>
      </c>
      <c r="K26" s="112">
        <f t="shared" si="9"/>
        <v>0</v>
      </c>
      <c r="L26" s="132">
        <v>2</v>
      </c>
      <c r="M26" s="119">
        <f t="shared" si="10"/>
        <v>45800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s="4" customFormat="1" ht="22.5" customHeight="1">
      <c r="A27" s="13"/>
      <c r="B27" s="154">
        <v>1.3</v>
      </c>
      <c r="C27" s="78" t="s">
        <v>85</v>
      </c>
      <c r="D27" s="73" t="s">
        <v>13</v>
      </c>
      <c r="E27" s="83">
        <v>1</v>
      </c>
      <c r="F27" s="80">
        <v>30000</v>
      </c>
      <c r="G27" s="156">
        <f t="shared" si="5"/>
        <v>30000</v>
      </c>
      <c r="H27" s="107">
        <f t="shared" si="6"/>
        <v>0</v>
      </c>
      <c r="I27" s="145">
        <f t="shared" si="7"/>
        <v>0</v>
      </c>
      <c r="J27" s="111">
        <f t="shared" si="8"/>
        <v>0</v>
      </c>
      <c r="K27" s="112">
        <f t="shared" si="9"/>
        <v>0</v>
      </c>
      <c r="L27" s="132">
        <v>1</v>
      </c>
      <c r="M27" s="119">
        <f t="shared" si="10"/>
        <v>30000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s="4" customFormat="1" ht="22.5" customHeight="1">
      <c r="A28" s="13"/>
      <c r="B28" s="154">
        <v>1.4</v>
      </c>
      <c r="C28" s="78" t="s">
        <v>86</v>
      </c>
      <c r="D28" s="73" t="s">
        <v>13</v>
      </c>
      <c r="E28" s="83">
        <v>1</v>
      </c>
      <c r="F28" s="80">
        <v>30000</v>
      </c>
      <c r="G28" s="156">
        <f t="shared" si="5"/>
        <v>30000</v>
      </c>
      <c r="H28" s="107">
        <f t="shared" si="6"/>
        <v>0</v>
      </c>
      <c r="I28" s="145">
        <f t="shared" si="7"/>
        <v>0</v>
      </c>
      <c r="J28" s="111">
        <f t="shared" si="8"/>
        <v>0</v>
      </c>
      <c r="K28" s="112">
        <f t="shared" si="9"/>
        <v>0</v>
      </c>
      <c r="L28" s="132">
        <v>1</v>
      </c>
      <c r="M28" s="119">
        <f t="shared" si="10"/>
        <v>30000</v>
      </c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s="4" customFormat="1" ht="22.5" customHeight="1">
      <c r="A29" s="13"/>
      <c r="B29" s="154">
        <v>1.5</v>
      </c>
      <c r="C29" s="78" t="s">
        <v>87</v>
      </c>
      <c r="D29" s="73" t="s">
        <v>13</v>
      </c>
      <c r="E29" s="83">
        <v>3</v>
      </c>
      <c r="F29" s="80">
        <v>31400</v>
      </c>
      <c r="G29" s="156">
        <f t="shared" si="5"/>
        <v>94200</v>
      </c>
      <c r="H29" s="107">
        <f t="shared" si="6"/>
        <v>1</v>
      </c>
      <c r="I29" s="145">
        <f t="shared" si="7"/>
        <v>0</v>
      </c>
      <c r="J29" s="111">
        <f t="shared" si="8"/>
        <v>31400</v>
      </c>
      <c r="K29" s="112">
        <f t="shared" si="9"/>
        <v>0</v>
      </c>
      <c r="L29" s="132">
        <v>2</v>
      </c>
      <c r="M29" s="119">
        <f t="shared" si="10"/>
        <v>62800</v>
      </c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s="4" customFormat="1" ht="22.5" customHeight="1">
      <c r="A30" s="13"/>
      <c r="B30" s="154">
        <v>1.6</v>
      </c>
      <c r="C30" s="78" t="s">
        <v>88</v>
      </c>
      <c r="D30" s="73" t="s">
        <v>13</v>
      </c>
      <c r="E30" s="83">
        <v>2</v>
      </c>
      <c r="F30" s="80">
        <v>33900</v>
      </c>
      <c r="G30" s="156">
        <f t="shared" si="5"/>
        <v>67800</v>
      </c>
      <c r="H30" s="107">
        <f t="shared" si="6"/>
        <v>0</v>
      </c>
      <c r="I30" s="145">
        <f t="shared" si="7"/>
        <v>2</v>
      </c>
      <c r="J30" s="111">
        <f t="shared" si="8"/>
        <v>0</v>
      </c>
      <c r="K30" s="112">
        <f t="shared" si="9"/>
        <v>67800</v>
      </c>
      <c r="L30" s="132">
        <v>4</v>
      </c>
      <c r="M30" s="119">
        <f t="shared" si="10"/>
        <v>135600</v>
      </c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s="4" customFormat="1" ht="22.5" customHeight="1">
      <c r="A31" s="13"/>
      <c r="B31" s="154">
        <v>1.7</v>
      </c>
      <c r="C31" s="78" t="s">
        <v>89</v>
      </c>
      <c r="D31" s="73" t="s">
        <v>13</v>
      </c>
      <c r="E31" s="83">
        <v>12</v>
      </c>
      <c r="F31" s="80">
        <v>5250</v>
      </c>
      <c r="G31" s="156">
        <f t="shared" ref="G31" si="11">E31*F31</f>
        <v>63000</v>
      </c>
      <c r="H31" s="107">
        <f t="shared" si="6"/>
        <v>5</v>
      </c>
      <c r="I31" s="145">
        <f t="shared" si="7"/>
        <v>0</v>
      </c>
      <c r="J31" s="111">
        <f t="shared" si="8"/>
        <v>26250</v>
      </c>
      <c r="K31" s="112">
        <f t="shared" si="9"/>
        <v>0</v>
      </c>
      <c r="L31" s="132">
        <v>7</v>
      </c>
      <c r="M31" s="119">
        <f t="shared" si="10"/>
        <v>36750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s="4" customFormat="1" ht="24.75" customHeight="1">
      <c r="A32" s="13"/>
      <c r="B32" s="126">
        <v>2</v>
      </c>
      <c r="C32" s="72" t="s">
        <v>90</v>
      </c>
      <c r="D32" s="72"/>
      <c r="E32" s="72"/>
      <c r="F32" s="72"/>
      <c r="G32" s="127"/>
      <c r="H32" s="115"/>
      <c r="I32" s="116"/>
      <c r="J32" s="115"/>
      <c r="K32" s="116"/>
      <c r="L32" s="147"/>
      <c r="M32" s="116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s="4" customFormat="1" ht="22.5" customHeight="1">
      <c r="A33" s="13"/>
      <c r="B33" s="154">
        <v>2.1</v>
      </c>
      <c r="C33" s="78" t="s">
        <v>91</v>
      </c>
      <c r="D33" s="73" t="s">
        <v>6</v>
      </c>
      <c r="E33" s="83">
        <v>15</v>
      </c>
      <c r="F33" s="120">
        <v>126055</v>
      </c>
      <c r="G33" s="159">
        <f>E33*F33</f>
        <v>1890825</v>
      </c>
      <c r="H33" s="107">
        <f t="shared" ref="H33" si="12">+IF(L33&gt;E33,0,E33-L33)</f>
        <v>0</v>
      </c>
      <c r="I33" s="145">
        <f t="shared" ref="I33" si="13">+IF(L33&gt;E33,L33-E33,0)</f>
        <v>0</v>
      </c>
      <c r="J33" s="111">
        <f t="shared" ref="J33:J36" si="14">+H33*F33</f>
        <v>0</v>
      </c>
      <c r="K33" s="112">
        <f t="shared" ref="K33:K36" si="15">+I33*F33</f>
        <v>0</v>
      </c>
      <c r="L33" s="132">
        <v>15</v>
      </c>
      <c r="M33" s="119">
        <f t="shared" ref="M33:M36" si="16">L33*F33</f>
        <v>1890825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4" customFormat="1" ht="22.5" customHeight="1">
      <c r="A34" s="13"/>
      <c r="B34" s="154">
        <v>2.2000000000000002</v>
      </c>
      <c r="C34" s="78" t="s">
        <v>92</v>
      </c>
      <c r="D34" s="73" t="s">
        <v>6</v>
      </c>
      <c r="E34" s="83">
        <v>4</v>
      </c>
      <c r="F34" s="80">
        <v>35890</v>
      </c>
      <c r="G34" s="156">
        <f>E34*F34</f>
        <v>143560</v>
      </c>
      <c r="H34" s="107">
        <f t="shared" ref="H34" si="17">+IF(L34&gt;E34,0,E34-L34)</f>
        <v>0</v>
      </c>
      <c r="I34" s="145">
        <f>+IF(L34&gt;E34,L34-E34,0)</f>
        <v>2</v>
      </c>
      <c r="J34" s="111">
        <f t="shared" si="14"/>
        <v>0</v>
      </c>
      <c r="K34" s="112">
        <f t="shared" si="15"/>
        <v>71780</v>
      </c>
      <c r="L34" s="132">
        <v>6</v>
      </c>
      <c r="M34" s="119">
        <f t="shared" si="16"/>
        <v>215340</v>
      </c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s="4" customFormat="1" ht="22.5" customHeight="1">
      <c r="A35" s="13"/>
      <c r="B35" s="154">
        <v>2.2999999999999998</v>
      </c>
      <c r="C35" s="78" t="s">
        <v>93</v>
      </c>
      <c r="D35" s="73" t="s">
        <v>6</v>
      </c>
      <c r="E35" s="83">
        <v>23</v>
      </c>
      <c r="F35" s="80">
        <v>350000</v>
      </c>
      <c r="G35" s="156">
        <f>E35*F35</f>
        <v>8050000</v>
      </c>
      <c r="H35" s="107">
        <f t="shared" ref="H35:H36" si="18">+IF(L35&gt;E35,0,E35-L35)</f>
        <v>23</v>
      </c>
      <c r="I35" s="145">
        <f t="shared" ref="I35:I36" si="19">+IF(L35&gt;E35,L35-E35,0)</f>
        <v>0</v>
      </c>
      <c r="J35" s="111">
        <f t="shared" si="14"/>
        <v>8050000</v>
      </c>
      <c r="K35" s="112">
        <f t="shared" si="15"/>
        <v>0</v>
      </c>
      <c r="L35" s="132">
        <v>0</v>
      </c>
      <c r="M35" s="119">
        <f t="shared" si="16"/>
        <v>0</v>
      </c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s="4" customFormat="1" ht="22.5" customHeight="1">
      <c r="A36" s="13"/>
      <c r="B36" s="154">
        <v>2.4</v>
      </c>
      <c r="C36" s="78" t="s">
        <v>94</v>
      </c>
      <c r="D36" s="73" t="s">
        <v>6</v>
      </c>
      <c r="E36" s="83">
        <v>15</v>
      </c>
      <c r="F36" s="80">
        <v>21470.5</v>
      </c>
      <c r="G36" s="156">
        <f>E36*F36</f>
        <v>322057.5</v>
      </c>
      <c r="H36" s="107">
        <f t="shared" si="18"/>
        <v>10</v>
      </c>
      <c r="I36" s="145">
        <f t="shared" si="19"/>
        <v>0</v>
      </c>
      <c r="J36" s="111">
        <f t="shared" si="14"/>
        <v>214705</v>
      </c>
      <c r="K36" s="112">
        <f t="shared" si="15"/>
        <v>0</v>
      </c>
      <c r="L36" s="132">
        <v>5</v>
      </c>
      <c r="M36" s="119">
        <f t="shared" si="16"/>
        <v>107352.5</v>
      </c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s="4" customFormat="1" ht="22.5" customHeight="1">
      <c r="A37" s="13"/>
      <c r="B37" s="126">
        <v>3</v>
      </c>
      <c r="C37" s="84" t="s">
        <v>95</v>
      </c>
      <c r="D37" s="85"/>
      <c r="E37" s="86"/>
      <c r="F37" s="87"/>
      <c r="G37" s="160"/>
      <c r="H37" s="115"/>
      <c r="I37" s="116"/>
      <c r="J37" s="115"/>
      <c r="K37" s="116"/>
      <c r="L37" s="115"/>
      <c r="M37" s="116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s="4" customFormat="1" ht="30" customHeight="1">
      <c r="A38" s="13"/>
      <c r="B38" s="161">
        <v>3.01</v>
      </c>
      <c r="C38" s="88" t="s">
        <v>96</v>
      </c>
      <c r="D38" s="73" t="s">
        <v>14</v>
      </c>
      <c r="E38" s="83">
        <v>5</v>
      </c>
      <c r="F38" s="80">
        <v>22000</v>
      </c>
      <c r="G38" s="156">
        <f t="shared" ref="G38:G55" si="20">E38*F38</f>
        <v>110000</v>
      </c>
      <c r="H38" s="107">
        <f t="shared" ref="H38:H55" si="21">+IF(L38&gt;E38,0,E38-L38)</f>
        <v>0</v>
      </c>
      <c r="I38" s="145">
        <f t="shared" ref="I38:I55" si="22">+IF(L38&gt;E38,L38-E38,0)</f>
        <v>50</v>
      </c>
      <c r="J38" s="111">
        <f t="shared" ref="J38:J55" si="23">+H38*F38</f>
        <v>0</v>
      </c>
      <c r="K38" s="112">
        <f t="shared" ref="K38:K55" si="24">+I38*F38</f>
        <v>1100000</v>
      </c>
      <c r="L38" s="132">
        <v>55</v>
      </c>
      <c r="M38" s="119">
        <f t="shared" ref="M38:M55" si="25">L38*F38</f>
        <v>1210000</v>
      </c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s="4" customFormat="1" ht="22.5" customHeight="1">
      <c r="A39" s="13"/>
      <c r="B39" s="161">
        <v>3.02</v>
      </c>
      <c r="C39" s="88" t="s">
        <v>97</v>
      </c>
      <c r="D39" s="73" t="s">
        <v>14</v>
      </c>
      <c r="E39" s="83">
        <v>5</v>
      </c>
      <c r="F39" s="80">
        <v>50000</v>
      </c>
      <c r="G39" s="156">
        <f t="shared" si="20"/>
        <v>250000</v>
      </c>
      <c r="H39" s="107">
        <f t="shared" si="21"/>
        <v>0</v>
      </c>
      <c r="I39" s="145">
        <f t="shared" si="22"/>
        <v>45</v>
      </c>
      <c r="J39" s="111">
        <f t="shared" si="23"/>
        <v>0</v>
      </c>
      <c r="K39" s="112">
        <f t="shared" si="24"/>
        <v>2250000</v>
      </c>
      <c r="L39" s="132">
        <v>50</v>
      </c>
      <c r="M39" s="119">
        <f t="shared" si="25"/>
        <v>2500000</v>
      </c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s="4" customFormat="1" ht="22.5" customHeight="1">
      <c r="A40" s="13"/>
      <c r="B40" s="161">
        <v>3.03</v>
      </c>
      <c r="C40" s="88" t="s">
        <v>98</v>
      </c>
      <c r="D40" s="89" t="s">
        <v>13</v>
      </c>
      <c r="E40" s="83">
        <v>4</v>
      </c>
      <c r="F40" s="80">
        <v>109050</v>
      </c>
      <c r="G40" s="156">
        <f t="shared" si="20"/>
        <v>436200</v>
      </c>
      <c r="H40" s="107">
        <f t="shared" si="21"/>
        <v>0</v>
      </c>
      <c r="I40" s="145">
        <f t="shared" si="22"/>
        <v>6</v>
      </c>
      <c r="J40" s="111">
        <f t="shared" si="23"/>
        <v>0</v>
      </c>
      <c r="K40" s="112">
        <f t="shared" si="24"/>
        <v>654300</v>
      </c>
      <c r="L40" s="132">
        <v>10</v>
      </c>
      <c r="M40" s="119">
        <f t="shared" si="25"/>
        <v>1090500</v>
      </c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s="4" customFormat="1" ht="22.5" customHeight="1">
      <c r="A41" s="13"/>
      <c r="B41" s="161">
        <v>3.04</v>
      </c>
      <c r="C41" s="88" t="s">
        <v>99</v>
      </c>
      <c r="D41" s="89" t="s">
        <v>13</v>
      </c>
      <c r="E41" s="83">
        <v>2</v>
      </c>
      <c r="F41" s="80">
        <v>150000</v>
      </c>
      <c r="G41" s="156">
        <f t="shared" si="20"/>
        <v>300000</v>
      </c>
      <c r="H41" s="107">
        <f t="shared" si="21"/>
        <v>0</v>
      </c>
      <c r="I41" s="145">
        <f t="shared" si="22"/>
        <v>1</v>
      </c>
      <c r="J41" s="111">
        <f t="shared" si="23"/>
        <v>0</v>
      </c>
      <c r="K41" s="112">
        <f t="shared" si="24"/>
        <v>150000</v>
      </c>
      <c r="L41" s="132">
        <v>3</v>
      </c>
      <c r="M41" s="119">
        <f t="shared" si="25"/>
        <v>450000</v>
      </c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s="4" customFormat="1" ht="22.5" customHeight="1">
      <c r="A42" s="13"/>
      <c r="B42" s="161">
        <v>3.05</v>
      </c>
      <c r="C42" s="88" t="s">
        <v>100</v>
      </c>
      <c r="D42" s="89" t="s">
        <v>13</v>
      </c>
      <c r="E42" s="83">
        <v>8</v>
      </c>
      <c r="F42" s="80">
        <v>65000</v>
      </c>
      <c r="G42" s="156">
        <f t="shared" si="20"/>
        <v>520000</v>
      </c>
      <c r="H42" s="107">
        <f t="shared" si="21"/>
        <v>0</v>
      </c>
      <c r="I42" s="145">
        <f t="shared" si="22"/>
        <v>4</v>
      </c>
      <c r="J42" s="111">
        <f t="shared" si="23"/>
        <v>0</v>
      </c>
      <c r="K42" s="112">
        <f t="shared" si="24"/>
        <v>260000</v>
      </c>
      <c r="L42" s="132">
        <v>12</v>
      </c>
      <c r="M42" s="119">
        <f t="shared" si="25"/>
        <v>780000</v>
      </c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s="4" customFormat="1" ht="32.25" customHeight="1">
      <c r="A43" s="13"/>
      <c r="B43" s="161">
        <v>3.06</v>
      </c>
      <c r="C43" s="88" t="s">
        <v>101</v>
      </c>
      <c r="D43" s="73" t="s">
        <v>102</v>
      </c>
      <c r="E43" s="83">
        <v>2</v>
      </c>
      <c r="F43" s="80">
        <v>2500000</v>
      </c>
      <c r="G43" s="156">
        <f t="shared" si="20"/>
        <v>5000000</v>
      </c>
      <c r="H43" s="107">
        <f t="shared" si="21"/>
        <v>2</v>
      </c>
      <c r="I43" s="145">
        <f t="shared" si="22"/>
        <v>0</v>
      </c>
      <c r="J43" s="111">
        <f t="shared" si="23"/>
        <v>5000000</v>
      </c>
      <c r="K43" s="112">
        <f t="shared" si="24"/>
        <v>0</v>
      </c>
      <c r="L43" s="132">
        <v>0</v>
      </c>
      <c r="M43" s="119">
        <f t="shared" si="25"/>
        <v>0</v>
      </c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s="4" customFormat="1" ht="32.25" customHeight="1">
      <c r="A44" s="13"/>
      <c r="B44" s="161">
        <v>3.07</v>
      </c>
      <c r="C44" s="88" t="s">
        <v>103</v>
      </c>
      <c r="D44" s="89" t="s">
        <v>13</v>
      </c>
      <c r="E44" s="90">
        <v>8</v>
      </c>
      <c r="F44" s="80">
        <v>220000</v>
      </c>
      <c r="G44" s="156">
        <f t="shared" si="20"/>
        <v>1760000</v>
      </c>
      <c r="H44" s="107">
        <f t="shared" si="21"/>
        <v>0</v>
      </c>
      <c r="I44" s="145">
        <f t="shared" si="22"/>
        <v>2</v>
      </c>
      <c r="J44" s="111">
        <f t="shared" si="23"/>
        <v>0</v>
      </c>
      <c r="K44" s="112">
        <f t="shared" si="24"/>
        <v>440000</v>
      </c>
      <c r="L44" s="132">
        <v>10</v>
      </c>
      <c r="M44" s="119">
        <f t="shared" si="25"/>
        <v>2200000</v>
      </c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s="4" customFormat="1" ht="30" customHeight="1">
      <c r="A45" s="13"/>
      <c r="B45" s="161">
        <v>3.08</v>
      </c>
      <c r="C45" s="88" t="s">
        <v>104</v>
      </c>
      <c r="D45" s="89" t="s">
        <v>13</v>
      </c>
      <c r="E45" s="90">
        <v>5</v>
      </c>
      <c r="F45" s="80">
        <v>18500</v>
      </c>
      <c r="G45" s="156">
        <f t="shared" si="20"/>
        <v>92500</v>
      </c>
      <c r="H45" s="107">
        <f t="shared" si="21"/>
        <v>0</v>
      </c>
      <c r="I45" s="145">
        <f t="shared" si="22"/>
        <v>1</v>
      </c>
      <c r="J45" s="111">
        <f t="shared" si="23"/>
        <v>0</v>
      </c>
      <c r="K45" s="112">
        <f t="shared" si="24"/>
        <v>18500</v>
      </c>
      <c r="L45" s="132">
        <v>6</v>
      </c>
      <c r="M45" s="119">
        <f t="shared" si="25"/>
        <v>111000</v>
      </c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s="4" customFormat="1" ht="27.75" customHeight="1">
      <c r="A46" s="13"/>
      <c r="B46" s="161">
        <v>3.09</v>
      </c>
      <c r="C46" s="88" t="s">
        <v>105</v>
      </c>
      <c r="D46" s="89" t="s">
        <v>13</v>
      </c>
      <c r="E46" s="90">
        <v>5</v>
      </c>
      <c r="F46" s="80">
        <v>20000</v>
      </c>
      <c r="G46" s="156">
        <f t="shared" si="20"/>
        <v>100000</v>
      </c>
      <c r="H46" s="107">
        <f t="shared" si="21"/>
        <v>0</v>
      </c>
      <c r="I46" s="145">
        <f t="shared" si="22"/>
        <v>1</v>
      </c>
      <c r="J46" s="111">
        <f t="shared" si="23"/>
        <v>0</v>
      </c>
      <c r="K46" s="112">
        <f t="shared" si="24"/>
        <v>20000</v>
      </c>
      <c r="L46" s="132">
        <v>6</v>
      </c>
      <c r="M46" s="119">
        <f t="shared" si="25"/>
        <v>120000</v>
      </c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s="4" customFormat="1" ht="22.5" customHeight="1">
      <c r="A47" s="13"/>
      <c r="B47" s="161">
        <v>3.1</v>
      </c>
      <c r="C47" s="88" t="s">
        <v>106</v>
      </c>
      <c r="D47" s="89" t="s">
        <v>13</v>
      </c>
      <c r="E47" s="90">
        <v>1</v>
      </c>
      <c r="F47" s="80">
        <v>615000</v>
      </c>
      <c r="G47" s="156">
        <f t="shared" si="20"/>
        <v>615000</v>
      </c>
      <c r="H47" s="107">
        <f t="shared" si="21"/>
        <v>0</v>
      </c>
      <c r="I47" s="145">
        <f t="shared" si="22"/>
        <v>0</v>
      </c>
      <c r="J47" s="111">
        <f t="shared" si="23"/>
        <v>0</v>
      </c>
      <c r="K47" s="112">
        <f t="shared" si="24"/>
        <v>0</v>
      </c>
      <c r="L47" s="132">
        <v>1</v>
      </c>
      <c r="M47" s="119">
        <f t="shared" si="25"/>
        <v>615000</v>
      </c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s="4" customFormat="1" ht="28.5" customHeight="1">
      <c r="A48" s="13"/>
      <c r="B48" s="161">
        <v>3.11</v>
      </c>
      <c r="C48" s="88" t="s">
        <v>107</v>
      </c>
      <c r="D48" s="89" t="s">
        <v>13</v>
      </c>
      <c r="E48" s="90">
        <v>1</v>
      </c>
      <c r="F48" s="80">
        <v>183000</v>
      </c>
      <c r="G48" s="156">
        <f t="shared" si="20"/>
        <v>183000</v>
      </c>
      <c r="H48" s="107">
        <f t="shared" si="21"/>
        <v>0</v>
      </c>
      <c r="I48" s="145">
        <f t="shared" si="22"/>
        <v>0</v>
      </c>
      <c r="J48" s="111">
        <f t="shared" si="23"/>
        <v>0</v>
      </c>
      <c r="K48" s="112">
        <f t="shared" si="24"/>
        <v>0</v>
      </c>
      <c r="L48" s="132">
        <v>1</v>
      </c>
      <c r="M48" s="119">
        <f t="shared" si="25"/>
        <v>183000</v>
      </c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s="4" customFormat="1" ht="22.5" customHeight="1">
      <c r="A49" s="13"/>
      <c r="B49" s="161">
        <v>3.12</v>
      </c>
      <c r="C49" s="88" t="s">
        <v>108</v>
      </c>
      <c r="D49" s="89" t="s">
        <v>13</v>
      </c>
      <c r="E49" s="90">
        <v>10</v>
      </c>
      <c r="F49" s="80">
        <v>11625</v>
      </c>
      <c r="G49" s="156">
        <f t="shared" si="20"/>
        <v>116250</v>
      </c>
      <c r="H49" s="107">
        <f t="shared" si="21"/>
        <v>0</v>
      </c>
      <c r="I49" s="145">
        <f t="shared" si="22"/>
        <v>0</v>
      </c>
      <c r="J49" s="111">
        <f t="shared" si="23"/>
        <v>0</v>
      </c>
      <c r="K49" s="112">
        <f t="shared" si="24"/>
        <v>0</v>
      </c>
      <c r="L49" s="132">
        <v>10</v>
      </c>
      <c r="M49" s="119">
        <f t="shared" si="25"/>
        <v>116250</v>
      </c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s="4" customFormat="1" ht="32.25" customHeight="1">
      <c r="A50" s="13"/>
      <c r="B50" s="161">
        <v>3.13</v>
      </c>
      <c r="C50" s="88" t="s">
        <v>109</v>
      </c>
      <c r="D50" s="89" t="s">
        <v>13</v>
      </c>
      <c r="E50" s="90">
        <v>10</v>
      </c>
      <c r="F50" s="80">
        <v>19925</v>
      </c>
      <c r="G50" s="156">
        <f t="shared" si="20"/>
        <v>199250</v>
      </c>
      <c r="H50" s="107">
        <f t="shared" si="21"/>
        <v>0</v>
      </c>
      <c r="I50" s="145">
        <f t="shared" si="22"/>
        <v>0</v>
      </c>
      <c r="J50" s="111">
        <f t="shared" si="23"/>
        <v>0</v>
      </c>
      <c r="K50" s="112">
        <f t="shared" si="24"/>
        <v>0</v>
      </c>
      <c r="L50" s="132">
        <v>10</v>
      </c>
      <c r="M50" s="119">
        <f t="shared" si="25"/>
        <v>199250</v>
      </c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s="4" customFormat="1" ht="22.5" customHeight="1">
      <c r="A51" s="13"/>
      <c r="B51" s="161">
        <v>3.14</v>
      </c>
      <c r="C51" s="88" t="s">
        <v>110</v>
      </c>
      <c r="D51" s="89" t="s">
        <v>13</v>
      </c>
      <c r="E51" s="90">
        <v>10</v>
      </c>
      <c r="F51" s="80">
        <v>11025</v>
      </c>
      <c r="G51" s="156">
        <f t="shared" si="20"/>
        <v>110250</v>
      </c>
      <c r="H51" s="107">
        <f t="shared" si="21"/>
        <v>0</v>
      </c>
      <c r="I51" s="145">
        <f t="shared" si="22"/>
        <v>0</v>
      </c>
      <c r="J51" s="111">
        <f t="shared" si="23"/>
        <v>0</v>
      </c>
      <c r="K51" s="112">
        <f t="shared" si="24"/>
        <v>0</v>
      </c>
      <c r="L51" s="132">
        <v>10</v>
      </c>
      <c r="M51" s="119">
        <f t="shared" si="25"/>
        <v>110250</v>
      </c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s="4" customFormat="1" ht="22.5" customHeight="1">
      <c r="A52" s="13"/>
      <c r="B52" s="161">
        <v>3.15</v>
      </c>
      <c r="C52" s="88" t="s">
        <v>111</v>
      </c>
      <c r="D52" s="89" t="s">
        <v>14</v>
      </c>
      <c r="E52" s="90">
        <v>15</v>
      </c>
      <c r="F52" s="80">
        <v>29400</v>
      </c>
      <c r="G52" s="156">
        <f t="shared" si="20"/>
        <v>441000</v>
      </c>
      <c r="H52" s="107">
        <f t="shared" si="21"/>
        <v>0</v>
      </c>
      <c r="I52" s="145">
        <f t="shared" si="22"/>
        <v>0</v>
      </c>
      <c r="J52" s="111">
        <f t="shared" si="23"/>
        <v>0</v>
      </c>
      <c r="K52" s="112">
        <f t="shared" si="24"/>
        <v>0</v>
      </c>
      <c r="L52" s="132">
        <v>15</v>
      </c>
      <c r="M52" s="119">
        <f t="shared" si="25"/>
        <v>441000</v>
      </c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s="4" customFormat="1" ht="22.5" customHeight="1">
      <c r="A53" s="13"/>
      <c r="B53" s="161">
        <v>3.16</v>
      </c>
      <c r="C53" s="88" t="s">
        <v>112</v>
      </c>
      <c r="D53" s="89" t="s">
        <v>14</v>
      </c>
      <c r="E53" s="90">
        <v>100</v>
      </c>
      <c r="F53" s="80">
        <v>7150</v>
      </c>
      <c r="G53" s="156">
        <f t="shared" si="20"/>
        <v>715000</v>
      </c>
      <c r="H53" s="107">
        <f t="shared" si="21"/>
        <v>0</v>
      </c>
      <c r="I53" s="145">
        <f t="shared" si="22"/>
        <v>0</v>
      </c>
      <c r="J53" s="111">
        <f t="shared" si="23"/>
        <v>0</v>
      </c>
      <c r="K53" s="112">
        <f t="shared" si="24"/>
        <v>0</v>
      </c>
      <c r="L53" s="132">
        <v>100</v>
      </c>
      <c r="M53" s="119">
        <f t="shared" si="25"/>
        <v>715000</v>
      </c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s="4" customFormat="1" ht="22.5" customHeight="1">
      <c r="A54" s="13"/>
      <c r="B54" s="161">
        <v>3.17</v>
      </c>
      <c r="C54" s="88" t="s">
        <v>113</v>
      </c>
      <c r="D54" s="89" t="s">
        <v>14</v>
      </c>
      <c r="E54" s="90">
        <v>100</v>
      </c>
      <c r="F54" s="80">
        <v>7100</v>
      </c>
      <c r="G54" s="156">
        <f t="shared" si="20"/>
        <v>710000</v>
      </c>
      <c r="H54" s="107">
        <f t="shared" si="21"/>
        <v>0</v>
      </c>
      <c r="I54" s="145">
        <f t="shared" si="22"/>
        <v>0</v>
      </c>
      <c r="J54" s="111">
        <f t="shared" si="23"/>
        <v>0</v>
      </c>
      <c r="K54" s="112">
        <f t="shared" si="24"/>
        <v>0</v>
      </c>
      <c r="L54" s="132">
        <v>100</v>
      </c>
      <c r="M54" s="119">
        <f t="shared" si="25"/>
        <v>710000</v>
      </c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s="4" customFormat="1" ht="87" customHeight="1">
      <c r="A55" s="13"/>
      <c r="B55" s="161">
        <v>3.18</v>
      </c>
      <c r="C55" s="88" t="s">
        <v>114</v>
      </c>
      <c r="D55" s="89" t="s">
        <v>102</v>
      </c>
      <c r="E55" s="90">
        <v>2</v>
      </c>
      <c r="F55" s="80">
        <v>52500</v>
      </c>
      <c r="G55" s="156">
        <f t="shared" si="20"/>
        <v>105000</v>
      </c>
      <c r="H55" s="107">
        <f t="shared" si="21"/>
        <v>0</v>
      </c>
      <c r="I55" s="145">
        <f t="shared" si="22"/>
        <v>1</v>
      </c>
      <c r="J55" s="111">
        <f t="shared" si="23"/>
        <v>0</v>
      </c>
      <c r="K55" s="112">
        <f t="shared" si="24"/>
        <v>52500</v>
      </c>
      <c r="L55" s="132">
        <v>3</v>
      </c>
      <c r="M55" s="119">
        <f t="shared" si="25"/>
        <v>157500</v>
      </c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s="4" customFormat="1" ht="22.5" customHeight="1">
      <c r="A56" s="13"/>
      <c r="B56" s="162">
        <v>4</v>
      </c>
      <c r="C56" s="84" t="s">
        <v>115</v>
      </c>
      <c r="D56" s="91"/>
      <c r="E56" s="86"/>
      <c r="F56" s="87"/>
      <c r="G56" s="160"/>
      <c r="H56" s="115"/>
      <c r="I56" s="116"/>
      <c r="J56" s="115"/>
      <c r="K56" s="116"/>
      <c r="L56" s="115"/>
      <c r="M56" s="116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s="4" customFormat="1" ht="22.5" customHeight="1">
      <c r="A57" s="13"/>
      <c r="B57" s="161">
        <v>4.01</v>
      </c>
      <c r="C57" s="88" t="s">
        <v>116</v>
      </c>
      <c r="D57" s="73" t="s">
        <v>6</v>
      </c>
      <c r="E57" s="83">
        <v>20</v>
      </c>
      <c r="F57" s="80">
        <v>60000</v>
      </c>
      <c r="G57" s="156">
        <f t="shared" ref="G57:G62" si="26">E57*F57</f>
        <v>1200000</v>
      </c>
      <c r="H57" s="107">
        <f t="shared" ref="H57:H62" si="27">+IF(L57&gt;E57,0,E57-L57)</f>
        <v>0</v>
      </c>
      <c r="I57" s="145">
        <v>0</v>
      </c>
      <c r="J57" s="111">
        <f t="shared" ref="J57:J62" si="28">+H57*F57</f>
        <v>0</v>
      </c>
      <c r="K57" s="112">
        <f t="shared" ref="K57:K62" si="29">+I57*F57</f>
        <v>0</v>
      </c>
      <c r="L57" s="132">
        <v>20</v>
      </c>
      <c r="M57" s="119">
        <f t="shared" ref="M57:M62" si="30">L57*F57</f>
        <v>1200000</v>
      </c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s="4" customFormat="1" ht="22.5" customHeight="1">
      <c r="A58" s="13"/>
      <c r="B58" s="161">
        <v>4.0199999999999996</v>
      </c>
      <c r="C58" s="88" t="s">
        <v>117</v>
      </c>
      <c r="D58" s="73" t="s">
        <v>14</v>
      </c>
      <c r="E58" s="83">
        <v>20</v>
      </c>
      <c r="F58" s="80">
        <v>20500</v>
      </c>
      <c r="G58" s="156">
        <f t="shared" si="26"/>
        <v>410000</v>
      </c>
      <c r="H58" s="107">
        <f t="shared" si="27"/>
        <v>0</v>
      </c>
      <c r="I58" s="145">
        <v>0</v>
      </c>
      <c r="J58" s="111">
        <f t="shared" si="28"/>
        <v>0</v>
      </c>
      <c r="K58" s="112">
        <f t="shared" si="29"/>
        <v>0</v>
      </c>
      <c r="L58" s="132">
        <v>20</v>
      </c>
      <c r="M58" s="119">
        <f t="shared" si="30"/>
        <v>410000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s="4" customFormat="1" ht="22.5" customHeight="1">
      <c r="A59" s="13"/>
      <c r="B59" s="161">
        <v>4.03</v>
      </c>
      <c r="C59" s="88" t="s">
        <v>118</v>
      </c>
      <c r="D59" s="73" t="s">
        <v>6</v>
      </c>
      <c r="E59" s="83">
        <v>91.15</v>
      </c>
      <c r="F59" s="80">
        <v>22750</v>
      </c>
      <c r="G59" s="156">
        <f t="shared" si="26"/>
        <v>2073662.5000000002</v>
      </c>
      <c r="H59" s="107">
        <f t="shared" si="27"/>
        <v>0</v>
      </c>
      <c r="I59" s="145">
        <f t="shared" ref="I59:I62" si="31">+IF(L59&gt;E59,L59-E59,0)</f>
        <v>43.200000000000017</v>
      </c>
      <c r="J59" s="111">
        <f t="shared" si="28"/>
        <v>0</v>
      </c>
      <c r="K59" s="112">
        <f t="shared" si="29"/>
        <v>982800.00000000035</v>
      </c>
      <c r="L59" s="132">
        <v>134.35000000000002</v>
      </c>
      <c r="M59" s="119">
        <f t="shared" si="30"/>
        <v>3056462.5000000005</v>
      </c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s="4" customFormat="1" ht="22.5" customHeight="1">
      <c r="A60" s="13"/>
      <c r="B60" s="161">
        <v>4.04</v>
      </c>
      <c r="C60" s="88" t="s">
        <v>119</v>
      </c>
      <c r="D60" s="73" t="s">
        <v>6</v>
      </c>
      <c r="E60" s="83">
        <v>40</v>
      </c>
      <c r="F60" s="80">
        <v>35750</v>
      </c>
      <c r="G60" s="156">
        <f t="shared" si="26"/>
        <v>1430000</v>
      </c>
      <c r="H60" s="107">
        <f t="shared" si="27"/>
        <v>20</v>
      </c>
      <c r="I60" s="145">
        <f t="shared" si="31"/>
        <v>0</v>
      </c>
      <c r="J60" s="111">
        <f t="shared" si="28"/>
        <v>715000</v>
      </c>
      <c r="K60" s="112">
        <f t="shared" si="29"/>
        <v>0</v>
      </c>
      <c r="L60" s="132">
        <v>20</v>
      </c>
      <c r="M60" s="119">
        <f t="shared" si="30"/>
        <v>715000</v>
      </c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s="4" customFormat="1" ht="22.5" customHeight="1">
      <c r="A61" s="13"/>
      <c r="B61" s="161">
        <v>4.05</v>
      </c>
      <c r="C61" s="88" t="s">
        <v>120</v>
      </c>
      <c r="D61" s="73" t="s">
        <v>13</v>
      </c>
      <c r="E61" s="83">
        <v>3</v>
      </c>
      <c r="F61" s="80">
        <v>1250000</v>
      </c>
      <c r="G61" s="156">
        <f t="shared" si="26"/>
        <v>3750000</v>
      </c>
      <c r="H61" s="107">
        <f t="shared" si="27"/>
        <v>0</v>
      </c>
      <c r="I61" s="145">
        <f t="shared" si="31"/>
        <v>0</v>
      </c>
      <c r="J61" s="111">
        <f t="shared" si="28"/>
        <v>0</v>
      </c>
      <c r="K61" s="112">
        <f t="shared" si="29"/>
        <v>0</v>
      </c>
      <c r="L61" s="132">
        <v>3</v>
      </c>
      <c r="M61" s="119">
        <f t="shared" si="30"/>
        <v>3750000</v>
      </c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s="4" customFormat="1" ht="22.5" customHeight="1">
      <c r="A62" s="13"/>
      <c r="B62" s="161">
        <v>4.0599999999999996</v>
      </c>
      <c r="C62" s="88" t="s">
        <v>121</v>
      </c>
      <c r="D62" s="73" t="s">
        <v>13</v>
      </c>
      <c r="E62" s="83">
        <v>3</v>
      </c>
      <c r="F62" s="80">
        <v>395000</v>
      </c>
      <c r="G62" s="156">
        <f t="shared" si="26"/>
        <v>1185000</v>
      </c>
      <c r="H62" s="107">
        <f t="shared" si="27"/>
        <v>1</v>
      </c>
      <c r="I62" s="145">
        <f t="shared" si="31"/>
        <v>0</v>
      </c>
      <c r="J62" s="111">
        <f t="shared" si="28"/>
        <v>395000</v>
      </c>
      <c r="K62" s="112">
        <f t="shared" si="29"/>
        <v>0</v>
      </c>
      <c r="L62" s="132">
        <v>2</v>
      </c>
      <c r="M62" s="119">
        <f t="shared" si="30"/>
        <v>790000</v>
      </c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s="4" customFormat="1" ht="22.5" customHeight="1">
      <c r="A63" s="13"/>
      <c r="B63" s="162"/>
      <c r="C63" s="84" t="s">
        <v>172</v>
      </c>
      <c r="D63" s="91"/>
      <c r="E63" s="86"/>
      <c r="F63" s="87"/>
      <c r="G63" s="160"/>
      <c r="H63" s="115"/>
      <c r="I63" s="116"/>
      <c r="J63" s="115"/>
      <c r="K63" s="116"/>
      <c r="L63" s="115"/>
      <c r="M63" s="116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s="4" customFormat="1" ht="22.5" customHeight="1">
      <c r="A64" s="13"/>
      <c r="B64" s="163">
        <v>1.2</v>
      </c>
      <c r="C64" s="88" t="str">
        <f>+C84</f>
        <v>Demolicion de Enchape</v>
      </c>
      <c r="D64" s="73" t="s">
        <v>138</v>
      </c>
      <c r="E64" s="102"/>
      <c r="F64" s="101">
        <f>+F84</f>
        <v>22500</v>
      </c>
      <c r="G64" s="164"/>
      <c r="H64" s="107">
        <f t="shared" ref="H64" si="32">+IF(L64&gt;E64,0,E64-L64)</f>
        <v>0</v>
      </c>
      <c r="I64" s="145">
        <v>8</v>
      </c>
      <c r="J64" s="111">
        <f t="shared" ref="J64" si="33">+H64*F64</f>
        <v>0</v>
      </c>
      <c r="K64" s="112">
        <f t="shared" ref="K64" si="34">+I64*F64</f>
        <v>180000</v>
      </c>
      <c r="L64" s="132">
        <v>8</v>
      </c>
      <c r="M64" s="119">
        <f>L64*F64</f>
        <v>180000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s="4" customFormat="1" ht="22.5" customHeight="1">
      <c r="A65" s="13"/>
      <c r="B65" s="126" t="s">
        <v>175</v>
      </c>
      <c r="C65" s="72" t="s">
        <v>145</v>
      </c>
      <c r="D65" s="72"/>
      <c r="E65" s="72"/>
      <c r="F65" s="72"/>
      <c r="G65" s="127"/>
      <c r="H65" s="126"/>
      <c r="I65" s="127"/>
      <c r="J65" s="115"/>
      <c r="K65" s="116"/>
      <c r="L65" s="115"/>
      <c r="M65" s="116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s="4" customFormat="1" ht="22.5" customHeight="1">
      <c r="A66" s="13"/>
      <c r="B66" s="154" t="s">
        <v>146</v>
      </c>
      <c r="C66" s="78" t="s">
        <v>147</v>
      </c>
      <c r="D66" s="73" t="s">
        <v>6</v>
      </c>
      <c r="E66" s="83"/>
      <c r="F66" s="80">
        <v>19890</v>
      </c>
      <c r="G66" s="156"/>
      <c r="H66" s="107">
        <f t="shared" ref="H66:H79" si="35">+IF(L66&gt;E66,0,E66-L66)</f>
        <v>0</v>
      </c>
      <c r="I66" s="145">
        <f t="shared" ref="I66:I79" si="36">+IF(L66&gt;E66,L66-E66,0)</f>
        <v>18</v>
      </c>
      <c r="J66" s="111">
        <f t="shared" ref="J66:J79" si="37">+H66*F66</f>
        <v>0</v>
      </c>
      <c r="K66" s="112">
        <f t="shared" ref="K66:K79" si="38">+I66*F66</f>
        <v>358020</v>
      </c>
      <c r="L66" s="132">
        <v>18</v>
      </c>
      <c r="M66" s="119">
        <f t="shared" ref="M66:M79" si="39">L66*F66</f>
        <v>358020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s="4" customFormat="1" ht="22.5" customHeight="1">
      <c r="A67" s="13"/>
      <c r="B67" s="154" t="s">
        <v>148</v>
      </c>
      <c r="C67" s="78" t="s">
        <v>163</v>
      </c>
      <c r="D67" s="73" t="s">
        <v>13</v>
      </c>
      <c r="E67" s="83"/>
      <c r="F67" s="80">
        <v>18970</v>
      </c>
      <c r="G67" s="156"/>
      <c r="H67" s="107">
        <f t="shared" si="35"/>
        <v>0</v>
      </c>
      <c r="I67" s="145">
        <f t="shared" si="36"/>
        <v>11</v>
      </c>
      <c r="J67" s="111">
        <f t="shared" si="37"/>
        <v>0</v>
      </c>
      <c r="K67" s="112">
        <f t="shared" si="38"/>
        <v>208670</v>
      </c>
      <c r="L67" s="132">
        <v>11</v>
      </c>
      <c r="M67" s="119">
        <f t="shared" si="39"/>
        <v>208670</v>
      </c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s="4" customFormat="1" ht="32.25" customHeight="1">
      <c r="A68" s="13"/>
      <c r="B68" s="161" t="s">
        <v>149</v>
      </c>
      <c r="C68" s="78" t="s">
        <v>238</v>
      </c>
      <c r="D68" s="73" t="s">
        <v>6</v>
      </c>
      <c r="E68" s="102"/>
      <c r="F68" s="101">
        <f>+'APU NP3'!M59</f>
        <v>109522</v>
      </c>
      <c r="G68" s="164"/>
      <c r="H68" s="107">
        <f t="shared" si="35"/>
        <v>0</v>
      </c>
      <c r="I68" s="145">
        <f t="shared" si="36"/>
        <v>22</v>
      </c>
      <c r="J68" s="111">
        <f t="shared" si="37"/>
        <v>0</v>
      </c>
      <c r="K68" s="112">
        <f t="shared" si="38"/>
        <v>2409484</v>
      </c>
      <c r="L68" s="132">
        <v>22</v>
      </c>
      <c r="M68" s="119">
        <f t="shared" si="39"/>
        <v>2409484</v>
      </c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s="4" customFormat="1" ht="32.25" customHeight="1">
      <c r="A69" s="13"/>
      <c r="B69" s="161" t="s">
        <v>150</v>
      </c>
      <c r="C69" s="78" t="s">
        <v>164</v>
      </c>
      <c r="D69" s="73" t="s">
        <v>6</v>
      </c>
      <c r="E69" s="102"/>
      <c r="F69" s="101">
        <f>+'APU NP4'!M58</f>
        <v>324458</v>
      </c>
      <c r="G69" s="164"/>
      <c r="H69" s="107">
        <f t="shared" si="35"/>
        <v>0</v>
      </c>
      <c r="I69" s="145">
        <f t="shared" si="36"/>
        <v>13</v>
      </c>
      <c r="J69" s="111">
        <f t="shared" si="37"/>
        <v>0</v>
      </c>
      <c r="K69" s="112">
        <f t="shared" si="38"/>
        <v>4217954</v>
      </c>
      <c r="L69" s="132">
        <v>13</v>
      </c>
      <c r="M69" s="119">
        <f t="shared" si="39"/>
        <v>4217954</v>
      </c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s="4" customFormat="1" ht="22.5" customHeight="1">
      <c r="A70" s="13"/>
      <c r="B70" s="161" t="s">
        <v>151</v>
      </c>
      <c r="C70" s="141" t="s">
        <v>165</v>
      </c>
      <c r="D70" s="73" t="s">
        <v>166</v>
      </c>
      <c r="E70" s="150"/>
      <c r="F70" s="101">
        <f>+'APU NP5'!M58</f>
        <v>1323865</v>
      </c>
      <c r="G70" s="165"/>
      <c r="H70" s="107">
        <f t="shared" si="35"/>
        <v>0</v>
      </c>
      <c r="I70" s="145">
        <f t="shared" si="36"/>
        <v>1</v>
      </c>
      <c r="J70" s="111">
        <f t="shared" si="37"/>
        <v>0</v>
      </c>
      <c r="K70" s="112">
        <f t="shared" si="38"/>
        <v>1323865</v>
      </c>
      <c r="L70" s="132">
        <v>1</v>
      </c>
      <c r="M70" s="119">
        <f t="shared" si="39"/>
        <v>1323865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s="4" customFormat="1" ht="22.5" customHeight="1">
      <c r="A71" s="13"/>
      <c r="B71" s="161" t="s">
        <v>152</v>
      </c>
      <c r="C71" s="141" t="s">
        <v>160</v>
      </c>
      <c r="D71" s="73" t="s">
        <v>6</v>
      </c>
      <c r="E71" s="150"/>
      <c r="F71" s="101">
        <f>+'APU NP6'!M58</f>
        <v>29692</v>
      </c>
      <c r="G71" s="165"/>
      <c r="H71" s="107">
        <f t="shared" si="35"/>
        <v>0</v>
      </c>
      <c r="I71" s="145">
        <f t="shared" si="36"/>
        <v>13</v>
      </c>
      <c r="J71" s="111">
        <f t="shared" si="37"/>
        <v>0</v>
      </c>
      <c r="K71" s="112">
        <f t="shared" si="38"/>
        <v>385996</v>
      </c>
      <c r="L71" s="132">
        <v>13</v>
      </c>
      <c r="M71" s="119">
        <f t="shared" si="39"/>
        <v>385996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s="4" customFormat="1" ht="32.450000000000003" customHeight="1">
      <c r="A72" s="13"/>
      <c r="B72" s="161" t="s">
        <v>159</v>
      </c>
      <c r="C72" s="78" t="s">
        <v>167</v>
      </c>
      <c r="D72" s="73" t="s">
        <v>6</v>
      </c>
      <c r="E72" s="150"/>
      <c r="F72" s="101">
        <f>+'APU NP7'!M56</f>
        <v>67376</v>
      </c>
      <c r="G72" s="165"/>
      <c r="H72" s="107">
        <f t="shared" si="35"/>
        <v>0</v>
      </c>
      <c r="I72" s="145">
        <f t="shared" si="36"/>
        <v>40</v>
      </c>
      <c r="J72" s="111">
        <f t="shared" si="37"/>
        <v>0</v>
      </c>
      <c r="K72" s="112">
        <f t="shared" si="38"/>
        <v>2695040</v>
      </c>
      <c r="L72" s="132">
        <v>40</v>
      </c>
      <c r="M72" s="119">
        <f t="shared" si="39"/>
        <v>2695040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s="4" customFormat="1" ht="22.5" customHeight="1">
      <c r="A73" s="13"/>
      <c r="B73" s="161" t="s">
        <v>154</v>
      </c>
      <c r="C73" s="141" t="s">
        <v>168</v>
      </c>
      <c r="D73" s="73" t="s">
        <v>6</v>
      </c>
      <c r="E73" s="150"/>
      <c r="F73" s="101">
        <f>+'APU NP8'!M57</f>
        <v>23210</v>
      </c>
      <c r="G73" s="165"/>
      <c r="H73" s="107">
        <f t="shared" si="35"/>
        <v>0</v>
      </c>
      <c r="I73" s="145">
        <f t="shared" si="36"/>
        <v>20.6</v>
      </c>
      <c r="J73" s="111">
        <f t="shared" si="37"/>
        <v>0</v>
      </c>
      <c r="K73" s="112">
        <f t="shared" si="38"/>
        <v>478126.00000000006</v>
      </c>
      <c r="L73" s="132">
        <v>20.6</v>
      </c>
      <c r="M73" s="119">
        <f t="shared" si="39"/>
        <v>478126.00000000006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s="4" customFormat="1" ht="28.5" customHeight="1">
      <c r="A74" s="13"/>
      <c r="B74" s="154" t="s">
        <v>155</v>
      </c>
      <c r="C74" s="88" t="s">
        <v>153</v>
      </c>
      <c r="D74" s="73" t="s">
        <v>13</v>
      </c>
      <c r="E74" s="83"/>
      <c r="F74" s="101">
        <v>1829535</v>
      </c>
      <c r="G74" s="156"/>
      <c r="H74" s="107">
        <f t="shared" si="35"/>
        <v>0</v>
      </c>
      <c r="I74" s="145">
        <f t="shared" si="36"/>
        <v>3</v>
      </c>
      <c r="J74" s="111">
        <f t="shared" si="37"/>
        <v>0</v>
      </c>
      <c r="K74" s="112">
        <f t="shared" si="38"/>
        <v>5488605</v>
      </c>
      <c r="L74" s="132">
        <v>3</v>
      </c>
      <c r="M74" s="119">
        <f t="shared" si="39"/>
        <v>5488605</v>
      </c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s="4" customFormat="1" ht="30.6" customHeight="1">
      <c r="A75" s="13"/>
      <c r="B75" s="154" t="s">
        <v>161</v>
      </c>
      <c r="C75" s="88" t="s">
        <v>169</v>
      </c>
      <c r="D75" s="73" t="s">
        <v>13</v>
      </c>
      <c r="E75" s="83"/>
      <c r="F75" s="93">
        <f>+'APU NP10'!M56</f>
        <v>8151</v>
      </c>
      <c r="G75" s="156"/>
      <c r="H75" s="107">
        <f t="shared" si="35"/>
        <v>0</v>
      </c>
      <c r="I75" s="145">
        <f t="shared" si="36"/>
        <v>3</v>
      </c>
      <c r="J75" s="111">
        <f t="shared" si="37"/>
        <v>0</v>
      </c>
      <c r="K75" s="112">
        <f t="shared" si="38"/>
        <v>24453</v>
      </c>
      <c r="L75" s="132">
        <v>3</v>
      </c>
      <c r="M75" s="119">
        <f t="shared" si="39"/>
        <v>24453</v>
      </c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s="4" customFormat="1" ht="31.9" customHeight="1">
      <c r="A76" s="13"/>
      <c r="B76" s="154" t="s">
        <v>156</v>
      </c>
      <c r="C76" s="88" t="s">
        <v>170</v>
      </c>
      <c r="D76" s="73" t="s">
        <v>13</v>
      </c>
      <c r="E76" s="83"/>
      <c r="F76" s="93">
        <f>+'APU NP11'!M56</f>
        <v>165524</v>
      </c>
      <c r="G76" s="156"/>
      <c r="H76" s="107">
        <f t="shared" si="35"/>
        <v>0</v>
      </c>
      <c r="I76" s="145">
        <f t="shared" si="36"/>
        <v>1</v>
      </c>
      <c r="J76" s="111">
        <f t="shared" si="37"/>
        <v>0</v>
      </c>
      <c r="K76" s="112">
        <f t="shared" si="38"/>
        <v>165524</v>
      </c>
      <c r="L76" s="132">
        <v>1</v>
      </c>
      <c r="M76" s="119">
        <f>L76*F76</f>
        <v>165524</v>
      </c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s="4" customFormat="1" ht="30" customHeight="1">
      <c r="A77" s="13"/>
      <c r="B77" s="154" t="s">
        <v>162</v>
      </c>
      <c r="C77" s="88" t="s">
        <v>171</v>
      </c>
      <c r="D77" s="73" t="s">
        <v>14</v>
      </c>
      <c r="E77" s="83"/>
      <c r="F77" s="93">
        <f>+'APU NP12'!M58</f>
        <v>71104</v>
      </c>
      <c r="G77" s="156"/>
      <c r="H77" s="172">
        <f t="shared" si="35"/>
        <v>0</v>
      </c>
      <c r="I77" s="173">
        <v>23</v>
      </c>
      <c r="J77" s="111">
        <f t="shared" si="37"/>
        <v>0</v>
      </c>
      <c r="K77" s="112">
        <f t="shared" si="38"/>
        <v>1635392</v>
      </c>
      <c r="L77" s="132">
        <v>2</v>
      </c>
      <c r="M77" s="119">
        <f>L77*F77</f>
        <v>142208</v>
      </c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s="4" customFormat="1" ht="25.5">
      <c r="A78" s="13"/>
      <c r="B78" s="154" t="s">
        <v>158</v>
      </c>
      <c r="C78" s="88" t="s">
        <v>176</v>
      </c>
      <c r="D78" s="73" t="s">
        <v>13</v>
      </c>
      <c r="E78" s="83"/>
      <c r="F78" s="93">
        <f>+'APU NP13'!M56</f>
        <v>67052</v>
      </c>
      <c r="G78" s="156"/>
      <c r="H78" s="107">
        <f t="shared" si="35"/>
        <v>0</v>
      </c>
      <c r="I78" s="145">
        <f t="shared" si="36"/>
        <v>3</v>
      </c>
      <c r="J78" s="111">
        <f t="shared" si="37"/>
        <v>0</v>
      </c>
      <c r="K78" s="112">
        <f t="shared" si="38"/>
        <v>201156</v>
      </c>
      <c r="L78" s="132">
        <v>3</v>
      </c>
      <c r="M78" s="119">
        <f t="shared" si="39"/>
        <v>201156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6.5" customHeight="1">
      <c r="B79" s="154" t="s">
        <v>157</v>
      </c>
      <c r="C79" s="88" t="s">
        <v>182</v>
      </c>
      <c r="D79" s="73"/>
      <c r="E79" s="83"/>
      <c r="F79" s="93">
        <f>+F132</f>
        <v>20729</v>
      </c>
      <c r="G79" s="156"/>
      <c r="H79" s="107">
        <f t="shared" si="35"/>
        <v>0</v>
      </c>
      <c r="I79" s="145">
        <f t="shared" si="36"/>
        <v>16</v>
      </c>
      <c r="J79" s="111">
        <f t="shared" si="37"/>
        <v>0</v>
      </c>
      <c r="K79" s="112">
        <f t="shared" si="38"/>
        <v>331664</v>
      </c>
      <c r="L79" s="132">
        <v>16</v>
      </c>
      <c r="M79" s="119">
        <f t="shared" si="39"/>
        <v>331664</v>
      </c>
    </row>
    <row r="80" spans="1:23" s="4" customFormat="1" ht="22.5" customHeight="1">
      <c r="A80" s="13"/>
      <c r="B80" s="189" t="s">
        <v>122</v>
      </c>
      <c r="C80" s="190"/>
      <c r="D80" s="190"/>
      <c r="E80" s="191"/>
      <c r="F80" s="87"/>
      <c r="G80" s="166"/>
      <c r="H80" s="115"/>
      <c r="I80" s="116"/>
      <c r="J80" s="115"/>
      <c r="K80" s="116"/>
      <c r="L80" s="121"/>
      <c r="M80" s="116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s="4" customFormat="1" ht="22.5" customHeight="1">
      <c r="A81" s="13"/>
      <c r="B81" s="242" t="s">
        <v>123</v>
      </c>
      <c r="C81" s="243"/>
      <c r="D81" s="243"/>
      <c r="E81" s="243"/>
      <c r="F81" s="92"/>
      <c r="G81" s="167"/>
      <c r="H81" s="115"/>
      <c r="I81" s="116"/>
      <c r="J81" s="115"/>
      <c r="K81" s="116"/>
      <c r="L81" s="121"/>
      <c r="M81" s="116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s="4" customFormat="1" ht="22.5" customHeight="1">
      <c r="A82" s="13"/>
      <c r="B82" s="126">
        <v>1</v>
      </c>
      <c r="C82" s="84" t="s">
        <v>82</v>
      </c>
      <c r="D82" s="85"/>
      <c r="E82" s="86"/>
      <c r="F82" s="87"/>
      <c r="G82" s="160"/>
      <c r="H82" s="115"/>
      <c r="I82" s="116"/>
      <c r="J82" s="115"/>
      <c r="K82" s="116"/>
      <c r="L82" s="121"/>
      <c r="M82" s="116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s="4" customFormat="1" ht="22.5" customHeight="1">
      <c r="A83" s="13"/>
      <c r="B83" s="154">
        <v>1.1000000000000001</v>
      </c>
      <c r="C83" s="88" t="s">
        <v>83</v>
      </c>
      <c r="D83" s="73" t="s">
        <v>6</v>
      </c>
      <c r="E83" s="83">
        <v>25</v>
      </c>
      <c r="F83" s="93">
        <v>22900</v>
      </c>
      <c r="G83" s="156">
        <f t="shared" ref="G83:G90" si="40">E83*F83</f>
        <v>572500</v>
      </c>
      <c r="H83" s="107">
        <f t="shared" ref="H83:H90" si="41">+IF(L83&gt;E83,0,E83-L83)</f>
        <v>17</v>
      </c>
      <c r="I83" s="145">
        <f t="shared" ref="I83:I90" si="42">+IF(L83&gt;E83,L83-E83,0)</f>
        <v>0</v>
      </c>
      <c r="J83" s="111">
        <f t="shared" ref="J83:J90" si="43">+H83*F83</f>
        <v>389300</v>
      </c>
      <c r="K83" s="112">
        <f t="shared" ref="K83:K90" si="44">+I83*F83</f>
        <v>0</v>
      </c>
      <c r="L83" s="132">
        <v>8</v>
      </c>
      <c r="M83" s="119">
        <f t="shared" ref="M83:M90" si="45">L83*F83</f>
        <v>183200</v>
      </c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s="4" customFormat="1" ht="22.5" customHeight="1">
      <c r="A84" s="13"/>
      <c r="B84" s="154">
        <v>1.2</v>
      </c>
      <c r="C84" s="88" t="s">
        <v>124</v>
      </c>
      <c r="D84" s="73" t="s">
        <v>6</v>
      </c>
      <c r="E84" s="83">
        <v>15</v>
      </c>
      <c r="F84" s="80">
        <v>22500</v>
      </c>
      <c r="G84" s="156">
        <f t="shared" si="40"/>
        <v>337500</v>
      </c>
      <c r="H84" s="107">
        <f t="shared" si="41"/>
        <v>7</v>
      </c>
      <c r="I84" s="145">
        <f t="shared" si="42"/>
        <v>0</v>
      </c>
      <c r="J84" s="111">
        <f t="shared" si="43"/>
        <v>157500</v>
      </c>
      <c r="K84" s="112">
        <f t="shared" si="44"/>
        <v>0</v>
      </c>
      <c r="L84" s="132">
        <v>8</v>
      </c>
      <c r="M84" s="119">
        <f t="shared" si="45"/>
        <v>180000</v>
      </c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s="4" customFormat="1" ht="22.5" customHeight="1">
      <c r="A85" s="13"/>
      <c r="B85" s="154">
        <v>1.3</v>
      </c>
      <c r="C85" s="88" t="s">
        <v>125</v>
      </c>
      <c r="D85" s="73" t="s">
        <v>6</v>
      </c>
      <c r="E85" s="83">
        <v>2</v>
      </c>
      <c r="F85" s="80">
        <v>22900</v>
      </c>
      <c r="G85" s="156">
        <f t="shared" si="40"/>
        <v>45800</v>
      </c>
      <c r="H85" s="107">
        <f t="shared" si="41"/>
        <v>0</v>
      </c>
      <c r="I85" s="145">
        <f t="shared" si="42"/>
        <v>0</v>
      </c>
      <c r="J85" s="111">
        <f t="shared" si="43"/>
        <v>0</v>
      </c>
      <c r="K85" s="112">
        <f t="shared" si="44"/>
        <v>0</v>
      </c>
      <c r="L85" s="132">
        <v>2</v>
      </c>
      <c r="M85" s="119">
        <f t="shared" si="45"/>
        <v>45800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s="4" customFormat="1" ht="22.5" customHeight="1">
      <c r="A86" s="13"/>
      <c r="B86" s="154">
        <v>1.4</v>
      </c>
      <c r="C86" s="88" t="s">
        <v>85</v>
      </c>
      <c r="D86" s="89" t="s">
        <v>13</v>
      </c>
      <c r="E86" s="83">
        <v>1</v>
      </c>
      <c r="F86" s="80">
        <v>30000</v>
      </c>
      <c r="G86" s="156">
        <f t="shared" si="40"/>
        <v>30000</v>
      </c>
      <c r="H86" s="107">
        <f t="shared" si="41"/>
        <v>0</v>
      </c>
      <c r="I86" s="145">
        <f t="shared" si="42"/>
        <v>0</v>
      </c>
      <c r="J86" s="111">
        <f t="shared" si="43"/>
        <v>0</v>
      </c>
      <c r="K86" s="112">
        <f t="shared" si="44"/>
        <v>0</v>
      </c>
      <c r="L86" s="132">
        <v>1</v>
      </c>
      <c r="M86" s="119">
        <f t="shared" si="45"/>
        <v>30000</v>
      </c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s="4" customFormat="1" ht="22.5" customHeight="1">
      <c r="A87" s="13"/>
      <c r="B87" s="154">
        <v>1.5</v>
      </c>
      <c r="C87" s="88" t="s">
        <v>86</v>
      </c>
      <c r="D87" s="89" t="s">
        <v>13</v>
      </c>
      <c r="E87" s="83">
        <v>1</v>
      </c>
      <c r="F87" s="80">
        <v>30000</v>
      </c>
      <c r="G87" s="156">
        <f t="shared" si="40"/>
        <v>30000</v>
      </c>
      <c r="H87" s="107">
        <f t="shared" si="41"/>
        <v>0</v>
      </c>
      <c r="I87" s="145">
        <f t="shared" si="42"/>
        <v>0</v>
      </c>
      <c r="J87" s="111">
        <f t="shared" si="43"/>
        <v>0</v>
      </c>
      <c r="K87" s="112">
        <f t="shared" si="44"/>
        <v>0</v>
      </c>
      <c r="L87" s="132">
        <v>1</v>
      </c>
      <c r="M87" s="119">
        <f t="shared" si="45"/>
        <v>30000</v>
      </c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s="4" customFormat="1" ht="22.5" customHeight="1">
      <c r="A88" s="13"/>
      <c r="B88" s="154">
        <v>1.6</v>
      </c>
      <c r="C88" s="88" t="s">
        <v>87</v>
      </c>
      <c r="D88" s="89" t="s">
        <v>13</v>
      </c>
      <c r="E88" s="83">
        <v>3</v>
      </c>
      <c r="F88" s="80">
        <v>33900</v>
      </c>
      <c r="G88" s="156">
        <f t="shared" si="40"/>
        <v>101700</v>
      </c>
      <c r="H88" s="107">
        <f t="shared" si="41"/>
        <v>1</v>
      </c>
      <c r="I88" s="145">
        <f t="shared" si="42"/>
        <v>0</v>
      </c>
      <c r="J88" s="111">
        <f t="shared" si="43"/>
        <v>33900</v>
      </c>
      <c r="K88" s="112">
        <f t="shared" si="44"/>
        <v>0</v>
      </c>
      <c r="L88" s="132">
        <v>2</v>
      </c>
      <c r="M88" s="119">
        <f t="shared" si="45"/>
        <v>67800</v>
      </c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s="4" customFormat="1" ht="22.5" customHeight="1">
      <c r="A89" s="13"/>
      <c r="B89" s="154">
        <v>1.7</v>
      </c>
      <c r="C89" s="88" t="s">
        <v>126</v>
      </c>
      <c r="D89" s="89" t="s">
        <v>13</v>
      </c>
      <c r="E89" s="83">
        <v>3</v>
      </c>
      <c r="F89" s="80">
        <v>36400</v>
      </c>
      <c r="G89" s="156">
        <f t="shared" si="40"/>
        <v>109200</v>
      </c>
      <c r="H89" s="107">
        <f t="shared" si="41"/>
        <v>2</v>
      </c>
      <c r="I89" s="145">
        <f t="shared" si="42"/>
        <v>0</v>
      </c>
      <c r="J89" s="111">
        <f t="shared" si="43"/>
        <v>72800</v>
      </c>
      <c r="K89" s="112">
        <f t="shared" si="44"/>
        <v>0</v>
      </c>
      <c r="L89" s="132">
        <v>1</v>
      </c>
      <c r="M89" s="119">
        <f t="shared" si="45"/>
        <v>36400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s="4" customFormat="1" ht="22.5" customHeight="1">
      <c r="A90" s="13"/>
      <c r="B90" s="168">
        <v>1.8</v>
      </c>
      <c r="C90" s="88" t="s">
        <v>89</v>
      </c>
      <c r="D90" s="89" t="s">
        <v>13</v>
      </c>
      <c r="E90" s="83">
        <v>5</v>
      </c>
      <c r="F90" s="80">
        <v>10750</v>
      </c>
      <c r="G90" s="156">
        <f t="shared" si="40"/>
        <v>53750</v>
      </c>
      <c r="H90" s="107">
        <f t="shared" si="41"/>
        <v>3</v>
      </c>
      <c r="I90" s="145">
        <f t="shared" si="42"/>
        <v>0</v>
      </c>
      <c r="J90" s="111">
        <f t="shared" si="43"/>
        <v>32250</v>
      </c>
      <c r="K90" s="112">
        <f t="shared" si="44"/>
        <v>0</v>
      </c>
      <c r="L90" s="132">
        <v>2</v>
      </c>
      <c r="M90" s="119">
        <f t="shared" si="45"/>
        <v>21500</v>
      </c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s="4" customFormat="1" ht="22.5" customHeight="1">
      <c r="A91" s="13"/>
      <c r="B91" s="126">
        <v>2</v>
      </c>
      <c r="C91" s="84" t="s">
        <v>127</v>
      </c>
      <c r="D91" s="91"/>
      <c r="E91" s="94"/>
      <c r="F91" s="87"/>
      <c r="G91" s="160"/>
      <c r="H91" s="115"/>
      <c r="I91" s="116"/>
      <c r="J91" s="121"/>
      <c r="K91" s="116"/>
      <c r="L91" s="115"/>
      <c r="M91" s="116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s="4" customFormat="1" ht="22.5" customHeight="1">
      <c r="A92" s="13"/>
      <c r="B92" s="154">
        <v>2.1</v>
      </c>
      <c r="C92" s="78" t="s">
        <v>94</v>
      </c>
      <c r="D92" s="73" t="s">
        <v>6</v>
      </c>
      <c r="E92" s="83">
        <v>15</v>
      </c>
      <c r="F92" s="80">
        <v>27000</v>
      </c>
      <c r="G92" s="156">
        <f>E92*F92</f>
        <v>405000</v>
      </c>
      <c r="H92" s="107">
        <f t="shared" ref="H92" si="46">+IF(L92&gt;E92,0,E92-L92)</f>
        <v>10</v>
      </c>
      <c r="I92" s="145">
        <f t="shared" ref="I92" si="47">+IF(L92&gt;E92,L92-E92,0)</f>
        <v>0</v>
      </c>
      <c r="J92" s="111">
        <f t="shared" ref="J92" si="48">+H92*F92</f>
        <v>270000</v>
      </c>
      <c r="K92" s="112">
        <f t="shared" ref="K92" si="49">+I92*F92</f>
        <v>0</v>
      </c>
      <c r="L92" s="132">
        <v>5</v>
      </c>
      <c r="M92" s="119">
        <f>L92*F92</f>
        <v>135000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s="4" customFormat="1" ht="22.5" customHeight="1">
      <c r="A93" s="13"/>
      <c r="B93" s="126">
        <v>3</v>
      </c>
      <c r="C93" s="84" t="s">
        <v>95</v>
      </c>
      <c r="D93" s="85"/>
      <c r="E93" s="86"/>
      <c r="F93" s="87"/>
      <c r="G93" s="160"/>
      <c r="H93" s="115"/>
      <c r="I93" s="116"/>
      <c r="J93" s="115"/>
      <c r="K93" s="116"/>
      <c r="L93" s="121"/>
      <c r="M93" s="116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s="4" customFormat="1" ht="41.45" customHeight="1">
      <c r="A94" s="13"/>
      <c r="B94" s="161">
        <v>3.01</v>
      </c>
      <c r="C94" s="88" t="s">
        <v>96</v>
      </c>
      <c r="D94" s="73" t="s">
        <v>14</v>
      </c>
      <c r="E94" s="83">
        <v>5</v>
      </c>
      <c r="F94" s="80">
        <v>22000</v>
      </c>
      <c r="G94" s="156">
        <f t="shared" ref="G94:G111" si="50">E94*F94</f>
        <v>110000</v>
      </c>
      <c r="H94" s="107">
        <f t="shared" ref="H94:H111" si="51">+IF(L94&gt;E94,0,E94-L94)</f>
        <v>0</v>
      </c>
      <c r="I94" s="145">
        <f t="shared" ref="I94:I111" si="52">+IF(L94&gt;E94,L94-E94,0)</f>
        <v>25</v>
      </c>
      <c r="J94" s="111">
        <f t="shared" ref="J94:J111" si="53">+H94*F94</f>
        <v>0</v>
      </c>
      <c r="K94" s="112">
        <f t="shared" ref="K94:K111" si="54">+I94*F94</f>
        <v>550000</v>
      </c>
      <c r="L94" s="132">
        <v>30</v>
      </c>
      <c r="M94" s="119">
        <f t="shared" ref="M94:M111" si="55">L94*F94</f>
        <v>660000</v>
      </c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s="4" customFormat="1" ht="22.5" customHeight="1">
      <c r="A95" s="13"/>
      <c r="B95" s="161">
        <v>3.02</v>
      </c>
      <c r="C95" s="88" t="s">
        <v>97</v>
      </c>
      <c r="D95" s="73" t="s">
        <v>14</v>
      </c>
      <c r="E95" s="83">
        <v>5</v>
      </c>
      <c r="F95" s="80">
        <v>92500</v>
      </c>
      <c r="G95" s="156">
        <f t="shared" si="50"/>
        <v>462500</v>
      </c>
      <c r="H95" s="107">
        <f t="shared" si="51"/>
        <v>0</v>
      </c>
      <c r="I95" s="145">
        <f t="shared" si="52"/>
        <v>23</v>
      </c>
      <c r="J95" s="111">
        <f t="shared" si="53"/>
        <v>0</v>
      </c>
      <c r="K95" s="112">
        <f t="shared" si="54"/>
        <v>2127500</v>
      </c>
      <c r="L95" s="132">
        <v>28</v>
      </c>
      <c r="M95" s="119">
        <f t="shared" si="55"/>
        <v>2590000</v>
      </c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s="4" customFormat="1" ht="22.5" customHeight="1">
      <c r="A96" s="13"/>
      <c r="B96" s="161">
        <v>3.03</v>
      </c>
      <c r="C96" s="88" t="s">
        <v>98</v>
      </c>
      <c r="D96" s="89" t="s">
        <v>13</v>
      </c>
      <c r="E96" s="83">
        <v>3</v>
      </c>
      <c r="F96" s="80">
        <v>109050</v>
      </c>
      <c r="G96" s="156">
        <f t="shared" si="50"/>
        <v>327150</v>
      </c>
      <c r="H96" s="107">
        <f t="shared" si="51"/>
        <v>0</v>
      </c>
      <c r="I96" s="145">
        <f t="shared" si="52"/>
        <v>3</v>
      </c>
      <c r="J96" s="111">
        <f t="shared" si="53"/>
        <v>0</v>
      </c>
      <c r="K96" s="112">
        <f t="shared" si="54"/>
        <v>327150</v>
      </c>
      <c r="L96" s="132">
        <v>6</v>
      </c>
      <c r="M96" s="119">
        <f t="shared" si="55"/>
        <v>654300</v>
      </c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s="4" customFormat="1" ht="22.5" customHeight="1">
      <c r="A97" s="13"/>
      <c r="B97" s="161">
        <v>3.04</v>
      </c>
      <c r="C97" s="88" t="s">
        <v>99</v>
      </c>
      <c r="D97" s="89" t="s">
        <v>13</v>
      </c>
      <c r="E97" s="83">
        <v>2</v>
      </c>
      <c r="F97" s="80">
        <v>170000</v>
      </c>
      <c r="G97" s="156">
        <f t="shared" si="50"/>
        <v>340000</v>
      </c>
      <c r="H97" s="107">
        <f t="shared" si="51"/>
        <v>0</v>
      </c>
      <c r="I97" s="145">
        <f t="shared" si="52"/>
        <v>0</v>
      </c>
      <c r="J97" s="111">
        <f t="shared" si="53"/>
        <v>0</v>
      </c>
      <c r="K97" s="112">
        <f t="shared" si="54"/>
        <v>0</v>
      </c>
      <c r="L97" s="132">
        <v>2</v>
      </c>
      <c r="M97" s="119">
        <f t="shared" si="55"/>
        <v>340000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s="4" customFormat="1" ht="34.5" customHeight="1">
      <c r="A98" s="13"/>
      <c r="B98" s="161">
        <v>3.05</v>
      </c>
      <c r="C98" s="88" t="s">
        <v>100</v>
      </c>
      <c r="D98" s="89" t="s">
        <v>13</v>
      </c>
      <c r="E98" s="83">
        <v>5</v>
      </c>
      <c r="F98" s="80">
        <v>108250</v>
      </c>
      <c r="G98" s="156">
        <f t="shared" si="50"/>
        <v>541250</v>
      </c>
      <c r="H98" s="107">
        <f t="shared" si="51"/>
        <v>0</v>
      </c>
      <c r="I98" s="145">
        <f t="shared" si="52"/>
        <v>2</v>
      </c>
      <c r="J98" s="111">
        <f t="shared" si="53"/>
        <v>0</v>
      </c>
      <c r="K98" s="112">
        <f t="shared" si="54"/>
        <v>216500</v>
      </c>
      <c r="L98" s="132">
        <v>7</v>
      </c>
      <c r="M98" s="119">
        <f t="shared" si="55"/>
        <v>757750</v>
      </c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s="4" customFormat="1" ht="30" customHeight="1">
      <c r="A99" s="13"/>
      <c r="B99" s="161">
        <v>3.06</v>
      </c>
      <c r="C99" s="88" t="s">
        <v>101</v>
      </c>
      <c r="D99" s="73" t="s">
        <v>102</v>
      </c>
      <c r="E99" s="83">
        <v>2</v>
      </c>
      <c r="F99" s="80">
        <v>2500000</v>
      </c>
      <c r="G99" s="156">
        <f t="shared" si="50"/>
        <v>5000000</v>
      </c>
      <c r="H99" s="107">
        <f t="shared" si="51"/>
        <v>2</v>
      </c>
      <c r="I99" s="145">
        <f t="shared" si="52"/>
        <v>0</v>
      </c>
      <c r="J99" s="111">
        <f t="shared" si="53"/>
        <v>5000000</v>
      </c>
      <c r="K99" s="112">
        <f t="shared" si="54"/>
        <v>0</v>
      </c>
      <c r="L99" s="132">
        <v>0</v>
      </c>
      <c r="M99" s="119">
        <f t="shared" si="55"/>
        <v>0</v>
      </c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s="4" customFormat="1" ht="32.25" customHeight="1">
      <c r="A100" s="13"/>
      <c r="B100" s="161">
        <v>3.07</v>
      </c>
      <c r="C100" s="88" t="s">
        <v>103</v>
      </c>
      <c r="D100" s="89" t="s">
        <v>13</v>
      </c>
      <c r="E100" s="90">
        <v>8</v>
      </c>
      <c r="F100" s="80">
        <v>220000</v>
      </c>
      <c r="G100" s="156">
        <f t="shared" si="50"/>
        <v>1760000</v>
      </c>
      <c r="H100" s="107">
        <f t="shared" si="51"/>
        <v>2</v>
      </c>
      <c r="I100" s="145">
        <f t="shared" si="52"/>
        <v>0</v>
      </c>
      <c r="J100" s="111">
        <f t="shared" si="53"/>
        <v>440000</v>
      </c>
      <c r="K100" s="112">
        <f t="shared" si="54"/>
        <v>0</v>
      </c>
      <c r="L100" s="132">
        <v>6</v>
      </c>
      <c r="M100" s="119">
        <f t="shared" si="55"/>
        <v>1320000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s="4" customFormat="1" ht="31.5" customHeight="1">
      <c r="A101" s="13"/>
      <c r="B101" s="161">
        <v>3.08</v>
      </c>
      <c r="C101" s="88" t="s">
        <v>128</v>
      </c>
      <c r="D101" s="89" t="s">
        <v>13</v>
      </c>
      <c r="E101" s="90">
        <v>5</v>
      </c>
      <c r="F101" s="80">
        <v>18500</v>
      </c>
      <c r="G101" s="156">
        <f t="shared" si="50"/>
        <v>92500</v>
      </c>
      <c r="H101" s="107">
        <f t="shared" si="51"/>
        <v>0</v>
      </c>
      <c r="I101" s="145">
        <f t="shared" si="52"/>
        <v>1</v>
      </c>
      <c r="J101" s="111">
        <f t="shared" si="53"/>
        <v>0</v>
      </c>
      <c r="K101" s="112">
        <f t="shared" si="54"/>
        <v>18500</v>
      </c>
      <c r="L101" s="132">
        <v>6</v>
      </c>
      <c r="M101" s="119">
        <f t="shared" si="55"/>
        <v>111000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s="4" customFormat="1" ht="27.75" customHeight="1">
      <c r="A102" s="13"/>
      <c r="B102" s="161">
        <v>3.09</v>
      </c>
      <c r="C102" s="88" t="s">
        <v>129</v>
      </c>
      <c r="D102" s="89" t="s">
        <v>13</v>
      </c>
      <c r="E102" s="90">
        <v>5</v>
      </c>
      <c r="F102" s="80">
        <v>20000</v>
      </c>
      <c r="G102" s="156">
        <f t="shared" si="50"/>
        <v>100000</v>
      </c>
      <c r="H102" s="107">
        <f t="shared" si="51"/>
        <v>0</v>
      </c>
      <c r="I102" s="145">
        <f t="shared" si="52"/>
        <v>1</v>
      </c>
      <c r="J102" s="111">
        <f t="shared" si="53"/>
        <v>0</v>
      </c>
      <c r="K102" s="112">
        <f t="shared" si="54"/>
        <v>20000</v>
      </c>
      <c r="L102" s="132">
        <v>6</v>
      </c>
      <c r="M102" s="119">
        <f t="shared" si="55"/>
        <v>120000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s="4" customFormat="1" ht="22.5" customHeight="1">
      <c r="A103" s="13"/>
      <c r="B103" s="161">
        <v>3.1</v>
      </c>
      <c r="C103" s="88" t="s">
        <v>106</v>
      </c>
      <c r="D103" s="89" t="s">
        <v>13</v>
      </c>
      <c r="E103" s="90">
        <v>1</v>
      </c>
      <c r="F103" s="80">
        <v>327500</v>
      </c>
      <c r="G103" s="156">
        <f t="shared" si="50"/>
        <v>327500</v>
      </c>
      <c r="H103" s="107">
        <f t="shared" si="51"/>
        <v>0</v>
      </c>
      <c r="I103" s="145">
        <f t="shared" si="52"/>
        <v>0</v>
      </c>
      <c r="J103" s="111">
        <f t="shared" si="53"/>
        <v>0</v>
      </c>
      <c r="K103" s="112">
        <f t="shared" si="54"/>
        <v>0</v>
      </c>
      <c r="L103" s="132">
        <v>1</v>
      </c>
      <c r="M103" s="119">
        <f t="shared" si="55"/>
        <v>327500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s="4" customFormat="1" ht="37.5" customHeight="1">
      <c r="A104" s="13"/>
      <c r="B104" s="161">
        <v>3.11</v>
      </c>
      <c r="C104" s="88" t="s">
        <v>107</v>
      </c>
      <c r="D104" s="89" t="s">
        <v>13</v>
      </c>
      <c r="E104" s="90">
        <v>1</v>
      </c>
      <c r="F104" s="80">
        <v>70500</v>
      </c>
      <c r="G104" s="156">
        <f t="shared" si="50"/>
        <v>70500</v>
      </c>
      <c r="H104" s="107">
        <f t="shared" si="51"/>
        <v>0</v>
      </c>
      <c r="I104" s="145">
        <f t="shared" si="52"/>
        <v>0</v>
      </c>
      <c r="J104" s="111">
        <f t="shared" si="53"/>
        <v>0</v>
      </c>
      <c r="K104" s="112">
        <f t="shared" si="54"/>
        <v>0</v>
      </c>
      <c r="L104" s="132">
        <v>1</v>
      </c>
      <c r="M104" s="119">
        <f t="shared" si="55"/>
        <v>70500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s="4" customFormat="1" ht="22.5" customHeight="1">
      <c r="A105" s="13"/>
      <c r="B105" s="161">
        <v>3.12</v>
      </c>
      <c r="C105" s="88" t="s">
        <v>108</v>
      </c>
      <c r="D105" s="89" t="s">
        <v>13</v>
      </c>
      <c r="E105" s="90">
        <v>10</v>
      </c>
      <c r="F105" s="80">
        <v>11625</v>
      </c>
      <c r="G105" s="156">
        <f t="shared" si="50"/>
        <v>116250</v>
      </c>
      <c r="H105" s="107">
        <f t="shared" si="51"/>
        <v>0</v>
      </c>
      <c r="I105" s="145">
        <f t="shared" si="52"/>
        <v>0</v>
      </c>
      <c r="J105" s="111">
        <f t="shared" si="53"/>
        <v>0</v>
      </c>
      <c r="K105" s="112">
        <f t="shared" si="54"/>
        <v>0</v>
      </c>
      <c r="L105" s="132">
        <v>10</v>
      </c>
      <c r="M105" s="119">
        <f t="shared" si="55"/>
        <v>116250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s="4" customFormat="1" ht="30" customHeight="1">
      <c r="A106" s="13"/>
      <c r="B106" s="161">
        <v>3.13</v>
      </c>
      <c r="C106" s="88" t="s">
        <v>109</v>
      </c>
      <c r="D106" s="89" t="s">
        <v>13</v>
      </c>
      <c r="E106" s="90">
        <v>10</v>
      </c>
      <c r="F106" s="80">
        <v>19925</v>
      </c>
      <c r="G106" s="156">
        <f t="shared" si="50"/>
        <v>199250</v>
      </c>
      <c r="H106" s="107">
        <f t="shared" si="51"/>
        <v>0</v>
      </c>
      <c r="I106" s="145">
        <f t="shared" si="52"/>
        <v>0</v>
      </c>
      <c r="J106" s="111">
        <f t="shared" si="53"/>
        <v>0</v>
      </c>
      <c r="K106" s="112">
        <f t="shared" si="54"/>
        <v>0</v>
      </c>
      <c r="L106" s="132">
        <v>10</v>
      </c>
      <c r="M106" s="119">
        <f t="shared" si="55"/>
        <v>199250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s="4" customFormat="1" ht="22.5" customHeight="1">
      <c r="A107" s="13"/>
      <c r="B107" s="161">
        <v>3.14</v>
      </c>
      <c r="C107" s="88" t="s">
        <v>110</v>
      </c>
      <c r="D107" s="89" t="s">
        <v>13</v>
      </c>
      <c r="E107" s="90">
        <v>10</v>
      </c>
      <c r="F107" s="80">
        <v>16525</v>
      </c>
      <c r="G107" s="156">
        <f t="shared" si="50"/>
        <v>165250</v>
      </c>
      <c r="H107" s="107">
        <f t="shared" si="51"/>
        <v>0</v>
      </c>
      <c r="I107" s="145">
        <f t="shared" si="52"/>
        <v>0</v>
      </c>
      <c r="J107" s="111">
        <f t="shared" si="53"/>
        <v>0</v>
      </c>
      <c r="K107" s="112">
        <f t="shared" si="54"/>
        <v>0</v>
      </c>
      <c r="L107" s="132">
        <v>10</v>
      </c>
      <c r="M107" s="119">
        <f t="shared" si="55"/>
        <v>165250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s="4" customFormat="1" ht="22.5" customHeight="1">
      <c r="A108" s="13"/>
      <c r="B108" s="161">
        <v>3.15</v>
      </c>
      <c r="C108" s="88" t="s">
        <v>111</v>
      </c>
      <c r="D108" s="89" t="s">
        <v>14</v>
      </c>
      <c r="E108" s="90">
        <v>15</v>
      </c>
      <c r="F108" s="95">
        <v>29400</v>
      </c>
      <c r="G108" s="156">
        <f t="shared" si="50"/>
        <v>441000</v>
      </c>
      <c r="H108" s="107">
        <f t="shared" si="51"/>
        <v>0</v>
      </c>
      <c r="I108" s="145">
        <f t="shared" si="52"/>
        <v>0</v>
      </c>
      <c r="J108" s="111">
        <f t="shared" si="53"/>
        <v>0</v>
      </c>
      <c r="K108" s="112">
        <f t="shared" si="54"/>
        <v>0</v>
      </c>
      <c r="L108" s="132">
        <v>15</v>
      </c>
      <c r="M108" s="119">
        <f t="shared" si="55"/>
        <v>441000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s="4" customFormat="1" ht="22.5" customHeight="1">
      <c r="A109" s="13"/>
      <c r="B109" s="161">
        <v>3.16</v>
      </c>
      <c r="C109" s="88" t="s">
        <v>112</v>
      </c>
      <c r="D109" s="89" t="s">
        <v>14</v>
      </c>
      <c r="E109" s="90">
        <v>130</v>
      </c>
      <c r="F109" s="95">
        <v>7150</v>
      </c>
      <c r="G109" s="156">
        <f t="shared" si="50"/>
        <v>929500</v>
      </c>
      <c r="H109" s="107">
        <f t="shared" si="51"/>
        <v>0</v>
      </c>
      <c r="I109" s="145">
        <f t="shared" si="52"/>
        <v>0</v>
      </c>
      <c r="J109" s="111">
        <f t="shared" si="53"/>
        <v>0</v>
      </c>
      <c r="K109" s="112">
        <f t="shared" si="54"/>
        <v>0</v>
      </c>
      <c r="L109" s="132">
        <v>130</v>
      </c>
      <c r="M109" s="119">
        <f t="shared" si="55"/>
        <v>929500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s="4" customFormat="1" ht="22.5" customHeight="1">
      <c r="A110" s="13"/>
      <c r="B110" s="161">
        <v>3.17</v>
      </c>
      <c r="C110" s="88" t="s">
        <v>113</v>
      </c>
      <c r="D110" s="89" t="s">
        <v>14</v>
      </c>
      <c r="E110" s="90">
        <v>130</v>
      </c>
      <c r="F110" s="95">
        <v>7100</v>
      </c>
      <c r="G110" s="156">
        <f t="shared" si="50"/>
        <v>923000</v>
      </c>
      <c r="H110" s="107">
        <f t="shared" si="51"/>
        <v>0</v>
      </c>
      <c r="I110" s="145">
        <f t="shared" si="52"/>
        <v>0</v>
      </c>
      <c r="J110" s="111">
        <f t="shared" si="53"/>
        <v>0</v>
      </c>
      <c r="K110" s="112">
        <f t="shared" si="54"/>
        <v>0</v>
      </c>
      <c r="L110" s="132">
        <v>130</v>
      </c>
      <c r="M110" s="119">
        <f t="shared" si="55"/>
        <v>923000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s="4" customFormat="1" ht="72.75" customHeight="1">
      <c r="A111" s="13"/>
      <c r="B111" s="161">
        <v>3.18</v>
      </c>
      <c r="C111" s="88" t="s">
        <v>114</v>
      </c>
      <c r="D111" s="89" t="s">
        <v>102</v>
      </c>
      <c r="E111" s="90">
        <v>2</v>
      </c>
      <c r="F111" s="80">
        <v>50000</v>
      </c>
      <c r="G111" s="156">
        <f t="shared" si="50"/>
        <v>100000</v>
      </c>
      <c r="H111" s="107">
        <f t="shared" si="51"/>
        <v>0</v>
      </c>
      <c r="I111" s="145">
        <f t="shared" si="52"/>
        <v>0</v>
      </c>
      <c r="J111" s="111">
        <f t="shared" si="53"/>
        <v>0</v>
      </c>
      <c r="K111" s="112">
        <f t="shared" si="54"/>
        <v>0</v>
      </c>
      <c r="L111" s="132">
        <v>2</v>
      </c>
      <c r="M111" s="119">
        <f t="shared" si="55"/>
        <v>100000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s="4" customFormat="1" ht="22.5" customHeight="1">
      <c r="A112" s="13"/>
      <c r="B112" s="162">
        <v>4</v>
      </c>
      <c r="C112" s="84" t="s">
        <v>115</v>
      </c>
      <c r="D112" s="91"/>
      <c r="E112" s="86"/>
      <c r="F112" s="87"/>
      <c r="G112" s="160"/>
      <c r="H112" s="115"/>
      <c r="I112" s="116"/>
      <c r="J112" s="115"/>
      <c r="K112" s="116"/>
      <c r="L112" s="115"/>
      <c r="M112" s="116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s="4" customFormat="1" ht="22.5" customHeight="1">
      <c r="A113" s="13"/>
      <c r="B113" s="161">
        <v>4.01</v>
      </c>
      <c r="C113" s="78" t="s">
        <v>130</v>
      </c>
      <c r="D113" s="73" t="s">
        <v>6</v>
      </c>
      <c r="E113" s="83">
        <v>45</v>
      </c>
      <c r="F113" s="93">
        <v>30100</v>
      </c>
      <c r="G113" s="156">
        <f>E113*F113</f>
        <v>1354500</v>
      </c>
      <c r="H113" s="107">
        <f t="shared" ref="H113:H117" si="56">+IF(L113&gt;E113,0,E113-L113)</f>
        <v>0</v>
      </c>
      <c r="I113" s="145">
        <f t="shared" ref="I113:I117" si="57">+IF(L113&gt;E113,L113-E113,0)</f>
        <v>0</v>
      </c>
      <c r="J113" s="111">
        <f t="shared" ref="J113:J117" si="58">+H113*F113</f>
        <v>0</v>
      </c>
      <c r="K113" s="112">
        <f t="shared" ref="K113:K117" si="59">+I113*F113</f>
        <v>0</v>
      </c>
      <c r="L113" s="132">
        <v>45</v>
      </c>
      <c r="M113" s="119">
        <f t="shared" ref="M113:M117" si="60">L113*F113</f>
        <v>1354500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s="4" customFormat="1" ht="22.5" customHeight="1">
      <c r="A114" s="13"/>
      <c r="B114" s="161">
        <v>4.0199999999999996</v>
      </c>
      <c r="C114" s="88" t="s">
        <v>118</v>
      </c>
      <c r="D114" s="73" t="s">
        <v>14</v>
      </c>
      <c r="E114" s="83">
        <f>E113</f>
        <v>45</v>
      </c>
      <c r="F114" s="80">
        <v>22700</v>
      </c>
      <c r="G114" s="156">
        <f>E114*F114</f>
        <v>1021500</v>
      </c>
      <c r="H114" s="107">
        <f t="shared" si="56"/>
        <v>0</v>
      </c>
      <c r="I114" s="145">
        <f t="shared" si="57"/>
        <v>35</v>
      </c>
      <c r="J114" s="111">
        <f t="shared" si="58"/>
        <v>0</v>
      </c>
      <c r="K114" s="112">
        <f t="shared" si="59"/>
        <v>794500</v>
      </c>
      <c r="L114" s="132">
        <v>80</v>
      </c>
      <c r="M114" s="119">
        <f t="shared" si="60"/>
        <v>1816000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s="4" customFormat="1" ht="22.5" customHeight="1">
      <c r="A115" s="13"/>
      <c r="B115" s="161">
        <v>4.03</v>
      </c>
      <c r="C115" s="88" t="s">
        <v>119</v>
      </c>
      <c r="D115" s="73" t="s">
        <v>6</v>
      </c>
      <c r="E115" s="83">
        <v>60</v>
      </c>
      <c r="F115" s="80">
        <v>20250</v>
      </c>
      <c r="G115" s="156">
        <f>E115*F115</f>
        <v>1215000</v>
      </c>
      <c r="H115" s="107">
        <f t="shared" si="56"/>
        <v>40</v>
      </c>
      <c r="I115" s="145">
        <f t="shared" si="57"/>
        <v>0</v>
      </c>
      <c r="J115" s="111">
        <f t="shared" si="58"/>
        <v>810000</v>
      </c>
      <c r="K115" s="112">
        <f t="shared" si="59"/>
        <v>0</v>
      </c>
      <c r="L115" s="132">
        <v>20</v>
      </c>
      <c r="M115" s="119">
        <f t="shared" si="60"/>
        <v>405000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s="4" customFormat="1" ht="22.5" customHeight="1">
      <c r="A116" s="13"/>
      <c r="B116" s="161">
        <v>4.04</v>
      </c>
      <c r="C116" s="88" t="s">
        <v>120</v>
      </c>
      <c r="D116" s="73" t="s">
        <v>13</v>
      </c>
      <c r="E116" s="83">
        <v>3</v>
      </c>
      <c r="F116" s="80">
        <v>1175000</v>
      </c>
      <c r="G116" s="156">
        <f>E116*F116</f>
        <v>3525000</v>
      </c>
      <c r="H116" s="107">
        <f t="shared" si="56"/>
        <v>0</v>
      </c>
      <c r="I116" s="145">
        <f t="shared" si="57"/>
        <v>0</v>
      </c>
      <c r="J116" s="111">
        <f t="shared" si="58"/>
        <v>0</v>
      </c>
      <c r="K116" s="112">
        <f t="shared" si="59"/>
        <v>0</v>
      </c>
      <c r="L116" s="132">
        <v>3</v>
      </c>
      <c r="M116" s="119">
        <f t="shared" si="60"/>
        <v>3525000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s="4" customFormat="1" ht="22.5" customHeight="1">
      <c r="A117" s="13"/>
      <c r="B117" s="161">
        <v>4.05</v>
      </c>
      <c r="C117" s="88" t="s">
        <v>121</v>
      </c>
      <c r="D117" s="73" t="s">
        <v>13</v>
      </c>
      <c r="E117" s="83">
        <v>3</v>
      </c>
      <c r="F117" s="80">
        <v>392500</v>
      </c>
      <c r="G117" s="156">
        <f>E117*F117</f>
        <v>1177500</v>
      </c>
      <c r="H117" s="107">
        <f t="shared" si="56"/>
        <v>2</v>
      </c>
      <c r="I117" s="145">
        <f t="shared" si="57"/>
        <v>0</v>
      </c>
      <c r="J117" s="111">
        <f t="shared" si="58"/>
        <v>785000</v>
      </c>
      <c r="K117" s="112">
        <f t="shared" si="59"/>
        <v>0</v>
      </c>
      <c r="L117" s="132">
        <v>1</v>
      </c>
      <c r="M117" s="119">
        <f t="shared" si="60"/>
        <v>392500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s="4" customFormat="1" ht="22.5" customHeight="1">
      <c r="A118" s="13"/>
      <c r="B118" s="162"/>
      <c r="C118" s="84" t="s">
        <v>172</v>
      </c>
      <c r="D118" s="91"/>
      <c r="E118" s="86"/>
      <c r="F118" s="87"/>
      <c r="G118" s="160"/>
      <c r="H118" s="115"/>
      <c r="I118" s="116"/>
      <c r="J118" s="115"/>
      <c r="K118" s="116"/>
      <c r="L118" s="115"/>
      <c r="M118" s="116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s="4" customFormat="1" ht="22.5" customHeight="1">
      <c r="A119" s="13"/>
      <c r="B119" s="154">
        <v>2.1</v>
      </c>
      <c r="C119" s="78" t="s">
        <v>91</v>
      </c>
      <c r="D119" s="73" t="s">
        <v>6</v>
      </c>
      <c r="E119" s="83"/>
      <c r="F119" s="120">
        <v>126055</v>
      </c>
      <c r="G119" s="159"/>
      <c r="H119" s="107">
        <f t="shared" ref="H119:H121" si="61">+IF(L119&gt;E119,0,E119-L119)</f>
        <v>0</v>
      </c>
      <c r="I119" s="145">
        <f t="shared" ref="I119:I120" si="62">+IF(L119&gt;E119,L119-E119,0)</f>
        <v>6</v>
      </c>
      <c r="J119" s="111">
        <f t="shared" ref="J119:J121" si="63">+H119*F119</f>
        <v>0</v>
      </c>
      <c r="K119" s="112">
        <f t="shared" ref="K119:K121" si="64">+I119*F119</f>
        <v>756330</v>
      </c>
      <c r="L119" s="132">
        <v>6</v>
      </c>
      <c r="M119" s="119">
        <f t="shared" ref="M119:M121" si="65">L119*F119</f>
        <v>756330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s="4" customFormat="1" ht="22.5" customHeight="1">
      <c r="A120" s="13"/>
      <c r="B120" s="161">
        <v>1.8</v>
      </c>
      <c r="C120" s="88" t="str">
        <f>+C143</f>
        <v>Desmonte de luminaria</v>
      </c>
      <c r="D120" s="73" t="str">
        <f>+D143</f>
        <v>UND</v>
      </c>
      <c r="E120" s="83"/>
      <c r="F120" s="80">
        <v>10750</v>
      </c>
      <c r="G120" s="156"/>
      <c r="H120" s="107">
        <f t="shared" si="61"/>
        <v>0</v>
      </c>
      <c r="I120" s="145">
        <f t="shared" si="62"/>
        <v>8</v>
      </c>
      <c r="J120" s="111">
        <f t="shared" si="63"/>
        <v>0</v>
      </c>
      <c r="K120" s="112">
        <f t="shared" si="64"/>
        <v>86000</v>
      </c>
      <c r="L120" s="132">
        <v>8</v>
      </c>
      <c r="M120" s="119">
        <f t="shared" si="65"/>
        <v>86000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s="4" customFormat="1" ht="22.5" customHeight="1">
      <c r="A121" s="13"/>
      <c r="B121" s="161">
        <v>1.2</v>
      </c>
      <c r="C121" s="88" t="s">
        <v>124</v>
      </c>
      <c r="D121" s="73" t="s">
        <v>138</v>
      </c>
      <c r="E121" s="83"/>
      <c r="F121" s="80">
        <v>22500</v>
      </c>
      <c r="G121" s="159"/>
      <c r="H121" s="107">
        <f t="shared" si="61"/>
        <v>0</v>
      </c>
      <c r="I121" s="145">
        <v>8</v>
      </c>
      <c r="J121" s="111">
        <f t="shared" si="63"/>
        <v>0</v>
      </c>
      <c r="K121" s="112">
        <f t="shared" si="64"/>
        <v>180000</v>
      </c>
      <c r="L121" s="132">
        <v>8</v>
      </c>
      <c r="M121" s="119">
        <f t="shared" si="65"/>
        <v>180000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s="4" customFormat="1" ht="22.5" customHeight="1">
      <c r="A122" s="13"/>
      <c r="B122" s="162" t="s">
        <v>175</v>
      </c>
      <c r="C122" s="84" t="s">
        <v>145</v>
      </c>
      <c r="D122" s="91"/>
      <c r="E122" s="86"/>
      <c r="F122" s="87"/>
      <c r="G122" s="160"/>
      <c r="H122" s="115"/>
      <c r="I122" s="116"/>
      <c r="J122" s="115"/>
      <c r="K122" s="116"/>
      <c r="L122" s="115"/>
      <c r="M122" s="116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s="4" customFormat="1" ht="17.25">
      <c r="A123" s="13"/>
      <c r="B123" s="161" t="str">
        <f>+B66</f>
        <v>INP 1</v>
      </c>
      <c r="C123" s="88" t="str">
        <f>+C66</f>
        <v>Desmonte de cielo raso en drywall</v>
      </c>
      <c r="D123" s="73" t="s">
        <v>6</v>
      </c>
      <c r="E123" s="83"/>
      <c r="F123" s="80">
        <v>19890</v>
      </c>
      <c r="G123" s="156"/>
      <c r="H123" s="107">
        <f t="shared" ref="H123:H132" si="66">+IF(L123&gt;E123,0,E123-L123)</f>
        <v>0</v>
      </c>
      <c r="I123" s="145">
        <f t="shared" ref="I123:I132" si="67">+IF(L123&gt;E123,L123-E123,0)</f>
        <v>18</v>
      </c>
      <c r="J123" s="111">
        <f t="shared" ref="J123:J132" si="68">+H123*F123</f>
        <v>0</v>
      </c>
      <c r="K123" s="112">
        <f t="shared" ref="K123:K132" si="69">+I123*F123</f>
        <v>358020</v>
      </c>
      <c r="L123" s="132">
        <v>18</v>
      </c>
      <c r="M123" s="119">
        <f t="shared" ref="M123:M132" si="70">L123*F123</f>
        <v>358020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s="4" customFormat="1" ht="17.25">
      <c r="A124" s="13"/>
      <c r="B124" s="161" t="str">
        <f>+B67</f>
        <v>INP 2</v>
      </c>
      <c r="C124" s="88" t="str">
        <f>+C67</f>
        <v>Anulacion de puntos hidraulicos y sanitarios existentes</v>
      </c>
      <c r="D124" s="73" t="s">
        <v>13</v>
      </c>
      <c r="E124" s="83"/>
      <c r="F124" s="80">
        <v>18970</v>
      </c>
      <c r="G124" s="156"/>
      <c r="H124" s="107">
        <f t="shared" si="66"/>
        <v>0</v>
      </c>
      <c r="I124" s="145">
        <f t="shared" si="67"/>
        <v>9</v>
      </c>
      <c r="J124" s="111">
        <f t="shared" si="68"/>
        <v>0</v>
      </c>
      <c r="K124" s="112">
        <f t="shared" si="69"/>
        <v>170730</v>
      </c>
      <c r="L124" s="132">
        <v>9</v>
      </c>
      <c r="M124" s="119">
        <f t="shared" si="70"/>
        <v>170730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s="4" customFormat="1" ht="25.5">
      <c r="A125" s="13"/>
      <c r="B125" s="161" t="str">
        <f t="shared" ref="B125:C128" si="71">+B72</f>
        <v>INP 7</v>
      </c>
      <c r="C125" s="88" t="str">
        <f t="shared" si="71"/>
        <v xml:space="preserve">Suministro e instalacion de cielo raso en drywall, incluye estructura para instalacion </v>
      </c>
      <c r="D125" s="73" t="s">
        <v>6</v>
      </c>
      <c r="E125" s="83"/>
      <c r="F125" s="101">
        <f>+'APU NP7'!M56</f>
        <v>67376</v>
      </c>
      <c r="G125" s="156"/>
      <c r="H125" s="107">
        <f t="shared" si="66"/>
        <v>0</v>
      </c>
      <c r="I125" s="145">
        <f t="shared" si="67"/>
        <v>19</v>
      </c>
      <c r="J125" s="111">
        <f t="shared" si="68"/>
        <v>0</v>
      </c>
      <c r="K125" s="112">
        <f t="shared" si="69"/>
        <v>1280144</v>
      </c>
      <c r="L125" s="132">
        <v>19</v>
      </c>
      <c r="M125" s="119">
        <f t="shared" si="70"/>
        <v>1280144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s="4" customFormat="1" ht="17.25">
      <c r="A126" s="13"/>
      <c r="B126" s="161" t="str">
        <f t="shared" si="71"/>
        <v>INP 8</v>
      </c>
      <c r="C126" s="88" t="str">
        <f t="shared" si="71"/>
        <v>Pañete liso 1:4 para interiores con altura hasta 3,00 mts</v>
      </c>
      <c r="D126" s="73" t="s">
        <v>6</v>
      </c>
      <c r="E126" s="83"/>
      <c r="F126" s="101">
        <f>+'APU NP8'!M57</f>
        <v>23210</v>
      </c>
      <c r="G126" s="156"/>
      <c r="H126" s="107">
        <f t="shared" si="66"/>
        <v>0</v>
      </c>
      <c r="I126" s="145">
        <f t="shared" si="67"/>
        <v>10.6</v>
      </c>
      <c r="J126" s="111">
        <f t="shared" si="68"/>
        <v>0</v>
      </c>
      <c r="K126" s="112">
        <f t="shared" si="69"/>
        <v>246026</v>
      </c>
      <c r="L126" s="132">
        <v>10.6</v>
      </c>
      <c r="M126" s="119">
        <f t="shared" si="70"/>
        <v>246026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s="4" customFormat="1" ht="25.5">
      <c r="A127" s="13"/>
      <c r="B127" s="161" t="str">
        <f t="shared" si="71"/>
        <v>INP 9</v>
      </c>
      <c r="C127" s="88" t="str">
        <f t="shared" si="71"/>
        <v xml:space="preserve">Suministro e instalacion de aire acondicionado 12.000 btu incluye accesorios </v>
      </c>
      <c r="D127" s="73" t="str">
        <f>+D124</f>
        <v>UND</v>
      </c>
      <c r="E127" s="83"/>
      <c r="F127" s="101">
        <v>1829535</v>
      </c>
      <c r="G127" s="156"/>
      <c r="H127" s="107">
        <f t="shared" si="66"/>
        <v>0</v>
      </c>
      <c r="I127" s="145">
        <f t="shared" si="67"/>
        <v>2</v>
      </c>
      <c r="J127" s="111">
        <f t="shared" si="68"/>
        <v>0</v>
      </c>
      <c r="K127" s="112">
        <f t="shared" si="69"/>
        <v>3659070</v>
      </c>
      <c r="L127" s="132">
        <v>2</v>
      </c>
      <c r="M127" s="119">
        <f t="shared" si="70"/>
        <v>3659070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s="4" customFormat="1" ht="27.75" customHeight="1">
      <c r="A128" s="13"/>
      <c r="B128" s="161" t="str">
        <f t="shared" si="71"/>
        <v>INP 10</v>
      </c>
      <c r="C128" s="88" t="str">
        <f t="shared" si="71"/>
        <v>Suministro e instalacion de interruptor sencillo incluye accesorios</v>
      </c>
      <c r="D128" s="73" t="s">
        <v>13</v>
      </c>
      <c r="E128" s="83"/>
      <c r="F128" s="93">
        <f>+'APU NP10'!M56</f>
        <v>8151</v>
      </c>
      <c r="G128" s="156"/>
      <c r="H128" s="107">
        <f t="shared" si="66"/>
        <v>0</v>
      </c>
      <c r="I128" s="145">
        <f t="shared" si="67"/>
        <v>2</v>
      </c>
      <c r="J128" s="111">
        <f t="shared" si="68"/>
        <v>0</v>
      </c>
      <c r="K128" s="112">
        <f t="shared" si="69"/>
        <v>16302</v>
      </c>
      <c r="L128" s="132">
        <v>2</v>
      </c>
      <c r="M128" s="119">
        <f t="shared" si="70"/>
        <v>16302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s="4" customFormat="1" ht="25.5">
      <c r="A129" s="13"/>
      <c r="B129" s="161" t="s">
        <v>156</v>
      </c>
      <c r="C129" s="88" t="s">
        <v>170</v>
      </c>
      <c r="D129" s="73" t="s">
        <v>13</v>
      </c>
      <c r="E129" s="83"/>
      <c r="F129" s="93">
        <f>+F76</f>
        <v>165524</v>
      </c>
      <c r="G129" s="156"/>
      <c r="H129" s="107">
        <f t="shared" si="66"/>
        <v>0</v>
      </c>
      <c r="I129" s="145">
        <f t="shared" si="67"/>
        <v>1</v>
      </c>
      <c r="J129" s="111">
        <f t="shared" si="68"/>
        <v>0</v>
      </c>
      <c r="K129" s="112">
        <f t="shared" si="69"/>
        <v>165524</v>
      </c>
      <c r="L129" s="132">
        <v>1</v>
      </c>
      <c r="M129" s="119">
        <f t="shared" si="70"/>
        <v>165524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s="4" customFormat="1" ht="25.5">
      <c r="A130" s="13"/>
      <c r="B130" s="161" t="s">
        <v>162</v>
      </c>
      <c r="C130" s="88" t="s">
        <v>171</v>
      </c>
      <c r="D130" s="73" t="s">
        <v>14</v>
      </c>
      <c r="E130" s="83"/>
      <c r="F130" s="93">
        <f>+F77</f>
        <v>71104</v>
      </c>
      <c r="G130" s="156"/>
      <c r="H130" s="107">
        <f t="shared" si="66"/>
        <v>0</v>
      </c>
      <c r="I130" s="145">
        <f t="shared" si="67"/>
        <v>18</v>
      </c>
      <c r="J130" s="111">
        <f t="shared" si="68"/>
        <v>0</v>
      </c>
      <c r="K130" s="112">
        <f t="shared" si="69"/>
        <v>1279872</v>
      </c>
      <c r="L130" s="132">
        <v>18</v>
      </c>
      <c r="M130" s="119">
        <f t="shared" si="70"/>
        <v>1279872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s="4" customFormat="1" ht="25.5">
      <c r="A131" s="13"/>
      <c r="B131" s="161" t="s">
        <v>158</v>
      </c>
      <c r="C131" s="88" t="s">
        <v>183</v>
      </c>
      <c r="D131" s="73" t="s">
        <v>13</v>
      </c>
      <c r="E131" s="83"/>
      <c r="F131" s="93">
        <f>+F78</f>
        <v>67052</v>
      </c>
      <c r="G131" s="156"/>
      <c r="H131" s="107">
        <f t="shared" si="66"/>
        <v>0</v>
      </c>
      <c r="I131" s="145">
        <f t="shared" si="67"/>
        <v>3</v>
      </c>
      <c r="J131" s="111">
        <f t="shared" si="68"/>
        <v>0</v>
      </c>
      <c r="K131" s="112">
        <f t="shared" si="69"/>
        <v>201156</v>
      </c>
      <c r="L131" s="132">
        <v>3</v>
      </c>
      <c r="M131" s="119">
        <f t="shared" si="70"/>
        <v>201156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s="4" customFormat="1" ht="49.5" customHeight="1">
      <c r="A132" s="13"/>
      <c r="B132" s="154" t="s">
        <v>157</v>
      </c>
      <c r="C132" s="88" t="s">
        <v>182</v>
      </c>
      <c r="D132" s="73"/>
      <c r="E132" s="83"/>
      <c r="F132" s="93">
        <f>+F191</f>
        <v>20729</v>
      </c>
      <c r="G132" s="156"/>
      <c r="H132" s="107">
        <f t="shared" si="66"/>
        <v>0</v>
      </c>
      <c r="I132" s="145">
        <f t="shared" si="67"/>
        <v>16</v>
      </c>
      <c r="J132" s="111">
        <f t="shared" si="68"/>
        <v>0</v>
      </c>
      <c r="K132" s="112">
        <f t="shared" si="69"/>
        <v>331664</v>
      </c>
      <c r="L132" s="132">
        <v>16</v>
      </c>
      <c r="M132" s="119">
        <f t="shared" si="70"/>
        <v>331664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s="4" customFormat="1" ht="22.5" customHeight="1">
      <c r="A133" s="13"/>
      <c r="B133" s="189" t="s">
        <v>131</v>
      </c>
      <c r="C133" s="190"/>
      <c r="D133" s="190"/>
      <c r="E133" s="191"/>
      <c r="F133" s="87"/>
      <c r="G133" s="166"/>
      <c r="H133" s="115"/>
      <c r="I133" s="116"/>
      <c r="J133" s="115"/>
      <c r="K133" s="116"/>
      <c r="L133" s="121"/>
      <c r="M133" s="116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s="4" customFormat="1" ht="22.5" customHeight="1">
      <c r="A134" s="13"/>
      <c r="B134" s="214" t="s">
        <v>132</v>
      </c>
      <c r="C134" s="215"/>
      <c r="D134" s="215"/>
      <c r="E134" s="216"/>
      <c r="F134" s="92"/>
      <c r="G134" s="167"/>
      <c r="H134" s="117"/>
      <c r="I134" s="118"/>
      <c r="J134" s="117"/>
      <c r="K134" s="118"/>
      <c r="L134" s="135"/>
      <c r="M134" s="118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s="4" customFormat="1" ht="22.5" customHeight="1">
      <c r="A135" s="13"/>
      <c r="B135" s="126">
        <v>1</v>
      </c>
      <c r="C135" s="84" t="s">
        <v>82</v>
      </c>
      <c r="D135" s="85"/>
      <c r="E135" s="86"/>
      <c r="F135" s="87"/>
      <c r="G135" s="160"/>
      <c r="H135" s="115"/>
      <c r="I135" s="116"/>
      <c r="J135" s="115"/>
      <c r="K135" s="116"/>
      <c r="L135" s="121"/>
      <c r="M135" s="116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s="4" customFormat="1" ht="22.5" customHeight="1">
      <c r="A136" s="13"/>
      <c r="B136" s="154">
        <v>1.1000000000000001</v>
      </c>
      <c r="C136" s="88" t="s">
        <v>83</v>
      </c>
      <c r="D136" s="73" t="s">
        <v>6</v>
      </c>
      <c r="E136" s="83">
        <v>25</v>
      </c>
      <c r="F136" s="80">
        <v>22900</v>
      </c>
      <c r="G136" s="156">
        <f t="shared" ref="G136:G142" si="72">E136*F136</f>
        <v>572500</v>
      </c>
      <c r="H136" s="107">
        <f t="shared" ref="H136:H143" si="73">+IF(L136&gt;E136,0,E136-L136)</f>
        <v>15</v>
      </c>
      <c r="I136" s="145">
        <f t="shared" ref="I136:I143" si="74">+IF(L136&gt;E136,L136-E136,0)</f>
        <v>0</v>
      </c>
      <c r="J136" s="111">
        <f t="shared" ref="J136:J143" si="75">+H136*F136</f>
        <v>343500</v>
      </c>
      <c r="K136" s="112">
        <f t="shared" ref="K136:K143" si="76">+I136*F136</f>
        <v>0</v>
      </c>
      <c r="L136" s="132">
        <v>10</v>
      </c>
      <c r="M136" s="119">
        <f t="shared" ref="M136:M143" si="77">L136*F136</f>
        <v>229000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s="4" customFormat="1" ht="22.5" customHeight="1">
      <c r="A137" s="13"/>
      <c r="B137" s="154">
        <v>1.2</v>
      </c>
      <c r="C137" s="88" t="s">
        <v>124</v>
      </c>
      <c r="D137" s="73" t="s">
        <v>6</v>
      </c>
      <c r="E137" s="83">
        <v>15</v>
      </c>
      <c r="F137" s="80">
        <v>22500</v>
      </c>
      <c r="G137" s="156">
        <f t="shared" si="72"/>
        <v>337500</v>
      </c>
      <c r="H137" s="107">
        <f t="shared" si="73"/>
        <v>5</v>
      </c>
      <c r="I137" s="145">
        <f t="shared" si="74"/>
        <v>0</v>
      </c>
      <c r="J137" s="111">
        <f t="shared" si="75"/>
        <v>112500</v>
      </c>
      <c r="K137" s="112">
        <f t="shared" si="76"/>
        <v>0</v>
      </c>
      <c r="L137" s="132">
        <v>10</v>
      </c>
      <c r="M137" s="119">
        <f t="shared" si="77"/>
        <v>225000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s="4" customFormat="1" ht="22.5" customHeight="1">
      <c r="A138" s="13"/>
      <c r="B138" s="154">
        <v>1.3</v>
      </c>
      <c r="C138" s="88" t="s">
        <v>125</v>
      </c>
      <c r="D138" s="73" t="s">
        <v>6</v>
      </c>
      <c r="E138" s="83">
        <v>2</v>
      </c>
      <c r="F138" s="80">
        <v>22900</v>
      </c>
      <c r="G138" s="156">
        <f t="shared" si="72"/>
        <v>45800</v>
      </c>
      <c r="H138" s="107">
        <f t="shared" si="73"/>
        <v>0</v>
      </c>
      <c r="I138" s="145">
        <f t="shared" si="74"/>
        <v>0</v>
      </c>
      <c r="J138" s="111">
        <f t="shared" si="75"/>
        <v>0</v>
      </c>
      <c r="K138" s="112">
        <f t="shared" si="76"/>
        <v>0</v>
      </c>
      <c r="L138" s="132">
        <v>2</v>
      </c>
      <c r="M138" s="119">
        <f t="shared" si="77"/>
        <v>45800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s="4" customFormat="1" ht="22.5" customHeight="1">
      <c r="A139" s="13"/>
      <c r="B139" s="154">
        <v>1.4</v>
      </c>
      <c r="C139" s="88" t="s">
        <v>85</v>
      </c>
      <c r="D139" s="89" t="s">
        <v>13</v>
      </c>
      <c r="E139" s="83">
        <v>1</v>
      </c>
      <c r="F139" s="80">
        <v>30000</v>
      </c>
      <c r="G139" s="156">
        <f t="shared" si="72"/>
        <v>30000</v>
      </c>
      <c r="H139" s="107">
        <f t="shared" si="73"/>
        <v>0</v>
      </c>
      <c r="I139" s="145">
        <f t="shared" si="74"/>
        <v>0</v>
      </c>
      <c r="J139" s="111">
        <f t="shared" si="75"/>
        <v>0</v>
      </c>
      <c r="K139" s="112">
        <f t="shared" si="76"/>
        <v>0</v>
      </c>
      <c r="L139" s="132">
        <v>1</v>
      </c>
      <c r="M139" s="119">
        <f t="shared" si="77"/>
        <v>30000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s="4" customFormat="1" ht="22.5" customHeight="1">
      <c r="A140" s="13"/>
      <c r="B140" s="154">
        <v>1.5</v>
      </c>
      <c r="C140" s="88" t="s">
        <v>86</v>
      </c>
      <c r="D140" s="89" t="s">
        <v>13</v>
      </c>
      <c r="E140" s="83">
        <v>1</v>
      </c>
      <c r="F140" s="80">
        <v>30000</v>
      </c>
      <c r="G140" s="156">
        <f t="shared" si="72"/>
        <v>30000</v>
      </c>
      <c r="H140" s="107">
        <f t="shared" si="73"/>
        <v>0</v>
      </c>
      <c r="I140" s="145">
        <f t="shared" si="74"/>
        <v>0</v>
      </c>
      <c r="J140" s="111">
        <f t="shared" si="75"/>
        <v>0</v>
      </c>
      <c r="K140" s="112">
        <f t="shared" si="76"/>
        <v>0</v>
      </c>
      <c r="L140" s="132">
        <v>1</v>
      </c>
      <c r="M140" s="119">
        <f t="shared" si="77"/>
        <v>30000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s="4" customFormat="1" ht="22.5" customHeight="1">
      <c r="A141" s="13"/>
      <c r="B141" s="154">
        <v>1.6</v>
      </c>
      <c r="C141" s="88" t="s">
        <v>87</v>
      </c>
      <c r="D141" s="89" t="s">
        <v>13</v>
      </c>
      <c r="E141" s="83">
        <v>3</v>
      </c>
      <c r="F141" s="80">
        <v>36400</v>
      </c>
      <c r="G141" s="156">
        <f t="shared" si="72"/>
        <v>109200</v>
      </c>
      <c r="H141" s="107">
        <f t="shared" si="73"/>
        <v>1</v>
      </c>
      <c r="I141" s="145">
        <f t="shared" si="74"/>
        <v>0</v>
      </c>
      <c r="J141" s="111">
        <f t="shared" si="75"/>
        <v>36400</v>
      </c>
      <c r="K141" s="112">
        <f t="shared" si="76"/>
        <v>0</v>
      </c>
      <c r="L141" s="132">
        <v>2</v>
      </c>
      <c r="M141" s="119">
        <f t="shared" si="77"/>
        <v>72800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s="4" customFormat="1" ht="22.5" customHeight="1">
      <c r="A142" s="13"/>
      <c r="B142" s="154">
        <v>1.7</v>
      </c>
      <c r="C142" s="88" t="s">
        <v>126</v>
      </c>
      <c r="D142" s="89" t="s">
        <v>13</v>
      </c>
      <c r="E142" s="83">
        <v>3</v>
      </c>
      <c r="F142" s="80">
        <v>33900</v>
      </c>
      <c r="G142" s="156">
        <f t="shared" si="72"/>
        <v>101700</v>
      </c>
      <c r="H142" s="107">
        <f t="shared" si="73"/>
        <v>2</v>
      </c>
      <c r="I142" s="145">
        <f t="shared" si="74"/>
        <v>0</v>
      </c>
      <c r="J142" s="111">
        <f t="shared" si="75"/>
        <v>67800</v>
      </c>
      <c r="K142" s="112">
        <f t="shared" si="76"/>
        <v>0</v>
      </c>
      <c r="L142" s="132">
        <v>1</v>
      </c>
      <c r="M142" s="119">
        <f t="shared" si="77"/>
        <v>33900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s="4" customFormat="1" ht="22.5" customHeight="1">
      <c r="A143" s="13"/>
      <c r="B143" s="168">
        <v>1.8</v>
      </c>
      <c r="C143" s="88" t="s">
        <v>89</v>
      </c>
      <c r="D143" s="89" t="s">
        <v>13</v>
      </c>
      <c r="E143" s="83">
        <v>5</v>
      </c>
      <c r="F143" s="80">
        <v>10750</v>
      </c>
      <c r="G143" s="156">
        <f>E143*F143</f>
        <v>53750</v>
      </c>
      <c r="H143" s="107">
        <f t="shared" si="73"/>
        <v>0</v>
      </c>
      <c r="I143" s="145">
        <f t="shared" si="74"/>
        <v>0</v>
      </c>
      <c r="J143" s="111">
        <f t="shared" si="75"/>
        <v>0</v>
      </c>
      <c r="K143" s="112">
        <f t="shared" si="76"/>
        <v>0</v>
      </c>
      <c r="L143" s="132">
        <v>5</v>
      </c>
      <c r="M143" s="119">
        <f t="shared" si="77"/>
        <v>53750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s="4" customFormat="1" ht="22.5" customHeight="1">
      <c r="A144" s="13"/>
      <c r="B144" s="126">
        <v>2</v>
      </c>
      <c r="C144" s="84" t="s">
        <v>127</v>
      </c>
      <c r="D144" s="91"/>
      <c r="E144" s="94"/>
      <c r="F144" s="87"/>
      <c r="G144" s="160"/>
      <c r="H144" s="115"/>
      <c r="I144" s="116"/>
      <c r="J144" s="115"/>
      <c r="K144" s="116"/>
      <c r="L144" s="121"/>
      <c r="M144" s="116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s="4" customFormat="1" ht="22.5" customHeight="1">
      <c r="A145" s="13"/>
      <c r="B145" s="154">
        <v>2.1</v>
      </c>
      <c r="C145" s="78" t="s">
        <v>94</v>
      </c>
      <c r="D145" s="73" t="s">
        <v>6</v>
      </c>
      <c r="E145" s="83">
        <f>+E92</f>
        <v>15</v>
      </c>
      <c r="F145" s="81">
        <v>27000</v>
      </c>
      <c r="G145" s="156">
        <f>E145*F145</f>
        <v>405000</v>
      </c>
      <c r="H145" s="107">
        <f t="shared" ref="H145" si="78">+IF(L145&gt;E145,0,E145-L145)</f>
        <v>10</v>
      </c>
      <c r="I145" s="145">
        <f t="shared" ref="I145" si="79">+IF(L145&gt;E145,L145-E145,0)</f>
        <v>0</v>
      </c>
      <c r="J145" s="111">
        <f t="shared" ref="J145" si="80">+H145*F145</f>
        <v>270000</v>
      </c>
      <c r="K145" s="112">
        <f t="shared" ref="K145" si="81">+I145*F145</f>
        <v>0</v>
      </c>
      <c r="L145" s="132">
        <v>5</v>
      </c>
      <c r="M145" s="119">
        <f>L145*F145</f>
        <v>135000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s="4" customFormat="1" ht="22.5" customHeight="1">
      <c r="A146" s="13"/>
      <c r="B146" s="126">
        <v>3</v>
      </c>
      <c r="C146" s="84" t="s">
        <v>95</v>
      </c>
      <c r="D146" s="85"/>
      <c r="E146" s="86"/>
      <c r="F146" s="87"/>
      <c r="G146" s="160"/>
      <c r="H146" s="115"/>
      <c r="I146" s="116"/>
      <c r="J146" s="115"/>
      <c r="K146" s="116"/>
      <c r="L146" s="121"/>
      <c r="M146" s="116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s="4" customFormat="1" ht="32.25" customHeight="1">
      <c r="A147" s="13"/>
      <c r="B147" s="161">
        <v>3.01</v>
      </c>
      <c r="C147" s="88" t="s">
        <v>96</v>
      </c>
      <c r="D147" s="73" t="s">
        <v>14</v>
      </c>
      <c r="E147" s="83">
        <v>5</v>
      </c>
      <c r="F147" s="80">
        <v>22000</v>
      </c>
      <c r="G147" s="156">
        <f t="shared" ref="G147:G164" si="82">E147*F147</f>
        <v>110000</v>
      </c>
      <c r="H147" s="107">
        <f t="shared" ref="H147:H164" si="83">+IF(L147&gt;E147,0,E147-L147)</f>
        <v>0</v>
      </c>
      <c r="I147" s="145">
        <f t="shared" ref="I147:I164" si="84">+IF(L147&gt;E147,L147-E147,0)</f>
        <v>50</v>
      </c>
      <c r="J147" s="111">
        <f t="shared" ref="J147:J164" si="85">+H147*F147</f>
        <v>0</v>
      </c>
      <c r="K147" s="112">
        <f t="shared" ref="K147:K164" si="86">+I147*F147</f>
        <v>1100000</v>
      </c>
      <c r="L147" s="132">
        <v>55</v>
      </c>
      <c r="M147" s="119">
        <f t="shared" ref="M147:M164" si="87">L147*F147</f>
        <v>1210000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s="4" customFormat="1" ht="22.5" customHeight="1">
      <c r="A148" s="13"/>
      <c r="B148" s="161">
        <v>3.02</v>
      </c>
      <c r="C148" s="88" t="s">
        <v>97</v>
      </c>
      <c r="D148" s="73" t="s">
        <v>14</v>
      </c>
      <c r="E148" s="83">
        <v>5</v>
      </c>
      <c r="F148" s="80">
        <v>92500</v>
      </c>
      <c r="G148" s="156">
        <f t="shared" si="82"/>
        <v>462500</v>
      </c>
      <c r="H148" s="107">
        <f t="shared" si="83"/>
        <v>0</v>
      </c>
      <c r="I148" s="145">
        <f t="shared" si="84"/>
        <v>45</v>
      </c>
      <c r="J148" s="111">
        <f t="shared" si="85"/>
        <v>0</v>
      </c>
      <c r="K148" s="112">
        <f t="shared" si="86"/>
        <v>4162500</v>
      </c>
      <c r="L148" s="132">
        <v>50</v>
      </c>
      <c r="M148" s="119">
        <f t="shared" si="87"/>
        <v>4625000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s="4" customFormat="1" ht="22.5" customHeight="1">
      <c r="A149" s="13"/>
      <c r="B149" s="161">
        <v>3.03</v>
      </c>
      <c r="C149" s="88" t="s">
        <v>98</v>
      </c>
      <c r="D149" s="89" t="s">
        <v>13</v>
      </c>
      <c r="E149" s="83">
        <v>3</v>
      </c>
      <c r="F149" s="80">
        <v>109050</v>
      </c>
      <c r="G149" s="156">
        <f t="shared" si="82"/>
        <v>327150</v>
      </c>
      <c r="H149" s="107">
        <f t="shared" si="83"/>
        <v>0</v>
      </c>
      <c r="I149" s="145">
        <f t="shared" si="84"/>
        <v>5</v>
      </c>
      <c r="J149" s="111">
        <f t="shared" si="85"/>
        <v>0</v>
      </c>
      <c r="K149" s="112">
        <f t="shared" si="86"/>
        <v>545250</v>
      </c>
      <c r="L149" s="132">
        <v>8</v>
      </c>
      <c r="M149" s="119">
        <f t="shared" si="87"/>
        <v>872400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s="4" customFormat="1" ht="22.5" customHeight="1">
      <c r="A150" s="13"/>
      <c r="B150" s="161">
        <v>3.04</v>
      </c>
      <c r="C150" s="88" t="s">
        <v>99</v>
      </c>
      <c r="D150" s="89" t="s">
        <v>13</v>
      </c>
      <c r="E150" s="83">
        <v>2</v>
      </c>
      <c r="F150" s="80">
        <v>170000</v>
      </c>
      <c r="G150" s="156">
        <f t="shared" si="82"/>
        <v>340000</v>
      </c>
      <c r="H150" s="107">
        <f t="shared" si="83"/>
        <v>0</v>
      </c>
      <c r="I150" s="145">
        <f t="shared" si="84"/>
        <v>1</v>
      </c>
      <c r="J150" s="111">
        <f t="shared" si="85"/>
        <v>0</v>
      </c>
      <c r="K150" s="112">
        <f t="shared" si="86"/>
        <v>170000</v>
      </c>
      <c r="L150" s="132">
        <v>3</v>
      </c>
      <c r="M150" s="119">
        <f t="shared" si="87"/>
        <v>510000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s="4" customFormat="1" ht="22.5" customHeight="1">
      <c r="A151" s="13"/>
      <c r="B151" s="161">
        <v>3.05</v>
      </c>
      <c r="C151" s="88" t="s">
        <v>100</v>
      </c>
      <c r="D151" s="89" t="s">
        <v>13</v>
      </c>
      <c r="E151" s="83">
        <v>5</v>
      </c>
      <c r="F151" s="80">
        <v>108250</v>
      </c>
      <c r="G151" s="156">
        <f t="shared" si="82"/>
        <v>541250</v>
      </c>
      <c r="H151" s="107">
        <f t="shared" si="83"/>
        <v>0</v>
      </c>
      <c r="I151" s="145">
        <f t="shared" si="84"/>
        <v>10</v>
      </c>
      <c r="J151" s="111">
        <f t="shared" si="85"/>
        <v>0</v>
      </c>
      <c r="K151" s="112">
        <f t="shared" si="86"/>
        <v>1082500</v>
      </c>
      <c r="L151" s="132">
        <v>15</v>
      </c>
      <c r="M151" s="119">
        <f t="shared" si="87"/>
        <v>1623750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s="4" customFormat="1" ht="27.75" customHeight="1">
      <c r="A152" s="13"/>
      <c r="B152" s="161">
        <v>3.06</v>
      </c>
      <c r="C152" s="88" t="s">
        <v>101</v>
      </c>
      <c r="D152" s="73" t="s">
        <v>102</v>
      </c>
      <c r="E152" s="83">
        <v>2</v>
      </c>
      <c r="F152" s="80">
        <v>2500000</v>
      </c>
      <c r="G152" s="156">
        <f t="shared" si="82"/>
        <v>5000000</v>
      </c>
      <c r="H152" s="107">
        <f t="shared" si="83"/>
        <v>2</v>
      </c>
      <c r="I152" s="145">
        <f t="shared" si="84"/>
        <v>0</v>
      </c>
      <c r="J152" s="111">
        <f t="shared" si="85"/>
        <v>5000000</v>
      </c>
      <c r="K152" s="112">
        <f t="shared" si="86"/>
        <v>0</v>
      </c>
      <c r="L152" s="132">
        <v>0</v>
      </c>
      <c r="M152" s="119">
        <f t="shared" si="87"/>
        <v>0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s="4" customFormat="1" ht="31.5" customHeight="1">
      <c r="A153" s="13"/>
      <c r="B153" s="161">
        <v>3.07</v>
      </c>
      <c r="C153" s="88" t="s">
        <v>103</v>
      </c>
      <c r="D153" s="89" t="s">
        <v>13</v>
      </c>
      <c r="E153" s="90">
        <v>8</v>
      </c>
      <c r="F153" s="95">
        <v>220000</v>
      </c>
      <c r="G153" s="156">
        <f t="shared" si="82"/>
        <v>1760000</v>
      </c>
      <c r="H153" s="107">
        <f t="shared" si="83"/>
        <v>0</v>
      </c>
      <c r="I153" s="145">
        <f t="shared" si="84"/>
        <v>0</v>
      </c>
      <c r="J153" s="111">
        <f t="shared" si="85"/>
        <v>0</v>
      </c>
      <c r="K153" s="112">
        <f t="shared" si="86"/>
        <v>0</v>
      </c>
      <c r="L153" s="132">
        <v>8</v>
      </c>
      <c r="M153" s="119">
        <f t="shared" si="87"/>
        <v>1760000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s="4" customFormat="1" ht="34.5" customHeight="1">
      <c r="A154" s="13"/>
      <c r="B154" s="161">
        <v>3.08</v>
      </c>
      <c r="C154" s="88" t="s">
        <v>128</v>
      </c>
      <c r="D154" s="89" t="s">
        <v>13</v>
      </c>
      <c r="E154" s="90">
        <v>5</v>
      </c>
      <c r="F154" s="80">
        <v>18500</v>
      </c>
      <c r="G154" s="156">
        <f t="shared" si="82"/>
        <v>92500</v>
      </c>
      <c r="H154" s="107">
        <f t="shared" si="83"/>
        <v>5</v>
      </c>
      <c r="I154" s="145">
        <f t="shared" si="84"/>
        <v>0</v>
      </c>
      <c r="J154" s="111">
        <f t="shared" si="85"/>
        <v>92500</v>
      </c>
      <c r="K154" s="112">
        <f t="shared" si="86"/>
        <v>0</v>
      </c>
      <c r="L154" s="132">
        <v>0</v>
      </c>
      <c r="M154" s="119">
        <f t="shared" si="87"/>
        <v>0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s="4" customFormat="1" ht="27.75" customHeight="1">
      <c r="A155" s="13"/>
      <c r="B155" s="161">
        <v>3.09</v>
      </c>
      <c r="C155" s="88" t="s">
        <v>129</v>
      </c>
      <c r="D155" s="89" t="s">
        <v>13</v>
      </c>
      <c r="E155" s="90">
        <v>5</v>
      </c>
      <c r="F155" s="80">
        <v>20000</v>
      </c>
      <c r="G155" s="156">
        <f t="shared" si="82"/>
        <v>100000</v>
      </c>
      <c r="H155" s="107">
        <f t="shared" si="83"/>
        <v>0</v>
      </c>
      <c r="I155" s="145">
        <f t="shared" si="84"/>
        <v>2</v>
      </c>
      <c r="J155" s="111">
        <f t="shared" si="85"/>
        <v>0</v>
      </c>
      <c r="K155" s="112">
        <f t="shared" si="86"/>
        <v>40000</v>
      </c>
      <c r="L155" s="132">
        <v>7</v>
      </c>
      <c r="M155" s="119">
        <f t="shared" si="87"/>
        <v>140000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s="4" customFormat="1" ht="22.5" customHeight="1">
      <c r="A156" s="13"/>
      <c r="B156" s="161">
        <v>3.1</v>
      </c>
      <c r="C156" s="88" t="s">
        <v>106</v>
      </c>
      <c r="D156" s="89" t="s">
        <v>13</v>
      </c>
      <c r="E156" s="90">
        <v>1</v>
      </c>
      <c r="F156" s="80">
        <v>500000</v>
      </c>
      <c r="G156" s="156">
        <f t="shared" si="82"/>
        <v>500000</v>
      </c>
      <c r="H156" s="107">
        <f t="shared" si="83"/>
        <v>0</v>
      </c>
      <c r="I156" s="145">
        <f t="shared" si="84"/>
        <v>0</v>
      </c>
      <c r="J156" s="111">
        <f t="shared" si="85"/>
        <v>0</v>
      </c>
      <c r="K156" s="112">
        <f t="shared" si="86"/>
        <v>0</v>
      </c>
      <c r="L156" s="132">
        <v>1</v>
      </c>
      <c r="M156" s="119">
        <f t="shared" si="87"/>
        <v>500000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s="4" customFormat="1" ht="28.5" customHeight="1">
      <c r="A157" s="13"/>
      <c r="B157" s="161">
        <v>3.11</v>
      </c>
      <c r="C157" s="88" t="s">
        <v>107</v>
      </c>
      <c r="D157" s="89" t="s">
        <v>13</v>
      </c>
      <c r="E157" s="90">
        <v>1</v>
      </c>
      <c r="F157" s="80">
        <v>70500</v>
      </c>
      <c r="G157" s="156">
        <f t="shared" si="82"/>
        <v>70500</v>
      </c>
      <c r="H157" s="107">
        <f t="shared" si="83"/>
        <v>0</v>
      </c>
      <c r="I157" s="145">
        <f t="shared" si="84"/>
        <v>0</v>
      </c>
      <c r="J157" s="111">
        <f t="shared" si="85"/>
        <v>0</v>
      </c>
      <c r="K157" s="112">
        <f t="shared" si="86"/>
        <v>0</v>
      </c>
      <c r="L157" s="132">
        <v>1</v>
      </c>
      <c r="M157" s="119">
        <f t="shared" si="87"/>
        <v>70500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s="4" customFormat="1" ht="22.5" customHeight="1">
      <c r="A158" s="13"/>
      <c r="B158" s="161">
        <v>3.12</v>
      </c>
      <c r="C158" s="88" t="s">
        <v>108</v>
      </c>
      <c r="D158" s="89" t="s">
        <v>13</v>
      </c>
      <c r="E158" s="90">
        <v>10</v>
      </c>
      <c r="F158" s="80">
        <v>11625</v>
      </c>
      <c r="G158" s="159">
        <f t="shared" si="82"/>
        <v>116250</v>
      </c>
      <c r="H158" s="107">
        <f t="shared" si="83"/>
        <v>0</v>
      </c>
      <c r="I158" s="145">
        <f t="shared" si="84"/>
        <v>0</v>
      </c>
      <c r="J158" s="111">
        <f t="shared" si="85"/>
        <v>0</v>
      </c>
      <c r="K158" s="112">
        <f t="shared" si="86"/>
        <v>0</v>
      </c>
      <c r="L158" s="132">
        <v>10</v>
      </c>
      <c r="M158" s="119">
        <f t="shared" si="87"/>
        <v>116250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s="4" customFormat="1" ht="28.5" customHeight="1">
      <c r="A159" s="13"/>
      <c r="B159" s="161">
        <v>3.13</v>
      </c>
      <c r="C159" s="88" t="s">
        <v>109</v>
      </c>
      <c r="D159" s="89" t="s">
        <v>13</v>
      </c>
      <c r="E159" s="90">
        <v>10</v>
      </c>
      <c r="F159" s="80">
        <v>19925</v>
      </c>
      <c r="G159" s="159">
        <f t="shared" si="82"/>
        <v>199250</v>
      </c>
      <c r="H159" s="107">
        <f t="shared" si="83"/>
        <v>0</v>
      </c>
      <c r="I159" s="145">
        <f t="shared" si="84"/>
        <v>0</v>
      </c>
      <c r="J159" s="111">
        <f t="shared" si="85"/>
        <v>0</v>
      </c>
      <c r="K159" s="112">
        <f t="shared" si="86"/>
        <v>0</v>
      </c>
      <c r="L159" s="132">
        <v>10</v>
      </c>
      <c r="M159" s="119">
        <f t="shared" si="87"/>
        <v>199250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s="4" customFormat="1" ht="22.5" customHeight="1">
      <c r="A160" s="13"/>
      <c r="B160" s="161">
        <v>3.14</v>
      </c>
      <c r="C160" s="88" t="s">
        <v>110</v>
      </c>
      <c r="D160" s="89" t="s">
        <v>13</v>
      </c>
      <c r="E160" s="90">
        <v>10</v>
      </c>
      <c r="F160" s="80">
        <v>11525</v>
      </c>
      <c r="G160" s="159">
        <f t="shared" si="82"/>
        <v>115250</v>
      </c>
      <c r="H160" s="107">
        <f t="shared" si="83"/>
        <v>0</v>
      </c>
      <c r="I160" s="145">
        <f t="shared" si="84"/>
        <v>0</v>
      </c>
      <c r="J160" s="111">
        <f t="shared" si="85"/>
        <v>0</v>
      </c>
      <c r="K160" s="112">
        <f t="shared" si="86"/>
        <v>0</v>
      </c>
      <c r="L160" s="132">
        <v>10</v>
      </c>
      <c r="M160" s="119">
        <f t="shared" si="87"/>
        <v>115250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s="4" customFormat="1" ht="22.5" customHeight="1">
      <c r="A161" s="13"/>
      <c r="B161" s="161">
        <v>3.15</v>
      </c>
      <c r="C161" s="88" t="s">
        <v>111</v>
      </c>
      <c r="D161" s="89" t="s">
        <v>14</v>
      </c>
      <c r="E161" s="90">
        <v>15</v>
      </c>
      <c r="F161" s="80">
        <v>29400</v>
      </c>
      <c r="G161" s="159">
        <f t="shared" si="82"/>
        <v>441000</v>
      </c>
      <c r="H161" s="107">
        <f t="shared" si="83"/>
        <v>0</v>
      </c>
      <c r="I161" s="145">
        <f t="shared" si="84"/>
        <v>0</v>
      </c>
      <c r="J161" s="111">
        <f t="shared" si="85"/>
        <v>0</v>
      </c>
      <c r="K161" s="112">
        <f t="shared" si="86"/>
        <v>0</v>
      </c>
      <c r="L161" s="132">
        <v>15</v>
      </c>
      <c r="M161" s="119">
        <f t="shared" si="87"/>
        <v>441000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s="4" customFormat="1" ht="22.5" customHeight="1">
      <c r="A162" s="13"/>
      <c r="B162" s="161">
        <v>3.16</v>
      </c>
      <c r="C162" s="88" t="s">
        <v>112</v>
      </c>
      <c r="D162" s="89" t="s">
        <v>14</v>
      </c>
      <c r="E162" s="90">
        <v>130</v>
      </c>
      <c r="F162" s="80">
        <v>6500</v>
      </c>
      <c r="G162" s="159">
        <f t="shared" si="82"/>
        <v>845000</v>
      </c>
      <c r="H162" s="107">
        <f t="shared" si="83"/>
        <v>0</v>
      </c>
      <c r="I162" s="145">
        <f t="shared" si="84"/>
        <v>0</v>
      </c>
      <c r="J162" s="111">
        <f t="shared" si="85"/>
        <v>0</v>
      </c>
      <c r="K162" s="112">
        <f t="shared" si="86"/>
        <v>0</v>
      </c>
      <c r="L162" s="132">
        <v>130</v>
      </c>
      <c r="M162" s="119">
        <f t="shared" si="87"/>
        <v>845000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s="4" customFormat="1" ht="22.5" customHeight="1">
      <c r="A163" s="13"/>
      <c r="B163" s="161">
        <v>3.17</v>
      </c>
      <c r="C163" s="88" t="s">
        <v>113</v>
      </c>
      <c r="D163" s="89" t="s">
        <v>14</v>
      </c>
      <c r="E163" s="90">
        <v>130</v>
      </c>
      <c r="F163" s="80">
        <v>6500</v>
      </c>
      <c r="G163" s="159">
        <f t="shared" si="82"/>
        <v>845000</v>
      </c>
      <c r="H163" s="107">
        <f t="shared" si="83"/>
        <v>0</v>
      </c>
      <c r="I163" s="145">
        <f t="shared" si="84"/>
        <v>0</v>
      </c>
      <c r="J163" s="111">
        <f t="shared" si="85"/>
        <v>0</v>
      </c>
      <c r="K163" s="112">
        <f t="shared" si="86"/>
        <v>0</v>
      </c>
      <c r="L163" s="132">
        <v>130</v>
      </c>
      <c r="M163" s="119">
        <f t="shared" si="87"/>
        <v>845000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s="4" customFormat="1" ht="70.5" customHeight="1">
      <c r="A164" s="13"/>
      <c r="B164" s="161">
        <v>3.18</v>
      </c>
      <c r="C164" s="88" t="s">
        <v>114</v>
      </c>
      <c r="D164" s="89" t="s">
        <v>102</v>
      </c>
      <c r="E164" s="90">
        <v>2</v>
      </c>
      <c r="F164" s="80">
        <v>55000</v>
      </c>
      <c r="G164" s="159">
        <f t="shared" si="82"/>
        <v>110000</v>
      </c>
      <c r="H164" s="107">
        <f t="shared" si="83"/>
        <v>0</v>
      </c>
      <c r="I164" s="145">
        <f t="shared" si="84"/>
        <v>0</v>
      </c>
      <c r="J164" s="111">
        <f t="shared" si="85"/>
        <v>0</v>
      </c>
      <c r="K164" s="112">
        <f t="shared" si="86"/>
        <v>0</v>
      </c>
      <c r="L164" s="132">
        <v>2</v>
      </c>
      <c r="M164" s="119">
        <f t="shared" si="87"/>
        <v>110000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s="4" customFormat="1" ht="22.5" customHeight="1">
      <c r="A165" s="13"/>
      <c r="B165" s="162">
        <v>4</v>
      </c>
      <c r="C165" s="84" t="s">
        <v>115</v>
      </c>
      <c r="D165" s="91"/>
      <c r="E165" s="86"/>
      <c r="F165" s="96"/>
      <c r="G165" s="160"/>
      <c r="H165" s="115"/>
      <c r="I165" s="116"/>
      <c r="J165" s="115"/>
      <c r="K165" s="116"/>
      <c r="L165" s="121"/>
      <c r="M165" s="116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s="4" customFormat="1" ht="22.5" customHeight="1">
      <c r="A166" s="13"/>
      <c r="B166" s="161">
        <v>4.01</v>
      </c>
      <c r="C166" s="78" t="s">
        <v>130</v>
      </c>
      <c r="D166" s="73" t="s">
        <v>6</v>
      </c>
      <c r="E166" s="83">
        <v>45</v>
      </c>
      <c r="F166" s="80">
        <v>30100</v>
      </c>
      <c r="G166" s="159">
        <f>E166*F166</f>
        <v>1354500</v>
      </c>
      <c r="H166" s="107">
        <f t="shared" ref="H166:H170" si="88">+IF(L166&gt;E166,0,E166-L166)</f>
        <v>0</v>
      </c>
      <c r="I166" s="145">
        <f t="shared" ref="I166:I170" si="89">+IF(L166&gt;E166,L166-E166,0)</f>
        <v>105.84423560817945</v>
      </c>
      <c r="J166" s="111">
        <f t="shared" ref="J166:J170" si="90">+H166*F166</f>
        <v>0</v>
      </c>
      <c r="K166" s="112">
        <f t="shared" ref="K166:K170" si="91">+I166*F166</f>
        <v>3185911.4918062012</v>
      </c>
      <c r="L166" s="132">
        <v>150.84423560817945</v>
      </c>
      <c r="M166" s="119">
        <f t="shared" ref="M166:M170" si="92">L166*F166</f>
        <v>4540411.4918062016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s="4" customFormat="1" ht="22.5" customHeight="1">
      <c r="A167" s="13"/>
      <c r="B167" s="161">
        <v>4.0199999999999996</v>
      </c>
      <c r="C167" s="88" t="s">
        <v>118</v>
      </c>
      <c r="D167" s="73" t="s">
        <v>14</v>
      </c>
      <c r="E167" s="83">
        <v>45</v>
      </c>
      <c r="F167" s="80">
        <v>22700</v>
      </c>
      <c r="G167" s="159">
        <f>E167*F167</f>
        <v>1021500</v>
      </c>
      <c r="H167" s="107">
        <f t="shared" si="88"/>
        <v>0</v>
      </c>
      <c r="I167" s="145">
        <f t="shared" si="89"/>
        <v>105.84423560817945</v>
      </c>
      <c r="J167" s="111">
        <f t="shared" si="90"/>
        <v>0</v>
      </c>
      <c r="K167" s="112">
        <f t="shared" si="91"/>
        <v>2402664.1483056736</v>
      </c>
      <c r="L167" s="132">
        <v>150.84423560817945</v>
      </c>
      <c r="M167" s="119">
        <f t="shared" si="92"/>
        <v>3424164.1483056736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s="4" customFormat="1" ht="22.5" customHeight="1">
      <c r="A168" s="13"/>
      <c r="B168" s="161">
        <v>4.03</v>
      </c>
      <c r="C168" s="88" t="s">
        <v>119</v>
      </c>
      <c r="D168" s="73" t="s">
        <v>6</v>
      </c>
      <c r="E168" s="83">
        <v>55</v>
      </c>
      <c r="F168" s="80">
        <v>38250</v>
      </c>
      <c r="G168" s="159">
        <f>E168*F168</f>
        <v>2103750</v>
      </c>
      <c r="H168" s="107">
        <f t="shared" si="88"/>
        <v>22</v>
      </c>
      <c r="I168" s="145">
        <f t="shared" si="89"/>
        <v>0</v>
      </c>
      <c r="J168" s="111">
        <f t="shared" si="90"/>
        <v>841500</v>
      </c>
      <c r="K168" s="112">
        <f t="shared" si="91"/>
        <v>0</v>
      </c>
      <c r="L168" s="132">
        <v>33</v>
      </c>
      <c r="M168" s="119">
        <f t="shared" si="92"/>
        <v>1262250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s="4" customFormat="1" ht="22.5" customHeight="1">
      <c r="A169" s="13"/>
      <c r="B169" s="161">
        <v>4.04</v>
      </c>
      <c r="C169" s="88" t="s">
        <v>120</v>
      </c>
      <c r="D169" s="73" t="s">
        <v>13</v>
      </c>
      <c r="E169" s="83">
        <v>3</v>
      </c>
      <c r="F169" s="80">
        <v>1175000</v>
      </c>
      <c r="G169" s="159">
        <f>E169*F169</f>
        <v>3525000</v>
      </c>
      <c r="H169" s="107">
        <f t="shared" si="88"/>
        <v>0</v>
      </c>
      <c r="I169" s="145">
        <f t="shared" si="89"/>
        <v>0</v>
      </c>
      <c r="J169" s="111">
        <f t="shared" si="90"/>
        <v>0</v>
      </c>
      <c r="K169" s="112">
        <f t="shared" si="91"/>
        <v>0</v>
      </c>
      <c r="L169" s="132">
        <v>3</v>
      </c>
      <c r="M169" s="119">
        <f t="shared" si="92"/>
        <v>3525000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s="4" customFormat="1" ht="22.5" customHeight="1">
      <c r="A170" s="13"/>
      <c r="B170" s="161">
        <v>4.05</v>
      </c>
      <c r="C170" s="88" t="s">
        <v>121</v>
      </c>
      <c r="D170" s="73" t="s">
        <v>13</v>
      </c>
      <c r="E170" s="83">
        <v>3</v>
      </c>
      <c r="F170" s="80">
        <v>390000</v>
      </c>
      <c r="G170" s="159">
        <f>E170*F170</f>
        <v>1170000</v>
      </c>
      <c r="H170" s="107">
        <f t="shared" si="88"/>
        <v>1</v>
      </c>
      <c r="I170" s="145">
        <f t="shared" si="89"/>
        <v>0</v>
      </c>
      <c r="J170" s="111">
        <f t="shared" si="90"/>
        <v>390000</v>
      </c>
      <c r="K170" s="112">
        <f t="shared" si="91"/>
        <v>0</v>
      </c>
      <c r="L170" s="132">
        <v>2</v>
      </c>
      <c r="M170" s="119">
        <f t="shared" si="92"/>
        <v>780000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s="4" customFormat="1" ht="22.5" customHeight="1">
      <c r="A171" s="13"/>
      <c r="B171" s="162"/>
      <c r="C171" s="84" t="s">
        <v>172</v>
      </c>
      <c r="D171" s="91"/>
      <c r="E171" s="86"/>
      <c r="F171" s="87"/>
      <c r="G171" s="160"/>
      <c r="H171" s="115"/>
      <c r="I171" s="116"/>
      <c r="J171" s="115"/>
      <c r="K171" s="116"/>
      <c r="L171" s="121"/>
      <c r="M171" s="116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s="4" customFormat="1" ht="22.5" customHeight="1">
      <c r="A172" s="13"/>
      <c r="B172" s="161">
        <v>1.8</v>
      </c>
      <c r="C172" s="88" t="s">
        <v>89</v>
      </c>
      <c r="D172" s="73" t="s">
        <v>13</v>
      </c>
      <c r="E172" s="83"/>
      <c r="F172" s="80">
        <v>5250</v>
      </c>
      <c r="G172" s="159"/>
      <c r="H172" s="107">
        <f t="shared" ref="H172:H177" si="93">+IF(L172&gt;E172,0,E172-L172)</f>
        <v>0</v>
      </c>
      <c r="I172" s="145">
        <f t="shared" ref="I172:I177" si="94">+IF(L172&gt;E172,L172-E172,0)</f>
        <v>4</v>
      </c>
      <c r="J172" s="111">
        <f t="shared" ref="J172:J177" si="95">+H172*F172</f>
        <v>0</v>
      </c>
      <c r="K172" s="112">
        <f t="shared" ref="K172:K177" si="96">+I172*F172</f>
        <v>21000</v>
      </c>
      <c r="L172" s="132">
        <v>4</v>
      </c>
      <c r="M172" s="119">
        <f t="shared" ref="M172:M177" si="97">L172*F172</f>
        <v>21000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s="4" customFormat="1" ht="22.5" customHeight="1">
      <c r="A173" s="13"/>
      <c r="B173" s="161">
        <v>1.6</v>
      </c>
      <c r="C173" s="88" t="s">
        <v>88</v>
      </c>
      <c r="D173" s="73" t="s">
        <v>13</v>
      </c>
      <c r="E173" s="83"/>
      <c r="F173" s="80">
        <v>33900</v>
      </c>
      <c r="G173" s="159"/>
      <c r="H173" s="107">
        <f t="shared" si="93"/>
        <v>0</v>
      </c>
      <c r="I173" s="145">
        <f t="shared" si="94"/>
        <v>3</v>
      </c>
      <c r="J173" s="111">
        <f t="shared" si="95"/>
        <v>0</v>
      </c>
      <c r="K173" s="112">
        <f t="shared" si="96"/>
        <v>101700</v>
      </c>
      <c r="L173" s="132">
        <v>3</v>
      </c>
      <c r="M173" s="119">
        <f t="shared" si="97"/>
        <v>101700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s="4" customFormat="1" ht="22.5" customHeight="1">
      <c r="A174" s="13"/>
      <c r="B174" s="161">
        <v>1.2</v>
      </c>
      <c r="C174" s="88" t="s">
        <v>124</v>
      </c>
      <c r="D174" s="73" t="s">
        <v>138</v>
      </c>
      <c r="E174" s="83"/>
      <c r="F174" s="80">
        <v>22500</v>
      </c>
      <c r="G174" s="159"/>
      <c r="H174" s="107">
        <f t="shared" si="93"/>
        <v>0</v>
      </c>
      <c r="I174" s="145">
        <v>28</v>
      </c>
      <c r="J174" s="111">
        <f t="shared" si="95"/>
        <v>0</v>
      </c>
      <c r="K174" s="112">
        <f t="shared" si="96"/>
        <v>630000</v>
      </c>
      <c r="L174" s="132">
        <v>28</v>
      </c>
      <c r="M174" s="119">
        <f t="shared" si="97"/>
        <v>630000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s="4" customFormat="1" ht="22.15" customHeight="1">
      <c r="A175" s="13"/>
      <c r="B175" s="161">
        <v>4.0199999999999996</v>
      </c>
      <c r="C175" s="88" t="s">
        <v>117</v>
      </c>
      <c r="D175" s="73" t="s">
        <v>14</v>
      </c>
      <c r="E175" s="83"/>
      <c r="F175" s="80">
        <v>20500</v>
      </c>
      <c r="G175" s="159"/>
      <c r="H175" s="107">
        <f t="shared" si="93"/>
        <v>0</v>
      </c>
      <c r="I175" s="145">
        <v>36</v>
      </c>
      <c r="J175" s="111">
        <f t="shared" si="95"/>
        <v>0</v>
      </c>
      <c r="K175" s="112">
        <f t="shared" si="96"/>
        <v>738000</v>
      </c>
      <c r="L175" s="132">
        <v>36</v>
      </c>
      <c r="M175" s="119">
        <f t="shared" si="97"/>
        <v>738000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s="4" customFormat="1" ht="22.5" customHeight="1">
      <c r="A176" s="13"/>
      <c r="B176" s="161">
        <v>4.01</v>
      </c>
      <c r="C176" s="88" t="s">
        <v>116</v>
      </c>
      <c r="D176" s="73" t="s">
        <v>6</v>
      </c>
      <c r="E176" s="83"/>
      <c r="F176" s="80">
        <v>60000</v>
      </c>
      <c r="G176" s="159"/>
      <c r="H176" s="107">
        <f t="shared" si="93"/>
        <v>0</v>
      </c>
      <c r="I176" s="145">
        <v>36</v>
      </c>
      <c r="J176" s="111">
        <f t="shared" si="95"/>
        <v>0</v>
      </c>
      <c r="K176" s="112">
        <f t="shared" si="96"/>
        <v>2160000</v>
      </c>
      <c r="L176" s="132">
        <v>36</v>
      </c>
      <c r="M176" s="119">
        <f t="shared" si="97"/>
        <v>2160000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9.5" customHeight="1">
      <c r="B177" s="154">
        <v>2.1</v>
      </c>
      <c r="C177" s="78" t="s">
        <v>91</v>
      </c>
      <c r="D177" s="73" t="s">
        <v>6</v>
      </c>
      <c r="E177" s="83"/>
      <c r="F177" s="120">
        <v>126055</v>
      </c>
      <c r="G177" s="159"/>
      <c r="H177" s="107">
        <f t="shared" si="93"/>
        <v>0</v>
      </c>
      <c r="I177" s="145">
        <f t="shared" si="94"/>
        <v>6</v>
      </c>
      <c r="J177" s="111">
        <f t="shared" si="95"/>
        <v>0</v>
      </c>
      <c r="K177" s="112">
        <f t="shared" si="96"/>
        <v>756330</v>
      </c>
      <c r="L177" s="132">
        <v>6</v>
      </c>
      <c r="M177" s="119">
        <f t="shared" si="97"/>
        <v>756330</v>
      </c>
    </row>
    <row r="178" spans="1:23" s="4" customFormat="1" ht="22.5" customHeight="1">
      <c r="A178" s="13"/>
      <c r="B178" s="162" t="s">
        <v>175</v>
      </c>
      <c r="C178" s="84" t="s">
        <v>145</v>
      </c>
      <c r="D178" s="91"/>
      <c r="E178" s="86"/>
      <c r="F178" s="87"/>
      <c r="G178" s="160"/>
      <c r="H178" s="115"/>
      <c r="I178" s="116"/>
      <c r="J178" s="115"/>
      <c r="K178" s="116"/>
      <c r="L178" s="121"/>
      <c r="M178" s="116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s="4" customFormat="1" ht="22.15" customHeight="1">
      <c r="A179" s="13"/>
      <c r="B179" s="161" t="s">
        <v>146</v>
      </c>
      <c r="C179" s="88" t="s">
        <v>147</v>
      </c>
      <c r="D179" s="73" t="s">
        <v>6</v>
      </c>
      <c r="E179" s="83"/>
      <c r="F179" s="80">
        <v>19890</v>
      </c>
      <c r="G179" s="159"/>
      <c r="H179" s="107">
        <f t="shared" ref="H179:H191" si="98">+IF(L179&gt;E179,0,E179-L179)</f>
        <v>0</v>
      </c>
      <c r="I179" s="145">
        <f t="shared" ref="I179:I191" si="99">+IF(L179&gt;E179,L179-E179,0)</f>
        <v>19</v>
      </c>
      <c r="J179" s="111">
        <f t="shared" ref="J179:J191" si="100">+H179*F179</f>
        <v>0</v>
      </c>
      <c r="K179" s="112">
        <f t="shared" ref="K179:K191" si="101">+I179*F179</f>
        <v>377910</v>
      </c>
      <c r="L179" s="132">
        <v>19</v>
      </c>
      <c r="M179" s="119">
        <f t="shared" ref="M179:M191" si="102">L179*F179</f>
        <v>377910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s="4" customFormat="1" ht="22.15" customHeight="1">
      <c r="A180" s="13"/>
      <c r="B180" s="161" t="s">
        <v>148</v>
      </c>
      <c r="C180" s="88" t="s">
        <v>163</v>
      </c>
      <c r="D180" s="73" t="s">
        <v>13</v>
      </c>
      <c r="E180" s="83"/>
      <c r="F180" s="80">
        <v>18970</v>
      </c>
      <c r="G180" s="159"/>
      <c r="H180" s="107">
        <f t="shared" si="98"/>
        <v>0</v>
      </c>
      <c r="I180" s="145">
        <f t="shared" si="99"/>
        <v>9</v>
      </c>
      <c r="J180" s="111">
        <f t="shared" si="100"/>
        <v>0</v>
      </c>
      <c r="K180" s="112">
        <f t="shared" si="101"/>
        <v>170730</v>
      </c>
      <c r="L180" s="132">
        <v>9</v>
      </c>
      <c r="M180" s="119">
        <f t="shared" si="102"/>
        <v>170730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s="4" customFormat="1" ht="25.5">
      <c r="A181" s="13"/>
      <c r="B181" s="161" t="s">
        <v>149</v>
      </c>
      <c r="C181" s="88" t="s">
        <v>174</v>
      </c>
      <c r="D181" s="73" t="s">
        <v>6</v>
      </c>
      <c r="E181" s="83"/>
      <c r="F181" s="101">
        <v>109522</v>
      </c>
      <c r="G181" s="159"/>
      <c r="H181" s="107">
        <f t="shared" si="98"/>
        <v>0</v>
      </c>
      <c r="I181" s="145">
        <f t="shared" si="99"/>
        <v>20.2</v>
      </c>
      <c r="J181" s="111">
        <f t="shared" si="100"/>
        <v>0</v>
      </c>
      <c r="K181" s="112">
        <f t="shared" si="101"/>
        <v>2212344.4</v>
      </c>
      <c r="L181" s="132">
        <v>20.2</v>
      </c>
      <c r="M181" s="119">
        <f t="shared" si="102"/>
        <v>2212344.4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s="4" customFormat="1" ht="27.75" customHeight="1">
      <c r="A182" s="13"/>
      <c r="B182" s="161" t="s">
        <v>150</v>
      </c>
      <c r="C182" s="88" t="s">
        <v>164</v>
      </c>
      <c r="D182" s="73" t="s">
        <v>6</v>
      </c>
      <c r="E182" s="83"/>
      <c r="F182" s="101">
        <v>324458</v>
      </c>
      <c r="G182" s="159"/>
      <c r="H182" s="107">
        <f t="shared" si="98"/>
        <v>0</v>
      </c>
      <c r="I182" s="145">
        <f t="shared" si="99"/>
        <v>15.3</v>
      </c>
      <c r="J182" s="111">
        <f t="shared" si="100"/>
        <v>0</v>
      </c>
      <c r="K182" s="112">
        <f t="shared" si="101"/>
        <v>4964207.4000000004</v>
      </c>
      <c r="L182" s="132">
        <v>15.3</v>
      </c>
      <c r="M182" s="119">
        <f t="shared" si="102"/>
        <v>4964207.4000000004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s="4" customFormat="1" ht="22.15" customHeight="1">
      <c r="A183" s="13"/>
      <c r="B183" s="161" t="s">
        <v>152</v>
      </c>
      <c r="C183" s="88" t="s">
        <v>160</v>
      </c>
      <c r="D183" s="73" t="s">
        <v>6</v>
      </c>
      <c r="E183" s="83"/>
      <c r="F183" s="101">
        <f>+'APU NP6'!M58</f>
        <v>29692</v>
      </c>
      <c r="G183" s="159"/>
      <c r="H183" s="107">
        <f t="shared" si="98"/>
        <v>0</v>
      </c>
      <c r="I183" s="145">
        <f t="shared" si="99"/>
        <v>35</v>
      </c>
      <c r="J183" s="111">
        <f t="shared" si="100"/>
        <v>0</v>
      </c>
      <c r="K183" s="112">
        <f t="shared" si="101"/>
        <v>1039220</v>
      </c>
      <c r="L183" s="132">
        <v>35</v>
      </c>
      <c r="M183" s="119">
        <f t="shared" si="102"/>
        <v>1039220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s="4" customFormat="1" ht="31.15" customHeight="1">
      <c r="A184" s="13"/>
      <c r="B184" s="161" t="s">
        <v>159</v>
      </c>
      <c r="C184" s="88" t="s">
        <v>167</v>
      </c>
      <c r="D184" s="73" t="s">
        <v>6</v>
      </c>
      <c r="E184" s="83"/>
      <c r="F184" s="101">
        <f>+'APU NP7'!M56</f>
        <v>67376</v>
      </c>
      <c r="G184" s="159"/>
      <c r="H184" s="107">
        <f t="shared" si="98"/>
        <v>0</v>
      </c>
      <c r="I184" s="145">
        <f t="shared" si="99"/>
        <v>19</v>
      </c>
      <c r="J184" s="111">
        <f t="shared" si="100"/>
        <v>0</v>
      </c>
      <c r="K184" s="112">
        <f t="shared" si="101"/>
        <v>1280144</v>
      </c>
      <c r="L184" s="132">
        <v>19</v>
      </c>
      <c r="M184" s="119">
        <f t="shared" si="102"/>
        <v>1280144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s="4" customFormat="1" ht="22.15" customHeight="1">
      <c r="A185" s="13"/>
      <c r="B185" s="161" t="s">
        <v>154</v>
      </c>
      <c r="C185" s="88" t="s">
        <v>168</v>
      </c>
      <c r="D185" s="73" t="s">
        <v>6</v>
      </c>
      <c r="E185" s="83"/>
      <c r="F185" s="101">
        <f>+'APU NP8'!M57</f>
        <v>23210</v>
      </c>
      <c r="G185" s="159"/>
      <c r="H185" s="107">
        <f t="shared" si="98"/>
        <v>0</v>
      </c>
      <c r="I185" s="145">
        <f t="shared" si="99"/>
        <v>10.6</v>
      </c>
      <c r="J185" s="111">
        <f t="shared" si="100"/>
        <v>0</v>
      </c>
      <c r="K185" s="112">
        <f t="shared" si="101"/>
        <v>246026</v>
      </c>
      <c r="L185" s="132">
        <v>10.6</v>
      </c>
      <c r="M185" s="119">
        <f t="shared" si="102"/>
        <v>246026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s="4" customFormat="1" ht="28.5" customHeight="1">
      <c r="A186" s="13"/>
      <c r="B186" s="161" t="s">
        <v>155</v>
      </c>
      <c r="C186" s="88" t="s">
        <v>153</v>
      </c>
      <c r="D186" s="73" t="s">
        <v>13</v>
      </c>
      <c r="E186" s="83"/>
      <c r="F186" s="101">
        <v>1829535</v>
      </c>
      <c r="G186" s="159"/>
      <c r="H186" s="107">
        <f t="shared" si="98"/>
        <v>0</v>
      </c>
      <c r="I186" s="145">
        <f t="shared" si="99"/>
        <v>3</v>
      </c>
      <c r="J186" s="111">
        <f t="shared" si="100"/>
        <v>0</v>
      </c>
      <c r="K186" s="112">
        <f t="shared" si="101"/>
        <v>5488605</v>
      </c>
      <c r="L186" s="132">
        <v>3</v>
      </c>
      <c r="M186" s="119">
        <f t="shared" si="102"/>
        <v>5488605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s="4" customFormat="1" ht="24" customHeight="1">
      <c r="A187" s="13"/>
      <c r="B187" s="161" t="s">
        <v>161</v>
      </c>
      <c r="C187" s="88" t="s">
        <v>169</v>
      </c>
      <c r="D187" s="73" t="s">
        <v>13</v>
      </c>
      <c r="E187" s="83"/>
      <c r="F187" s="93">
        <f>+'APU NP10'!M56</f>
        <v>8151</v>
      </c>
      <c r="G187" s="159"/>
      <c r="H187" s="107">
        <f t="shared" si="98"/>
        <v>0</v>
      </c>
      <c r="I187" s="145">
        <f t="shared" si="99"/>
        <v>3</v>
      </c>
      <c r="J187" s="111">
        <f t="shared" si="100"/>
        <v>0</v>
      </c>
      <c r="K187" s="112">
        <f t="shared" si="101"/>
        <v>24453</v>
      </c>
      <c r="L187" s="132">
        <v>3</v>
      </c>
      <c r="M187" s="119">
        <f t="shared" si="102"/>
        <v>24453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s="4" customFormat="1" ht="32.25" customHeight="1">
      <c r="A188" s="13"/>
      <c r="B188" s="161" t="s">
        <v>156</v>
      </c>
      <c r="C188" s="88" t="s">
        <v>170</v>
      </c>
      <c r="D188" s="73" t="s">
        <v>13</v>
      </c>
      <c r="E188" s="83"/>
      <c r="F188" s="93">
        <f>+F129</f>
        <v>165524</v>
      </c>
      <c r="G188" s="159"/>
      <c r="H188" s="107">
        <f t="shared" si="98"/>
        <v>0</v>
      </c>
      <c r="I188" s="145">
        <f t="shared" si="99"/>
        <v>1</v>
      </c>
      <c r="J188" s="111">
        <f t="shared" si="100"/>
        <v>0</v>
      </c>
      <c r="K188" s="112">
        <f t="shared" si="101"/>
        <v>165524</v>
      </c>
      <c r="L188" s="132">
        <v>1</v>
      </c>
      <c r="M188" s="119">
        <f t="shared" si="102"/>
        <v>165524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s="4" customFormat="1" ht="30" customHeight="1">
      <c r="A189" s="13"/>
      <c r="B189" s="161" t="s">
        <v>162</v>
      </c>
      <c r="C189" s="88" t="s">
        <v>171</v>
      </c>
      <c r="D189" s="73" t="s">
        <v>14</v>
      </c>
      <c r="E189" s="83"/>
      <c r="F189" s="80">
        <f>+F130</f>
        <v>71104</v>
      </c>
      <c r="G189" s="159"/>
      <c r="H189" s="107">
        <f t="shared" si="98"/>
        <v>0</v>
      </c>
      <c r="I189" s="145">
        <f t="shared" si="99"/>
        <v>25</v>
      </c>
      <c r="J189" s="111">
        <f t="shared" si="100"/>
        <v>0</v>
      </c>
      <c r="K189" s="112">
        <f t="shared" si="101"/>
        <v>1777600</v>
      </c>
      <c r="L189" s="132">
        <v>25</v>
      </c>
      <c r="M189" s="119">
        <f t="shared" si="102"/>
        <v>1777600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s="4" customFormat="1" ht="39.75" customHeight="1">
      <c r="A190" s="13"/>
      <c r="B190" s="161" t="s">
        <v>158</v>
      </c>
      <c r="C190" s="88" t="s">
        <v>183</v>
      </c>
      <c r="D190" s="73" t="s">
        <v>13</v>
      </c>
      <c r="E190" s="83"/>
      <c r="F190" s="93">
        <f>+F131</f>
        <v>67052</v>
      </c>
      <c r="G190" s="159"/>
      <c r="H190" s="107">
        <f t="shared" si="98"/>
        <v>0</v>
      </c>
      <c r="I190" s="145">
        <f t="shared" si="99"/>
        <v>3</v>
      </c>
      <c r="J190" s="111">
        <f t="shared" si="100"/>
        <v>0</v>
      </c>
      <c r="K190" s="112">
        <f t="shared" si="101"/>
        <v>201156</v>
      </c>
      <c r="L190" s="132">
        <v>3</v>
      </c>
      <c r="M190" s="119">
        <f t="shared" si="102"/>
        <v>201156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s="4" customFormat="1" ht="39.75" customHeight="1">
      <c r="A191" s="13"/>
      <c r="B191" s="154" t="s">
        <v>157</v>
      </c>
      <c r="C191" s="88" t="s">
        <v>182</v>
      </c>
      <c r="D191" s="73" t="s">
        <v>14</v>
      </c>
      <c r="E191" s="83"/>
      <c r="F191" s="93">
        <f>+'APU NP14'!M55</f>
        <v>20729</v>
      </c>
      <c r="G191" s="159"/>
      <c r="H191" s="107">
        <f t="shared" si="98"/>
        <v>0</v>
      </c>
      <c r="I191" s="145">
        <f t="shared" si="99"/>
        <v>22</v>
      </c>
      <c r="J191" s="111">
        <f t="shared" si="100"/>
        <v>0</v>
      </c>
      <c r="K191" s="112">
        <f t="shared" si="101"/>
        <v>456038</v>
      </c>
      <c r="L191" s="132">
        <v>22</v>
      </c>
      <c r="M191" s="119">
        <f t="shared" si="102"/>
        <v>456038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s="4" customFormat="1" ht="22.5" customHeight="1">
      <c r="A192" s="13"/>
      <c r="B192" s="189" t="s">
        <v>133</v>
      </c>
      <c r="C192" s="190"/>
      <c r="D192" s="190"/>
      <c r="E192" s="191"/>
      <c r="F192" s="96"/>
      <c r="G192" s="169"/>
      <c r="H192" s="115"/>
      <c r="I192" s="116"/>
      <c r="J192" s="115"/>
      <c r="K192" s="116"/>
      <c r="L192" s="121"/>
      <c r="M192" s="116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s="4" customFormat="1" ht="22.5" customHeight="1">
      <c r="A193" s="13"/>
      <c r="B193" s="214" t="s">
        <v>134</v>
      </c>
      <c r="C193" s="215"/>
      <c r="D193" s="215"/>
      <c r="E193" s="216"/>
      <c r="F193" s="93"/>
      <c r="G193" s="167"/>
      <c r="H193" s="117"/>
      <c r="I193" s="118"/>
      <c r="J193" s="117"/>
      <c r="K193" s="118"/>
      <c r="L193" s="135"/>
      <c r="M193" s="118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s="4" customFormat="1" ht="22.5" customHeight="1">
      <c r="A194" s="13"/>
      <c r="B194" s="162">
        <v>1</v>
      </c>
      <c r="C194" s="97" t="s">
        <v>82</v>
      </c>
      <c r="D194" s="97"/>
      <c r="E194" s="98"/>
      <c r="F194" s="96"/>
      <c r="G194" s="160"/>
      <c r="H194" s="115"/>
      <c r="I194" s="116"/>
      <c r="J194" s="115"/>
      <c r="K194" s="116"/>
      <c r="L194" s="121"/>
      <c r="M194" s="116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s="4" customFormat="1" ht="22.5" customHeight="1">
      <c r="A195" s="13"/>
      <c r="B195" s="161">
        <v>1.01</v>
      </c>
      <c r="C195" s="88" t="s">
        <v>135</v>
      </c>
      <c r="D195" s="73" t="s">
        <v>102</v>
      </c>
      <c r="E195" s="83">
        <v>1</v>
      </c>
      <c r="F195" s="99">
        <v>57500</v>
      </c>
      <c r="G195" s="170">
        <f>E195*F195</f>
        <v>57500</v>
      </c>
      <c r="H195" s="107">
        <f t="shared" ref="H195:H197" si="103">+IF(L195&gt;E195,0,E195-L195)</f>
        <v>0</v>
      </c>
      <c r="I195" s="145">
        <f t="shared" ref="I195:I197" si="104">+IF(L195&gt;E195,L195-E195,0)</f>
        <v>0</v>
      </c>
      <c r="J195" s="111">
        <f t="shared" ref="J195:J197" si="105">+H195*F195</f>
        <v>0</v>
      </c>
      <c r="K195" s="112">
        <f t="shared" ref="K195:K197" si="106">+I195*F195</f>
        <v>0</v>
      </c>
      <c r="L195" s="132">
        <v>1</v>
      </c>
      <c r="M195" s="119">
        <f t="shared" ref="M195:M197" si="107">L195*F195</f>
        <v>57500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s="4" customFormat="1" ht="22.5" customHeight="1">
      <c r="A196" s="13"/>
      <c r="B196" s="161">
        <v>1.02</v>
      </c>
      <c r="C196" s="88" t="s">
        <v>136</v>
      </c>
      <c r="D196" s="73" t="s">
        <v>102</v>
      </c>
      <c r="E196" s="83">
        <v>1</v>
      </c>
      <c r="F196" s="99">
        <v>31000</v>
      </c>
      <c r="G196" s="170">
        <f>E196*F196</f>
        <v>31000</v>
      </c>
      <c r="H196" s="107">
        <f t="shared" si="103"/>
        <v>0</v>
      </c>
      <c r="I196" s="145">
        <f t="shared" si="104"/>
        <v>0</v>
      </c>
      <c r="J196" s="111">
        <f t="shared" si="105"/>
        <v>0</v>
      </c>
      <c r="K196" s="112">
        <f t="shared" si="106"/>
        <v>0</v>
      </c>
      <c r="L196" s="132">
        <v>1</v>
      </c>
      <c r="M196" s="119">
        <f t="shared" si="107"/>
        <v>31000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s="4" customFormat="1" ht="22.5" customHeight="1">
      <c r="A197" s="13"/>
      <c r="B197" s="161">
        <v>1.03</v>
      </c>
      <c r="C197" s="88" t="s">
        <v>137</v>
      </c>
      <c r="D197" s="73" t="s">
        <v>138</v>
      </c>
      <c r="E197" s="83">
        <v>8</v>
      </c>
      <c r="F197" s="99">
        <v>24000</v>
      </c>
      <c r="G197" s="170">
        <f>E197*F197</f>
        <v>192000</v>
      </c>
      <c r="H197" s="107">
        <f t="shared" si="103"/>
        <v>0</v>
      </c>
      <c r="I197" s="145">
        <f t="shared" si="104"/>
        <v>0</v>
      </c>
      <c r="J197" s="111">
        <f t="shared" si="105"/>
        <v>0</v>
      </c>
      <c r="K197" s="112">
        <f t="shared" si="106"/>
        <v>0</v>
      </c>
      <c r="L197" s="132">
        <v>8</v>
      </c>
      <c r="M197" s="119">
        <f t="shared" si="107"/>
        <v>192000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s="4" customFormat="1" ht="22.5" customHeight="1">
      <c r="A198" s="13"/>
      <c r="B198" s="162">
        <v>2</v>
      </c>
      <c r="C198" s="84" t="s">
        <v>90</v>
      </c>
      <c r="D198" s="149"/>
      <c r="E198" s="96"/>
      <c r="F198" s="96"/>
      <c r="G198" s="160"/>
      <c r="H198" s="115"/>
      <c r="I198" s="116"/>
      <c r="J198" s="115"/>
      <c r="K198" s="116"/>
      <c r="L198" s="121"/>
      <c r="M198" s="116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s="4" customFormat="1" ht="22.5" customHeight="1">
      <c r="A199" s="13"/>
      <c r="B199" s="161">
        <v>2.0099999999999998</v>
      </c>
      <c r="C199" s="88" t="s">
        <v>91</v>
      </c>
      <c r="D199" s="73" t="s">
        <v>138</v>
      </c>
      <c r="E199" s="83">
        <v>18.100000000000001</v>
      </c>
      <c r="F199" s="80">
        <v>90000</v>
      </c>
      <c r="G199" s="159">
        <f>E199*F199</f>
        <v>1629000.0000000002</v>
      </c>
      <c r="H199" s="107">
        <f t="shared" ref="H199" si="108">+IF(L199&gt;E199,0,E199-L199)</f>
        <v>0</v>
      </c>
      <c r="I199" s="145">
        <f t="shared" ref="I199" si="109">+IF(L199&gt;E199,L199-E199,0)</f>
        <v>1.8999999999999986</v>
      </c>
      <c r="J199" s="111">
        <f t="shared" ref="J199" si="110">+H199*F199</f>
        <v>0</v>
      </c>
      <c r="K199" s="112">
        <f t="shared" ref="K199" si="111">+I199*F199</f>
        <v>170999.99999999988</v>
      </c>
      <c r="L199" s="132">
        <v>20</v>
      </c>
      <c r="M199" s="119">
        <f>L199*F199</f>
        <v>1800000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s="4" customFormat="1" ht="22.5" customHeight="1">
      <c r="A200" s="13"/>
      <c r="B200" s="162">
        <v>3</v>
      </c>
      <c r="C200" s="97" t="s">
        <v>95</v>
      </c>
      <c r="D200" s="91"/>
      <c r="E200" s="100"/>
      <c r="F200" s="100"/>
      <c r="G200" s="160"/>
      <c r="H200" s="115"/>
      <c r="I200" s="116"/>
      <c r="J200" s="115"/>
      <c r="K200" s="116"/>
      <c r="L200" s="121"/>
      <c r="M200" s="116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s="4" customFormat="1" ht="33" customHeight="1">
      <c r="A201" s="13"/>
      <c r="B201" s="161">
        <v>3.01</v>
      </c>
      <c r="C201" s="88" t="s">
        <v>96</v>
      </c>
      <c r="D201" s="73" t="s">
        <v>14</v>
      </c>
      <c r="E201" s="83">
        <v>5</v>
      </c>
      <c r="F201" s="80">
        <v>22000</v>
      </c>
      <c r="G201" s="159">
        <f t="shared" ref="G201:G207" si="112">E201*F201</f>
        <v>110000</v>
      </c>
      <c r="H201" s="107">
        <f t="shared" ref="H201:H207" si="113">+IF(L201&gt;E201,0,E201-L201)</f>
        <v>0</v>
      </c>
      <c r="I201" s="145">
        <f t="shared" ref="I201:I207" si="114">+IF(L201&gt;E201,L201-E201,0)</f>
        <v>0</v>
      </c>
      <c r="J201" s="111">
        <f t="shared" ref="J201:J207" si="115">+H201*F201</f>
        <v>0</v>
      </c>
      <c r="K201" s="112">
        <f t="shared" ref="K201:K207" si="116">+I201*F201</f>
        <v>0</v>
      </c>
      <c r="L201" s="132">
        <v>5</v>
      </c>
      <c r="M201" s="119">
        <f t="shared" ref="M201:M207" si="117">L201*F201</f>
        <v>110000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s="4" customFormat="1" ht="22.5" customHeight="1">
      <c r="A202" s="13"/>
      <c r="B202" s="161">
        <v>3.02</v>
      </c>
      <c r="C202" s="88" t="s">
        <v>97</v>
      </c>
      <c r="D202" s="73" t="s">
        <v>14</v>
      </c>
      <c r="E202" s="83">
        <v>5</v>
      </c>
      <c r="F202" s="80">
        <v>61000</v>
      </c>
      <c r="G202" s="159">
        <f t="shared" si="112"/>
        <v>305000</v>
      </c>
      <c r="H202" s="107">
        <f t="shared" si="113"/>
        <v>0</v>
      </c>
      <c r="I202" s="145">
        <f t="shared" si="114"/>
        <v>0</v>
      </c>
      <c r="J202" s="111">
        <f t="shared" si="115"/>
        <v>0</v>
      </c>
      <c r="K202" s="112">
        <f t="shared" si="116"/>
        <v>0</v>
      </c>
      <c r="L202" s="132">
        <v>5</v>
      </c>
      <c r="M202" s="119">
        <f t="shared" si="117"/>
        <v>305000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s="4" customFormat="1" ht="22.5" customHeight="1">
      <c r="A203" s="13"/>
      <c r="B203" s="161">
        <v>3.03</v>
      </c>
      <c r="C203" s="88" t="s">
        <v>98</v>
      </c>
      <c r="D203" s="73" t="s">
        <v>102</v>
      </c>
      <c r="E203" s="83">
        <v>3</v>
      </c>
      <c r="F203" s="80">
        <v>109050</v>
      </c>
      <c r="G203" s="159">
        <f t="shared" si="112"/>
        <v>327150</v>
      </c>
      <c r="H203" s="107">
        <f t="shared" si="113"/>
        <v>0</v>
      </c>
      <c r="I203" s="145">
        <f t="shared" si="114"/>
        <v>0</v>
      </c>
      <c r="J203" s="111">
        <f t="shared" si="115"/>
        <v>0</v>
      </c>
      <c r="K203" s="112">
        <f t="shared" si="116"/>
        <v>0</v>
      </c>
      <c r="L203" s="132">
        <v>3</v>
      </c>
      <c r="M203" s="119">
        <f t="shared" si="117"/>
        <v>327150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s="4" customFormat="1" ht="22.5" customHeight="1">
      <c r="A204" s="13"/>
      <c r="B204" s="161">
        <v>3.04</v>
      </c>
      <c r="C204" s="88" t="s">
        <v>139</v>
      </c>
      <c r="D204" s="73" t="s">
        <v>102</v>
      </c>
      <c r="E204" s="83">
        <v>1</v>
      </c>
      <c r="F204" s="80">
        <v>170000</v>
      </c>
      <c r="G204" s="159">
        <f t="shared" si="112"/>
        <v>170000</v>
      </c>
      <c r="H204" s="107">
        <f t="shared" si="113"/>
        <v>0</v>
      </c>
      <c r="I204" s="145">
        <f t="shared" si="114"/>
        <v>0</v>
      </c>
      <c r="J204" s="111">
        <f t="shared" si="115"/>
        <v>0</v>
      </c>
      <c r="K204" s="112">
        <f t="shared" si="116"/>
        <v>0</v>
      </c>
      <c r="L204" s="132">
        <v>1</v>
      </c>
      <c r="M204" s="119">
        <f t="shared" si="117"/>
        <v>170000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s="4" customFormat="1" ht="22.5" customHeight="1">
      <c r="A205" s="13"/>
      <c r="B205" s="161">
        <v>3.05</v>
      </c>
      <c r="C205" s="88" t="s">
        <v>100</v>
      </c>
      <c r="D205" s="73" t="s">
        <v>102</v>
      </c>
      <c r="E205" s="83">
        <v>3</v>
      </c>
      <c r="F205" s="80">
        <v>108250</v>
      </c>
      <c r="G205" s="159">
        <f t="shared" si="112"/>
        <v>324750</v>
      </c>
      <c r="H205" s="107">
        <f t="shared" si="113"/>
        <v>0</v>
      </c>
      <c r="I205" s="145">
        <f t="shared" si="114"/>
        <v>0</v>
      </c>
      <c r="J205" s="111">
        <f t="shared" si="115"/>
        <v>0</v>
      </c>
      <c r="K205" s="112">
        <f t="shared" si="116"/>
        <v>0</v>
      </c>
      <c r="L205" s="132">
        <v>3</v>
      </c>
      <c r="M205" s="119">
        <f t="shared" si="117"/>
        <v>324750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s="4" customFormat="1" ht="22.5" customHeight="1">
      <c r="A206" s="13"/>
      <c r="B206" s="161">
        <v>3.06</v>
      </c>
      <c r="C206" s="88" t="s">
        <v>140</v>
      </c>
      <c r="D206" s="73" t="s">
        <v>102</v>
      </c>
      <c r="E206" s="83">
        <v>6</v>
      </c>
      <c r="F206" s="80">
        <v>187500</v>
      </c>
      <c r="G206" s="159">
        <f t="shared" si="112"/>
        <v>1125000</v>
      </c>
      <c r="H206" s="107">
        <f t="shared" si="113"/>
        <v>0</v>
      </c>
      <c r="I206" s="145">
        <f t="shared" si="114"/>
        <v>0</v>
      </c>
      <c r="J206" s="111">
        <f t="shared" si="115"/>
        <v>0</v>
      </c>
      <c r="K206" s="112">
        <f t="shared" si="116"/>
        <v>0</v>
      </c>
      <c r="L206" s="132">
        <v>6</v>
      </c>
      <c r="M206" s="119">
        <f t="shared" si="117"/>
        <v>1125000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s="4" customFormat="1" ht="22.5" customHeight="1">
      <c r="A207" s="13"/>
      <c r="B207" s="161">
        <v>3.07</v>
      </c>
      <c r="C207" s="88" t="s">
        <v>141</v>
      </c>
      <c r="D207" s="73" t="s">
        <v>102</v>
      </c>
      <c r="E207" s="83">
        <v>2</v>
      </c>
      <c r="F207" s="80">
        <v>2500000</v>
      </c>
      <c r="G207" s="159">
        <f t="shared" si="112"/>
        <v>5000000</v>
      </c>
      <c r="H207" s="107">
        <f t="shared" si="113"/>
        <v>0</v>
      </c>
      <c r="I207" s="145">
        <f t="shared" si="114"/>
        <v>0</v>
      </c>
      <c r="J207" s="111">
        <f t="shared" si="115"/>
        <v>0</v>
      </c>
      <c r="K207" s="112">
        <f t="shared" si="116"/>
        <v>0</v>
      </c>
      <c r="L207" s="132">
        <v>2</v>
      </c>
      <c r="M207" s="119">
        <f t="shared" si="117"/>
        <v>5000000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s="4" customFormat="1" ht="22.5" customHeight="1">
      <c r="A208" s="13"/>
      <c r="B208" s="162">
        <v>4</v>
      </c>
      <c r="C208" s="84" t="s">
        <v>115</v>
      </c>
      <c r="D208" s="91"/>
      <c r="E208" s="100"/>
      <c r="F208" s="100"/>
      <c r="G208" s="160"/>
      <c r="H208" s="115"/>
      <c r="I208" s="116"/>
      <c r="J208" s="115"/>
      <c r="K208" s="116"/>
      <c r="L208" s="121"/>
      <c r="M208" s="116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s="4" customFormat="1" ht="22.5" customHeight="1">
      <c r="A209" s="13"/>
      <c r="B209" s="161">
        <v>4.01</v>
      </c>
      <c r="C209" s="78" t="s">
        <v>130</v>
      </c>
      <c r="D209" s="73" t="s">
        <v>138</v>
      </c>
      <c r="E209" s="83">
        <v>20</v>
      </c>
      <c r="F209" s="80">
        <v>30100</v>
      </c>
      <c r="G209" s="159">
        <f>E209*F209</f>
        <v>602000</v>
      </c>
      <c r="H209" s="107">
        <f t="shared" ref="H209:H211" si="118">+IF(L209&gt;E209,0,E209-L209)</f>
        <v>0</v>
      </c>
      <c r="I209" s="145">
        <f t="shared" ref="I209:I211" si="119">+IF(L209&gt;E209,L209-E209,0)</f>
        <v>5</v>
      </c>
      <c r="J209" s="111">
        <f t="shared" ref="J209:J211" si="120">+H209*F209</f>
        <v>0</v>
      </c>
      <c r="K209" s="112">
        <f t="shared" ref="K209:K211" si="121">+I209*F209</f>
        <v>150500</v>
      </c>
      <c r="L209" s="132">
        <v>25</v>
      </c>
      <c r="M209" s="119">
        <f t="shared" ref="M209:M211" si="122">L209*F209</f>
        <v>752500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s="4" customFormat="1" ht="22.5" customHeight="1">
      <c r="A210" s="13"/>
      <c r="B210" s="161">
        <v>4.0199999999999996</v>
      </c>
      <c r="C210" s="88" t="s">
        <v>118</v>
      </c>
      <c r="D210" s="73" t="s">
        <v>138</v>
      </c>
      <c r="E210" s="83">
        <v>40</v>
      </c>
      <c r="F210" s="80">
        <v>22700</v>
      </c>
      <c r="G210" s="159">
        <f>E210*F210</f>
        <v>908000</v>
      </c>
      <c r="H210" s="107">
        <f t="shared" si="118"/>
        <v>0</v>
      </c>
      <c r="I210" s="145">
        <v>94.35</v>
      </c>
      <c r="J210" s="111">
        <f t="shared" si="120"/>
        <v>0</v>
      </c>
      <c r="K210" s="112">
        <f t="shared" si="121"/>
        <v>2141745</v>
      </c>
      <c r="L210" s="132">
        <v>134.35</v>
      </c>
      <c r="M210" s="119">
        <f t="shared" si="122"/>
        <v>3049745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s="4" customFormat="1" ht="22.5" customHeight="1">
      <c r="A211" s="13"/>
      <c r="B211" s="161">
        <v>4.03</v>
      </c>
      <c r="C211" s="88" t="s">
        <v>119</v>
      </c>
      <c r="D211" s="73" t="s">
        <v>138</v>
      </c>
      <c r="E211" s="83">
        <v>40</v>
      </c>
      <c r="F211" s="80">
        <v>34250</v>
      </c>
      <c r="G211" s="159">
        <f>E211*F211</f>
        <v>1370000</v>
      </c>
      <c r="H211" s="107">
        <f t="shared" si="118"/>
        <v>0</v>
      </c>
      <c r="I211" s="145">
        <f t="shared" si="119"/>
        <v>5</v>
      </c>
      <c r="J211" s="111">
        <f t="shared" si="120"/>
        <v>0</v>
      </c>
      <c r="K211" s="112">
        <f t="shared" si="121"/>
        <v>171250</v>
      </c>
      <c r="L211" s="132">
        <v>45</v>
      </c>
      <c r="M211" s="119">
        <f t="shared" si="122"/>
        <v>1541250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s="4" customFormat="1" ht="22.5" customHeight="1">
      <c r="A212" s="13"/>
      <c r="B212" s="189" t="s">
        <v>142</v>
      </c>
      <c r="C212" s="190"/>
      <c r="D212" s="190"/>
      <c r="E212" s="191"/>
      <c r="F212" s="87"/>
      <c r="G212" s="169"/>
      <c r="H212" s="115"/>
      <c r="I212" s="116"/>
      <c r="J212" s="115"/>
      <c r="K212" s="116"/>
      <c r="L212" s="121"/>
      <c r="M212" s="116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s="10" customFormat="1" ht="26.25" customHeight="1">
      <c r="B213" s="230" t="s">
        <v>29</v>
      </c>
      <c r="C213" s="231"/>
      <c r="D213" s="231"/>
      <c r="E213" s="231"/>
      <c r="F213" s="231"/>
      <c r="G213" s="14">
        <f>+SUM(G15:G211)</f>
        <v>93255705</v>
      </c>
      <c r="H213" s="16"/>
      <c r="I213" s="128"/>
      <c r="J213" s="23">
        <f>SUM(J15:J212)</f>
        <v>31848305</v>
      </c>
      <c r="K213" s="14">
        <f>SUM(K15:K212)</f>
        <v>79969341.440111876</v>
      </c>
      <c r="L213" s="136"/>
      <c r="M213" s="14">
        <f>SUM(M15:M212)</f>
        <v>139883557.44011188</v>
      </c>
      <c r="N213" s="8"/>
      <c r="O213" s="9"/>
    </row>
    <row r="214" spans="1:23" ht="25.5" customHeight="1">
      <c r="B214" s="217" t="s">
        <v>15</v>
      </c>
      <c r="C214" s="218"/>
      <c r="D214" s="218"/>
      <c r="E214" s="218"/>
      <c r="F214" s="11">
        <v>0.11</v>
      </c>
      <c r="G214" s="15">
        <f>+F214*G213</f>
        <v>10258127.550000001</v>
      </c>
      <c r="H214" s="17"/>
      <c r="I214" s="129"/>
      <c r="J214" s="146">
        <f>+F214*J213</f>
        <v>3503313.55</v>
      </c>
      <c r="K214" s="15">
        <f>+F214*K213</f>
        <v>8796627.558412306</v>
      </c>
      <c r="L214" s="137"/>
      <c r="M214" s="15">
        <f>+M213*F214</f>
        <v>15387191.318412306</v>
      </c>
      <c r="N214" s="5"/>
      <c r="O214" s="6"/>
    </row>
    <row r="215" spans="1:23" ht="25.5" customHeight="1">
      <c r="B215" s="217" t="s">
        <v>16</v>
      </c>
      <c r="C215" s="218"/>
      <c r="D215" s="218"/>
      <c r="E215" s="218"/>
      <c r="F215" s="12">
        <v>0.01</v>
      </c>
      <c r="G215" s="15">
        <f>+F215*G213</f>
        <v>932557.05</v>
      </c>
      <c r="H215" s="108"/>
      <c r="I215" s="130"/>
      <c r="J215" s="146">
        <f>+F215*J213</f>
        <v>318483.05</v>
      </c>
      <c r="K215" s="15">
        <f>+F215*K213</f>
        <v>799693.41440111876</v>
      </c>
      <c r="L215" s="138"/>
      <c r="M215" s="15">
        <f>+M213*F215</f>
        <v>1398835.5744011188</v>
      </c>
      <c r="N215" s="5"/>
      <c r="O215" s="6"/>
    </row>
    <row r="216" spans="1:23" ht="25.5" customHeight="1">
      <c r="B216" s="217" t="s">
        <v>30</v>
      </c>
      <c r="C216" s="218"/>
      <c r="D216" s="218"/>
      <c r="E216" s="218"/>
      <c r="F216" s="12">
        <v>0.02</v>
      </c>
      <c r="G216" s="15">
        <f>+F216*G213</f>
        <v>1865114.1</v>
      </c>
      <c r="H216" s="17"/>
      <c r="I216" s="129"/>
      <c r="J216" s="146">
        <f>+F216*J213</f>
        <v>636966.1</v>
      </c>
      <c r="K216" s="15">
        <f>+F216*K213</f>
        <v>1599386.8288022375</v>
      </c>
      <c r="L216" s="137"/>
      <c r="M216" s="15">
        <f>+M213*F216</f>
        <v>2797671.1488022376</v>
      </c>
      <c r="N216" s="5"/>
      <c r="O216" s="7"/>
    </row>
    <row r="217" spans="1:23" ht="25.5" customHeight="1" thickBot="1">
      <c r="B217" s="244" t="s">
        <v>31</v>
      </c>
      <c r="C217" s="245"/>
      <c r="D217" s="245"/>
      <c r="E217" s="245"/>
      <c r="F217" s="18">
        <v>0.19</v>
      </c>
      <c r="G217" s="19">
        <f>+G216*F217</f>
        <v>354371.679</v>
      </c>
      <c r="H217" s="109"/>
      <c r="I217" s="130"/>
      <c r="J217" s="146">
        <f>+J216*F217</f>
        <v>121023.55899999999</v>
      </c>
      <c r="K217" s="15">
        <f>+K216*F217</f>
        <v>303883.49747242511</v>
      </c>
      <c r="L217" s="139"/>
      <c r="M217" s="19">
        <f>+M216*F217</f>
        <v>531557.51827242516</v>
      </c>
      <c r="N217" s="5"/>
      <c r="O217" s="6"/>
    </row>
    <row r="218" spans="1:23" ht="27" customHeight="1" thickBot="1">
      <c r="B218" s="246" t="s">
        <v>32</v>
      </c>
      <c r="C218" s="247"/>
      <c r="D218" s="247"/>
      <c r="E218" s="247"/>
      <c r="F218" s="247"/>
      <c r="G218" s="171">
        <f>+G217+G216+G215+G214+G213</f>
        <v>106665875.37900001</v>
      </c>
      <c r="H218" s="110"/>
      <c r="I218" s="131"/>
      <c r="J218" s="113">
        <f>+J217+J216+J215+J214+J213</f>
        <v>36428091.259000003</v>
      </c>
      <c r="K218" s="114">
        <f>+K217+K216+K215+K214+K213</f>
        <v>91468932.739199966</v>
      </c>
      <c r="L218" s="140"/>
      <c r="M218" s="20">
        <f>+M217+M216+M215+M214+M213</f>
        <v>159998812.99999997</v>
      </c>
      <c r="N218" s="5"/>
      <c r="O218" s="6"/>
    </row>
    <row r="219" spans="1:23" ht="17.25" customHeight="1">
      <c r="B219" s="273"/>
      <c r="C219" s="274"/>
      <c r="D219" s="274"/>
      <c r="E219" s="274"/>
      <c r="F219" s="275"/>
      <c r="G219" s="275"/>
      <c r="H219" s="276"/>
      <c r="I219" s="276"/>
      <c r="J219" s="276"/>
      <c r="K219" s="276"/>
      <c r="L219" s="275"/>
      <c r="M219" s="275"/>
      <c r="N219" s="5"/>
      <c r="O219" s="6"/>
    </row>
    <row r="220" spans="1:23" ht="25.5" customHeight="1">
      <c r="B220" s="277" t="s">
        <v>7</v>
      </c>
      <c r="C220" s="277"/>
      <c r="D220" s="277"/>
      <c r="E220" s="277"/>
      <c r="F220" s="281"/>
      <c r="G220" s="281"/>
      <c r="H220" s="277" t="s">
        <v>143</v>
      </c>
      <c r="I220" s="277"/>
      <c r="J220" s="277"/>
      <c r="K220" s="277"/>
      <c r="L220" s="277"/>
      <c r="M220" s="70"/>
    </row>
    <row r="221" spans="1:23" ht="25.15" customHeight="1">
      <c r="B221" s="69" t="s">
        <v>8</v>
      </c>
      <c r="C221" s="278" t="s">
        <v>70</v>
      </c>
      <c r="D221" s="278"/>
      <c r="E221" s="278"/>
      <c r="F221" s="281"/>
      <c r="G221" s="282"/>
      <c r="H221" s="24" t="s">
        <v>8</v>
      </c>
      <c r="I221" s="278" t="s">
        <v>41</v>
      </c>
      <c r="J221" s="278"/>
      <c r="K221" s="278"/>
      <c r="L221" s="278"/>
      <c r="M221" s="70"/>
    </row>
    <row r="222" spans="1:23" ht="67.900000000000006" customHeight="1">
      <c r="B222" s="24" t="s">
        <v>9</v>
      </c>
      <c r="C222" s="283" t="s">
        <v>0</v>
      </c>
      <c r="D222" s="283"/>
      <c r="E222" s="283"/>
      <c r="F222" s="281"/>
      <c r="G222" s="282"/>
      <c r="H222" s="24" t="s">
        <v>9</v>
      </c>
      <c r="I222" s="279" t="s">
        <v>0</v>
      </c>
      <c r="J222" s="279"/>
      <c r="K222" s="279"/>
      <c r="L222" s="279"/>
      <c r="M222" s="70"/>
    </row>
    <row r="223" spans="1:23" ht="25.15" customHeight="1">
      <c r="H223" s="280" t="s">
        <v>42</v>
      </c>
      <c r="I223" s="280"/>
      <c r="J223" s="280"/>
      <c r="K223" s="280"/>
      <c r="L223" s="280"/>
      <c r="M223" s="70"/>
    </row>
    <row r="224" spans="1:23" ht="25.15" customHeight="1">
      <c r="I224" s="2"/>
      <c r="J224" s="2"/>
      <c r="K224" s="2"/>
      <c r="L224" s="2"/>
      <c r="M224" s="2"/>
    </row>
    <row r="225" ht="25.15" customHeight="1"/>
    <row r="226" ht="25.15" customHeight="1"/>
    <row r="227" ht="25.15" customHeight="1"/>
    <row r="228" ht="25.15" customHeight="1"/>
    <row r="229" ht="25.15" customHeight="1"/>
    <row r="230" ht="25.15" customHeight="1"/>
    <row r="231" ht="25.15" customHeight="1"/>
    <row r="232" ht="25.15" customHeight="1"/>
    <row r="233" ht="25.15" customHeight="1"/>
    <row r="234" ht="25.15" customHeight="1"/>
    <row r="235" ht="25.15" customHeight="1"/>
    <row r="236" ht="25.15" customHeight="1"/>
    <row r="237" ht="25.15" customHeight="1"/>
    <row r="238" ht="25.15" customHeight="1"/>
    <row r="239" ht="25.15" customHeight="1"/>
    <row r="240" ht="25.15" customHeight="1"/>
    <row r="241" ht="25.15" customHeight="1"/>
    <row r="242" ht="25.15" customHeight="1"/>
    <row r="243" ht="25.15" customHeight="1"/>
    <row r="244" ht="25.15" customHeight="1"/>
    <row r="245" ht="25.15" customHeight="1"/>
    <row r="246" ht="25.15" customHeight="1"/>
    <row r="247" ht="25.15" customHeight="1"/>
    <row r="248" ht="25.15" customHeight="1"/>
    <row r="249" ht="25.15" customHeight="1"/>
    <row r="250" ht="25.15" customHeight="1"/>
    <row r="251" ht="25.15" customHeight="1"/>
    <row r="252" ht="25.15" customHeight="1"/>
    <row r="253" ht="25.15" customHeight="1"/>
    <row r="254" ht="25.15" customHeight="1"/>
    <row r="255" ht="25.15" customHeight="1"/>
    <row r="256" ht="25.15" customHeight="1"/>
    <row r="257" ht="25.15" customHeight="1"/>
    <row r="258" ht="25.15" customHeight="1"/>
    <row r="259" ht="25.15" customHeight="1"/>
    <row r="260" ht="25.15" customHeight="1"/>
    <row r="261" ht="25.15" customHeight="1"/>
    <row r="262" ht="25.15" customHeight="1"/>
    <row r="263" ht="25.15" customHeight="1"/>
    <row r="264" ht="25.15" customHeight="1"/>
    <row r="265" ht="25.15" customHeight="1"/>
    <row r="266" ht="25.15" customHeight="1"/>
    <row r="267" ht="25.15" customHeight="1"/>
    <row r="268" ht="25.15" customHeight="1"/>
    <row r="269" ht="25.15" customHeight="1"/>
    <row r="270" ht="25.15" customHeight="1"/>
    <row r="271" ht="25.15" customHeight="1"/>
    <row r="272" ht="25.15" customHeight="1"/>
    <row r="273" ht="25.15" customHeight="1"/>
    <row r="274" ht="25.15" customHeight="1"/>
    <row r="275" ht="25.15" customHeight="1"/>
    <row r="276" ht="25.15" customHeight="1"/>
    <row r="277" ht="25.15" customHeight="1"/>
    <row r="278" ht="25.15" customHeight="1"/>
    <row r="279" ht="25.15" customHeight="1"/>
    <row r="280" ht="25.15" customHeight="1"/>
    <row r="281" ht="25.15" customHeight="1"/>
    <row r="282" ht="25.15" customHeight="1"/>
    <row r="283" ht="25.15" customHeight="1"/>
    <row r="284" ht="25.15" customHeight="1"/>
    <row r="285" ht="25.15" customHeight="1"/>
    <row r="286" ht="25.15" customHeight="1"/>
    <row r="287" ht="25.15" customHeight="1"/>
    <row r="288" ht="25.15" customHeight="1"/>
    <row r="289" ht="25.15" customHeight="1"/>
    <row r="290" ht="25.15" customHeight="1"/>
    <row r="291" ht="25.15" customHeight="1"/>
    <row r="292" ht="25.15" customHeight="1"/>
    <row r="293" ht="25.15" customHeight="1"/>
    <row r="294" ht="25.15" customHeight="1"/>
    <row r="295" ht="25.15" customHeight="1"/>
    <row r="296" ht="25.15" customHeight="1"/>
    <row r="297" ht="25.15" customHeight="1"/>
    <row r="298" ht="25.15" customHeight="1"/>
    <row r="299" ht="25.15" customHeight="1"/>
    <row r="300" ht="25.15" customHeight="1"/>
    <row r="301" ht="25.15" customHeight="1"/>
    <row r="302" ht="25.15" customHeight="1"/>
    <row r="303" ht="25.15" customHeight="1"/>
    <row r="304" ht="25.15" customHeight="1"/>
    <row r="305" ht="25.15" customHeight="1"/>
    <row r="306" ht="25.15" customHeight="1"/>
    <row r="307" ht="25.15" customHeight="1"/>
    <row r="308" ht="25.15" customHeight="1"/>
    <row r="309" ht="25.15" customHeight="1"/>
    <row r="310" ht="25.15" customHeight="1"/>
    <row r="311" ht="25.15" customHeight="1"/>
    <row r="312" ht="25.15" customHeight="1"/>
    <row r="313" ht="25.15" customHeight="1"/>
    <row r="314" ht="25.15" customHeight="1"/>
    <row r="315" ht="25.15" customHeight="1"/>
    <row r="316" ht="25.15" customHeight="1"/>
    <row r="317" ht="25.15" customHeight="1"/>
    <row r="318" ht="25.15" customHeight="1"/>
    <row r="319" ht="25.15" customHeight="1"/>
    <row r="320" ht="25.15" customHeight="1"/>
    <row r="321" ht="25.15" customHeight="1"/>
    <row r="322" ht="25.15" customHeight="1"/>
    <row r="323" ht="25.15" customHeight="1"/>
    <row r="324" ht="25.15" customHeight="1"/>
    <row r="325" ht="25.15" customHeight="1"/>
    <row r="326" ht="25.15" customHeight="1"/>
    <row r="327" ht="25.15" customHeight="1"/>
    <row r="328" ht="25.15" customHeight="1"/>
    <row r="329" ht="25.15" customHeight="1"/>
    <row r="330" ht="25.15" customHeight="1"/>
    <row r="331" ht="25.15" customHeight="1"/>
    <row r="332" ht="25.15" customHeight="1"/>
    <row r="333" ht="25.15" customHeight="1"/>
    <row r="334" ht="25.15" customHeight="1"/>
    <row r="335" ht="25.15" customHeight="1"/>
    <row r="336" ht="25.15" customHeight="1"/>
    <row r="337" ht="25.15" customHeight="1"/>
    <row r="338" ht="25.15" customHeight="1"/>
    <row r="339" ht="25.15" customHeight="1"/>
    <row r="340" ht="25.15" customHeight="1"/>
    <row r="341" ht="25.15" customHeight="1"/>
    <row r="342" ht="25.15" customHeight="1"/>
    <row r="343" ht="25.15" customHeight="1"/>
    <row r="344" ht="25.15" customHeight="1"/>
    <row r="345" ht="25.15" customHeight="1"/>
    <row r="346" ht="25.15" customHeight="1"/>
    <row r="347" ht="25.15" customHeight="1"/>
    <row r="348" ht="25.15" customHeight="1"/>
    <row r="349" ht="25.15" customHeight="1"/>
    <row r="350" ht="25.15" customHeight="1"/>
    <row r="351" ht="25.15" customHeight="1"/>
    <row r="352" ht="25.15" customHeight="1"/>
    <row r="353" ht="25.15" customHeight="1"/>
    <row r="354" ht="25.15" customHeight="1"/>
    <row r="355" ht="25.15" customHeight="1"/>
    <row r="356" ht="25.15" customHeight="1"/>
    <row r="357" ht="25.15" customHeight="1"/>
    <row r="358" ht="25.15" customHeight="1"/>
    <row r="359" ht="25.15" customHeight="1"/>
    <row r="360" ht="25.15" customHeight="1"/>
    <row r="361" ht="25.15" customHeight="1"/>
    <row r="362" ht="25.15" customHeight="1"/>
    <row r="363" ht="25.15" customHeight="1"/>
    <row r="364" ht="25.15" customHeight="1"/>
    <row r="365" ht="25.15" customHeight="1"/>
    <row r="366" ht="25.15" customHeight="1"/>
    <row r="367" ht="25.15" customHeight="1"/>
    <row r="368" ht="25.15" customHeight="1"/>
    <row r="369" ht="25.15" customHeight="1"/>
    <row r="370" ht="25.15" customHeight="1"/>
    <row r="371" ht="25.15" customHeight="1"/>
    <row r="372" ht="25.15" customHeight="1"/>
    <row r="373" ht="25.15" customHeight="1"/>
    <row r="374" ht="25.15" customHeight="1"/>
    <row r="375" ht="25.15" customHeight="1"/>
    <row r="376" ht="25.15" customHeight="1"/>
    <row r="377" ht="25.15" customHeight="1"/>
    <row r="378" ht="25.15" customHeight="1"/>
    <row r="379" ht="25.15" customHeight="1"/>
    <row r="380" ht="25.15" customHeight="1"/>
    <row r="381" ht="25.15" customHeight="1"/>
    <row r="382" ht="25.15" customHeight="1"/>
    <row r="383" ht="25.15" customHeight="1"/>
    <row r="384" ht="25.15" customHeight="1"/>
    <row r="385" ht="25.15" customHeight="1"/>
    <row r="386" ht="25.15" customHeight="1"/>
    <row r="387" ht="25.15" customHeight="1"/>
    <row r="388" ht="25.15" customHeight="1"/>
    <row r="389" ht="25.15" customHeight="1"/>
    <row r="390" ht="25.15" customHeight="1"/>
    <row r="391" ht="25.15" customHeight="1"/>
    <row r="392" ht="25.15" customHeight="1"/>
    <row r="393" ht="25.15" customHeight="1"/>
    <row r="394" ht="25.15" customHeight="1"/>
    <row r="395" ht="25.15" customHeight="1"/>
    <row r="396" ht="25.15" customHeight="1"/>
    <row r="397" ht="25.15" customHeight="1"/>
    <row r="398" ht="25.15" customHeight="1"/>
    <row r="399" ht="25.15" customHeight="1"/>
    <row r="400" ht="25.15" customHeight="1"/>
    <row r="401" ht="25.15" customHeight="1"/>
    <row r="402" ht="25.15" customHeight="1"/>
    <row r="403" ht="25.15" customHeight="1"/>
    <row r="404" ht="25.15" customHeight="1"/>
    <row r="405" ht="25.15" customHeight="1"/>
    <row r="406" ht="25.15" customHeight="1"/>
    <row r="407" ht="25.15" customHeight="1"/>
    <row r="408" ht="25.15" customHeight="1"/>
    <row r="409" ht="25.15" customHeight="1"/>
    <row r="410" ht="25.15" customHeight="1"/>
    <row r="411" ht="25.15" customHeight="1"/>
    <row r="412" ht="25.15" customHeight="1"/>
    <row r="413" ht="25.15" customHeight="1"/>
    <row r="414" ht="25.15" customHeight="1"/>
    <row r="415" ht="25.15" customHeight="1"/>
    <row r="416" ht="25.15" customHeight="1"/>
    <row r="417" ht="25.15" customHeight="1"/>
    <row r="418" ht="25.15" customHeight="1"/>
    <row r="419" ht="25.15" customHeight="1"/>
    <row r="420" ht="25.15" customHeight="1"/>
    <row r="421" ht="25.15" customHeight="1"/>
    <row r="422" ht="25.15" customHeight="1"/>
    <row r="423" ht="25.15" customHeight="1"/>
    <row r="424" ht="25.15" customHeight="1"/>
    <row r="425" ht="25.15" customHeight="1"/>
    <row r="426" ht="25.15" customHeight="1"/>
    <row r="427" ht="25.15" customHeight="1"/>
    <row r="428" ht="25.15" customHeight="1"/>
    <row r="429" ht="25.15" customHeight="1"/>
    <row r="430" ht="25.15" customHeight="1"/>
    <row r="431" ht="25.15" customHeight="1"/>
    <row r="432" ht="25.15" customHeight="1"/>
    <row r="433" ht="25.15" customHeight="1"/>
    <row r="434" ht="25.15" customHeight="1"/>
    <row r="435" ht="25.15" customHeight="1"/>
    <row r="436" ht="25.15" customHeight="1"/>
    <row r="437" ht="25.15" customHeight="1"/>
    <row r="438" ht="25.15" customHeight="1"/>
    <row r="439" ht="25.15" customHeight="1"/>
    <row r="440" ht="25.15" customHeight="1"/>
    <row r="441" ht="25.15" customHeight="1"/>
    <row r="442" ht="25.15" customHeight="1"/>
    <row r="443" ht="25.15" customHeight="1"/>
    <row r="444" ht="25.15" customHeight="1"/>
    <row r="445" ht="25.15" customHeight="1"/>
    <row r="446" ht="25.15" customHeight="1"/>
    <row r="447" ht="25.15" customHeight="1"/>
    <row r="448" ht="25.15" customHeight="1"/>
    <row r="449" ht="25.15" customHeight="1"/>
    <row r="450" ht="25.15" customHeight="1"/>
    <row r="451" ht="25.15" customHeight="1"/>
    <row r="452" ht="25.15" customHeight="1"/>
    <row r="453" ht="25.15" customHeight="1"/>
    <row r="454" ht="25.15" customHeight="1"/>
    <row r="455" ht="25.15" customHeight="1"/>
    <row r="456" ht="25.15" customHeight="1"/>
    <row r="457" ht="25.15" customHeight="1"/>
    <row r="458" ht="25.15" customHeight="1"/>
    <row r="459" ht="25.15" customHeight="1"/>
    <row r="460" ht="25.15" customHeight="1"/>
    <row r="461" ht="25.15" customHeight="1"/>
    <row r="462" ht="25.15" customHeight="1"/>
    <row r="463" ht="25.15" customHeight="1"/>
    <row r="464" ht="25.15" customHeight="1"/>
    <row r="465" ht="25.15" customHeight="1"/>
    <row r="466" ht="25.15" customHeight="1"/>
    <row r="467" ht="25.15" customHeight="1"/>
    <row r="468" ht="25.15" customHeight="1"/>
    <row r="469" ht="25.15" customHeight="1"/>
    <row r="470" ht="25.15" customHeight="1"/>
    <row r="471" ht="25.15" customHeight="1"/>
    <row r="472" ht="25.15" customHeight="1"/>
    <row r="473" ht="25.15" customHeight="1"/>
    <row r="474" ht="25.15" customHeight="1"/>
    <row r="475" ht="25.15" customHeight="1"/>
    <row r="476" ht="25.15" customHeight="1"/>
    <row r="477" ht="25.15" customHeight="1"/>
    <row r="478" ht="25.15" customHeight="1"/>
    <row r="479" ht="25.15" customHeight="1"/>
    <row r="480" ht="25.15" customHeight="1"/>
    <row r="481" ht="25.15" customHeight="1"/>
    <row r="482" ht="25.15" customHeight="1"/>
    <row r="483" ht="25.15" customHeight="1"/>
    <row r="484" ht="25.15" customHeight="1"/>
    <row r="485" ht="25.15" customHeight="1"/>
    <row r="486" ht="25.15" customHeight="1"/>
    <row r="487" ht="25.15" customHeight="1"/>
    <row r="488" ht="25.15" customHeight="1"/>
    <row r="489" ht="25.15" customHeight="1"/>
    <row r="490" ht="25.15" customHeight="1"/>
    <row r="491" ht="25.15" customHeight="1"/>
    <row r="492" ht="25.15" customHeight="1"/>
    <row r="493" ht="25.15" customHeight="1"/>
    <row r="494" ht="25.15" customHeight="1"/>
    <row r="495" ht="25.15" customHeight="1"/>
    <row r="496" ht="25.15" customHeight="1"/>
    <row r="497" ht="25.15" customHeight="1"/>
    <row r="498" ht="25.15" customHeight="1"/>
    <row r="499" ht="25.15" customHeight="1"/>
    <row r="500" ht="25.15" customHeight="1"/>
    <row r="501" ht="25.15" customHeight="1"/>
    <row r="502" ht="25.15" customHeight="1"/>
    <row r="503" ht="25.15" customHeight="1"/>
    <row r="504" ht="25.15" customHeight="1"/>
    <row r="505" ht="25.15" customHeight="1"/>
    <row r="506" ht="25.15" customHeight="1"/>
    <row r="507" ht="25.15" customHeight="1"/>
    <row r="508" ht="25.15" customHeight="1"/>
    <row r="509" ht="25.15" customHeight="1"/>
    <row r="510" ht="25.15" customHeight="1"/>
    <row r="511" ht="25.15" customHeight="1"/>
    <row r="512" ht="25.15" customHeight="1"/>
    <row r="513" ht="25.15" customHeight="1"/>
    <row r="514" ht="25.15" customHeight="1"/>
    <row r="515" ht="25.15" customHeight="1"/>
    <row r="516" ht="25.15" customHeight="1"/>
    <row r="517" ht="25.15" customHeight="1"/>
    <row r="518" ht="25.15" customHeight="1"/>
    <row r="519" ht="25.15" customHeight="1"/>
    <row r="520" ht="25.15" customHeight="1"/>
    <row r="521" ht="25.15" customHeight="1"/>
    <row r="522" ht="25.15" customHeight="1"/>
    <row r="523" ht="25.15" customHeight="1"/>
    <row r="524" ht="25.15" customHeight="1"/>
    <row r="525" ht="25.15" customHeight="1"/>
    <row r="526" ht="25.15" customHeight="1"/>
    <row r="527" ht="25.15" customHeight="1"/>
    <row r="528" ht="25.15" customHeight="1"/>
    <row r="529" ht="25.15" customHeight="1"/>
    <row r="530" ht="25.15" customHeight="1"/>
    <row r="531" ht="25.15" customHeight="1"/>
    <row r="532" ht="25.15" customHeight="1"/>
    <row r="533" ht="25.15" customHeight="1"/>
    <row r="534" ht="25.15" customHeight="1"/>
    <row r="535" ht="25.15" customHeight="1"/>
    <row r="536" ht="25.15" customHeight="1"/>
    <row r="537" ht="25.15" customHeight="1"/>
    <row r="538" ht="25.15" customHeight="1"/>
    <row r="539" ht="25.15" customHeight="1"/>
    <row r="540" ht="25.15" customHeight="1"/>
    <row r="541" ht="25.15" customHeight="1"/>
    <row r="542" ht="25.15" customHeight="1"/>
    <row r="543" ht="25.15" customHeight="1"/>
    <row r="544" ht="25.15" customHeight="1"/>
    <row r="545" ht="25.15" customHeight="1"/>
    <row r="546" ht="25.15" customHeight="1"/>
    <row r="547" ht="25.15" customHeight="1"/>
    <row r="548" ht="25.15" customHeight="1"/>
    <row r="549" ht="25.15" customHeight="1"/>
    <row r="550" ht="25.15" customHeight="1"/>
    <row r="551" ht="25.15" customHeight="1"/>
    <row r="552" ht="25.15" customHeight="1"/>
    <row r="553" ht="25.15" customHeight="1"/>
    <row r="554" ht="25.15" customHeight="1"/>
    <row r="555" ht="25.15" customHeight="1"/>
    <row r="556" ht="25.15" customHeight="1"/>
    <row r="557" ht="25.15" customHeight="1"/>
    <row r="558" ht="25.15" customHeight="1"/>
    <row r="559" ht="25.15" customHeight="1"/>
    <row r="560" ht="25.15" customHeight="1"/>
    <row r="561" ht="25.15" customHeight="1"/>
    <row r="562" ht="25.15" customHeight="1"/>
    <row r="563" ht="25.15" customHeight="1"/>
    <row r="564" ht="25.15" customHeight="1"/>
    <row r="565" ht="25.15" customHeight="1"/>
    <row r="566" ht="25.15" customHeight="1"/>
    <row r="567" ht="25.15" customHeight="1"/>
    <row r="568" ht="25.15" customHeight="1"/>
    <row r="569" ht="25.15" customHeight="1"/>
    <row r="570" ht="25.15" customHeight="1"/>
    <row r="571" ht="25.15" customHeight="1"/>
    <row r="572" ht="25.15" customHeight="1"/>
    <row r="573" ht="25.15" customHeight="1"/>
    <row r="574" ht="25.15" customHeight="1"/>
    <row r="575" ht="25.15" customHeight="1"/>
    <row r="576" ht="25.15" customHeight="1"/>
    <row r="577" ht="25.15" customHeight="1"/>
    <row r="578" ht="25.15" customHeight="1"/>
    <row r="579" ht="25.15" customHeight="1"/>
    <row r="580" ht="25.15" customHeight="1"/>
    <row r="581" ht="25.15" customHeight="1"/>
    <row r="582" ht="25.15" customHeight="1"/>
    <row r="583" ht="25.15" customHeight="1"/>
    <row r="584" ht="25.15" customHeight="1"/>
    <row r="585" ht="25.15" customHeight="1"/>
    <row r="586" ht="25.15" customHeight="1"/>
    <row r="587" ht="25.15" customHeight="1"/>
    <row r="588" ht="25.15" customHeight="1"/>
    <row r="589" ht="25.15" customHeight="1"/>
    <row r="590" ht="25.15" customHeight="1"/>
    <row r="591" ht="25.15" customHeight="1"/>
    <row r="592" ht="25.15" customHeight="1"/>
    <row r="593" ht="25.15" customHeight="1"/>
    <row r="594" ht="25.15" customHeight="1"/>
    <row r="595" ht="25.15" customHeight="1"/>
    <row r="596" ht="25.15" customHeight="1"/>
    <row r="597" ht="25.15" customHeight="1"/>
    <row r="598" ht="25.15" customHeight="1"/>
    <row r="599" ht="25.15" customHeight="1"/>
    <row r="600" ht="25.15" customHeight="1"/>
    <row r="601" ht="25.15" customHeight="1"/>
    <row r="602" ht="25.15" customHeight="1"/>
    <row r="603" ht="25.15" customHeight="1"/>
    <row r="604" ht="25.15" customHeight="1"/>
    <row r="605" ht="25.15" customHeight="1"/>
    <row r="606" ht="25.15" customHeight="1"/>
    <row r="607" ht="25.15" customHeight="1"/>
    <row r="608" ht="25.15" customHeight="1"/>
    <row r="609" ht="25.15" customHeight="1"/>
    <row r="610" ht="25.15" customHeight="1"/>
    <row r="611" ht="25.15" customHeight="1"/>
    <row r="612" ht="25.15" customHeight="1"/>
    <row r="613" ht="25.15" customHeight="1"/>
    <row r="614" ht="25.15" customHeight="1"/>
    <row r="615" ht="25.15" customHeight="1"/>
    <row r="616" ht="25.15" customHeight="1"/>
    <row r="617" ht="25.15" customHeight="1"/>
    <row r="618" ht="25.15" customHeight="1"/>
    <row r="619" ht="25.15" customHeight="1"/>
    <row r="620" ht="25.15" customHeight="1"/>
    <row r="621" ht="25.15" customHeight="1"/>
    <row r="622" ht="25.15" customHeight="1"/>
    <row r="623" ht="25.15" customHeight="1"/>
    <row r="624" ht="25.15" customHeight="1"/>
    <row r="625" ht="25.15" customHeight="1"/>
    <row r="626" ht="25.15" customHeight="1"/>
    <row r="627" ht="25.15" customHeight="1"/>
    <row r="628" ht="25.15" customHeight="1"/>
    <row r="629" ht="25.15" customHeight="1"/>
    <row r="630" ht="25.15" customHeight="1"/>
    <row r="631" ht="25.15" customHeight="1"/>
    <row r="632" ht="25.15" customHeight="1"/>
    <row r="633" ht="25.15" customHeight="1"/>
    <row r="634" ht="25.15" customHeight="1"/>
    <row r="635" ht="25.15" customHeight="1"/>
    <row r="636" ht="25.15" customHeight="1"/>
    <row r="637" ht="25.15" customHeight="1"/>
    <row r="638" ht="25.15" customHeight="1"/>
    <row r="639" ht="25.15" customHeight="1"/>
    <row r="640" ht="25.15" customHeight="1"/>
    <row r="641" ht="25.15" customHeight="1"/>
    <row r="642" ht="25.15" customHeight="1"/>
    <row r="643" ht="25.15" customHeight="1"/>
    <row r="644" ht="25.15" customHeight="1"/>
    <row r="645" ht="25.15" customHeight="1"/>
    <row r="646" ht="25.15" customHeight="1"/>
    <row r="647" ht="25.15" customHeight="1"/>
    <row r="648" ht="25.15" customHeight="1"/>
    <row r="649" ht="25.15" customHeight="1"/>
    <row r="650" ht="25.15" customHeight="1"/>
    <row r="651" ht="25.15" customHeight="1"/>
    <row r="652" ht="25.15" customHeight="1"/>
    <row r="653" ht="25.15" customHeight="1"/>
    <row r="654" ht="25.15" customHeight="1"/>
    <row r="655" ht="25.15" customHeight="1"/>
    <row r="656" ht="25.15" customHeight="1"/>
    <row r="657" ht="25.15" customHeight="1"/>
    <row r="658" ht="25.15" customHeight="1"/>
  </sheetData>
  <autoFilter ref="B1:B658" xr:uid="{8D7D67A8-1A31-4930-A10A-1507AA5CBFE9}"/>
  <mergeCells count="56">
    <mergeCell ref="B219:M219"/>
    <mergeCell ref="H220:L220"/>
    <mergeCell ref="I221:L221"/>
    <mergeCell ref="I222:L222"/>
    <mergeCell ref="H223:L223"/>
    <mergeCell ref="B220:E220"/>
    <mergeCell ref="F220:G222"/>
    <mergeCell ref="C221:E221"/>
    <mergeCell ref="C222:E222"/>
    <mergeCell ref="B216:E216"/>
    <mergeCell ref="B217:E217"/>
    <mergeCell ref="B218:F218"/>
    <mergeCell ref="H9:M9"/>
    <mergeCell ref="B9:G9"/>
    <mergeCell ref="J10:K10"/>
    <mergeCell ref="L10:L12"/>
    <mergeCell ref="M10:M12"/>
    <mergeCell ref="J11:J12"/>
    <mergeCell ref="K11:K12"/>
    <mergeCell ref="G10:G12"/>
    <mergeCell ref="B10:B12"/>
    <mergeCell ref="C10:C12"/>
    <mergeCell ref="D10:D12"/>
    <mergeCell ref="I11:I12"/>
    <mergeCell ref="H11:H12"/>
    <mergeCell ref="B215:E215"/>
    <mergeCell ref="J2:M4"/>
    <mergeCell ref="B5:C5"/>
    <mergeCell ref="D5:I5"/>
    <mergeCell ref="J5:K5"/>
    <mergeCell ref="L5:M5"/>
    <mergeCell ref="H10:I10"/>
    <mergeCell ref="B213:F213"/>
    <mergeCell ref="B214:E214"/>
    <mergeCell ref="E10:E12"/>
    <mergeCell ref="F10:F12"/>
    <mergeCell ref="B22:F22"/>
    <mergeCell ref="B23:E23"/>
    <mergeCell ref="B81:E81"/>
    <mergeCell ref="B133:E133"/>
    <mergeCell ref="B193:E193"/>
    <mergeCell ref="B212:E212"/>
    <mergeCell ref="B2:C4"/>
    <mergeCell ref="D2:I4"/>
    <mergeCell ref="B8:M8"/>
    <mergeCell ref="B6:C6"/>
    <mergeCell ref="D6:I6"/>
    <mergeCell ref="J6:K6"/>
    <mergeCell ref="L6:M6"/>
    <mergeCell ref="B7:C7"/>
    <mergeCell ref="D7:I7"/>
    <mergeCell ref="J7:K7"/>
    <mergeCell ref="L7:M7"/>
    <mergeCell ref="B134:E134"/>
    <mergeCell ref="B192:E192"/>
    <mergeCell ref="B80:E80"/>
  </mergeCells>
  <phoneticPr fontId="25" type="noConversion"/>
  <printOptions horizontalCentered="1"/>
  <pageMargins left="0.6998031496062993" right="0.6998031496062993" top="0.73868110236220463" bottom="0.73868110236220463" header="0.3110236220472441" footer="0.3110236220472441"/>
  <pageSetup scale="43" fitToHeight="0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EF8C-D07A-4B13-AD87-C7E9853EFE7C}">
  <sheetPr>
    <pageSetUpPr fitToPage="1"/>
  </sheetPr>
  <dimension ref="A1:T470"/>
  <sheetViews>
    <sheetView view="pageBreakPreview" topLeftCell="A34" zoomScale="98" zoomScaleNormal="100" zoomScaleSheetLayoutView="98" workbookViewId="0">
      <selection activeCell="I58" sqref="I58:L58"/>
    </sheetView>
  </sheetViews>
  <sheetFormatPr baseColWidth="10" defaultColWidth="11.42578125" defaultRowHeight="15"/>
  <cols>
    <col min="1" max="4" width="11.42578125" style="25"/>
    <col min="5" max="5" width="19.85546875" style="25" customWidth="1"/>
    <col min="6" max="16384" width="11.42578125" style="25"/>
  </cols>
  <sheetData>
    <row r="1" spans="1:13" ht="27.75" customHeight="1">
      <c r="A1" s="351" t="s">
        <v>0</v>
      </c>
      <c r="B1" s="351"/>
      <c r="C1" s="351"/>
      <c r="D1" s="354" t="s">
        <v>69</v>
      </c>
      <c r="E1" s="354"/>
      <c r="F1" s="354"/>
      <c r="G1" s="354"/>
      <c r="H1" s="354"/>
      <c r="I1" s="355"/>
      <c r="J1" s="355"/>
      <c r="K1" s="355"/>
      <c r="L1" s="355"/>
      <c r="M1" s="355"/>
    </row>
    <row r="2" spans="1:13" ht="63" customHeight="1">
      <c r="A2" s="352"/>
      <c r="B2" s="353"/>
      <c r="C2" s="353"/>
      <c r="D2" s="354" t="s">
        <v>179</v>
      </c>
      <c r="E2" s="354"/>
      <c r="F2" s="354"/>
      <c r="G2" s="354"/>
      <c r="H2" s="354"/>
      <c r="I2" s="355"/>
      <c r="J2" s="355"/>
      <c r="K2" s="355"/>
      <c r="L2" s="355"/>
      <c r="M2" s="355"/>
    </row>
    <row r="4" spans="1:13" ht="23.25" customHeight="1">
      <c r="A4" s="311" t="s">
        <v>1</v>
      </c>
      <c r="B4" s="311"/>
      <c r="C4" s="356" t="s">
        <v>70</v>
      </c>
      <c r="D4" s="356"/>
      <c r="E4" s="356"/>
      <c r="F4" s="311" t="s">
        <v>3</v>
      </c>
      <c r="G4" s="311"/>
      <c r="H4" s="357"/>
      <c r="I4" s="358"/>
      <c r="J4" s="359"/>
      <c r="K4" s="67" t="s">
        <v>38</v>
      </c>
      <c r="L4" s="360">
        <v>45274</v>
      </c>
      <c r="M4" s="360"/>
    </row>
    <row r="5" spans="1:13" ht="23.25" customHeight="1">
      <c r="A5" s="311" t="s">
        <v>2</v>
      </c>
      <c r="B5" s="311"/>
      <c r="C5" s="66" t="s">
        <v>36</v>
      </c>
      <c r="D5" s="66"/>
      <c r="E5" s="65"/>
      <c r="F5" s="311" t="s">
        <v>37</v>
      </c>
      <c r="G5" s="311"/>
      <c r="H5" s="286" t="s">
        <v>178</v>
      </c>
      <c r="I5" s="287"/>
      <c r="J5" s="287"/>
      <c r="K5" s="66"/>
      <c r="L5" s="288"/>
      <c r="M5" s="288"/>
    </row>
    <row r="6" spans="1:13" ht="16.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3" ht="23.25" customHeight="1">
      <c r="A7" s="346" t="s">
        <v>4</v>
      </c>
      <c r="B7" s="346"/>
      <c r="C7" s="290" t="s">
        <v>146</v>
      </c>
      <c r="D7" s="290"/>
      <c r="E7" s="290"/>
      <c r="F7" s="290"/>
      <c r="G7" s="290"/>
      <c r="H7" s="290"/>
      <c r="I7" s="290"/>
      <c r="J7" s="346" t="s">
        <v>5</v>
      </c>
      <c r="K7" s="346"/>
      <c r="L7" s="289" t="s">
        <v>6</v>
      </c>
      <c r="M7" s="289"/>
    </row>
    <row r="8" spans="1:13" ht="53.25" customHeight="1">
      <c r="A8" s="364" t="s">
        <v>10</v>
      </c>
      <c r="B8" s="364"/>
      <c r="C8" s="365" t="s">
        <v>147</v>
      </c>
      <c r="D8" s="365"/>
      <c r="E8" s="365"/>
      <c r="F8" s="365"/>
      <c r="G8" s="365"/>
      <c r="H8" s="365"/>
      <c r="I8" s="365"/>
      <c r="J8" s="365"/>
      <c r="K8" s="365"/>
      <c r="L8" s="365"/>
      <c r="M8" s="365"/>
    </row>
    <row r="9" spans="1:13">
      <c r="A9" s="300"/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  <c r="M9" s="302"/>
    </row>
    <row r="10" spans="1:13">
      <c r="A10" s="300"/>
      <c r="B10" s="301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2"/>
    </row>
    <row r="11" spans="1:13" ht="15.75" thickBot="1">
      <c r="A11" s="303"/>
      <c r="B11" s="304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5"/>
    </row>
    <row r="12" spans="1:13">
      <c r="A12" s="306" t="s">
        <v>11</v>
      </c>
      <c r="B12" s="307"/>
      <c r="C12" s="307"/>
      <c r="D12" s="307"/>
      <c r="E12" s="308"/>
      <c r="F12" s="296" t="s">
        <v>43</v>
      </c>
      <c r="G12" s="307"/>
      <c r="H12" s="309" t="s">
        <v>44</v>
      </c>
      <c r="I12" s="310"/>
      <c r="J12" s="63" t="s">
        <v>45</v>
      </c>
      <c r="K12" s="296" t="s">
        <v>46</v>
      </c>
      <c r="L12" s="297"/>
      <c r="M12" s="64" t="s">
        <v>47</v>
      </c>
    </row>
    <row r="13" spans="1:13">
      <c r="A13" s="291" t="s">
        <v>48</v>
      </c>
      <c r="B13" s="292"/>
      <c r="C13" s="292"/>
      <c r="D13" s="292"/>
      <c r="E13" s="293"/>
      <c r="F13" s="294"/>
      <c r="G13" s="295"/>
      <c r="H13" s="294"/>
      <c r="I13" s="295"/>
      <c r="J13" s="31">
        <v>0.1</v>
      </c>
      <c r="K13" s="298"/>
      <c r="L13" s="299"/>
      <c r="M13" s="30">
        <f>+J13*M48</f>
        <v>1808.8380000000006</v>
      </c>
    </row>
    <row r="14" spans="1:13">
      <c r="A14" s="291"/>
      <c r="B14" s="292"/>
      <c r="C14" s="292"/>
      <c r="D14" s="292"/>
      <c r="E14" s="293"/>
      <c r="F14" s="294"/>
      <c r="G14" s="295"/>
      <c r="H14" s="312"/>
      <c r="I14" s="293"/>
      <c r="J14" s="32"/>
      <c r="K14" s="284"/>
      <c r="L14" s="285"/>
      <c r="M14" s="30"/>
    </row>
    <row r="15" spans="1:13">
      <c r="A15" s="291"/>
      <c r="B15" s="292"/>
      <c r="C15" s="292"/>
      <c r="D15" s="292"/>
      <c r="E15" s="293"/>
      <c r="F15" s="294"/>
      <c r="G15" s="295"/>
      <c r="H15" s="312"/>
      <c r="I15" s="293"/>
      <c r="J15" s="32"/>
      <c r="K15" s="284"/>
      <c r="L15" s="285"/>
      <c r="M15" s="30"/>
    </row>
    <row r="16" spans="1:13">
      <c r="A16" s="324"/>
      <c r="B16" s="325"/>
      <c r="C16" s="325"/>
      <c r="D16" s="325"/>
      <c r="E16" s="326"/>
      <c r="F16" s="319"/>
      <c r="G16" s="320"/>
      <c r="H16" s="319"/>
      <c r="I16" s="320"/>
      <c r="J16" s="43"/>
      <c r="K16" s="321"/>
      <c r="L16" s="322"/>
      <c r="M16" s="44"/>
    </row>
    <row r="17" spans="1:13">
      <c r="A17" s="323" t="s">
        <v>50</v>
      </c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23"/>
      <c r="M17" s="45">
        <f>+SUM(M13:M16)</f>
        <v>1808.8380000000006</v>
      </c>
    </row>
    <row r="18" spans="1:13">
      <c r="A18" s="300" t="s">
        <v>51</v>
      </c>
      <c r="B18" s="301"/>
      <c r="C18" s="301"/>
      <c r="D18" s="301"/>
      <c r="E18" s="301"/>
      <c r="F18" s="301"/>
      <c r="G18" s="301"/>
      <c r="H18" s="301"/>
      <c r="I18" s="301"/>
      <c r="J18" s="301"/>
      <c r="K18" s="301"/>
      <c r="L18" s="301"/>
      <c r="M18" s="302"/>
    </row>
    <row r="19" spans="1:13">
      <c r="A19" s="300"/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2"/>
    </row>
    <row r="20" spans="1:13" ht="15.75" thickBot="1">
      <c r="A20" s="303"/>
      <c r="B20" s="304"/>
      <c r="C20" s="304"/>
      <c r="D20" s="304"/>
      <c r="E20" s="304"/>
      <c r="F20" s="304"/>
      <c r="G20" s="304"/>
      <c r="H20" s="304"/>
      <c r="I20" s="304"/>
      <c r="J20" s="304"/>
      <c r="K20" s="304"/>
      <c r="L20" s="304"/>
      <c r="M20" s="305"/>
    </row>
    <row r="21" spans="1:13">
      <c r="A21" s="306" t="s">
        <v>11</v>
      </c>
      <c r="B21" s="318"/>
      <c r="C21" s="318"/>
      <c r="D21" s="318"/>
      <c r="E21" s="318"/>
      <c r="F21" s="318"/>
      <c r="G21" s="318"/>
      <c r="H21" s="297"/>
      <c r="I21" s="62" t="s">
        <v>5</v>
      </c>
      <c r="J21" s="63" t="s">
        <v>12</v>
      </c>
      <c r="K21" s="296" t="s">
        <v>52</v>
      </c>
      <c r="L21" s="297"/>
      <c r="M21" s="64" t="s">
        <v>47</v>
      </c>
    </row>
    <row r="22" spans="1:13">
      <c r="A22" s="313"/>
      <c r="B22" s="314"/>
      <c r="C22" s="314"/>
      <c r="D22" s="314"/>
      <c r="E22" s="314"/>
      <c r="F22" s="314"/>
      <c r="G22" s="314"/>
      <c r="H22" s="315"/>
      <c r="I22" s="29"/>
      <c r="J22" s="33"/>
      <c r="K22" s="316"/>
      <c r="L22" s="317"/>
      <c r="M22" s="30"/>
    </row>
    <row r="23" spans="1:13">
      <c r="A23" s="313"/>
      <c r="B23" s="314"/>
      <c r="C23" s="314"/>
      <c r="D23" s="314"/>
      <c r="E23" s="314"/>
      <c r="F23" s="314"/>
      <c r="G23" s="314"/>
      <c r="H23" s="315"/>
      <c r="I23" s="29"/>
      <c r="J23" s="35"/>
      <c r="K23" s="316"/>
      <c r="L23" s="317"/>
      <c r="M23" s="30"/>
    </row>
    <row r="24" spans="1:13">
      <c r="A24" s="313"/>
      <c r="B24" s="314"/>
      <c r="C24" s="314"/>
      <c r="D24" s="314"/>
      <c r="E24" s="314"/>
      <c r="F24" s="314"/>
      <c r="G24" s="314"/>
      <c r="H24" s="315"/>
      <c r="I24" s="29"/>
      <c r="J24" s="34"/>
      <c r="K24" s="316"/>
      <c r="L24" s="317"/>
      <c r="M24" s="30"/>
    </row>
    <row r="25" spans="1:13">
      <c r="A25" s="313"/>
      <c r="B25" s="314"/>
      <c r="C25" s="314"/>
      <c r="D25" s="314"/>
      <c r="E25" s="314"/>
      <c r="F25" s="314"/>
      <c r="G25" s="314"/>
      <c r="H25" s="315"/>
      <c r="I25" s="29"/>
      <c r="J25" s="34"/>
      <c r="K25" s="316"/>
      <c r="L25" s="317"/>
      <c r="M25" s="30"/>
    </row>
    <row r="26" spans="1:13">
      <c r="A26" s="313"/>
      <c r="B26" s="314"/>
      <c r="C26" s="314"/>
      <c r="D26" s="314"/>
      <c r="E26" s="314"/>
      <c r="F26" s="314"/>
      <c r="G26" s="314"/>
      <c r="H26" s="315"/>
      <c r="I26" s="29"/>
      <c r="J26" s="34"/>
      <c r="K26" s="316"/>
      <c r="L26" s="317"/>
      <c r="M26" s="30"/>
    </row>
    <row r="27" spans="1:13">
      <c r="A27" s="313"/>
      <c r="B27" s="314"/>
      <c r="C27" s="314"/>
      <c r="D27" s="314"/>
      <c r="E27" s="314"/>
      <c r="F27" s="314"/>
      <c r="G27" s="314"/>
      <c r="H27" s="315"/>
      <c r="I27" s="29"/>
      <c r="J27" s="34"/>
      <c r="K27" s="316"/>
      <c r="L27" s="317"/>
      <c r="M27" s="30"/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/>
    </row>
    <row r="29" spans="1:13">
      <c r="A29" s="313"/>
      <c r="B29" s="314"/>
      <c r="C29" s="314"/>
      <c r="D29" s="314"/>
      <c r="E29" s="314"/>
      <c r="F29" s="314"/>
      <c r="G29" s="314"/>
      <c r="H29" s="315"/>
      <c r="I29" s="36"/>
      <c r="J29" s="34"/>
      <c r="K29" s="316"/>
      <c r="L29" s="317"/>
      <c r="M29" s="30"/>
    </row>
    <row r="30" spans="1:13">
      <c r="A30" s="347" t="s">
        <v>53</v>
      </c>
      <c r="B30" s="348"/>
      <c r="C30" s="348"/>
      <c r="D30" s="348"/>
      <c r="E30" s="348"/>
      <c r="F30" s="348"/>
      <c r="G30" s="348"/>
      <c r="H30" s="349"/>
      <c r="I30" s="36"/>
      <c r="J30" s="46"/>
      <c r="K30" s="350"/>
      <c r="L30" s="326"/>
      <c r="M30" s="44"/>
    </row>
    <row r="31" spans="1:13">
      <c r="A31" s="323" t="s">
        <v>50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">
        <f>+SUM(M22:M30)</f>
        <v>0</v>
      </c>
    </row>
    <row r="32" spans="1:13">
      <c r="A32" s="300" t="s">
        <v>54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2"/>
    </row>
    <row r="33" spans="1:13">
      <c r="A33" s="300"/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2"/>
    </row>
    <row r="34" spans="1:13" ht="15.75" thickBot="1">
      <c r="A34" s="303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5"/>
    </row>
    <row r="35" spans="1:13">
      <c r="A35" s="331" t="s">
        <v>55</v>
      </c>
      <c r="B35" s="332"/>
      <c r="C35" s="332"/>
      <c r="D35" s="332"/>
      <c r="E35" s="332"/>
      <c r="F35" s="332"/>
      <c r="G35" s="332"/>
      <c r="H35" s="57" t="s">
        <v>56</v>
      </c>
      <c r="I35" s="56" t="s">
        <v>57</v>
      </c>
      <c r="J35" s="57" t="s">
        <v>58</v>
      </c>
      <c r="K35" s="333" t="s">
        <v>59</v>
      </c>
      <c r="L35" s="334"/>
      <c r="M35" s="61" t="s">
        <v>47</v>
      </c>
    </row>
    <row r="36" spans="1:13">
      <c r="A36" s="337"/>
      <c r="B36" s="338"/>
      <c r="C36" s="338"/>
      <c r="D36" s="338"/>
      <c r="E36" s="338"/>
      <c r="F36" s="338"/>
      <c r="G36" s="338"/>
      <c r="H36" s="37"/>
      <c r="I36" s="38"/>
      <c r="J36" s="37"/>
      <c r="K36" s="373"/>
      <c r="L36" s="374"/>
      <c r="M36" s="30">
        <v>0</v>
      </c>
    </row>
    <row r="37" spans="1:13">
      <c r="A37" s="337"/>
      <c r="B37" s="338"/>
      <c r="C37" s="338"/>
      <c r="D37" s="338"/>
      <c r="E37" s="338"/>
      <c r="F37" s="338"/>
      <c r="G37" s="338"/>
      <c r="H37" s="37"/>
      <c r="I37" s="38"/>
      <c r="J37" s="37"/>
      <c r="K37" s="284"/>
      <c r="L37" s="285"/>
      <c r="M37" s="30">
        <v>0</v>
      </c>
    </row>
    <row r="38" spans="1:13">
      <c r="A38" s="337"/>
      <c r="B38" s="338"/>
      <c r="C38" s="338"/>
      <c r="D38" s="338"/>
      <c r="E38" s="338"/>
      <c r="F38" s="338"/>
      <c r="G38" s="338"/>
      <c r="H38" s="37"/>
      <c r="I38" s="38"/>
      <c r="J38" s="37"/>
      <c r="K38" s="284"/>
      <c r="L38" s="285"/>
      <c r="M38" s="30">
        <f t="shared" ref="M38:M39" si="0">IF(K38&gt;0,ROUND(J38*K38,0),0)</f>
        <v>0</v>
      </c>
    </row>
    <row r="39" spans="1:13">
      <c r="A39" s="339"/>
      <c r="B39" s="340"/>
      <c r="C39" s="340"/>
      <c r="D39" s="340"/>
      <c r="E39" s="340"/>
      <c r="F39" s="340"/>
      <c r="G39" s="340"/>
      <c r="H39" s="47"/>
      <c r="I39" s="27"/>
      <c r="J39" s="47"/>
      <c r="K39" s="341"/>
      <c r="L39" s="342"/>
      <c r="M39" s="44">
        <f t="shared" si="0"/>
        <v>0</v>
      </c>
    </row>
    <row r="40" spans="1:13">
      <c r="A40" s="323" t="s">
        <v>50</v>
      </c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45"/>
    </row>
    <row r="41" spans="1:13">
      <c r="A41" s="300" t="s">
        <v>60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2"/>
    </row>
    <row r="42" spans="1:13">
      <c r="A42" s="300"/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2"/>
    </row>
    <row r="43" spans="1:13" ht="15.75" thickBot="1">
      <c r="A43" s="303"/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5"/>
    </row>
    <row r="44" spans="1:13" ht="25.5">
      <c r="A44" s="331" t="s">
        <v>61</v>
      </c>
      <c r="B44" s="332"/>
      <c r="C44" s="332"/>
      <c r="D44" s="332"/>
      <c r="E44" s="332"/>
      <c r="F44" s="332"/>
      <c r="G44" s="334"/>
      <c r="H44" s="57" t="s">
        <v>62</v>
      </c>
      <c r="I44" s="58" t="s">
        <v>63</v>
      </c>
      <c r="J44" s="59" t="s">
        <v>64</v>
      </c>
      <c r="K44" s="335" t="s">
        <v>46</v>
      </c>
      <c r="L44" s="336"/>
      <c r="M44" s="60" t="s">
        <v>47</v>
      </c>
    </row>
    <row r="45" spans="1:13">
      <c r="A45" s="327" t="s">
        <v>208</v>
      </c>
      <c r="B45" s="328"/>
      <c r="C45" s="328"/>
      <c r="D45" s="328"/>
      <c r="E45" s="328"/>
      <c r="F45" s="328"/>
      <c r="G45" s="299"/>
      <c r="H45" s="40">
        <v>90000</v>
      </c>
      <c r="I45" s="41">
        <v>0.86</v>
      </c>
      <c r="J45" s="39">
        <f t="shared" ref="J45" si="1">+ROUND(H45*(1+I45),0)</f>
        <v>167400</v>
      </c>
      <c r="K45" s="329">
        <v>0.10805483870967744</v>
      </c>
      <c r="L45" s="330"/>
      <c r="M45" s="30">
        <f>+J45*K45</f>
        <v>18088.380000000005</v>
      </c>
    </row>
    <row r="46" spans="1:13">
      <c r="A46" s="327"/>
      <c r="B46" s="328"/>
      <c r="C46" s="328"/>
      <c r="D46" s="328"/>
      <c r="E46" s="328"/>
      <c r="F46" s="328"/>
      <c r="G46" s="299"/>
      <c r="H46" s="40"/>
      <c r="I46" s="41"/>
      <c r="J46" s="39"/>
      <c r="K46" s="329"/>
      <c r="L46" s="330"/>
      <c r="M46" s="30"/>
    </row>
    <row r="47" spans="1:13">
      <c r="A47" s="339"/>
      <c r="B47" s="340"/>
      <c r="C47" s="340"/>
      <c r="D47" s="340"/>
      <c r="E47" s="340"/>
      <c r="F47" s="340"/>
      <c r="G47" s="340"/>
      <c r="H47" s="47"/>
      <c r="I47" s="27"/>
      <c r="J47" s="47"/>
      <c r="K47" s="341"/>
      <c r="L47" s="342"/>
      <c r="M47" s="48"/>
    </row>
    <row r="48" spans="1:13">
      <c r="A48" s="323" t="s">
        <v>50</v>
      </c>
      <c r="B48" s="323"/>
      <c r="C48" s="323"/>
      <c r="D48" s="323"/>
      <c r="E48" s="323"/>
      <c r="F48" s="323"/>
      <c r="G48" s="323"/>
      <c r="H48" s="323"/>
      <c r="I48" s="323"/>
      <c r="J48" s="323"/>
      <c r="K48" s="323"/>
      <c r="L48" s="323"/>
      <c r="M48" s="32">
        <f>+SUM(M45:M47)</f>
        <v>18088.380000000005</v>
      </c>
    </row>
    <row r="49" spans="1:20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8"/>
    </row>
    <row r="50" spans="1:20">
      <c r="A50" s="344" t="s">
        <v>67</v>
      </c>
      <c r="B50" s="344"/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49">
        <f>+M48+M17</f>
        <v>19897.218000000004</v>
      </c>
    </row>
    <row r="51" spans="1:20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8"/>
    </row>
    <row r="52" spans="1:20">
      <c r="A52" s="345" t="s">
        <v>68</v>
      </c>
      <c r="B52" s="345"/>
      <c r="C52" s="345"/>
      <c r="D52" s="345"/>
      <c r="E52" s="345"/>
      <c r="F52" s="345"/>
      <c r="G52" s="345"/>
      <c r="H52" s="345"/>
      <c r="I52" s="345"/>
      <c r="J52" s="345"/>
      <c r="K52" s="345"/>
      <c r="L52" s="345"/>
      <c r="M52" s="68">
        <f>ROUNDUP(M50,0)</f>
        <v>19898</v>
      </c>
      <c r="N52" s="343"/>
      <c r="O52" s="343"/>
      <c r="P52" s="343"/>
      <c r="Q52" s="343"/>
      <c r="R52" s="343"/>
      <c r="S52" s="343"/>
      <c r="T52" s="343"/>
    </row>
    <row r="53" spans="1:20">
      <c r="N53" s="343"/>
      <c r="O53" s="343"/>
      <c r="P53" s="343"/>
      <c r="Q53" s="343"/>
      <c r="R53" s="343"/>
      <c r="S53" s="343"/>
      <c r="T53" s="343"/>
    </row>
    <row r="55" spans="1:20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</row>
    <row r="56" spans="1:20">
      <c r="A56" s="366" t="s">
        <v>7</v>
      </c>
      <c r="B56" s="366"/>
      <c r="C56" s="366"/>
      <c r="D56" s="366"/>
      <c r="E56" s="367"/>
      <c r="F56" s="368"/>
      <c r="G56" s="366" t="s">
        <v>143</v>
      </c>
      <c r="H56" s="366"/>
      <c r="I56" s="366"/>
      <c r="J56" s="366"/>
      <c r="K56" s="366"/>
      <c r="L56" s="366"/>
    </row>
    <row r="57" spans="1:20">
      <c r="A57" s="52" t="s">
        <v>8</v>
      </c>
      <c r="B57" s="371" t="s">
        <v>70</v>
      </c>
      <c r="C57" s="371"/>
      <c r="D57" s="371"/>
      <c r="E57" s="369"/>
      <c r="F57" s="370"/>
      <c r="G57" s="371" t="s">
        <v>8</v>
      </c>
      <c r="H57" s="371"/>
      <c r="I57" s="371" t="s">
        <v>41</v>
      </c>
      <c r="J57" s="371"/>
      <c r="K57" s="371"/>
      <c r="L57" s="371"/>
      <c r="N57" s="42"/>
    </row>
    <row r="58" spans="1:20" ht="43.5" customHeight="1">
      <c r="A58" s="53" t="s">
        <v>9</v>
      </c>
      <c r="B58" s="372" t="s">
        <v>0</v>
      </c>
      <c r="C58" s="372"/>
      <c r="D58" s="372"/>
      <c r="E58" s="369"/>
      <c r="F58" s="370"/>
      <c r="G58" s="361" t="s">
        <v>9</v>
      </c>
      <c r="H58" s="361"/>
      <c r="I58" s="362" t="s">
        <v>0</v>
      </c>
      <c r="J58" s="362"/>
      <c r="K58" s="362"/>
      <c r="L58" s="362"/>
    </row>
    <row r="59" spans="1:20">
      <c r="A59" s="54"/>
      <c r="B59" s="54"/>
      <c r="C59" s="54"/>
      <c r="D59" s="54"/>
      <c r="E59" s="54"/>
      <c r="F59" s="54"/>
      <c r="G59" s="363" t="s">
        <v>42</v>
      </c>
      <c r="H59" s="363"/>
      <c r="I59" s="363"/>
      <c r="J59" s="363"/>
      <c r="K59" s="363"/>
      <c r="L59" s="363"/>
    </row>
    <row r="60" spans="1:20">
      <c r="A60" s="54"/>
      <c r="B60" s="54"/>
      <c r="C60" s="54"/>
      <c r="D60" s="54"/>
      <c r="E60" s="54"/>
      <c r="F60" s="54"/>
      <c r="G60" s="55"/>
      <c r="H60" s="55"/>
      <c r="I60" s="55"/>
      <c r="J60" s="55"/>
      <c r="K60" s="55"/>
      <c r="L60" s="55"/>
    </row>
    <row r="68" ht="54" customHeight="1"/>
    <row r="123" ht="18" customHeight="1"/>
    <row r="135" ht="54" customHeight="1"/>
    <row r="190" ht="18" customHeight="1"/>
    <row r="202" ht="54" customHeight="1"/>
    <row r="257" ht="18" customHeight="1"/>
    <row r="269" ht="54" customHeight="1"/>
    <row r="324" ht="18" customHeight="1"/>
    <row r="336" ht="54" customHeight="1"/>
    <row r="391" ht="18" customHeight="1"/>
    <row r="403" ht="54" customHeight="1"/>
    <row r="458" ht="18" customHeight="1"/>
    <row r="470" ht="54" customHeight="1"/>
  </sheetData>
  <mergeCells count="98">
    <mergeCell ref="G58:H58"/>
    <mergeCell ref="I58:L58"/>
    <mergeCell ref="G59:L59"/>
    <mergeCell ref="A8:B8"/>
    <mergeCell ref="C8:M8"/>
    <mergeCell ref="A56:D56"/>
    <mergeCell ref="E56:F58"/>
    <mergeCell ref="G56:L56"/>
    <mergeCell ref="B57:D57"/>
    <mergeCell ref="G57:H57"/>
    <mergeCell ref="I57:L57"/>
    <mergeCell ref="B58:D58"/>
    <mergeCell ref="A36:G36"/>
    <mergeCell ref="K36:L36"/>
    <mergeCell ref="A37:G37"/>
    <mergeCell ref="K37:L37"/>
    <mergeCell ref="A1:C2"/>
    <mergeCell ref="D1:H1"/>
    <mergeCell ref="D2:H2"/>
    <mergeCell ref="I1:M2"/>
    <mergeCell ref="A4:B4"/>
    <mergeCell ref="C4:E4"/>
    <mergeCell ref="H4:J4"/>
    <mergeCell ref="L4:M4"/>
    <mergeCell ref="F4:G4"/>
    <mergeCell ref="A5:B5"/>
    <mergeCell ref="A7:B7"/>
    <mergeCell ref="J7:K7"/>
    <mergeCell ref="A40:L40"/>
    <mergeCell ref="A41:M43"/>
    <mergeCell ref="A27:H27"/>
    <mergeCell ref="K27:L27"/>
    <mergeCell ref="A28:H28"/>
    <mergeCell ref="K28:L28"/>
    <mergeCell ref="A29:H29"/>
    <mergeCell ref="K29:L29"/>
    <mergeCell ref="A30:H30"/>
    <mergeCell ref="K30:L30"/>
    <mergeCell ref="A26:H26"/>
    <mergeCell ref="K26:L26"/>
    <mergeCell ref="A23:H23"/>
    <mergeCell ref="N52:T53"/>
    <mergeCell ref="A48:L48"/>
    <mergeCell ref="A50:L50"/>
    <mergeCell ref="A52:L52"/>
    <mergeCell ref="A46:G46"/>
    <mergeCell ref="K46:L46"/>
    <mergeCell ref="A47:G47"/>
    <mergeCell ref="K47:L47"/>
    <mergeCell ref="A45:G45"/>
    <mergeCell ref="K45:L45"/>
    <mergeCell ref="A31:L31"/>
    <mergeCell ref="A32:M34"/>
    <mergeCell ref="A35:G35"/>
    <mergeCell ref="K35:L35"/>
    <mergeCell ref="A44:G44"/>
    <mergeCell ref="K44:L44"/>
    <mergeCell ref="A38:G38"/>
    <mergeCell ref="K38:L38"/>
    <mergeCell ref="A39:G39"/>
    <mergeCell ref="K39:L39"/>
    <mergeCell ref="K16:L16"/>
    <mergeCell ref="A17:L17"/>
    <mergeCell ref="A18:M20"/>
    <mergeCell ref="A16:E16"/>
    <mergeCell ref="F16:G16"/>
    <mergeCell ref="F5:G5"/>
    <mergeCell ref="H14:I14"/>
    <mergeCell ref="A25:H25"/>
    <mergeCell ref="K25:L25"/>
    <mergeCell ref="A21:H21"/>
    <mergeCell ref="K21:L21"/>
    <mergeCell ref="A22:H22"/>
    <mergeCell ref="K22:L22"/>
    <mergeCell ref="K23:L23"/>
    <mergeCell ref="A24:H24"/>
    <mergeCell ref="K24:L24"/>
    <mergeCell ref="A15:E15"/>
    <mergeCell ref="F15:G15"/>
    <mergeCell ref="H15:I15"/>
    <mergeCell ref="K15:L15"/>
    <mergeCell ref="H16:I16"/>
    <mergeCell ref="K14:L14"/>
    <mergeCell ref="H5:J5"/>
    <mergeCell ref="L5:M5"/>
    <mergeCell ref="L7:M7"/>
    <mergeCell ref="C7:I7"/>
    <mergeCell ref="A14:E14"/>
    <mergeCell ref="F14:G14"/>
    <mergeCell ref="K12:L12"/>
    <mergeCell ref="A13:E13"/>
    <mergeCell ref="F13:G13"/>
    <mergeCell ref="H13:I13"/>
    <mergeCell ref="K13:L13"/>
    <mergeCell ref="A9:M11"/>
    <mergeCell ref="A12:E12"/>
    <mergeCell ref="F12:G12"/>
    <mergeCell ref="H12:I12"/>
  </mergeCells>
  <pageMargins left="0.25" right="0.25" top="0.75" bottom="0.75" header="0.3" footer="0.3"/>
  <pageSetup paperSize="9" scale="6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AFB2-728B-4D92-9664-E6D0D14E24C5}">
  <sheetPr>
    <pageSetUpPr fitToPage="1"/>
  </sheetPr>
  <dimension ref="A2:M65"/>
  <sheetViews>
    <sheetView topLeftCell="A27" zoomScale="80" zoomScaleNormal="80" workbookViewId="0">
      <selection activeCell="F70" sqref="F70"/>
    </sheetView>
  </sheetViews>
  <sheetFormatPr baseColWidth="10" defaultRowHeight="15"/>
  <sheetData>
    <row r="2" spans="1:13" ht="16.5">
      <c r="A2" s="375" t="s">
        <v>0</v>
      </c>
      <c r="B2" s="376"/>
      <c r="C2" s="377"/>
      <c r="D2" s="384" t="s">
        <v>69</v>
      </c>
      <c r="E2" s="354"/>
      <c r="F2" s="354"/>
      <c r="G2" s="354"/>
      <c r="H2" s="385"/>
      <c r="I2" s="386"/>
      <c r="J2" s="387"/>
      <c r="K2" s="387"/>
      <c r="L2" s="387"/>
      <c r="M2" s="388"/>
    </row>
    <row r="3" spans="1:13" ht="16.5" customHeight="1">
      <c r="A3" s="378"/>
      <c r="B3" s="379"/>
      <c r="C3" s="380"/>
      <c r="D3" s="395" t="s">
        <v>180</v>
      </c>
      <c r="E3" s="396"/>
      <c r="F3" s="396"/>
      <c r="G3" s="396"/>
      <c r="H3" s="397"/>
      <c r="I3" s="389"/>
      <c r="J3" s="390"/>
      <c r="K3" s="390"/>
      <c r="L3" s="390"/>
      <c r="M3" s="391"/>
    </row>
    <row r="4" spans="1:13" ht="38.25" customHeight="1">
      <c r="A4" s="381"/>
      <c r="B4" s="382"/>
      <c r="C4" s="383"/>
      <c r="D4" s="398"/>
      <c r="E4" s="399"/>
      <c r="F4" s="399"/>
      <c r="G4" s="399"/>
      <c r="H4" s="400"/>
      <c r="I4" s="392"/>
      <c r="J4" s="393"/>
      <c r="K4" s="393"/>
      <c r="L4" s="393"/>
      <c r="M4" s="394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ht="16.5">
      <c r="A6" s="311" t="s">
        <v>1</v>
      </c>
      <c r="B6" s="311"/>
      <c r="C6" s="356" t="s">
        <v>70</v>
      </c>
      <c r="D6" s="356"/>
      <c r="E6" s="356"/>
      <c r="F6" s="311" t="s">
        <v>3</v>
      </c>
      <c r="G6" s="311"/>
      <c r="H6" s="357"/>
      <c r="I6" s="358"/>
      <c r="J6" s="359"/>
      <c r="K6" s="67" t="s">
        <v>38</v>
      </c>
      <c r="L6" s="360">
        <v>45274</v>
      </c>
      <c r="M6" s="360"/>
    </row>
    <row r="7" spans="1:13" ht="16.5">
      <c r="A7" s="311" t="s">
        <v>2</v>
      </c>
      <c r="B7" s="311"/>
      <c r="C7" s="66" t="s">
        <v>36</v>
      </c>
      <c r="D7" s="66"/>
      <c r="E7" s="65"/>
      <c r="F7" s="311" t="s">
        <v>37</v>
      </c>
      <c r="G7" s="311"/>
      <c r="H7" s="286" t="s">
        <v>178</v>
      </c>
      <c r="I7" s="287"/>
      <c r="J7" s="287"/>
      <c r="K7" s="66"/>
      <c r="L7" s="288"/>
      <c r="M7" s="288"/>
    </row>
    <row r="8" spans="1:13" ht="16.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3" ht="16.5">
      <c r="A9" s="346" t="s">
        <v>4</v>
      </c>
      <c r="B9" s="346"/>
      <c r="C9" s="290" t="s">
        <v>148</v>
      </c>
      <c r="D9" s="290"/>
      <c r="E9" s="290"/>
      <c r="F9" s="290"/>
      <c r="G9" s="290"/>
      <c r="H9" s="290"/>
      <c r="I9" s="290"/>
      <c r="J9" s="346" t="s">
        <v>5</v>
      </c>
      <c r="K9" s="346"/>
      <c r="L9" s="289" t="s">
        <v>13</v>
      </c>
      <c r="M9" s="289"/>
    </row>
    <row r="10" spans="1:13" ht="16.5">
      <c r="A10" s="364" t="s">
        <v>10</v>
      </c>
      <c r="B10" s="364"/>
      <c r="C10" s="365" t="s">
        <v>163</v>
      </c>
      <c r="D10" s="365"/>
      <c r="E10" s="365"/>
      <c r="F10" s="365"/>
      <c r="G10" s="365"/>
      <c r="H10" s="365"/>
      <c r="I10" s="365"/>
      <c r="J10" s="365"/>
      <c r="K10" s="365"/>
      <c r="L10" s="365"/>
      <c r="M10" s="365"/>
    </row>
    <row r="11" spans="1:13">
      <c r="A11" s="300"/>
      <c r="B11" s="301"/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2"/>
    </row>
    <row r="12" spans="1:13">
      <c r="A12" s="300"/>
      <c r="B12" s="301"/>
      <c r="C12" s="301"/>
      <c r="D12" s="301"/>
      <c r="E12" s="301"/>
      <c r="F12" s="301"/>
      <c r="G12" s="301"/>
      <c r="H12" s="301"/>
      <c r="I12" s="301"/>
      <c r="J12" s="301"/>
      <c r="K12" s="301"/>
      <c r="L12" s="301"/>
      <c r="M12" s="302"/>
    </row>
    <row r="13" spans="1:13" ht="15.75" thickBot="1">
      <c r="A13" s="303"/>
      <c r="B13" s="304"/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5"/>
    </row>
    <row r="14" spans="1:13">
      <c r="A14" s="306" t="s">
        <v>11</v>
      </c>
      <c r="B14" s="307"/>
      <c r="C14" s="307"/>
      <c r="D14" s="307"/>
      <c r="E14" s="308"/>
      <c r="F14" s="296" t="s">
        <v>43</v>
      </c>
      <c r="G14" s="307"/>
      <c r="H14" s="309" t="s">
        <v>44</v>
      </c>
      <c r="I14" s="310"/>
      <c r="J14" s="63" t="s">
        <v>45</v>
      </c>
      <c r="K14" s="296" t="s">
        <v>46</v>
      </c>
      <c r="L14" s="297"/>
      <c r="M14" s="64" t="s">
        <v>47</v>
      </c>
    </row>
    <row r="15" spans="1:13">
      <c r="A15" s="291" t="s">
        <v>48</v>
      </c>
      <c r="B15" s="292"/>
      <c r="C15" s="292"/>
      <c r="D15" s="292"/>
      <c r="E15" s="293"/>
      <c r="F15" s="294"/>
      <c r="G15" s="295"/>
      <c r="H15" s="294"/>
      <c r="I15" s="295"/>
      <c r="J15" s="31">
        <v>0.1</v>
      </c>
      <c r="K15" s="298"/>
      <c r="L15" s="299"/>
      <c r="M15" s="30">
        <f>+J15*M33</f>
        <v>484.5</v>
      </c>
    </row>
    <row r="16" spans="1:13">
      <c r="A16" s="291"/>
      <c r="B16" s="292"/>
      <c r="C16" s="292"/>
      <c r="D16" s="292"/>
      <c r="E16" s="293"/>
      <c r="F16" s="294"/>
      <c r="G16" s="295"/>
      <c r="H16" s="312"/>
      <c r="I16" s="293"/>
      <c r="J16" s="32"/>
      <c r="K16" s="284"/>
      <c r="L16" s="285"/>
      <c r="M16" s="30"/>
    </row>
    <row r="17" spans="1:13">
      <c r="A17" s="291"/>
      <c r="B17" s="292"/>
      <c r="C17" s="292"/>
      <c r="D17" s="292"/>
      <c r="E17" s="293"/>
      <c r="F17" s="294"/>
      <c r="G17" s="295"/>
      <c r="H17" s="312"/>
      <c r="I17" s="293"/>
      <c r="J17" s="32"/>
      <c r="K17" s="284"/>
      <c r="L17" s="285"/>
      <c r="M17" s="30"/>
    </row>
    <row r="18" spans="1:13">
      <c r="A18" s="324"/>
      <c r="B18" s="325"/>
      <c r="C18" s="325"/>
      <c r="D18" s="325"/>
      <c r="E18" s="326"/>
      <c r="F18" s="319"/>
      <c r="G18" s="320"/>
      <c r="H18" s="319"/>
      <c r="I18" s="320"/>
      <c r="J18" s="43"/>
      <c r="K18" s="321"/>
      <c r="L18" s="322"/>
      <c r="M18" s="44"/>
    </row>
    <row r="19" spans="1:13">
      <c r="A19" s="323" t="s">
        <v>50</v>
      </c>
      <c r="B19" s="323"/>
      <c r="C19" s="323"/>
      <c r="D19" s="323"/>
      <c r="E19" s="323"/>
      <c r="F19" s="323"/>
      <c r="G19" s="323"/>
      <c r="H19" s="323"/>
      <c r="I19" s="323"/>
      <c r="J19" s="323"/>
      <c r="K19" s="323"/>
      <c r="L19" s="323"/>
      <c r="M19" s="45">
        <f>+SUM(M15:M18)</f>
        <v>484.5</v>
      </c>
    </row>
    <row r="20" spans="1:13">
      <c r="A20" s="300" t="s">
        <v>51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1"/>
      <c r="M20" s="302"/>
    </row>
    <row r="21" spans="1:13">
      <c r="A21" s="300"/>
      <c r="B21" s="301"/>
      <c r="C21" s="301"/>
      <c r="D21" s="301"/>
      <c r="E21" s="301"/>
      <c r="F21" s="301"/>
      <c r="G21" s="301"/>
      <c r="H21" s="301"/>
      <c r="I21" s="301"/>
      <c r="J21" s="301"/>
      <c r="K21" s="301"/>
      <c r="L21" s="301"/>
      <c r="M21" s="302"/>
    </row>
    <row r="22" spans="1:13" ht="15.75" thickBot="1">
      <c r="A22" s="303"/>
      <c r="B22" s="304"/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5"/>
    </row>
    <row r="23" spans="1:13">
      <c r="A23" s="306" t="s">
        <v>11</v>
      </c>
      <c r="B23" s="318"/>
      <c r="C23" s="318"/>
      <c r="D23" s="318"/>
      <c r="E23" s="318"/>
      <c r="F23" s="318"/>
      <c r="G23" s="318"/>
      <c r="H23" s="297"/>
      <c r="I23" s="62" t="s">
        <v>5</v>
      </c>
      <c r="J23" s="63" t="s">
        <v>12</v>
      </c>
      <c r="K23" s="296" t="s">
        <v>52</v>
      </c>
      <c r="L23" s="297"/>
      <c r="M23" s="64" t="s">
        <v>47</v>
      </c>
    </row>
    <row r="24" spans="1:13">
      <c r="A24" s="313" t="s">
        <v>186</v>
      </c>
      <c r="B24" s="314"/>
      <c r="C24" s="314"/>
      <c r="D24" s="314"/>
      <c r="E24" s="314"/>
      <c r="F24" s="314"/>
      <c r="G24" s="314"/>
      <c r="H24" s="315"/>
      <c r="I24" s="29" t="s">
        <v>187</v>
      </c>
      <c r="J24" s="33">
        <v>1</v>
      </c>
      <c r="K24" s="316"/>
      <c r="L24" s="317"/>
      <c r="M24" s="30">
        <v>4750</v>
      </c>
    </row>
    <row r="25" spans="1:13">
      <c r="A25" s="313"/>
      <c r="B25" s="314"/>
      <c r="C25" s="314"/>
      <c r="D25" s="314"/>
      <c r="E25" s="314"/>
      <c r="F25" s="314"/>
      <c r="G25" s="314"/>
      <c r="H25" s="315"/>
      <c r="I25" s="29"/>
      <c r="J25" s="35"/>
      <c r="K25" s="316"/>
      <c r="L25" s="317"/>
      <c r="M25" s="30">
        <v>0</v>
      </c>
    </row>
    <row r="26" spans="1:13">
      <c r="A26" s="313"/>
      <c r="B26" s="314"/>
      <c r="C26" s="314"/>
      <c r="D26" s="314"/>
      <c r="E26" s="314"/>
      <c r="F26" s="314"/>
      <c r="G26" s="314"/>
      <c r="H26" s="315"/>
      <c r="I26" s="29"/>
      <c r="J26" s="34"/>
      <c r="K26" s="316"/>
      <c r="L26" s="317"/>
      <c r="M26" s="30">
        <f t="shared" ref="M26" si="0">J26*K26</f>
        <v>0</v>
      </c>
    </row>
    <row r="27" spans="1:13">
      <c r="A27" s="313"/>
      <c r="B27" s="314"/>
      <c r="C27" s="314"/>
      <c r="D27" s="314"/>
      <c r="E27" s="314"/>
      <c r="F27" s="314"/>
      <c r="G27" s="314"/>
      <c r="H27" s="315"/>
      <c r="I27" s="29"/>
      <c r="J27" s="34"/>
      <c r="K27" s="316"/>
      <c r="L27" s="317"/>
      <c r="M27" s="30">
        <v>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36"/>
      <c r="J31" s="34"/>
      <c r="K31" s="316"/>
      <c r="L31" s="317"/>
      <c r="M31" s="30">
        <v>0</v>
      </c>
    </row>
    <row r="32" spans="1:13">
      <c r="A32" s="347" t="s">
        <v>53</v>
      </c>
      <c r="B32" s="348"/>
      <c r="C32" s="348"/>
      <c r="D32" s="348"/>
      <c r="E32" s="348"/>
      <c r="F32" s="348"/>
      <c r="G32" s="348"/>
      <c r="H32" s="349"/>
      <c r="I32" s="36"/>
      <c r="J32" s="46"/>
      <c r="K32" s="350"/>
      <c r="L32" s="326"/>
      <c r="M32" s="44">
        <f>+SUM(M24:M25)*0.02</f>
        <v>95</v>
      </c>
    </row>
    <row r="33" spans="1:13">
      <c r="A33" s="323" t="s">
        <v>50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">
        <f>+SUM(M24:M32)</f>
        <v>4845</v>
      </c>
    </row>
    <row r="34" spans="1:13">
      <c r="A34" s="300" t="s">
        <v>54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2"/>
    </row>
    <row r="35" spans="1:13">
      <c r="A35" s="300"/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 ht="15.75" thickBot="1">
      <c r="A36" s="303"/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5"/>
    </row>
    <row r="37" spans="1:13">
      <c r="A37" s="331" t="s">
        <v>55</v>
      </c>
      <c r="B37" s="332"/>
      <c r="C37" s="332"/>
      <c r="D37" s="332"/>
      <c r="E37" s="332"/>
      <c r="F37" s="332"/>
      <c r="G37" s="332"/>
      <c r="H37" s="57" t="s">
        <v>56</v>
      </c>
      <c r="I37" s="56" t="s">
        <v>57</v>
      </c>
      <c r="J37" s="57" t="s">
        <v>58</v>
      </c>
      <c r="K37" s="333" t="s">
        <v>59</v>
      </c>
      <c r="L37" s="334"/>
      <c r="M37" s="61" t="s">
        <v>47</v>
      </c>
    </row>
    <row r="38" spans="1:13">
      <c r="A38" s="337"/>
      <c r="B38" s="338"/>
      <c r="C38" s="338"/>
      <c r="D38" s="338"/>
      <c r="E38" s="338"/>
      <c r="F38" s="338"/>
      <c r="G38" s="338"/>
      <c r="H38" s="37"/>
      <c r="I38" s="38"/>
      <c r="J38" s="37"/>
      <c r="K38" s="373"/>
      <c r="L38" s="374"/>
      <c r="M38" s="30">
        <v>0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284"/>
      <c r="L39" s="285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f t="shared" ref="M40:M41" si="1">IF(K40&gt;0,ROUND(J40*K40,0),0)</f>
        <v>0</v>
      </c>
    </row>
    <row r="41" spans="1:13">
      <c r="A41" s="339"/>
      <c r="B41" s="340"/>
      <c r="C41" s="340"/>
      <c r="D41" s="340"/>
      <c r="E41" s="340"/>
      <c r="F41" s="340"/>
      <c r="G41" s="340"/>
      <c r="H41" s="47"/>
      <c r="I41" s="27"/>
      <c r="J41" s="47"/>
      <c r="K41" s="341"/>
      <c r="L41" s="342"/>
      <c r="M41" s="44">
        <f t="shared" si="1"/>
        <v>0</v>
      </c>
    </row>
    <row r="42" spans="1:13">
      <c r="A42" s="323" t="s">
        <v>50</v>
      </c>
      <c r="B42" s="323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45"/>
    </row>
    <row r="43" spans="1:13">
      <c r="A43" s="300" t="s">
        <v>60</v>
      </c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2"/>
    </row>
    <row r="44" spans="1:13">
      <c r="A44" s="300"/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 ht="15.75" thickBot="1">
      <c r="A45" s="303"/>
      <c r="B45" s="304"/>
      <c r="C45" s="304"/>
      <c r="D45" s="304"/>
      <c r="E45" s="304"/>
      <c r="F45" s="304"/>
      <c r="G45" s="304"/>
      <c r="H45" s="304"/>
      <c r="I45" s="304"/>
      <c r="J45" s="304"/>
      <c r="K45" s="304"/>
      <c r="L45" s="304"/>
      <c r="M45" s="305"/>
    </row>
    <row r="46" spans="1:13" ht="25.5">
      <c r="A46" s="331" t="s">
        <v>61</v>
      </c>
      <c r="B46" s="332"/>
      <c r="C46" s="332"/>
      <c r="D46" s="332"/>
      <c r="E46" s="332"/>
      <c r="F46" s="332"/>
      <c r="G46" s="332"/>
      <c r="H46" s="57" t="s">
        <v>62</v>
      </c>
      <c r="I46" s="58" t="s">
        <v>63</v>
      </c>
      <c r="J46" s="59" t="s">
        <v>64</v>
      </c>
      <c r="K46" s="335" t="s">
        <v>46</v>
      </c>
      <c r="L46" s="336"/>
      <c r="M46" s="60" t="s">
        <v>47</v>
      </c>
    </row>
    <row r="47" spans="1:13">
      <c r="A47" s="327" t="s">
        <v>65</v>
      </c>
      <c r="B47" s="328"/>
      <c r="C47" s="328"/>
      <c r="D47" s="328"/>
      <c r="E47" s="328"/>
      <c r="F47" s="328"/>
      <c r="G47" s="299"/>
      <c r="H47" s="40">
        <v>65000</v>
      </c>
      <c r="I47" s="41">
        <v>0.86</v>
      </c>
      <c r="J47" s="39">
        <f>+ROUND(H47*(1+I47),0)</f>
        <v>120900</v>
      </c>
      <c r="K47" s="329">
        <v>15</v>
      </c>
      <c r="L47" s="330"/>
      <c r="M47" s="30">
        <f>IF(K47&gt;0,ROUND(J47/K47,0),0)</f>
        <v>8060</v>
      </c>
    </row>
    <row r="48" spans="1:13">
      <c r="A48" s="327" t="s">
        <v>66</v>
      </c>
      <c r="B48" s="328"/>
      <c r="C48" s="328"/>
      <c r="D48" s="328"/>
      <c r="E48" s="328"/>
      <c r="F48" s="328"/>
      <c r="G48" s="299"/>
      <c r="H48" s="40">
        <v>45000</v>
      </c>
      <c r="I48" s="41">
        <v>0.86</v>
      </c>
      <c r="J48" s="39">
        <f t="shared" ref="J48" si="2">+ROUND(H48*(1+I48),0)</f>
        <v>83700</v>
      </c>
      <c r="K48" s="329">
        <f>+K47</f>
        <v>15</v>
      </c>
      <c r="L48" s="330"/>
      <c r="M48" s="30">
        <f>IF(K48&gt;0,ROUND(J48/K48,0),0)</f>
        <v>5580</v>
      </c>
    </row>
    <row r="49" spans="1:13">
      <c r="A49" s="327"/>
      <c r="B49" s="328"/>
      <c r="C49" s="328"/>
      <c r="D49" s="328"/>
      <c r="E49" s="328"/>
      <c r="F49" s="328"/>
      <c r="G49" s="299"/>
      <c r="H49" s="40"/>
      <c r="I49" s="41"/>
      <c r="J49" s="39"/>
      <c r="K49" s="329"/>
      <c r="L49" s="330"/>
      <c r="M49" s="30"/>
    </row>
    <row r="50" spans="1:13">
      <c r="A50" s="339"/>
      <c r="B50" s="340"/>
      <c r="C50" s="340"/>
      <c r="D50" s="340"/>
      <c r="E50" s="340"/>
      <c r="F50" s="340"/>
      <c r="G50" s="340"/>
      <c r="H50" s="47"/>
      <c r="I50" s="27"/>
      <c r="J50" s="47"/>
      <c r="K50" s="341"/>
      <c r="L50" s="342"/>
      <c r="M50" s="48"/>
    </row>
    <row r="51" spans="1:13">
      <c r="A51" s="323" t="s">
        <v>50</v>
      </c>
      <c r="B51" s="323"/>
      <c r="C51" s="323"/>
      <c r="D51" s="323"/>
      <c r="E51" s="323"/>
      <c r="F51" s="323"/>
      <c r="G51" s="323"/>
      <c r="H51" s="323"/>
      <c r="I51" s="323"/>
      <c r="J51" s="323"/>
      <c r="K51" s="323"/>
      <c r="L51" s="323"/>
      <c r="M51" s="32">
        <f>+SUM(M47:M50)</f>
        <v>13640</v>
      </c>
    </row>
    <row r="52" spans="1:13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8"/>
    </row>
    <row r="53" spans="1:13">
      <c r="A53" s="344" t="s">
        <v>67</v>
      </c>
      <c r="B53" s="344"/>
      <c r="C53" s="344"/>
      <c r="D53" s="344"/>
      <c r="E53" s="344"/>
      <c r="F53" s="344"/>
      <c r="G53" s="344"/>
      <c r="H53" s="344"/>
      <c r="I53" s="344"/>
      <c r="J53" s="344"/>
      <c r="K53" s="344"/>
      <c r="L53" s="344"/>
      <c r="M53" s="49">
        <f>+M19+M33+M42+M51</f>
        <v>18969.5</v>
      </c>
    </row>
    <row r="54" spans="1:13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8"/>
    </row>
    <row r="55" spans="1:13">
      <c r="A55" s="345" t="s">
        <v>68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68">
        <f>ROUNDUP(M53,0)</f>
        <v>18970</v>
      </c>
    </row>
    <row r="56" spans="1:1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25"/>
    </row>
    <row r="59" spans="1:13">
      <c r="A59" s="366" t="s">
        <v>7</v>
      </c>
      <c r="B59" s="366"/>
      <c r="C59" s="366"/>
      <c r="D59" s="366"/>
      <c r="E59" s="367"/>
      <c r="F59" s="368"/>
      <c r="G59" s="366" t="s">
        <v>143</v>
      </c>
      <c r="H59" s="366"/>
      <c r="I59" s="366"/>
      <c r="J59" s="366"/>
      <c r="K59" s="366"/>
      <c r="L59" s="366"/>
      <c r="M59" s="25"/>
    </row>
    <row r="60" spans="1:13">
      <c r="A60" s="52" t="s">
        <v>8</v>
      </c>
      <c r="B60" s="371" t="s">
        <v>70</v>
      </c>
      <c r="C60" s="371"/>
      <c r="D60" s="371"/>
      <c r="E60" s="369"/>
      <c r="F60" s="370"/>
      <c r="G60" s="371" t="s">
        <v>8</v>
      </c>
      <c r="H60" s="371"/>
      <c r="I60" s="371" t="s">
        <v>41</v>
      </c>
      <c r="J60" s="371"/>
      <c r="K60" s="371"/>
      <c r="L60" s="371"/>
      <c r="M60" s="25"/>
    </row>
    <row r="61" spans="1:13">
      <c r="A61" s="361" t="s">
        <v>9</v>
      </c>
      <c r="B61" s="415" t="s">
        <v>0</v>
      </c>
      <c r="C61" s="416"/>
      <c r="D61" s="417"/>
      <c r="E61" s="369"/>
      <c r="F61" s="370"/>
      <c r="G61" s="411" t="s">
        <v>9</v>
      </c>
      <c r="H61" s="412"/>
      <c r="I61" s="415" t="s">
        <v>0</v>
      </c>
      <c r="J61" s="416"/>
      <c r="K61" s="416"/>
      <c r="L61" s="417"/>
      <c r="M61" s="25"/>
    </row>
    <row r="62" spans="1:13">
      <c r="A62" s="466"/>
      <c r="B62" s="463"/>
      <c r="C62" s="464"/>
      <c r="D62" s="465"/>
      <c r="E62" s="369"/>
      <c r="F62" s="370"/>
      <c r="G62" s="467"/>
      <c r="H62" s="468"/>
      <c r="I62" s="463"/>
      <c r="J62" s="464"/>
      <c r="K62" s="464"/>
      <c r="L62" s="465"/>
      <c r="M62" s="25"/>
    </row>
    <row r="63" spans="1:13">
      <c r="A63" s="410"/>
      <c r="B63" s="458"/>
      <c r="C63" s="459"/>
      <c r="D63" s="460"/>
      <c r="E63" s="369"/>
      <c r="F63" s="370"/>
      <c r="G63" s="413"/>
      <c r="H63" s="414"/>
      <c r="I63" s="418"/>
      <c r="J63" s="419"/>
      <c r="K63" s="419"/>
      <c r="L63" s="420"/>
      <c r="M63" s="25"/>
    </row>
    <row r="64" spans="1:13">
      <c r="A64" s="54"/>
      <c r="B64" s="54"/>
      <c r="C64" s="54"/>
      <c r="D64" s="54"/>
      <c r="E64" s="54"/>
      <c r="F64" s="54"/>
      <c r="G64" s="363" t="s">
        <v>42</v>
      </c>
      <c r="H64" s="363"/>
      <c r="I64" s="363"/>
      <c r="J64" s="363"/>
      <c r="K64" s="363"/>
      <c r="L64" s="363"/>
      <c r="M64" s="25"/>
    </row>
    <row r="65" spans="1:13">
      <c r="A65" s="54"/>
      <c r="B65" s="54"/>
      <c r="C65" s="54"/>
      <c r="D65" s="54"/>
      <c r="E65" s="54"/>
      <c r="F65" s="54"/>
      <c r="G65" s="55"/>
      <c r="H65" s="55"/>
      <c r="I65" s="55"/>
      <c r="J65" s="55"/>
      <c r="K65" s="55"/>
      <c r="L65" s="55"/>
      <c r="M65" s="25"/>
    </row>
  </sheetData>
  <mergeCells count="100">
    <mergeCell ref="B61:D63"/>
    <mergeCell ref="A61:A63"/>
    <mergeCell ref="G61:H63"/>
    <mergeCell ref="I61:L63"/>
    <mergeCell ref="G64:L64"/>
    <mergeCell ref="D3:H4"/>
    <mergeCell ref="A55:L55"/>
    <mergeCell ref="A59:D59"/>
    <mergeCell ref="E59:F63"/>
    <mergeCell ref="G59:L59"/>
    <mergeCell ref="B60:D60"/>
    <mergeCell ref="G60:H60"/>
    <mergeCell ref="I60:L60"/>
    <mergeCell ref="A49:G49"/>
    <mergeCell ref="K49:L49"/>
    <mergeCell ref="A50:G50"/>
    <mergeCell ref="K50:L50"/>
    <mergeCell ref="A51:L51"/>
    <mergeCell ref="A53:L53"/>
    <mergeCell ref="A46:G46"/>
    <mergeCell ref="K46:L46"/>
    <mergeCell ref="A47:G47"/>
    <mergeCell ref="K47:L47"/>
    <mergeCell ref="A48:G48"/>
    <mergeCell ref="K48:L48"/>
    <mergeCell ref="A43:M45"/>
    <mergeCell ref="A37:G37"/>
    <mergeCell ref="K37:L37"/>
    <mergeCell ref="A38:G38"/>
    <mergeCell ref="K38:L38"/>
    <mergeCell ref="A39:G39"/>
    <mergeCell ref="K39:L39"/>
    <mergeCell ref="A40:G40"/>
    <mergeCell ref="K40:L40"/>
    <mergeCell ref="A41:G41"/>
    <mergeCell ref="K41:L41"/>
    <mergeCell ref="A42:L42"/>
    <mergeCell ref="A34:M36"/>
    <mergeCell ref="A28:H28"/>
    <mergeCell ref="K28:L28"/>
    <mergeCell ref="A29:H29"/>
    <mergeCell ref="K29:L29"/>
    <mergeCell ref="A30:H30"/>
    <mergeCell ref="K30:L30"/>
    <mergeCell ref="A31:H31"/>
    <mergeCell ref="K31:L31"/>
    <mergeCell ref="A32:H32"/>
    <mergeCell ref="K32:L32"/>
    <mergeCell ref="A33:L33"/>
    <mergeCell ref="A25:H25"/>
    <mergeCell ref="K25:L25"/>
    <mergeCell ref="A26:H26"/>
    <mergeCell ref="K26:L26"/>
    <mergeCell ref="A27:H27"/>
    <mergeCell ref="K27:L27"/>
    <mergeCell ref="A19:L19"/>
    <mergeCell ref="A20:M22"/>
    <mergeCell ref="A23:H23"/>
    <mergeCell ref="K23:L23"/>
    <mergeCell ref="A24:H24"/>
    <mergeCell ref="K24:L24"/>
    <mergeCell ref="A17:E17"/>
    <mergeCell ref="F17:G17"/>
    <mergeCell ref="H17:I17"/>
    <mergeCell ref="K17:L17"/>
    <mergeCell ref="A18:E18"/>
    <mergeCell ref="F18:G18"/>
    <mergeCell ref="H18:I18"/>
    <mergeCell ref="K18:L18"/>
    <mergeCell ref="A15:E15"/>
    <mergeCell ref="F15:G15"/>
    <mergeCell ref="H15:I15"/>
    <mergeCell ref="K15:L15"/>
    <mergeCell ref="A16:E16"/>
    <mergeCell ref="F16:G16"/>
    <mergeCell ref="H16:I16"/>
    <mergeCell ref="K16:L16"/>
    <mergeCell ref="A10:B10"/>
    <mergeCell ref="C10:M10"/>
    <mergeCell ref="A11:M13"/>
    <mergeCell ref="A14:E14"/>
    <mergeCell ref="F14:G14"/>
    <mergeCell ref="H14:I14"/>
    <mergeCell ref="K14:L14"/>
    <mergeCell ref="A7:B7"/>
    <mergeCell ref="F7:G7"/>
    <mergeCell ref="H7:J7"/>
    <mergeCell ref="L7:M7"/>
    <mergeCell ref="A9:B9"/>
    <mergeCell ref="C9:I9"/>
    <mergeCell ref="J9:K9"/>
    <mergeCell ref="L9:M9"/>
    <mergeCell ref="A2:C4"/>
    <mergeCell ref="D2:H2"/>
    <mergeCell ref="I2:M4"/>
    <mergeCell ref="A6:B6"/>
    <mergeCell ref="C6:E6"/>
    <mergeCell ref="F6:G6"/>
    <mergeCell ref="H6:J6"/>
    <mergeCell ref="L6:M6"/>
  </mergeCells>
  <pageMargins left="0.70866141732283472" right="0.70866141732283472" top="0.74803149606299213" bottom="0.74803149606299213" header="0.31496062992125984" footer="0.31496062992125984"/>
  <pageSetup scale="61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22749-202F-4DFB-BE92-56614C7A9352}">
  <dimension ref="A5:O68"/>
  <sheetViews>
    <sheetView topLeftCell="A46" workbookViewId="0">
      <selection activeCell="I74" sqref="I74"/>
    </sheetView>
  </sheetViews>
  <sheetFormatPr baseColWidth="10" defaultRowHeight="15"/>
  <cols>
    <col min="13" max="13" width="13.7109375" customWidth="1"/>
  </cols>
  <sheetData>
    <row r="5" spans="1:13" ht="16.5">
      <c r="A5" s="351" t="s">
        <v>0</v>
      </c>
      <c r="B5" s="351"/>
      <c r="C5" s="351"/>
      <c r="D5" s="354" t="s">
        <v>69</v>
      </c>
      <c r="E5" s="354"/>
      <c r="F5" s="354"/>
      <c r="G5" s="354"/>
      <c r="H5" s="354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1" t="s">
        <v>179</v>
      </c>
      <c r="E6" s="402"/>
      <c r="F6" s="402"/>
      <c r="G6" s="402"/>
      <c r="H6" s="403"/>
      <c r="I6" s="355"/>
      <c r="J6" s="355"/>
      <c r="K6" s="355"/>
      <c r="L6" s="355"/>
      <c r="M6" s="355"/>
    </row>
    <row r="7" spans="1:13" ht="16.5" customHeight="1">
      <c r="A7" s="351"/>
      <c r="B7" s="351"/>
      <c r="C7" s="351"/>
      <c r="D7" s="404"/>
      <c r="E7" s="405"/>
      <c r="F7" s="405"/>
      <c r="G7" s="405"/>
      <c r="H7" s="406"/>
      <c r="I7" s="355"/>
      <c r="J7" s="355"/>
      <c r="K7" s="355"/>
      <c r="L7" s="355"/>
      <c r="M7" s="355"/>
    </row>
    <row r="8" spans="1:13" ht="16.5" customHeight="1">
      <c r="A8" s="352"/>
      <c r="B8" s="353"/>
      <c r="C8" s="353"/>
      <c r="D8" s="407"/>
      <c r="E8" s="408"/>
      <c r="F8" s="408"/>
      <c r="G8" s="408"/>
      <c r="H8" s="409"/>
      <c r="I8" s="355"/>
      <c r="J8" s="355"/>
      <c r="K8" s="355"/>
      <c r="L8" s="355"/>
      <c r="M8" s="35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6.5">
      <c r="A10" s="311" t="s">
        <v>1</v>
      </c>
      <c r="B10" s="311"/>
      <c r="C10" s="356" t="s">
        <v>70</v>
      </c>
      <c r="D10" s="356"/>
      <c r="E10" s="356"/>
      <c r="F10" s="311" t="s">
        <v>3</v>
      </c>
      <c r="G10" s="311"/>
      <c r="H10" s="357"/>
      <c r="I10" s="358"/>
      <c r="J10" s="359"/>
      <c r="K10" s="67" t="s">
        <v>38</v>
      </c>
      <c r="L10" s="360">
        <v>45274</v>
      </c>
      <c r="M10" s="360"/>
    </row>
    <row r="11" spans="1:13" ht="16.5">
      <c r="A11" s="311" t="s">
        <v>2</v>
      </c>
      <c r="B11" s="311"/>
      <c r="C11" s="66" t="s">
        <v>36</v>
      </c>
      <c r="D11" s="66"/>
      <c r="E11" s="65"/>
      <c r="F11" s="311" t="s">
        <v>37</v>
      </c>
      <c r="G11" s="311"/>
      <c r="H11" s="286" t="s">
        <v>178</v>
      </c>
      <c r="I11" s="287"/>
      <c r="J11" s="287"/>
      <c r="K11" s="66"/>
      <c r="L11" s="288"/>
      <c r="M11" s="288"/>
    </row>
    <row r="12" spans="1:13" ht="16.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ht="16.5">
      <c r="A13" s="346" t="s">
        <v>4</v>
      </c>
      <c r="B13" s="346"/>
      <c r="C13" s="290" t="s">
        <v>149</v>
      </c>
      <c r="D13" s="290"/>
      <c r="E13" s="290"/>
      <c r="F13" s="290"/>
      <c r="G13" s="290"/>
      <c r="H13" s="290"/>
      <c r="I13" s="290"/>
      <c r="J13" s="346" t="s">
        <v>5</v>
      </c>
      <c r="K13" s="346"/>
      <c r="L13" s="289" t="s">
        <v>6</v>
      </c>
      <c r="M13" s="289"/>
    </row>
    <row r="14" spans="1:13" ht="16.5">
      <c r="A14" s="364" t="s">
        <v>10</v>
      </c>
      <c r="B14" s="364"/>
      <c r="C14" s="365" t="s">
        <v>174</v>
      </c>
      <c r="D14" s="365"/>
      <c r="E14" s="365"/>
      <c r="F14" s="365"/>
      <c r="G14" s="365"/>
      <c r="H14" s="365"/>
      <c r="I14" s="365"/>
      <c r="J14" s="365"/>
      <c r="K14" s="365"/>
      <c r="L14" s="365"/>
      <c r="M14" s="365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>
      <c r="A16" s="300"/>
      <c r="B16" s="301"/>
      <c r="C16" s="301"/>
      <c r="D16" s="301"/>
      <c r="E16" s="301"/>
      <c r="F16" s="301"/>
      <c r="G16" s="301"/>
      <c r="H16" s="301"/>
      <c r="I16" s="301"/>
      <c r="J16" s="301"/>
      <c r="K16" s="301"/>
      <c r="L16" s="301"/>
      <c r="M16" s="302"/>
    </row>
    <row r="17" spans="1:15" ht="15.75" thickBot="1">
      <c r="A17" s="303"/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5"/>
    </row>
    <row r="18" spans="1:15">
      <c r="A18" s="306" t="s">
        <v>11</v>
      </c>
      <c r="B18" s="307"/>
      <c r="C18" s="307"/>
      <c r="D18" s="307"/>
      <c r="E18" s="308"/>
      <c r="F18" s="296" t="s">
        <v>43</v>
      </c>
      <c r="G18" s="307"/>
      <c r="H18" s="309" t="s">
        <v>44</v>
      </c>
      <c r="I18" s="310"/>
      <c r="J18" s="63" t="s">
        <v>45</v>
      </c>
      <c r="K18" s="296" t="s">
        <v>46</v>
      </c>
      <c r="L18" s="297"/>
      <c r="M18" s="64" t="s">
        <v>47</v>
      </c>
    </row>
    <row r="19" spans="1:15">
      <c r="A19" s="291" t="s">
        <v>48</v>
      </c>
      <c r="B19" s="292"/>
      <c r="C19" s="292"/>
      <c r="D19" s="292"/>
      <c r="E19" s="293"/>
      <c r="F19" s="294"/>
      <c r="G19" s="295"/>
      <c r="H19" s="294"/>
      <c r="I19" s="295"/>
      <c r="J19" s="31">
        <v>0.1</v>
      </c>
      <c r="K19" s="298"/>
      <c r="L19" s="299"/>
      <c r="M19" s="30">
        <f>+J19*M55</f>
        <v>2557.6000000000004</v>
      </c>
    </row>
    <row r="20" spans="1:15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 t="s">
        <v>197</v>
      </c>
    </row>
    <row r="21" spans="1:15">
      <c r="A21" s="291"/>
      <c r="B21" s="292"/>
      <c r="C21" s="292"/>
      <c r="D21" s="292"/>
      <c r="E21" s="293"/>
      <c r="F21" s="294"/>
      <c r="G21" s="295"/>
      <c r="H21" s="312"/>
      <c r="I21" s="293"/>
      <c r="J21" s="32"/>
      <c r="K21" s="284"/>
      <c r="L21" s="285"/>
      <c r="M21" s="30"/>
    </row>
    <row r="22" spans="1:15">
      <c r="A22" s="324"/>
      <c r="B22" s="325"/>
      <c r="C22" s="325"/>
      <c r="D22" s="325"/>
      <c r="E22" s="326"/>
      <c r="F22" s="319"/>
      <c r="G22" s="320"/>
      <c r="H22" s="319"/>
      <c r="I22" s="320"/>
      <c r="J22" s="43"/>
      <c r="K22" s="321"/>
      <c r="L22" s="322"/>
      <c r="M22" s="44"/>
    </row>
    <row r="23" spans="1:15">
      <c r="A23" s="323" t="s">
        <v>50</v>
      </c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45">
        <f>+SUM(M19:M22)</f>
        <v>2557.6000000000004</v>
      </c>
    </row>
    <row r="24" spans="1:15">
      <c r="A24" s="300" t="s">
        <v>51</v>
      </c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5">
      <c r="A25" s="300"/>
      <c r="B25" s="301"/>
      <c r="C25" s="301"/>
      <c r="D25" s="301"/>
      <c r="E25" s="301"/>
      <c r="F25" s="301"/>
      <c r="G25" s="301"/>
      <c r="H25" s="301"/>
      <c r="I25" s="301"/>
      <c r="J25" s="301"/>
      <c r="K25" s="301"/>
      <c r="L25" s="301"/>
      <c r="M25" s="302"/>
    </row>
    <row r="26" spans="1:15" ht="15.75" thickBot="1">
      <c r="A26" s="303"/>
      <c r="B26" s="304"/>
      <c r="C26" s="304"/>
      <c r="D26" s="304"/>
      <c r="E26" s="304"/>
      <c r="F26" s="304"/>
      <c r="G26" s="304"/>
      <c r="H26" s="304"/>
      <c r="I26" s="304"/>
      <c r="J26" s="304"/>
      <c r="K26" s="304"/>
      <c r="L26" s="304"/>
      <c r="M26" s="305"/>
    </row>
    <row r="27" spans="1:15">
      <c r="A27" s="306" t="s">
        <v>11</v>
      </c>
      <c r="B27" s="318"/>
      <c r="C27" s="318"/>
      <c r="D27" s="318"/>
      <c r="E27" s="318"/>
      <c r="F27" s="318"/>
      <c r="G27" s="318"/>
      <c r="H27" s="297"/>
      <c r="I27" s="62" t="s">
        <v>5</v>
      </c>
      <c r="J27" s="63" t="s">
        <v>12</v>
      </c>
      <c r="K27" s="296" t="s">
        <v>52</v>
      </c>
      <c r="L27" s="297"/>
      <c r="M27" s="64" t="s">
        <v>47</v>
      </c>
    </row>
    <row r="28" spans="1:15">
      <c r="A28" s="313" t="s">
        <v>188</v>
      </c>
      <c r="B28" s="314"/>
      <c r="C28" s="314"/>
      <c r="D28" s="314"/>
      <c r="E28" s="314"/>
      <c r="F28" s="314"/>
      <c r="G28" s="314"/>
      <c r="H28" s="315"/>
      <c r="I28" s="29" t="s">
        <v>189</v>
      </c>
      <c r="J28" s="33">
        <v>12.5</v>
      </c>
      <c r="K28" s="316">
        <v>3500</v>
      </c>
      <c r="L28" s="317"/>
      <c r="M28" s="30">
        <f>K28*J28</f>
        <v>43750</v>
      </c>
    </row>
    <row r="29" spans="1:15">
      <c r="A29" s="313" t="s">
        <v>190</v>
      </c>
      <c r="B29" s="314"/>
      <c r="C29" s="314"/>
      <c r="D29" s="314"/>
      <c r="E29" s="314"/>
      <c r="F29" s="314"/>
      <c r="G29" s="314"/>
      <c r="H29" s="315"/>
      <c r="I29" s="29" t="s">
        <v>191</v>
      </c>
      <c r="J29" s="35">
        <f>5*0.56</f>
        <v>2.8000000000000003</v>
      </c>
      <c r="K29" s="316">
        <f>14600/6</f>
        <v>2433.3333333333335</v>
      </c>
      <c r="L29" s="317"/>
      <c r="M29" s="30">
        <f>K29*J29</f>
        <v>6813.3333333333348</v>
      </c>
    </row>
    <row r="30" spans="1:15">
      <c r="A30" s="313" t="s">
        <v>192</v>
      </c>
      <c r="B30" s="314"/>
      <c r="C30" s="314"/>
      <c r="D30" s="314"/>
      <c r="E30" s="314"/>
      <c r="F30" s="314"/>
      <c r="G30" s="314"/>
      <c r="H30" s="315"/>
      <c r="I30" s="29" t="s">
        <v>138</v>
      </c>
      <c r="J30" s="34">
        <v>0.14000000000000001</v>
      </c>
      <c r="K30" s="316">
        <v>23276.9</v>
      </c>
      <c r="L30" s="317"/>
      <c r="M30" s="30">
        <f>K30*J30</f>
        <v>3258.7660000000005</v>
      </c>
    </row>
    <row r="31" spans="1:15">
      <c r="A31" s="313" t="s">
        <v>193</v>
      </c>
      <c r="B31" s="314"/>
      <c r="C31" s="314"/>
      <c r="D31" s="314"/>
      <c r="E31" s="314"/>
      <c r="F31" s="314"/>
      <c r="G31" s="314"/>
      <c r="H31" s="315"/>
      <c r="I31" s="29" t="s">
        <v>73</v>
      </c>
      <c r="J31" s="34">
        <f>0.1*0.14*1*5</f>
        <v>7.0000000000000007E-2</v>
      </c>
      <c r="K31" s="316">
        <v>371000</v>
      </c>
      <c r="L31" s="317"/>
      <c r="M31" s="30">
        <f>K31*J31</f>
        <v>25970.000000000004</v>
      </c>
      <c r="O31">
        <v>123250</v>
      </c>
    </row>
    <row r="32" spans="1:15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29"/>
      <c r="J33" s="34"/>
      <c r="K33" s="316"/>
      <c r="L33" s="317"/>
      <c r="M33" s="30">
        <v>0</v>
      </c>
    </row>
    <row r="34" spans="1:13">
      <c r="A34" s="313"/>
      <c r="B34" s="314"/>
      <c r="C34" s="314"/>
      <c r="D34" s="314"/>
      <c r="E34" s="314"/>
      <c r="F34" s="314"/>
      <c r="G34" s="314"/>
      <c r="H34" s="315"/>
      <c r="I34" s="29"/>
      <c r="J34" s="34"/>
      <c r="K34" s="316"/>
      <c r="L34" s="317"/>
      <c r="M34" s="30">
        <v>0</v>
      </c>
    </row>
    <row r="35" spans="1:13">
      <c r="A35" s="313"/>
      <c r="B35" s="314"/>
      <c r="C35" s="314"/>
      <c r="D35" s="314"/>
      <c r="E35" s="314"/>
      <c r="F35" s="314"/>
      <c r="G35" s="314"/>
      <c r="H35" s="315"/>
      <c r="I35" s="36"/>
      <c r="J35" s="34"/>
      <c r="K35" s="316"/>
      <c r="L35" s="317"/>
      <c r="M35" s="30">
        <v>0</v>
      </c>
    </row>
    <row r="36" spans="1:13">
      <c r="A36" s="347" t="s">
        <v>53</v>
      </c>
      <c r="B36" s="348"/>
      <c r="C36" s="348"/>
      <c r="D36" s="348"/>
      <c r="E36" s="348"/>
      <c r="F36" s="348"/>
      <c r="G36" s="348"/>
      <c r="H36" s="349"/>
      <c r="I36" s="36"/>
      <c r="J36" s="46"/>
      <c r="K36" s="350"/>
      <c r="L36" s="326"/>
      <c r="M36" s="44">
        <f>+SUM(M28:M31)*0.02</f>
        <v>1595.841986666667</v>
      </c>
    </row>
    <row r="37" spans="1:13">
      <c r="A37" s="323" t="s">
        <v>50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">
        <f>+SUM(M28:M36)</f>
        <v>81387.941320000013</v>
      </c>
    </row>
    <row r="38" spans="1:13">
      <c r="A38" s="300" t="s">
        <v>54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2"/>
    </row>
    <row r="39" spans="1:13">
      <c r="A39" s="300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2"/>
    </row>
    <row r="40" spans="1:13" ht="15.75" thickBot="1">
      <c r="A40" s="303"/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5"/>
    </row>
    <row r="41" spans="1:13">
      <c r="A41" s="331" t="s">
        <v>55</v>
      </c>
      <c r="B41" s="332"/>
      <c r="C41" s="332"/>
      <c r="D41" s="332"/>
      <c r="E41" s="332"/>
      <c r="F41" s="332"/>
      <c r="G41" s="332"/>
      <c r="H41" s="57" t="s">
        <v>56</v>
      </c>
      <c r="I41" s="56" t="s">
        <v>57</v>
      </c>
      <c r="J41" s="57" t="s">
        <v>58</v>
      </c>
      <c r="K41" s="333" t="s">
        <v>59</v>
      </c>
      <c r="L41" s="334"/>
      <c r="M41" s="61" t="s">
        <v>47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373"/>
      <c r="L42" s="374"/>
      <c r="M42" s="30">
        <v>0</v>
      </c>
    </row>
    <row r="43" spans="1:13">
      <c r="A43" s="337"/>
      <c r="B43" s="338"/>
      <c r="C43" s="338"/>
      <c r="D43" s="338"/>
      <c r="E43" s="338"/>
      <c r="F43" s="338"/>
      <c r="G43" s="338"/>
      <c r="H43" s="37"/>
      <c r="I43" s="38"/>
      <c r="J43" s="37"/>
      <c r="K43" s="284"/>
      <c r="L43" s="285"/>
      <c r="M43" s="30">
        <v>0</v>
      </c>
    </row>
    <row r="44" spans="1:13">
      <c r="A44" s="337"/>
      <c r="B44" s="338"/>
      <c r="C44" s="338"/>
      <c r="D44" s="338"/>
      <c r="E44" s="338"/>
      <c r="F44" s="338"/>
      <c r="G44" s="338"/>
      <c r="H44" s="37"/>
      <c r="I44" s="38"/>
      <c r="J44" s="37"/>
      <c r="K44" s="284"/>
      <c r="L44" s="285"/>
      <c r="M44" s="30">
        <f t="shared" ref="M44:M45" si="0">IF(K44&gt;0,ROUND(J44*K44,0),0)</f>
        <v>0</v>
      </c>
    </row>
    <row r="45" spans="1:13">
      <c r="A45" s="339"/>
      <c r="B45" s="340"/>
      <c r="C45" s="340"/>
      <c r="D45" s="340"/>
      <c r="E45" s="340"/>
      <c r="F45" s="340"/>
      <c r="G45" s="340"/>
      <c r="H45" s="47"/>
      <c r="I45" s="27"/>
      <c r="J45" s="47"/>
      <c r="K45" s="341"/>
      <c r="L45" s="342"/>
      <c r="M45" s="44">
        <f t="shared" si="0"/>
        <v>0</v>
      </c>
    </row>
    <row r="46" spans="1:13">
      <c r="A46" s="323" t="s">
        <v>50</v>
      </c>
      <c r="B46" s="323"/>
      <c r="C46" s="323"/>
      <c r="D46" s="323"/>
      <c r="E46" s="323"/>
      <c r="F46" s="323"/>
      <c r="G46" s="323"/>
      <c r="H46" s="323"/>
      <c r="I46" s="323"/>
      <c r="J46" s="323"/>
      <c r="K46" s="323"/>
      <c r="L46" s="323"/>
      <c r="M46" s="45"/>
    </row>
    <row r="47" spans="1:13">
      <c r="A47" s="300" t="s">
        <v>60</v>
      </c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2"/>
    </row>
    <row r="48" spans="1:13">
      <c r="A48" s="300"/>
      <c r="B48" s="301"/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2"/>
    </row>
    <row r="49" spans="1:13" ht="15.75" thickBot="1">
      <c r="A49" s="303"/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5"/>
    </row>
    <row r="50" spans="1:13" ht="25.5">
      <c r="A50" s="331" t="s">
        <v>61</v>
      </c>
      <c r="B50" s="332"/>
      <c r="C50" s="332"/>
      <c r="D50" s="332"/>
      <c r="E50" s="332"/>
      <c r="F50" s="332"/>
      <c r="G50" s="332"/>
      <c r="H50" s="57" t="s">
        <v>62</v>
      </c>
      <c r="I50" s="58" t="s">
        <v>63</v>
      </c>
      <c r="J50" s="59" t="s">
        <v>64</v>
      </c>
      <c r="K50" s="335" t="s">
        <v>46</v>
      </c>
      <c r="L50" s="336"/>
      <c r="M50" s="60" t="s">
        <v>47</v>
      </c>
    </row>
    <row r="51" spans="1:13">
      <c r="A51" s="327" t="s">
        <v>65</v>
      </c>
      <c r="B51" s="328"/>
      <c r="C51" s="328"/>
      <c r="D51" s="328"/>
      <c r="E51" s="328"/>
      <c r="F51" s="328"/>
      <c r="G51" s="299"/>
      <c r="H51" s="40">
        <v>65000</v>
      </c>
      <c r="I51" s="41">
        <v>0.86</v>
      </c>
      <c r="J51" s="39">
        <f>+ROUND(H51*(1+I51),0)</f>
        <v>120900</v>
      </c>
      <c r="K51" s="329">
        <v>8</v>
      </c>
      <c r="L51" s="330"/>
      <c r="M51" s="30">
        <f>IF(K51&gt;0,ROUND(J51/K51,0),0)</f>
        <v>15113</v>
      </c>
    </row>
    <row r="52" spans="1:13">
      <c r="A52" s="327" t="s">
        <v>66</v>
      </c>
      <c r="B52" s="328"/>
      <c r="C52" s="328"/>
      <c r="D52" s="328"/>
      <c r="E52" s="328"/>
      <c r="F52" s="328"/>
      <c r="G52" s="299"/>
      <c r="H52" s="40">
        <v>45000</v>
      </c>
      <c r="I52" s="41">
        <v>0.86</v>
      </c>
      <c r="J52" s="39">
        <f t="shared" ref="J52" si="1">+ROUND(H52*(1+I52),0)</f>
        <v>83700</v>
      </c>
      <c r="K52" s="329">
        <f>+K51</f>
        <v>8</v>
      </c>
      <c r="L52" s="330"/>
      <c r="M52" s="30">
        <f>IF(K52&gt;0,ROUND(J52/K52,0),0)</f>
        <v>10463</v>
      </c>
    </row>
    <row r="53" spans="1:13">
      <c r="A53" s="327"/>
      <c r="B53" s="328"/>
      <c r="C53" s="328"/>
      <c r="D53" s="328"/>
      <c r="E53" s="328"/>
      <c r="F53" s="328"/>
      <c r="G53" s="299"/>
      <c r="H53" s="40"/>
      <c r="I53" s="41"/>
      <c r="J53" s="39"/>
      <c r="K53" s="329"/>
      <c r="L53" s="330"/>
      <c r="M53" s="30"/>
    </row>
    <row r="54" spans="1:13">
      <c r="A54" s="339"/>
      <c r="B54" s="340"/>
      <c r="C54" s="340"/>
      <c r="D54" s="340"/>
      <c r="E54" s="340"/>
      <c r="F54" s="340"/>
      <c r="G54" s="340"/>
      <c r="H54" s="47"/>
      <c r="I54" s="27"/>
      <c r="J54" s="47"/>
      <c r="K54" s="341"/>
      <c r="L54" s="342"/>
      <c r="M54" s="48"/>
    </row>
    <row r="55" spans="1:13">
      <c r="A55" s="323" t="s">
        <v>50</v>
      </c>
      <c r="B55" s="323"/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">
        <f>+SUM(M51:M54)</f>
        <v>25576</v>
      </c>
    </row>
    <row r="56" spans="1:13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</row>
    <row r="57" spans="1:13">
      <c r="A57" s="344" t="s">
        <v>67</v>
      </c>
      <c r="B57" s="344"/>
      <c r="C57" s="344"/>
      <c r="D57" s="344"/>
      <c r="E57" s="344"/>
      <c r="F57" s="344"/>
      <c r="G57" s="344"/>
      <c r="H57" s="344"/>
      <c r="I57" s="344"/>
      <c r="J57" s="344"/>
      <c r="K57" s="344"/>
      <c r="L57" s="344"/>
      <c r="M57" s="49">
        <f>+M23+M37+M46+M55</f>
        <v>109521.54132000002</v>
      </c>
    </row>
    <row r="58" spans="1:13">
      <c r="A58" s="26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8"/>
    </row>
    <row r="59" spans="1:13">
      <c r="A59" s="345" t="s">
        <v>68</v>
      </c>
      <c r="B59" s="345"/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68">
        <f>ROUNDUP(M57,0)</f>
        <v>109522</v>
      </c>
    </row>
    <row r="60" spans="1:1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</row>
    <row r="62" spans="1:13">
      <c r="A62" s="366" t="s">
        <v>7</v>
      </c>
      <c r="B62" s="366"/>
      <c r="C62" s="366"/>
      <c r="D62" s="366"/>
      <c r="E62" s="367"/>
      <c r="F62" s="368"/>
      <c r="G62" s="366" t="s">
        <v>143</v>
      </c>
      <c r="H62" s="366"/>
      <c r="I62" s="366"/>
      <c r="J62" s="366"/>
      <c r="K62" s="366"/>
      <c r="L62" s="366"/>
      <c r="M62" s="25"/>
    </row>
    <row r="63" spans="1:13">
      <c r="A63" s="52" t="s">
        <v>8</v>
      </c>
      <c r="B63" s="371" t="s">
        <v>70</v>
      </c>
      <c r="C63" s="371"/>
      <c r="D63" s="371"/>
      <c r="E63" s="369"/>
      <c r="F63" s="370"/>
      <c r="G63" s="371" t="s">
        <v>8</v>
      </c>
      <c r="H63" s="371"/>
      <c r="I63" s="371" t="s">
        <v>41</v>
      </c>
      <c r="J63" s="371"/>
      <c r="K63" s="371"/>
      <c r="L63" s="371"/>
      <c r="M63" s="25"/>
    </row>
    <row r="64" spans="1:13">
      <c r="A64" s="361" t="s">
        <v>9</v>
      </c>
      <c r="B64" s="411"/>
      <c r="C64" s="469"/>
      <c r="D64" s="412"/>
      <c r="E64" s="369"/>
      <c r="F64" s="370"/>
      <c r="G64" s="461"/>
      <c r="H64" s="462"/>
      <c r="I64" s="415" t="s">
        <v>0</v>
      </c>
      <c r="J64" s="416"/>
      <c r="K64" s="416"/>
      <c r="L64" s="417"/>
      <c r="M64" s="25"/>
    </row>
    <row r="65" spans="1:13">
      <c r="A65" s="466"/>
      <c r="B65" s="467"/>
      <c r="C65" s="470"/>
      <c r="D65" s="468"/>
      <c r="E65" s="369"/>
      <c r="F65" s="370"/>
      <c r="G65" s="411" t="s">
        <v>9</v>
      </c>
      <c r="H65" s="412"/>
      <c r="I65" s="463"/>
      <c r="J65" s="464"/>
      <c r="K65" s="464"/>
      <c r="L65" s="465"/>
      <c r="M65" s="25"/>
    </row>
    <row r="66" spans="1:13">
      <c r="A66" s="410"/>
      <c r="B66" s="471"/>
      <c r="C66" s="472"/>
      <c r="D66" s="473"/>
      <c r="E66" s="369"/>
      <c r="F66" s="370"/>
      <c r="G66" s="413"/>
      <c r="H66" s="414"/>
      <c r="I66" s="418"/>
      <c r="J66" s="419"/>
      <c r="K66" s="419"/>
      <c r="L66" s="420"/>
      <c r="M66" s="25"/>
    </row>
    <row r="67" spans="1:13">
      <c r="A67" s="54"/>
      <c r="B67" s="54"/>
      <c r="C67" s="54"/>
      <c r="D67" s="54"/>
      <c r="E67" s="54"/>
      <c r="F67" s="54"/>
      <c r="G67" s="363" t="s">
        <v>42</v>
      </c>
      <c r="H67" s="363"/>
      <c r="I67" s="363"/>
      <c r="J67" s="363"/>
      <c r="K67" s="363"/>
      <c r="L67" s="363"/>
      <c r="M67" s="25"/>
    </row>
    <row r="68" spans="1:13">
      <c r="A68" s="54"/>
      <c r="B68" s="54"/>
      <c r="C68" s="54"/>
      <c r="D68" s="54"/>
      <c r="E68" s="54"/>
      <c r="F68" s="54"/>
      <c r="G68" s="55"/>
      <c r="H68" s="55"/>
      <c r="I68" s="55"/>
      <c r="J68" s="55"/>
      <c r="K68" s="55"/>
      <c r="L68" s="55"/>
      <c r="M68" s="25"/>
    </row>
  </sheetData>
  <mergeCells count="100">
    <mergeCell ref="G67:L67"/>
    <mergeCell ref="B64:D66"/>
    <mergeCell ref="A64:A66"/>
    <mergeCell ref="I64:L66"/>
    <mergeCell ref="A57:L57"/>
    <mergeCell ref="A50:G50"/>
    <mergeCell ref="K50:L50"/>
    <mergeCell ref="G65:H66"/>
    <mergeCell ref="A53:G53"/>
    <mergeCell ref="K53:L53"/>
    <mergeCell ref="A54:G54"/>
    <mergeCell ref="K54:L54"/>
    <mergeCell ref="A55:L55"/>
    <mergeCell ref="A59:L59"/>
    <mergeCell ref="A62:D62"/>
    <mergeCell ref="E62:F66"/>
    <mergeCell ref="G62:L62"/>
    <mergeCell ref="B63:D63"/>
    <mergeCell ref="G63:H63"/>
    <mergeCell ref="I63:L63"/>
    <mergeCell ref="A51:G51"/>
    <mergeCell ref="K51:L51"/>
    <mergeCell ref="A52:G52"/>
    <mergeCell ref="K52:L52"/>
    <mergeCell ref="A47:M49"/>
    <mergeCell ref="A41:G41"/>
    <mergeCell ref="K41:L41"/>
    <mergeCell ref="A42:G42"/>
    <mergeCell ref="K42:L42"/>
    <mergeCell ref="A43:G43"/>
    <mergeCell ref="K43:L43"/>
    <mergeCell ref="A44:G44"/>
    <mergeCell ref="K44:L44"/>
    <mergeCell ref="A45:G45"/>
    <mergeCell ref="K45:L45"/>
    <mergeCell ref="A46:L46"/>
    <mergeCell ref="A38:M40"/>
    <mergeCell ref="A32:H32"/>
    <mergeCell ref="K32:L32"/>
    <mergeCell ref="A33:H33"/>
    <mergeCell ref="K33:L33"/>
    <mergeCell ref="A34:H34"/>
    <mergeCell ref="K34:L34"/>
    <mergeCell ref="A35:H35"/>
    <mergeCell ref="K35:L35"/>
    <mergeCell ref="A36:H36"/>
    <mergeCell ref="K36:L36"/>
    <mergeCell ref="A37:L37"/>
    <mergeCell ref="A29:H29"/>
    <mergeCell ref="K29:L29"/>
    <mergeCell ref="A30:H30"/>
    <mergeCell ref="K30:L30"/>
    <mergeCell ref="A31:H31"/>
    <mergeCell ref="K31:L31"/>
    <mergeCell ref="A23:L23"/>
    <mergeCell ref="A24:M26"/>
    <mergeCell ref="A27:H27"/>
    <mergeCell ref="K27:L27"/>
    <mergeCell ref="A28:H28"/>
    <mergeCell ref="K28:L28"/>
    <mergeCell ref="A21:E21"/>
    <mergeCell ref="F21:G21"/>
    <mergeCell ref="H21:I21"/>
    <mergeCell ref="K21:L21"/>
    <mergeCell ref="A22:E22"/>
    <mergeCell ref="F22:G22"/>
    <mergeCell ref="H22:I22"/>
    <mergeCell ref="K22:L22"/>
    <mergeCell ref="A19:E19"/>
    <mergeCell ref="F19:G19"/>
    <mergeCell ref="H19:I19"/>
    <mergeCell ref="K19:L19"/>
    <mergeCell ref="A20:E20"/>
    <mergeCell ref="F20:G20"/>
    <mergeCell ref="H20:I20"/>
    <mergeCell ref="K20:L20"/>
    <mergeCell ref="A14:B14"/>
    <mergeCell ref="C14:M14"/>
    <mergeCell ref="A15:M17"/>
    <mergeCell ref="A18:E18"/>
    <mergeCell ref="F18:G18"/>
    <mergeCell ref="H18:I18"/>
    <mergeCell ref="K18:L18"/>
    <mergeCell ref="A11:B11"/>
    <mergeCell ref="F11:G11"/>
    <mergeCell ref="H11:J11"/>
    <mergeCell ref="L11:M11"/>
    <mergeCell ref="A13:B13"/>
    <mergeCell ref="C13:I13"/>
    <mergeCell ref="J13:K13"/>
    <mergeCell ref="L13:M13"/>
    <mergeCell ref="A5:C8"/>
    <mergeCell ref="D5:H5"/>
    <mergeCell ref="I5:M8"/>
    <mergeCell ref="A10:B10"/>
    <mergeCell ref="C10:E10"/>
    <mergeCell ref="F10:G10"/>
    <mergeCell ref="H10:J10"/>
    <mergeCell ref="L10:M10"/>
    <mergeCell ref="D6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3B96-348D-41AD-8C2A-535610E4E810}">
  <dimension ref="A4:M67"/>
  <sheetViews>
    <sheetView topLeftCell="A43" workbookViewId="0">
      <selection activeCell="J69" sqref="J69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181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6</v>
      </c>
      <c r="M12" s="289"/>
    </row>
    <row r="13" spans="1:13" ht="16.5">
      <c r="A13" s="364" t="s">
        <v>10</v>
      </c>
      <c r="B13" s="364"/>
      <c r="C13" s="365" t="s">
        <v>164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+J18*M54</f>
        <v>2922.8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2922.8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421" t="s">
        <v>199</v>
      </c>
      <c r="B27" s="422"/>
      <c r="C27" s="422"/>
      <c r="D27" s="422"/>
      <c r="E27" s="422"/>
      <c r="F27" s="422"/>
      <c r="G27" s="422"/>
      <c r="H27" s="423"/>
      <c r="I27" s="142" t="s">
        <v>200</v>
      </c>
      <c r="J27" s="143">
        <v>150</v>
      </c>
      <c r="K27" s="424">
        <v>600</v>
      </c>
      <c r="L27" s="425"/>
      <c r="M27" s="122">
        <f>J27*K27</f>
        <v>90000</v>
      </c>
    </row>
    <row r="28" spans="1:13">
      <c r="A28" s="421" t="s">
        <v>201</v>
      </c>
      <c r="B28" s="422"/>
      <c r="C28" s="422"/>
      <c r="D28" s="422"/>
      <c r="E28" s="422"/>
      <c r="F28" s="422"/>
      <c r="G28" s="422"/>
      <c r="H28" s="423"/>
      <c r="I28" s="142" t="s">
        <v>73</v>
      </c>
      <c r="J28" s="144">
        <v>0.25</v>
      </c>
      <c r="K28" s="424">
        <v>85000</v>
      </c>
      <c r="L28" s="425"/>
      <c r="M28" s="122">
        <f t="shared" ref="M28:M31" si="0">J28*K28</f>
        <v>21250</v>
      </c>
    </row>
    <row r="29" spans="1:13">
      <c r="A29" s="421" t="s">
        <v>202</v>
      </c>
      <c r="B29" s="422"/>
      <c r="C29" s="422"/>
      <c r="D29" s="422"/>
      <c r="E29" s="422"/>
      <c r="F29" s="422"/>
      <c r="G29" s="422"/>
      <c r="H29" s="423"/>
      <c r="I29" s="142" t="s">
        <v>73</v>
      </c>
      <c r="J29" s="143">
        <v>0.25</v>
      </c>
      <c r="K29" s="424">
        <v>34140</v>
      </c>
      <c r="L29" s="425"/>
      <c r="M29" s="122">
        <f t="shared" si="0"/>
        <v>8535</v>
      </c>
    </row>
    <row r="30" spans="1:13">
      <c r="A30" s="421" t="s">
        <v>203</v>
      </c>
      <c r="B30" s="422"/>
      <c r="C30" s="422"/>
      <c r="D30" s="422"/>
      <c r="E30" s="422"/>
      <c r="F30" s="422"/>
      <c r="G30" s="422"/>
      <c r="H30" s="423"/>
      <c r="I30" s="142" t="s">
        <v>204</v>
      </c>
      <c r="J30" s="143">
        <f>220*0.2*1.05</f>
        <v>46.2</v>
      </c>
      <c r="K30" s="424">
        <v>75</v>
      </c>
      <c r="L30" s="425"/>
      <c r="M30" s="122">
        <f t="shared" si="0"/>
        <v>3465</v>
      </c>
    </row>
    <row r="31" spans="1:13">
      <c r="A31" s="421" t="s">
        <v>205</v>
      </c>
      <c r="B31" s="422"/>
      <c r="C31" s="422"/>
      <c r="D31" s="422"/>
      <c r="E31" s="422"/>
      <c r="F31" s="422"/>
      <c r="G31" s="422"/>
      <c r="H31" s="423"/>
      <c r="I31" s="142" t="s">
        <v>200</v>
      </c>
      <c r="J31" s="144">
        <v>25</v>
      </c>
      <c r="K31" s="424">
        <v>2600</v>
      </c>
      <c r="L31" s="425"/>
      <c r="M31" s="122">
        <f t="shared" si="0"/>
        <v>65000</v>
      </c>
    </row>
    <row r="32" spans="1:13">
      <c r="A32" s="421" t="s">
        <v>206</v>
      </c>
      <c r="B32" s="422"/>
      <c r="C32" s="422"/>
      <c r="D32" s="422"/>
      <c r="E32" s="422"/>
      <c r="F32" s="422"/>
      <c r="G32" s="422"/>
      <c r="H32" s="423"/>
      <c r="I32" s="142" t="s">
        <v>6</v>
      </c>
      <c r="J32" s="144">
        <f>2.44*1.22</f>
        <v>2.9767999999999999</v>
      </c>
      <c r="K32" s="424">
        <v>91600</v>
      </c>
      <c r="L32" s="425"/>
      <c r="M32" s="122">
        <f>+K32/J32</f>
        <v>30771.298038161785</v>
      </c>
    </row>
    <row r="33" spans="1:13">
      <c r="A33" s="421" t="s">
        <v>198</v>
      </c>
      <c r="B33" s="422"/>
      <c r="C33" s="422"/>
      <c r="D33" s="422"/>
      <c r="E33" s="422"/>
      <c r="F33" s="422"/>
      <c r="G33" s="422"/>
      <c r="H33" s="423"/>
      <c r="I33" s="142" t="s">
        <v>13</v>
      </c>
      <c r="J33" s="144">
        <v>0.35</v>
      </c>
      <c r="K33" s="424">
        <v>203028.57142857101</v>
      </c>
      <c r="L33" s="425"/>
      <c r="M33" s="122">
        <f>J33*K33</f>
        <v>71059.999999999854</v>
      </c>
    </row>
    <row r="34" spans="1:13">
      <c r="A34" s="313"/>
      <c r="B34" s="314"/>
      <c r="C34" s="314"/>
      <c r="D34" s="314"/>
      <c r="E34" s="314"/>
      <c r="F34" s="314"/>
      <c r="G34" s="314"/>
      <c r="H34" s="315"/>
      <c r="I34" s="36"/>
      <c r="J34" s="34"/>
      <c r="K34" s="316"/>
      <c r="L34" s="317"/>
      <c r="M34" s="30">
        <v>0</v>
      </c>
    </row>
    <row r="35" spans="1:13">
      <c r="A35" s="347" t="s">
        <v>53</v>
      </c>
      <c r="B35" s="348"/>
      <c r="C35" s="348"/>
      <c r="D35" s="348"/>
      <c r="E35" s="348"/>
      <c r="F35" s="348"/>
      <c r="G35" s="348"/>
      <c r="H35" s="349"/>
      <c r="I35" s="36"/>
      <c r="J35" s="46"/>
      <c r="K35" s="350"/>
      <c r="L35" s="326"/>
      <c r="M35" s="44">
        <f>+SUM(M27:M28)*0.02</f>
        <v>2225</v>
      </c>
    </row>
    <row r="36" spans="1:13">
      <c r="A36" s="323" t="s">
        <v>50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">
        <f>+SUM(M27:M35)</f>
        <v>292306.29803816165</v>
      </c>
    </row>
    <row r="37" spans="1:13">
      <c r="A37" s="300" t="s">
        <v>54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2"/>
    </row>
    <row r="39" spans="1:13" ht="15.75" thickBot="1">
      <c r="A39" s="303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5"/>
    </row>
    <row r="40" spans="1:13">
      <c r="A40" s="331" t="s">
        <v>55</v>
      </c>
      <c r="B40" s="332"/>
      <c r="C40" s="332"/>
      <c r="D40" s="332"/>
      <c r="E40" s="332"/>
      <c r="F40" s="332"/>
      <c r="G40" s="332"/>
      <c r="H40" s="57" t="s">
        <v>56</v>
      </c>
      <c r="I40" s="56" t="s">
        <v>57</v>
      </c>
      <c r="J40" s="57" t="s">
        <v>58</v>
      </c>
      <c r="K40" s="333" t="s">
        <v>59</v>
      </c>
      <c r="L40" s="334"/>
      <c r="M40" s="61" t="s">
        <v>47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373"/>
      <c r="L41" s="374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v>0</v>
      </c>
    </row>
    <row r="43" spans="1:13">
      <c r="A43" s="337"/>
      <c r="B43" s="338"/>
      <c r="C43" s="338"/>
      <c r="D43" s="338"/>
      <c r="E43" s="338"/>
      <c r="F43" s="338"/>
      <c r="G43" s="338"/>
      <c r="H43" s="37"/>
      <c r="I43" s="38"/>
      <c r="J43" s="37"/>
      <c r="K43" s="284"/>
      <c r="L43" s="285"/>
      <c r="M43" s="30">
        <f t="shared" ref="M43:M44" si="1">IF(K43&gt;0,ROUND(J43*K43,0),0)</f>
        <v>0</v>
      </c>
    </row>
    <row r="44" spans="1:13">
      <c r="A44" s="339"/>
      <c r="B44" s="340"/>
      <c r="C44" s="340"/>
      <c r="D44" s="340"/>
      <c r="E44" s="340"/>
      <c r="F44" s="340"/>
      <c r="G44" s="340"/>
      <c r="H44" s="47"/>
      <c r="I44" s="27"/>
      <c r="J44" s="47"/>
      <c r="K44" s="341"/>
      <c r="L44" s="342"/>
      <c r="M44" s="44">
        <f t="shared" si="1"/>
        <v>0</v>
      </c>
    </row>
    <row r="45" spans="1:13">
      <c r="A45" s="323" t="s">
        <v>50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45"/>
    </row>
    <row r="46" spans="1:13">
      <c r="A46" s="300" t="s">
        <v>60</v>
      </c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>
      <c r="A47" s="300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2"/>
    </row>
    <row r="48" spans="1:13" ht="15.75" thickBot="1">
      <c r="A48" s="303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5"/>
    </row>
    <row r="49" spans="1:13" ht="25.5">
      <c r="A49" s="331" t="s">
        <v>61</v>
      </c>
      <c r="B49" s="332"/>
      <c r="C49" s="332"/>
      <c r="D49" s="332"/>
      <c r="E49" s="332"/>
      <c r="F49" s="332"/>
      <c r="G49" s="332"/>
      <c r="H49" s="57" t="s">
        <v>62</v>
      </c>
      <c r="I49" s="58" t="s">
        <v>63</v>
      </c>
      <c r="J49" s="59" t="s">
        <v>64</v>
      </c>
      <c r="K49" s="335" t="s">
        <v>46</v>
      </c>
      <c r="L49" s="336"/>
      <c r="M49" s="60" t="s">
        <v>47</v>
      </c>
    </row>
    <row r="50" spans="1:13">
      <c r="A50" s="327" t="s">
        <v>65</v>
      </c>
      <c r="B50" s="328"/>
      <c r="C50" s="328"/>
      <c r="D50" s="328"/>
      <c r="E50" s="328"/>
      <c r="F50" s="328"/>
      <c r="G50" s="299"/>
      <c r="H50" s="40">
        <v>65000</v>
      </c>
      <c r="I50" s="41">
        <v>0.86</v>
      </c>
      <c r="J50" s="39">
        <f>+ROUND(H50*(1+I50),0)</f>
        <v>120900</v>
      </c>
      <c r="K50" s="329">
        <v>7</v>
      </c>
      <c r="L50" s="330"/>
      <c r="M50" s="30">
        <f>IF(K50&gt;0,ROUND(J50/K50,0),0)</f>
        <v>17271</v>
      </c>
    </row>
    <row r="51" spans="1:13">
      <c r="A51" s="327" t="s">
        <v>66</v>
      </c>
      <c r="B51" s="328"/>
      <c r="C51" s="328"/>
      <c r="D51" s="328"/>
      <c r="E51" s="328"/>
      <c r="F51" s="328"/>
      <c r="G51" s="299"/>
      <c r="H51" s="40">
        <v>45000</v>
      </c>
      <c r="I51" s="41">
        <v>0.86</v>
      </c>
      <c r="J51" s="39">
        <f t="shared" ref="J51" si="2">+ROUND(H51*(1+I51),0)</f>
        <v>83700</v>
      </c>
      <c r="K51" s="329">
        <v>7</v>
      </c>
      <c r="L51" s="330"/>
      <c r="M51" s="30">
        <f>IF(K51&gt;0,ROUND(J51/K51,0),0)</f>
        <v>11957</v>
      </c>
    </row>
    <row r="52" spans="1:13">
      <c r="A52" s="327"/>
      <c r="B52" s="328"/>
      <c r="C52" s="328"/>
      <c r="D52" s="328"/>
      <c r="E52" s="328"/>
      <c r="F52" s="328"/>
      <c r="G52" s="299"/>
      <c r="H52" s="40"/>
      <c r="I52" s="41"/>
      <c r="J52" s="39"/>
      <c r="K52" s="329"/>
      <c r="L52" s="330"/>
      <c r="M52" s="30"/>
    </row>
    <row r="53" spans="1:13">
      <c r="A53" s="339"/>
      <c r="B53" s="340"/>
      <c r="C53" s="340"/>
      <c r="D53" s="340"/>
      <c r="E53" s="340"/>
      <c r="F53" s="340"/>
      <c r="G53" s="340"/>
      <c r="H53" s="47"/>
      <c r="I53" s="27"/>
      <c r="J53" s="47"/>
      <c r="K53" s="341"/>
      <c r="L53" s="342"/>
      <c r="M53" s="48"/>
    </row>
    <row r="54" spans="1:13">
      <c r="A54" s="323" t="s">
        <v>50</v>
      </c>
      <c r="B54" s="323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">
        <f>+SUM(M50:M53)</f>
        <v>29228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4" t="s">
        <v>67</v>
      </c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49">
        <f>+M22+M36+M45+M54</f>
        <v>324457.09803816164</v>
      </c>
    </row>
    <row r="57" spans="1:13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  <row r="58" spans="1:13">
      <c r="A58" s="345" t="s">
        <v>68</v>
      </c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68">
        <f>ROUNDUP(M56,0)</f>
        <v>324458</v>
      </c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25"/>
    </row>
    <row r="62" spans="1:13">
      <c r="A62" s="427" t="s">
        <v>7</v>
      </c>
      <c r="B62" s="427"/>
      <c r="C62" s="427"/>
      <c r="D62" s="427"/>
      <c r="E62" s="427"/>
      <c r="F62" s="187"/>
      <c r="G62" s="366" t="s">
        <v>143</v>
      </c>
      <c r="H62" s="366"/>
      <c r="I62" s="366"/>
      <c r="J62" s="366"/>
      <c r="K62" s="366"/>
      <c r="L62" s="366"/>
      <c r="M62" s="25"/>
    </row>
    <row r="63" spans="1:13">
      <c r="A63" s="188" t="s">
        <v>8</v>
      </c>
      <c r="B63" s="426" t="s">
        <v>70</v>
      </c>
      <c r="C63" s="426"/>
      <c r="D63" s="426"/>
      <c r="E63" s="426"/>
      <c r="F63" s="186"/>
      <c r="G63" s="371" t="s">
        <v>8</v>
      </c>
      <c r="H63" s="371"/>
      <c r="I63" s="371" t="s">
        <v>41</v>
      </c>
      <c r="J63" s="371"/>
      <c r="K63" s="371"/>
      <c r="L63" s="371"/>
      <c r="M63" s="25"/>
    </row>
    <row r="64" spans="1:13">
      <c r="A64" s="426" t="s">
        <v>9</v>
      </c>
      <c r="B64" s="428" t="s">
        <v>0</v>
      </c>
      <c r="C64" s="428"/>
      <c r="D64" s="428"/>
      <c r="E64" s="428"/>
      <c r="F64" s="186"/>
      <c r="G64" s="411" t="s">
        <v>9</v>
      </c>
      <c r="H64" s="412"/>
      <c r="I64" s="415" t="s">
        <v>0</v>
      </c>
      <c r="J64" s="416"/>
      <c r="K64" s="416"/>
      <c r="L64" s="417"/>
      <c r="M64" s="25"/>
    </row>
    <row r="65" spans="1:13">
      <c r="A65" s="426"/>
      <c r="B65" s="428"/>
      <c r="C65" s="428"/>
      <c r="D65" s="428"/>
      <c r="E65" s="428"/>
      <c r="F65" s="186"/>
      <c r="G65" s="413"/>
      <c r="H65" s="414"/>
      <c r="I65" s="418"/>
      <c r="J65" s="419"/>
      <c r="K65" s="419"/>
      <c r="L65" s="420"/>
      <c r="M65" s="25"/>
    </row>
    <row r="66" spans="1:13">
      <c r="A66" s="54"/>
      <c r="B66" s="54"/>
      <c r="C66" s="54"/>
      <c r="D66" s="54"/>
      <c r="E66" s="54"/>
      <c r="F66" s="54"/>
      <c r="G66" s="363" t="s">
        <v>42</v>
      </c>
      <c r="H66" s="363"/>
      <c r="I66" s="363"/>
      <c r="J66" s="363"/>
      <c r="K66" s="363"/>
      <c r="L66" s="363"/>
      <c r="M66" s="25"/>
    </row>
    <row r="67" spans="1:13">
      <c r="A67" s="54"/>
      <c r="B67" s="54"/>
      <c r="C67" s="54"/>
      <c r="D67" s="54"/>
      <c r="E67" s="54"/>
      <c r="F67" s="54"/>
      <c r="G67" s="55"/>
      <c r="H67" s="55"/>
      <c r="I67" s="55"/>
      <c r="J67" s="55"/>
      <c r="K67" s="55"/>
      <c r="L67" s="55"/>
      <c r="M67" s="25"/>
    </row>
  </sheetData>
  <mergeCells count="99">
    <mergeCell ref="I64:L65"/>
    <mergeCell ref="A64:A65"/>
    <mergeCell ref="G64:H65"/>
    <mergeCell ref="A62:E62"/>
    <mergeCell ref="B63:E63"/>
    <mergeCell ref="B64:E65"/>
    <mergeCell ref="G66:L66"/>
    <mergeCell ref="D5:H7"/>
    <mergeCell ref="A58:L58"/>
    <mergeCell ref="G62:L62"/>
    <mergeCell ref="G63:H63"/>
    <mergeCell ref="I63:L63"/>
    <mergeCell ref="A52:G52"/>
    <mergeCell ref="K52:L52"/>
    <mergeCell ref="A53:G53"/>
    <mergeCell ref="K53:L53"/>
    <mergeCell ref="A54:L54"/>
    <mergeCell ref="A56:L56"/>
    <mergeCell ref="A49:G49"/>
    <mergeCell ref="K49:L49"/>
    <mergeCell ref="A50:G50"/>
    <mergeCell ref="K50:L50"/>
    <mergeCell ref="A51:G51"/>
    <mergeCell ref="K51:L51"/>
    <mergeCell ref="A46:M48"/>
    <mergeCell ref="A40:G40"/>
    <mergeCell ref="K40:L40"/>
    <mergeCell ref="A41:G41"/>
    <mergeCell ref="K41:L41"/>
    <mergeCell ref="A42:G42"/>
    <mergeCell ref="K42:L42"/>
    <mergeCell ref="A43:G43"/>
    <mergeCell ref="K43:L43"/>
    <mergeCell ref="A44:G44"/>
    <mergeCell ref="K44:L44"/>
    <mergeCell ref="A45:L45"/>
    <mergeCell ref="A37:M39"/>
    <mergeCell ref="A31:H31"/>
    <mergeCell ref="K31:L31"/>
    <mergeCell ref="A32:H32"/>
    <mergeCell ref="K32:L32"/>
    <mergeCell ref="A33:H33"/>
    <mergeCell ref="K33:L33"/>
    <mergeCell ref="A34:H34"/>
    <mergeCell ref="K34:L34"/>
    <mergeCell ref="A35:H35"/>
    <mergeCell ref="K35:L35"/>
    <mergeCell ref="A36:L36"/>
    <mergeCell ref="A28:H28"/>
    <mergeCell ref="K28:L28"/>
    <mergeCell ref="A29:H29"/>
    <mergeCell ref="K29:L29"/>
    <mergeCell ref="A30:H30"/>
    <mergeCell ref="K30:L30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633E-793F-44DA-A814-B5BE1A5B78DB}">
  <dimension ref="A4:M66"/>
  <sheetViews>
    <sheetView topLeftCell="A49" workbookViewId="0">
      <selection activeCell="J72" sqref="J72"/>
    </sheetView>
  </sheetViews>
  <sheetFormatPr baseColWidth="10" defaultRowHeight="15"/>
  <cols>
    <col min="13" max="13" width="12.5703125" bestFit="1" customWidth="1"/>
  </cols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151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166</v>
      </c>
      <c r="M12" s="289"/>
    </row>
    <row r="13" spans="1:13" ht="16.5">
      <c r="A13" s="364" t="s">
        <v>10</v>
      </c>
      <c r="B13" s="364"/>
      <c r="C13" s="365" t="s">
        <v>165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+J18*M54</f>
        <v>81840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81840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207</v>
      </c>
      <c r="B27" s="314"/>
      <c r="C27" s="314"/>
      <c r="D27" s="314"/>
      <c r="E27" s="314"/>
      <c r="F27" s="314"/>
      <c r="G27" s="314"/>
      <c r="H27" s="315"/>
      <c r="I27" s="29" t="s">
        <v>73</v>
      </c>
      <c r="J27" s="33">
        <f>0.515*0.9</f>
        <v>0.46350000000000002</v>
      </c>
      <c r="K27" s="316">
        <v>371000</v>
      </c>
      <c r="L27" s="317"/>
      <c r="M27" s="30">
        <f>J27*K27</f>
        <v>171958.5</v>
      </c>
    </row>
    <row r="28" spans="1:13">
      <c r="A28" s="421" t="s">
        <v>205</v>
      </c>
      <c r="B28" s="422"/>
      <c r="C28" s="422"/>
      <c r="D28" s="422"/>
      <c r="E28" s="422"/>
      <c r="F28" s="422"/>
      <c r="G28" s="422"/>
      <c r="H28" s="423"/>
      <c r="I28" s="142" t="s">
        <v>200</v>
      </c>
      <c r="J28" s="144">
        <f>10*1.56*6</f>
        <v>93.600000000000009</v>
      </c>
      <c r="K28" s="424">
        <v>2600</v>
      </c>
      <c r="L28" s="425"/>
      <c r="M28" s="122">
        <f t="shared" ref="M28" si="0">J28*K28</f>
        <v>243360.00000000003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f t="shared" ref="M29" si="1">J29*K29</f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29"/>
      <c r="J33" s="34"/>
      <c r="K33" s="316"/>
      <c r="L33" s="317"/>
      <c r="M33" s="30">
        <v>0</v>
      </c>
    </row>
    <row r="34" spans="1:13">
      <c r="A34" s="313"/>
      <c r="B34" s="314"/>
      <c r="C34" s="314"/>
      <c r="D34" s="314"/>
      <c r="E34" s="314"/>
      <c r="F34" s="314"/>
      <c r="G34" s="314"/>
      <c r="H34" s="315"/>
      <c r="I34" s="36"/>
      <c r="J34" s="34"/>
      <c r="K34" s="316"/>
      <c r="L34" s="317"/>
      <c r="M34" s="30">
        <v>0</v>
      </c>
    </row>
    <row r="35" spans="1:13">
      <c r="A35" s="347" t="s">
        <v>53</v>
      </c>
      <c r="B35" s="348"/>
      <c r="C35" s="348"/>
      <c r="D35" s="348"/>
      <c r="E35" s="348"/>
      <c r="F35" s="348"/>
      <c r="G35" s="348"/>
      <c r="H35" s="349"/>
      <c r="I35" s="36"/>
      <c r="J35" s="46"/>
      <c r="K35" s="350"/>
      <c r="L35" s="326"/>
      <c r="M35" s="44">
        <f>+SUM(M27:M28)*0.02</f>
        <v>8306.3700000000008</v>
      </c>
    </row>
    <row r="36" spans="1:13">
      <c r="A36" s="323" t="s">
        <v>50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">
        <f>+SUM(M27:M35)</f>
        <v>423624.87</v>
      </c>
    </row>
    <row r="37" spans="1:13">
      <c r="A37" s="300" t="s">
        <v>54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2"/>
    </row>
    <row r="39" spans="1:13" ht="15.75" thickBot="1">
      <c r="A39" s="303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5"/>
    </row>
    <row r="40" spans="1:13">
      <c r="A40" s="331" t="s">
        <v>55</v>
      </c>
      <c r="B40" s="332"/>
      <c r="C40" s="332"/>
      <c r="D40" s="332"/>
      <c r="E40" s="332"/>
      <c r="F40" s="332"/>
      <c r="G40" s="332"/>
      <c r="H40" s="57" t="s">
        <v>56</v>
      </c>
      <c r="I40" s="56" t="s">
        <v>57</v>
      </c>
      <c r="J40" s="57" t="s">
        <v>58</v>
      </c>
      <c r="K40" s="333" t="s">
        <v>59</v>
      </c>
      <c r="L40" s="334"/>
      <c r="M40" s="61" t="s">
        <v>47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373"/>
      <c r="L41" s="374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v>0</v>
      </c>
    </row>
    <row r="43" spans="1:13">
      <c r="A43" s="337"/>
      <c r="B43" s="338"/>
      <c r="C43" s="338"/>
      <c r="D43" s="338"/>
      <c r="E43" s="338"/>
      <c r="F43" s="338"/>
      <c r="G43" s="338"/>
      <c r="H43" s="37"/>
      <c r="I43" s="38"/>
      <c r="J43" s="37"/>
      <c r="K43" s="284"/>
      <c r="L43" s="285"/>
      <c r="M43" s="30">
        <f t="shared" ref="M43:M44" si="2">IF(K43&gt;0,ROUND(J43*K43,0),0)</f>
        <v>0</v>
      </c>
    </row>
    <row r="44" spans="1:13">
      <c r="A44" s="339"/>
      <c r="B44" s="340"/>
      <c r="C44" s="340"/>
      <c r="D44" s="340"/>
      <c r="E44" s="340"/>
      <c r="F44" s="340"/>
      <c r="G44" s="340"/>
      <c r="H44" s="47"/>
      <c r="I44" s="27"/>
      <c r="J44" s="47"/>
      <c r="K44" s="341"/>
      <c r="L44" s="342"/>
      <c r="M44" s="44">
        <f t="shared" si="2"/>
        <v>0</v>
      </c>
    </row>
    <row r="45" spans="1:13">
      <c r="A45" s="323" t="s">
        <v>50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45"/>
    </row>
    <row r="46" spans="1:13">
      <c r="A46" s="300" t="s">
        <v>60</v>
      </c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>
      <c r="A47" s="300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2"/>
    </row>
    <row r="48" spans="1:13" ht="15.75" thickBot="1">
      <c r="A48" s="303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5"/>
    </row>
    <row r="49" spans="1:13" ht="25.5">
      <c r="A49" s="331" t="s">
        <v>61</v>
      </c>
      <c r="B49" s="332"/>
      <c r="C49" s="332"/>
      <c r="D49" s="332"/>
      <c r="E49" s="332"/>
      <c r="F49" s="332"/>
      <c r="G49" s="332"/>
      <c r="H49" s="57" t="s">
        <v>62</v>
      </c>
      <c r="I49" s="58" t="s">
        <v>63</v>
      </c>
      <c r="J49" s="59" t="s">
        <v>64</v>
      </c>
      <c r="K49" s="335" t="s">
        <v>46</v>
      </c>
      <c r="L49" s="336"/>
      <c r="M49" s="60" t="s">
        <v>47</v>
      </c>
    </row>
    <row r="50" spans="1:13">
      <c r="A50" s="327" t="s">
        <v>65</v>
      </c>
      <c r="B50" s="328"/>
      <c r="C50" s="328"/>
      <c r="D50" s="328"/>
      <c r="E50" s="328"/>
      <c r="F50" s="328"/>
      <c r="G50" s="299"/>
      <c r="H50" s="40">
        <v>65000</v>
      </c>
      <c r="I50" s="41">
        <v>0.86</v>
      </c>
      <c r="J50" s="39">
        <f>+ROUND(H50*(1+I50),0)</f>
        <v>120900</v>
      </c>
      <c r="K50" s="329">
        <v>0.25</v>
      </c>
      <c r="L50" s="330"/>
      <c r="M50" s="30">
        <f>IF(K50&gt;0,ROUND(J50/K50,0),0)</f>
        <v>483600</v>
      </c>
    </row>
    <row r="51" spans="1:13">
      <c r="A51" s="327" t="s">
        <v>66</v>
      </c>
      <c r="B51" s="328"/>
      <c r="C51" s="328"/>
      <c r="D51" s="328"/>
      <c r="E51" s="328"/>
      <c r="F51" s="328"/>
      <c r="G51" s="299"/>
      <c r="H51" s="40">
        <v>45000</v>
      </c>
      <c r="I51" s="41">
        <v>0.86</v>
      </c>
      <c r="J51" s="39">
        <f t="shared" ref="J51" si="3">+ROUND(H51*(1+I51),0)</f>
        <v>83700</v>
      </c>
      <c r="K51" s="329">
        <v>0.25</v>
      </c>
      <c r="L51" s="330"/>
      <c r="M51" s="30">
        <f>IF(K51&gt;0,ROUND(J51/K51,0),0)</f>
        <v>334800</v>
      </c>
    </row>
    <row r="52" spans="1:13">
      <c r="A52" s="327"/>
      <c r="B52" s="328"/>
      <c r="C52" s="328"/>
      <c r="D52" s="328"/>
      <c r="E52" s="328"/>
      <c r="F52" s="328"/>
      <c r="G52" s="299"/>
      <c r="H52" s="40"/>
      <c r="I52" s="41"/>
      <c r="J52" s="39"/>
      <c r="K52" s="329"/>
      <c r="L52" s="330"/>
      <c r="M52" s="30"/>
    </row>
    <row r="53" spans="1:13">
      <c r="A53" s="339"/>
      <c r="B53" s="340"/>
      <c r="C53" s="340"/>
      <c r="D53" s="340"/>
      <c r="E53" s="340"/>
      <c r="F53" s="340"/>
      <c r="G53" s="340"/>
      <c r="H53" s="47"/>
      <c r="I53" s="27"/>
      <c r="J53" s="47"/>
      <c r="K53" s="341"/>
      <c r="L53" s="342"/>
      <c r="M53" s="48"/>
    </row>
    <row r="54" spans="1:13">
      <c r="A54" s="323" t="s">
        <v>50</v>
      </c>
      <c r="B54" s="323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">
        <f>+SUM(M50:M53)</f>
        <v>818400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4" t="s">
        <v>67</v>
      </c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49">
        <f>+M22+M36+M45+M54</f>
        <v>1323864.8700000001</v>
      </c>
    </row>
    <row r="57" spans="1:13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  <row r="58" spans="1:13">
      <c r="A58" s="345" t="s">
        <v>68</v>
      </c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68">
        <f>ROUNDUP(M56,0)</f>
        <v>1323865</v>
      </c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>
      <c r="A61" s="427" t="s">
        <v>7</v>
      </c>
      <c r="B61" s="427"/>
      <c r="C61" s="427"/>
      <c r="D61" s="427"/>
      <c r="E61" s="427"/>
      <c r="F61" s="187"/>
      <c r="G61" s="366" t="s">
        <v>143</v>
      </c>
      <c r="H61" s="366"/>
      <c r="I61" s="366"/>
      <c r="J61" s="366"/>
      <c r="K61" s="366"/>
      <c r="L61" s="366"/>
      <c r="M61" s="25"/>
    </row>
    <row r="62" spans="1:13">
      <c r="A62" s="188" t="s">
        <v>8</v>
      </c>
      <c r="B62" s="426" t="s">
        <v>70</v>
      </c>
      <c r="C62" s="426"/>
      <c r="D62" s="426"/>
      <c r="E62" s="426"/>
      <c r="F62" s="186"/>
      <c r="G62" s="371" t="s">
        <v>8</v>
      </c>
      <c r="H62" s="371"/>
      <c r="I62" s="371" t="s">
        <v>41</v>
      </c>
      <c r="J62" s="371"/>
      <c r="K62" s="371"/>
      <c r="L62" s="371"/>
      <c r="M62" s="25"/>
    </row>
    <row r="63" spans="1:13">
      <c r="A63" s="426" t="s">
        <v>9</v>
      </c>
      <c r="B63" s="428" t="s">
        <v>0</v>
      </c>
      <c r="C63" s="428"/>
      <c r="D63" s="428"/>
      <c r="E63" s="428"/>
      <c r="F63" s="186"/>
      <c r="G63" s="411" t="s">
        <v>9</v>
      </c>
      <c r="H63" s="412"/>
      <c r="I63" s="415" t="s">
        <v>0</v>
      </c>
      <c r="J63" s="416"/>
      <c r="K63" s="416"/>
      <c r="L63" s="417"/>
      <c r="M63" s="25"/>
    </row>
    <row r="64" spans="1:13">
      <c r="A64" s="426"/>
      <c r="B64" s="428"/>
      <c r="C64" s="428"/>
      <c r="D64" s="428"/>
      <c r="E64" s="428"/>
      <c r="F64" s="186"/>
      <c r="G64" s="413"/>
      <c r="H64" s="414"/>
      <c r="I64" s="418"/>
      <c r="J64" s="419"/>
      <c r="K64" s="419"/>
      <c r="L64" s="420"/>
      <c r="M64" s="25"/>
    </row>
    <row r="65" spans="1:13">
      <c r="A65" s="54"/>
      <c r="B65" s="54"/>
      <c r="C65" s="54"/>
      <c r="D65" s="54"/>
      <c r="E65" s="54"/>
      <c r="F65" s="54"/>
      <c r="G65" s="363" t="s">
        <v>42</v>
      </c>
      <c r="H65" s="363"/>
      <c r="I65" s="363"/>
      <c r="J65" s="363"/>
      <c r="K65" s="363"/>
      <c r="L65" s="363"/>
      <c r="M65" s="25"/>
    </row>
    <row r="66" spans="1:13">
      <c r="A66" s="54"/>
      <c r="B66" s="54"/>
      <c r="C66" s="54"/>
      <c r="D66" s="54"/>
      <c r="E66" s="54"/>
      <c r="F66" s="54"/>
      <c r="G66" s="55"/>
      <c r="H66" s="55"/>
      <c r="I66" s="55"/>
      <c r="J66" s="55"/>
      <c r="K66" s="55"/>
      <c r="L66" s="55"/>
      <c r="M66" s="25"/>
    </row>
  </sheetData>
  <mergeCells count="99">
    <mergeCell ref="A63:A64"/>
    <mergeCell ref="B63:E64"/>
    <mergeCell ref="G63:H64"/>
    <mergeCell ref="I63:L64"/>
    <mergeCell ref="A61:E61"/>
    <mergeCell ref="G61:L61"/>
    <mergeCell ref="B62:E62"/>
    <mergeCell ref="G62:H62"/>
    <mergeCell ref="I62:L62"/>
    <mergeCell ref="G65:L65"/>
    <mergeCell ref="D5:H7"/>
    <mergeCell ref="A58:L58"/>
    <mergeCell ref="A52:G52"/>
    <mergeCell ref="K52:L52"/>
    <mergeCell ref="A53:G53"/>
    <mergeCell ref="K53:L53"/>
    <mergeCell ref="A54:L54"/>
    <mergeCell ref="A56:L56"/>
    <mergeCell ref="A49:G49"/>
    <mergeCell ref="K49:L49"/>
    <mergeCell ref="A50:G50"/>
    <mergeCell ref="K50:L50"/>
    <mergeCell ref="A51:G51"/>
    <mergeCell ref="K51:L51"/>
    <mergeCell ref="A46:M48"/>
    <mergeCell ref="A40:G40"/>
    <mergeCell ref="K40:L40"/>
    <mergeCell ref="A41:G41"/>
    <mergeCell ref="K41:L41"/>
    <mergeCell ref="A42:G42"/>
    <mergeCell ref="K42:L42"/>
    <mergeCell ref="A43:G43"/>
    <mergeCell ref="K43:L43"/>
    <mergeCell ref="A44:G44"/>
    <mergeCell ref="K44:L44"/>
    <mergeCell ref="A45:L45"/>
    <mergeCell ref="A37:M39"/>
    <mergeCell ref="A31:H31"/>
    <mergeCell ref="K31:L31"/>
    <mergeCell ref="A32:H32"/>
    <mergeCell ref="K32:L32"/>
    <mergeCell ref="A33:H33"/>
    <mergeCell ref="K33:L33"/>
    <mergeCell ref="A34:H34"/>
    <mergeCell ref="K34:L34"/>
    <mergeCell ref="A35:H35"/>
    <mergeCell ref="K35:L35"/>
    <mergeCell ref="A36:L36"/>
    <mergeCell ref="A28:H28"/>
    <mergeCell ref="K28:L28"/>
    <mergeCell ref="A29:H29"/>
    <mergeCell ref="K29:L29"/>
    <mergeCell ref="A30:H30"/>
    <mergeCell ref="K30:L30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0712-47A9-4A0F-A7E1-3D7A074D7C6D}">
  <dimension ref="A4:M66"/>
  <sheetViews>
    <sheetView topLeftCell="A46" workbookViewId="0">
      <selection activeCell="I75" sqref="I75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152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6</v>
      </c>
      <c r="M12" s="289"/>
    </row>
    <row r="13" spans="1:13" ht="16.5">
      <c r="A13" s="364" t="s">
        <v>10</v>
      </c>
      <c r="B13" s="364"/>
      <c r="C13" s="365" t="s">
        <v>160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+J18*M54</f>
        <v>1364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1364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209</v>
      </c>
      <c r="B27" s="314"/>
      <c r="C27" s="314"/>
      <c r="D27" s="314"/>
      <c r="E27" s="314"/>
      <c r="F27" s="314"/>
      <c r="G27" s="314"/>
      <c r="H27" s="315"/>
      <c r="I27" s="29" t="s">
        <v>6</v>
      </c>
      <c r="J27" s="35">
        <f>1*1*0.04</f>
        <v>0.04</v>
      </c>
      <c r="K27" s="316">
        <v>360000</v>
      </c>
      <c r="L27" s="317"/>
      <c r="M27" s="30">
        <f>J27*K27</f>
        <v>14400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5"/>
      <c r="K28" s="316"/>
      <c r="L28" s="317"/>
      <c r="M28" s="30">
        <f t="shared" ref="M28:M29" si="0">J28*K28</f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f t="shared" si="0"/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29"/>
      <c r="J33" s="34"/>
      <c r="K33" s="316"/>
      <c r="L33" s="317"/>
      <c r="M33" s="30">
        <v>0</v>
      </c>
    </row>
    <row r="34" spans="1:13">
      <c r="A34" s="313"/>
      <c r="B34" s="314"/>
      <c r="C34" s="314"/>
      <c r="D34" s="314"/>
      <c r="E34" s="314"/>
      <c r="F34" s="314"/>
      <c r="G34" s="314"/>
      <c r="H34" s="315"/>
      <c r="I34" s="36"/>
      <c r="J34" s="34"/>
      <c r="K34" s="316"/>
      <c r="L34" s="317"/>
      <c r="M34" s="30">
        <v>0</v>
      </c>
    </row>
    <row r="35" spans="1:13">
      <c r="A35" s="347" t="s">
        <v>53</v>
      </c>
      <c r="B35" s="348"/>
      <c r="C35" s="348"/>
      <c r="D35" s="348"/>
      <c r="E35" s="348"/>
      <c r="F35" s="348"/>
      <c r="G35" s="348"/>
      <c r="H35" s="349"/>
      <c r="I35" s="36"/>
      <c r="J35" s="46"/>
      <c r="K35" s="350"/>
      <c r="L35" s="326"/>
      <c r="M35" s="44">
        <f>+SUM(M27:M28)*0.02</f>
        <v>288</v>
      </c>
    </row>
    <row r="36" spans="1:13">
      <c r="A36" s="323" t="s">
        <v>50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">
        <f>+SUM(M27:M35)</f>
        <v>14688</v>
      </c>
    </row>
    <row r="37" spans="1:13">
      <c r="A37" s="300" t="s">
        <v>54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2"/>
    </row>
    <row r="39" spans="1:13" ht="15.75" thickBot="1">
      <c r="A39" s="303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5"/>
    </row>
    <row r="40" spans="1:13">
      <c r="A40" s="331" t="s">
        <v>55</v>
      </c>
      <c r="B40" s="332"/>
      <c r="C40" s="332"/>
      <c r="D40" s="332"/>
      <c r="E40" s="332"/>
      <c r="F40" s="332"/>
      <c r="G40" s="332"/>
      <c r="H40" s="57" t="s">
        <v>56</v>
      </c>
      <c r="I40" s="56" t="s">
        <v>57</v>
      </c>
      <c r="J40" s="57" t="s">
        <v>58</v>
      </c>
      <c r="K40" s="333" t="s">
        <v>59</v>
      </c>
      <c r="L40" s="334"/>
      <c r="M40" s="61" t="s">
        <v>47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373"/>
      <c r="L41" s="374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v>0</v>
      </c>
    </row>
    <row r="43" spans="1:13">
      <c r="A43" s="337"/>
      <c r="B43" s="338"/>
      <c r="C43" s="338"/>
      <c r="D43" s="338"/>
      <c r="E43" s="338"/>
      <c r="F43" s="338"/>
      <c r="G43" s="338"/>
      <c r="H43" s="37"/>
      <c r="I43" s="38"/>
      <c r="J43" s="37"/>
      <c r="K43" s="284"/>
      <c r="L43" s="285"/>
      <c r="M43" s="30">
        <f t="shared" ref="M43:M44" si="1">IF(K43&gt;0,ROUND(J43*K43,0),0)</f>
        <v>0</v>
      </c>
    </row>
    <row r="44" spans="1:13">
      <c r="A44" s="339"/>
      <c r="B44" s="340"/>
      <c r="C44" s="340"/>
      <c r="D44" s="340"/>
      <c r="E44" s="340"/>
      <c r="F44" s="340"/>
      <c r="G44" s="340"/>
      <c r="H44" s="47"/>
      <c r="I44" s="27"/>
      <c r="J44" s="47"/>
      <c r="K44" s="341"/>
      <c r="L44" s="342"/>
      <c r="M44" s="44">
        <f t="shared" si="1"/>
        <v>0</v>
      </c>
    </row>
    <row r="45" spans="1:13">
      <c r="A45" s="323" t="s">
        <v>50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45"/>
    </row>
    <row r="46" spans="1:13">
      <c r="A46" s="300" t="s">
        <v>60</v>
      </c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>
      <c r="A47" s="300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2"/>
    </row>
    <row r="48" spans="1:13" ht="15.75" thickBot="1">
      <c r="A48" s="303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5"/>
    </row>
    <row r="49" spans="1:13" ht="25.5">
      <c r="A49" s="331" t="s">
        <v>61</v>
      </c>
      <c r="B49" s="332"/>
      <c r="C49" s="332"/>
      <c r="D49" s="332"/>
      <c r="E49" s="332"/>
      <c r="F49" s="332"/>
      <c r="G49" s="332"/>
      <c r="H49" s="57" t="s">
        <v>62</v>
      </c>
      <c r="I49" s="58" t="s">
        <v>63</v>
      </c>
      <c r="J49" s="59" t="s">
        <v>64</v>
      </c>
      <c r="K49" s="335" t="s">
        <v>46</v>
      </c>
      <c r="L49" s="336"/>
      <c r="M49" s="60" t="s">
        <v>47</v>
      </c>
    </row>
    <row r="50" spans="1:13">
      <c r="A50" s="327" t="s">
        <v>65</v>
      </c>
      <c r="B50" s="328"/>
      <c r="C50" s="328"/>
      <c r="D50" s="328"/>
      <c r="E50" s="328"/>
      <c r="F50" s="328"/>
      <c r="G50" s="299"/>
      <c r="H50" s="40">
        <v>65000</v>
      </c>
      <c r="I50" s="41">
        <v>0.86</v>
      </c>
      <c r="J50" s="39">
        <f>+ROUND(H50*(1+I50),0)</f>
        <v>120900</v>
      </c>
      <c r="K50" s="329">
        <v>15</v>
      </c>
      <c r="L50" s="330"/>
      <c r="M50" s="30">
        <f>IF(K50&gt;0,ROUND(J50/K50,0),0)</f>
        <v>8060</v>
      </c>
    </row>
    <row r="51" spans="1:13">
      <c r="A51" s="327" t="s">
        <v>66</v>
      </c>
      <c r="B51" s="328"/>
      <c r="C51" s="328"/>
      <c r="D51" s="328"/>
      <c r="E51" s="328"/>
      <c r="F51" s="328"/>
      <c r="G51" s="299"/>
      <c r="H51" s="40">
        <v>45000</v>
      </c>
      <c r="I51" s="41">
        <v>0.86</v>
      </c>
      <c r="J51" s="39">
        <f t="shared" ref="J51" si="2">+ROUND(H51*(1+I51),0)</f>
        <v>83700</v>
      </c>
      <c r="K51" s="329">
        <v>15</v>
      </c>
      <c r="L51" s="330"/>
      <c r="M51" s="30">
        <f>IF(K51&gt;0,ROUND(J51/K51,0),0)</f>
        <v>5580</v>
      </c>
    </row>
    <row r="52" spans="1:13">
      <c r="A52" s="327"/>
      <c r="B52" s="328"/>
      <c r="C52" s="328"/>
      <c r="D52" s="328"/>
      <c r="E52" s="328"/>
      <c r="F52" s="328"/>
      <c r="G52" s="299"/>
      <c r="H52" s="40"/>
      <c r="I52" s="41"/>
      <c r="J52" s="39"/>
      <c r="K52" s="329"/>
      <c r="L52" s="330"/>
      <c r="M52" s="30"/>
    </row>
    <row r="53" spans="1:13">
      <c r="A53" s="339"/>
      <c r="B53" s="340"/>
      <c r="C53" s="340"/>
      <c r="D53" s="340"/>
      <c r="E53" s="340"/>
      <c r="F53" s="340"/>
      <c r="G53" s="340"/>
      <c r="H53" s="47"/>
      <c r="I53" s="27"/>
      <c r="J53" s="47"/>
      <c r="K53" s="341"/>
      <c r="L53" s="342"/>
      <c r="M53" s="48"/>
    </row>
    <row r="54" spans="1:13">
      <c r="A54" s="323" t="s">
        <v>50</v>
      </c>
      <c r="B54" s="323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">
        <f>+SUM(M50:M53)</f>
        <v>13640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4" t="s">
        <v>67</v>
      </c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49">
        <f>+M22+M36+M45+M54</f>
        <v>29692</v>
      </c>
    </row>
    <row r="57" spans="1:13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  <row r="58" spans="1:13">
      <c r="A58" s="345" t="s">
        <v>68</v>
      </c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68">
        <f>ROUNDUP(M56,0)</f>
        <v>29692</v>
      </c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>
      <c r="A61" s="427" t="s">
        <v>7</v>
      </c>
      <c r="B61" s="427"/>
      <c r="C61" s="427"/>
      <c r="D61" s="427"/>
      <c r="E61" s="427"/>
      <c r="F61" s="187"/>
      <c r="G61" s="366" t="s">
        <v>143</v>
      </c>
      <c r="H61" s="366"/>
      <c r="I61" s="366"/>
      <c r="J61" s="366"/>
      <c r="K61" s="366"/>
      <c r="L61" s="366"/>
      <c r="M61" s="25"/>
    </row>
    <row r="62" spans="1:13">
      <c r="A62" s="188" t="s">
        <v>8</v>
      </c>
      <c r="B62" s="426" t="s">
        <v>70</v>
      </c>
      <c r="C62" s="426"/>
      <c r="D62" s="426"/>
      <c r="E62" s="426"/>
      <c r="F62" s="186"/>
      <c r="G62" s="371" t="s">
        <v>8</v>
      </c>
      <c r="H62" s="371"/>
      <c r="I62" s="371" t="s">
        <v>41</v>
      </c>
      <c r="J62" s="371"/>
      <c r="K62" s="371"/>
      <c r="L62" s="371"/>
      <c r="M62" s="25"/>
    </row>
    <row r="63" spans="1:13">
      <c r="A63" s="426" t="s">
        <v>9</v>
      </c>
      <c r="B63" s="428" t="s">
        <v>0</v>
      </c>
      <c r="C63" s="428"/>
      <c r="D63" s="428"/>
      <c r="E63" s="428"/>
      <c r="F63" s="186"/>
      <c r="G63" s="411" t="s">
        <v>9</v>
      </c>
      <c r="H63" s="412"/>
      <c r="I63" s="415" t="s">
        <v>0</v>
      </c>
      <c r="J63" s="416"/>
      <c r="K63" s="416"/>
      <c r="L63" s="417"/>
      <c r="M63" s="25"/>
    </row>
    <row r="64" spans="1:13">
      <c r="A64" s="426"/>
      <c r="B64" s="428"/>
      <c r="C64" s="428"/>
      <c r="D64" s="428"/>
      <c r="E64" s="428"/>
      <c r="F64" s="186"/>
      <c r="G64" s="413"/>
      <c r="H64" s="414"/>
      <c r="I64" s="418"/>
      <c r="J64" s="419"/>
      <c r="K64" s="419"/>
      <c r="L64" s="420"/>
      <c r="M64" s="25"/>
    </row>
    <row r="65" spans="1:13">
      <c r="A65" s="54"/>
      <c r="B65" s="54"/>
      <c r="C65" s="54"/>
      <c r="D65" s="54"/>
      <c r="E65" s="54"/>
      <c r="F65" s="54"/>
      <c r="G65" s="363" t="s">
        <v>42</v>
      </c>
      <c r="H65" s="363"/>
      <c r="I65" s="363"/>
      <c r="J65" s="363"/>
      <c r="K65" s="363"/>
      <c r="L65" s="363"/>
      <c r="M65" s="25"/>
    </row>
    <row r="66" spans="1:13">
      <c r="A66" s="54"/>
      <c r="B66" s="54"/>
      <c r="C66" s="54"/>
      <c r="D66" s="54"/>
      <c r="E66" s="54"/>
      <c r="F66" s="54"/>
      <c r="G66" s="55"/>
      <c r="H66" s="55"/>
      <c r="I66" s="55"/>
      <c r="J66" s="55"/>
      <c r="K66" s="55"/>
      <c r="L66" s="55"/>
      <c r="M66" s="25"/>
    </row>
  </sheetData>
  <mergeCells count="99">
    <mergeCell ref="A63:A64"/>
    <mergeCell ref="B63:E64"/>
    <mergeCell ref="G63:H64"/>
    <mergeCell ref="I63:L64"/>
    <mergeCell ref="A61:E61"/>
    <mergeCell ref="G61:L61"/>
    <mergeCell ref="B62:E62"/>
    <mergeCell ref="G62:H62"/>
    <mergeCell ref="I62:L62"/>
    <mergeCell ref="G65:L65"/>
    <mergeCell ref="D5:H7"/>
    <mergeCell ref="A58:L58"/>
    <mergeCell ref="A52:G52"/>
    <mergeCell ref="K52:L52"/>
    <mergeCell ref="A53:G53"/>
    <mergeCell ref="K53:L53"/>
    <mergeCell ref="A54:L54"/>
    <mergeCell ref="A56:L56"/>
    <mergeCell ref="A49:G49"/>
    <mergeCell ref="K49:L49"/>
    <mergeCell ref="A50:G50"/>
    <mergeCell ref="K50:L50"/>
    <mergeCell ref="A51:G51"/>
    <mergeCell ref="K51:L51"/>
    <mergeCell ref="A46:M48"/>
    <mergeCell ref="A40:G40"/>
    <mergeCell ref="K40:L40"/>
    <mergeCell ref="A41:G41"/>
    <mergeCell ref="K41:L41"/>
    <mergeCell ref="A42:G42"/>
    <mergeCell ref="K42:L42"/>
    <mergeCell ref="A43:G43"/>
    <mergeCell ref="K43:L43"/>
    <mergeCell ref="A44:G44"/>
    <mergeCell ref="K44:L44"/>
    <mergeCell ref="A45:L45"/>
    <mergeCell ref="A37:M39"/>
    <mergeCell ref="A31:H31"/>
    <mergeCell ref="K31:L31"/>
    <mergeCell ref="A32:H32"/>
    <mergeCell ref="K32:L32"/>
    <mergeCell ref="A33:H33"/>
    <mergeCell ref="K33:L33"/>
    <mergeCell ref="A34:H34"/>
    <mergeCell ref="K34:L34"/>
    <mergeCell ref="A35:H35"/>
    <mergeCell ref="K35:L35"/>
    <mergeCell ref="A36:L36"/>
    <mergeCell ref="A28:H28"/>
    <mergeCell ref="K28:L28"/>
    <mergeCell ref="A29:H29"/>
    <mergeCell ref="K29:L29"/>
    <mergeCell ref="A30:H30"/>
    <mergeCell ref="K30:L30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5A1F-EB56-4D6C-9B81-1F4617335AAC}">
  <dimension ref="A3:M64"/>
  <sheetViews>
    <sheetView topLeftCell="A43" workbookViewId="0">
      <selection activeCell="J65" sqref="J65"/>
    </sheetView>
  </sheetViews>
  <sheetFormatPr baseColWidth="10" defaultRowHeight="15"/>
  <sheetData>
    <row r="3" spans="1:13" ht="16.5">
      <c r="A3" s="351" t="s">
        <v>0</v>
      </c>
      <c r="B3" s="351"/>
      <c r="C3" s="351"/>
      <c r="D3" s="354" t="s">
        <v>69</v>
      </c>
      <c r="E3" s="354"/>
      <c r="F3" s="354"/>
      <c r="G3" s="354"/>
      <c r="H3" s="354"/>
      <c r="I3" s="355"/>
      <c r="J3" s="355"/>
      <c r="K3" s="355"/>
      <c r="L3" s="355"/>
      <c r="M3" s="355"/>
    </row>
    <row r="4" spans="1:13" ht="16.5" customHeight="1">
      <c r="A4" s="351"/>
      <c r="B4" s="351"/>
      <c r="C4" s="351"/>
      <c r="D4" s="401" t="s">
        <v>179</v>
      </c>
      <c r="E4" s="402"/>
      <c r="F4" s="402"/>
      <c r="G4" s="402"/>
      <c r="H4" s="403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4"/>
      <c r="E5" s="405"/>
      <c r="F5" s="405"/>
      <c r="G5" s="405"/>
      <c r="H5" s="406"/>
      <c r="I5" s="355"/>
      <c r="J5" s="355"/>
      <c r="K5" s="355"/>
      <c r="L5" s="355"/>
      <c r="M5" s="355"/>
    </row>
    <row r="6" spans="1:13" ht="16.5" customHeight="1">
      <c r="A6" s="352"/>
      <c r="B6" s="353"/>
      <c r="C6" s="353"/>
      <c r="D6" s="407"/>
      <c r="E6" s="408"/>
      <c r="F6" s="408"/>
      <c r="G6" s="408"/>
      <c r="H6" s="409"/>
      <c r="I6" s="355"/>
      <c r="J6" s="355"/>
      <c r="K6" s="355"/>
      <c r="L6" s="355"/>
      <c r="M6" s="35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6.5">
      <c r="A8" s="311" t="s">
        <v>1</v>
      </c>
      <c r="B8" s="311"/>
      <c r="C8" s="356" t="s">
        <v>70</v>
      </c>
      <c r="D8" s="356"/>
      <c r="E8" s="356"/>
      <c r="F8" s="311" t="s">
        <v>3</v>
      </c>
      <c r="G8" s="311"/>
      <c r="H8" s="357"/>
      <c r="I8" s="358"/>
      <c r="J8" s="359"/>
      <c r="K8" s="67" t="s">
        <v>38</v>
      </c>
      <c r="L8" s="360">
        <v>45274</v>
      </c>
      <c r="M8" s="360"/>
    </row>
    <row r="9" spans="1:13" ht="16.5">
      <c r="A9" s="311" t="s">
        <v>2</v>
      </c>
      <c r="B9" s="311"/>
      <c r="C9" s="66" t="s">
        <v>36</v>
      </c>
      <c r="D9" s="66"/>
      <c r="E9" s="65"/>
      <c r="F9" s="311" t="s">
        <v>37</v>
      </c>
      <c r="G9" s="311"/>
      <c r="H9" s="286" t="s">
        <v>178</v>
      </c>
      <c r="I9" s="287"/>
      <c r="J9" s="287"/>
      <c r="K9" s="66"/>
      <c r="L9" s="288"/>
      <c r="M9" s="288"/>
    </row>
    <row r="10" spans="1:13" ht="16.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ht="16.5">
      <c r="A11" s="346" t="s">
        <v>4</v>
      </c>
      <c r="B11" s="346"/>
      <c r="C11" s="290" t="s">
        <v>159</v>
      </c>
      <c r="D11" s="290"/>
      <c r="E11" s="290"/>
      <c r="F11" s="290"/>
      <c r="G11" s="290"/>
      <c r="H11" s="290"/>
      <c r="I11" s="290"/>
      <c r="J11" s="346" t="s">
        <v>5</v>
      </c>
      <c r="K11" s="346"/>
      <c r="L11" s="289" t="s">
        <v>6</v>
      </c>
      <c r="M11" s="289"/>
    </row>
    <row r="12" spans="1:13" ht="16.5">
      <c r="A12" s="364" t="s">
        <v>10</v>
      </c>
      <c r="B12" s="364"/>
      <c r="C12" s="365" t="s">
        <v>167</v>
      </c>
      <c r="D12" s="365"/>
      <c r="E12" s="365"/>
      <c r="F12" s="365"/>
      <c r="G12" s="365"/>
      <c r="H12" s="365"/>
      <c r="I12" s="365"/>
      <c r="J12" s="365"/>
      <c r="K12" s="365"/>
      <c r="L12" s="365"/>
      <c r="M12" s="365"/>
    </row>
    <row r="13" spans="1:13">
      <c r="A13" s="300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  <c r="M13" s="302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 ht="15.75" thickBot="1">
      <c r="A15" s="303"/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5"/>
    </row>
    <row r="16" spans="1:13">
      <c r="A16" s="306" t="s">
        <v>11</v>
      </c>
      <c r="B16" s="307"/>
      <c r="C16" s="307"/>
      <c r="D16" s="307"/>
      <c r="E16" s="308"/>
      <c r="F16" s="296" t="s">
        <v>43</v>
      </c>
      <c r="G16" s="307"/>
      <c r="H16" s="309" t="s">
        <v>44</v>
      </c>
      <c r="I16" s="310"/>
      <c r="J16" s="63" t="s">
        <v>45</v>
      </c>
      <c r="K16" s="296" t="s">
        <v>46</v>
      </c>
      <c r="L16" s="297"/>
      <c r="M16" s="64" t="s">
        <v>47</v>
      </c>
    </row>
    <row r="17" spans="1:13">
      <c r="A17" s="291" t="s">
        <v>48</v>
      </c>
      <c r="B17" s="292"/>
      <c r="C17" s="292"/>
      <c r="D17" s="292"/>
      <c r="E17" s="293"/>
      <c r="F17" s="294"/>
      <c r="G17" s="295"/>
      <c r="H17" s="294"/>
      <c r="I17" s="295"/>
      <c r="J17" s="31">
        <v>0.1</v>
      </c>
      <c r="K17" s="298"/>
      <c r="L17" s="299"/>
      <c r="M17" s="30">
        <f>+J17*M52</f>
        <v>2620.909090909091</v>
      </c>
    </row>
    <row r="18" spans="1:13">
      <c r="A18" s="291"/>
      <c r="B18" s="292"/>
      <c r="C18" s="292"/>
      <c r="D18" s="292"/>
      <c r="E18" s="293"/>
      <c r="F18" s="294"/>
      <c r="G18" s="295"/>
      <c r="H18" s="312"/>
      <c r="I18" s="293"/>
      <c r="J18" s="32"/>
      <c r="K18" s="284"/>
      <c r="L18" s="285"/>
      <c r="M18" s="30"/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324"/>
      <c r="B20" s="325"/>
      <c r="C20" s="325"/>
      <c r="D20" s="325"/>
      <c r="E20" s="326"/>
      <c r="F20" s="319"/>
      <c r="G20" s="320"/>
      <c r="H20" s="319"/>
      <c r="I20" s="320"/>
      <c r="J20" s="43"/>
      <c r="K20" s="321"/>
      <c r="L20" s="322"/>
      <c r="M20" s="44"/>
    </row>
    <row r="21" spans="1:13">
      <c r="A21" s="323" t="s">
        <v>50</v>
      </c>
      <c r="B21" s="323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45">
        <f>+SUM(M17:M20)</f>
        <v>2620.909090909091</v>
      </c>
    </row>
    <row r="22" spans="1:13">
      <c r="A22" s="300" t="s">
        <v>51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2"/>
    </row>
    <row r="23" spans="1:13">
      <c r="A23" s="300"/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 ht="15.75" thickBot="1">
      <c r="A24" s="303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5"/>
    </row>
    <row r="25" spans="1:13">
      <c r="A25" s="306" t="s">
        <v>11</v>
      </c>
      <c r="B25" s="318"/>
      <c r="C25" s="318"/>
      <c r="D25" s="318"/>
      <c r="E25" s="318"/>
      <c r="F25" s="318"/>
      <c r="G25" s="318"/>
      <c r="H25" s="297"/>
      <c r="I25" s="62" t="s">
        <v>5</v>
      </c>
      <c r="J25" s="63" t="s">
        <v>12</v>
      </c>
      <c r="K25" s="296" t="s">
        <v>52</v>
      </c>
      <c r="L25" s="297"/>
      <c r="M25" s="64" t="s">
        <v>47</v>
      </c>
    </row>
    <row r="26" spans="1:13">
      <c r="A26" s="313" t="s">
        <v>210</v>
      </c>
      <c r="B26" s="314"/>
      <c r="C26" s="314"/>
      <c r="D26" s="314"/>
      <c r="E26" s="314"/>
      <c r="F26" s="314"/>
      <c r="G26" s="314"/>
      <c r="H26" s="315"/>
      <c r="I26" s="29" t="s">
        <v>13</v>
      </c>
      <c r="J26" s="33">
        <v>0.33</v>
      </c>
      <c r="K26" s="316">
        <v>44000</v>
      </c>
      <c r="L26" s="317"/>
      <c r="M26" s="30">
        <f>J26*K26</f>
        <v>14520</v>
      </c>
    </row>
    <row r="27" spans="1:13">
      <c r="A27" s="313" t="s">
        <v>211</v>
      </c>
      <c r="B27" s="314"/>
      <c r="C27" s="314"/>
      <c r="D27" s="314"/>
      <c r="E27" s="314"/>
      <c r="F27" s="314"/>
      <c r="G27" s="314"/>
      <c r="H27" s="315"/>
      <c r="I27" s="29" t="s">
        <v>217</v>
      </c>
      <c r="J27" s="35">
        <v>0.1</v>
      </c>
      <c r="K27" s="316">
        <v>38500</v>
      </c>
      <c r="L27" s="317"/>
      <c r="M27" s="30">
        <f t="shared" ref="M27:M32" si="0">J27*K27</f>
        <v>3850</v>
      </c>
    </row>
    <row r="28" spans="1:13">
      <c r="A28" s="313" t="s">
        <v>212</v>
      </c>
      <c r="B28" s="314"/>
      <c r="C28" s="314"/>
      <c r="D28" s="314"/>
      <c r="E28" s="314"/>
      <c r="F28" s="314"/>
      <c r="G28" s="314"/>
      <c r="H28" s="315"/>
      <c r="I28" s="29" t="s">
        <v>217</v>
      </c>
      <c r="J28" s="34">
        <v>0.04</v>
      </c>
      <c r="K28" s="316">
        <v>40000</v>
      </c>
      <c r="L28" s="317"/>
      <c r="M28" s="30">
        <f t="shared" si="0"/>
        <v>1600</v>
      </c>
    </row>
    <row r="29" spans="1:13">
      <c r="A29" s="313" t="s">
        <v>213</v>
      </c>
      <c r="B29" s="314"/>
      <c r="C29" s="314"/>
      <c r="D29" s="314"/>
      <c r="E29" s="314"/>
      <c r="F29" s="314"/>
      <c r="G29" s="314"/>
      <c r="H29" s="315"/>
      <c r="I29" s="29" t="s">
        <v>218</v>
      </c>
      <c r="J29" s="34">
        <v>1</v>
      </c>
      <c r="K29" s="316">
        <v>13000</v>
      </c>
      <c r="L29" s="317"/>
      <c r="M29" s="30">
        <f t="shared" si="0"/>
        <v>13000</v>
      </c>
    </row>
    <row r="30" spans="1:13">
      <c r="A30" s="313" t="s">
        <v>214</v>
      </c>
      <c r="B30" s="314"/>
      <c r="C30" s="314"/>
      <c r="D30" s="314"/>
      <c r="E30" s="314"/>
      <c r="F30" s="314"/>
      <c r="G30" s="314"/>
      <c r="H30" s="315"/>
      <c r="I30" s="29" t="s">
        <v>13</v>
      </c>
      <c r="J30" s="34">
        <v>15</v>
      </c>
      <c r="K30" s="316">
        <v>100</v>
      </c>
      <c r="L30" s="317"/>
      <c r="M30" s="30">
        <f t="shared" si="0"/>
        <v>1500</v>
      </c>
    </row>
    <row r="31" spans="1:13">
      <c r="A31" s="313" t="s">
        <v>215</v>
      </c>
      <c r="B31" s="314"/>
      <c r="C31" s="314"/>
      <c r="D31" s="314"/>
      <c r="E31" s="314"/>
      <c r="F31" s="314"/>
      <c r="G31" s="314"/>
      <c r="H31" s="315"/>
      <c r="I31" s="29" t="s">
        <v>219</v>
      </c>
      <c r="J31" s="34">
        <v>0.1</v>
      </c>
      <c r="K31" s="316">
        <v>18000</v>
      </c>
      <c r="L31" s="317"/>
      <c r="M31" s="30">
        <f t="shared" si="0"/>
        <v>1800</v>
      </c>
    </row>
    <row r="32" spans="1:13">
      <c r="A32" s="313" t="s">
        <v>216</v>
      </c>
      <c r="B32" s="314"/>
      <c r="C32" s="314"/>
      <c r="D32" s="314"/>
      <c r="E32" s="314"/>
      <c r="F32" s="314"/>
      <c r="G32" s="314"/>
      <c r="H32" s="315"/>
      <c r="I32" s="29" t="s">
        <v>13</v>
      </c>
      <c r="J32" s="34">
        <v>0.4</v>
      </c>
      <c r="K32" s="316">
        <v>1100</v>
      </c>
      <c r="L32" s="317"/>
      <c r="M32" s="30">
        <f t="shared" si="0"/>
        <v>440</v>
      </c>
    </row>
    <row r="33" spans="1:13">
      <c r="A33" s="347" t="s">
        <v>220</v>
      </c>
      <c r="B33" s="348"/>
      <c r="C33" s="348"/>
      <c r="D33" s="348"/>
      <c r="E33" s="348"/>
      <c r="F33" s="348"/>
      <c r="G33" s="348"/>
      <c r="H33" s="349"/>
      <c r="I33" s="36"/>
      <c r="J33" s="46"/>
      <c r="K33" s="350"/>
      <c r="L33" s="326"/>
      <c r="M33" s="44">
        <f>+SUM(M26:M32)*0.05</f>
        <v>1835.5</v>
      </c>
    </row>
    <row r="34" spans="1:13">
      <c r="A34" s="323" t="s">
        <v>50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">
        <f>+SUM(M26:M33)</f>
        <v>38545.5</v>
      </c>
    </row>
    <row r="35" spans="1:13">
      <c r="A35" s="300" t="s">
        <v>54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 ht="15.75" thickBot="1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</row>
    <row r="38" spans="1:13">
      <c r="A38" s="331" t="s">
        <v>55</v>
      </c>
      <c r="B38" s="332"/>
      <c r="C38" s="332"/>
      <c r="D38" s="332"/>
      <c r="E38" s="332"/>
      <c r="F38" s="332"/>
      <c r="G38" s="332"/>
      <c r="H38" s="57" t="s">
        <v>56</v>
      </c>
      <c r="I38" s="56" t="s">
        <v>57</v>
      </c>
      <c r="J38" s="57" t="s">
        <v>58</v>
      </c>
      <c r="K38" s="333" t="s">
        <v>59</v>
      </c>
      <c r="L38" s="334"/>
      <c r="M38" s="61" t="s">
        <v>47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373"/>
      <c r="L39" s="374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f t="shared" ref="M41:M42" si="1">IF(K41&gt;0,ROUND(J41*K41,0),0)</f>
        <v>0</v>
      </c>
    </row>
    <row r="42" spans="1:13">
      <c r="A42" s="339"/>
      <c r="B42" s="340"/>
      <c r="C42" s="340"/>
      <c r="D42" s="340"/>
      <c r="E42" s="340"/>
      <c r="F42" s="340"/>
      <c r="G42" s="340"/>
      <c r="H42" s="47"/>
      <c r="I42" s="27"/>
      <c r="J42" s="47"/>
      <c r="K42" s="341"/>
      <c r="L42" s="342"/>
      <c r="M42" s="44">
        <f t="shared" si="1"/>
        <v>0</v>
      </c>
    </row>
    <row r="43" spans="1:13">
      <c r="A43" s="323" t="s">
        <v>50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45"/>
    </row>
    <row r="44" spans="1:13">
      <c r="A44" s="300" t="s">
        <v>60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 ht="15.75" thickBot="1">
      <c r="A46" s="303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5"/>
    </row>
    <row r="47" spans="1:13" ht="25.5">
      <c r="A47" s="331" t="s">
        <v>61</v>
      </c>
      <c r="B47" s="332"/>
      <c r="C47" s="332"/>
      <c r="D47" s="332"/>
      <c r="E47" s="332"/>
      <c r="F47" s="332"/>
      <c r="G47" s="332"/>
      <c r="H47" s="57" t="s">
        <v>62</v>
      </c>
      <c r="I47" s="58" t="s">
        <v>63</v>
      </c>
      <c r="J47" s="59" t="s">
        <v>64</v>
      </c>
      <c r="K47" s="335" t="s">
        <v>46</v>
      </c>
      <c r="L47" s="336"/>
      <c r="M47" s="60" t="s">
        <v>47</v>
      </c>
    </row>
    <row r="48" spans="1:13">
      <c r="A48" s="327" t="s">
        <v>65</v>
      </c>
      <c r="B48" s="328"/>
      <c r="C48" s="328"/>
      <c r="D48" s="328"/>
      <c r="E48" s="328"/>
      <c r="F48" s="328"/>
      <c r="G48" s="299"/>
      <c r="H48" s="40">
        <v>65000</v>
      </c>
      <c r="I48" s="41">
        <v>0.86</v>
      </c>
      <c r="J48" s="39">
        <f>+ROUND(H48*(1+I48),0)</f>
        <v>120900</v>
      </c>
      <c r="K48" s="329">
        <v>11</v>
      </c>
      <c r="L48" s="330"/>
      <c r="M48" s="30">
        <f>+J48/K48</f>
        <v>10990.90909090909</v>
      </c>
    </row>
    <row r="49" spans="1:13">
      <c r="A49" s="327" t="s">
        <v>208</v>
      </c>
      <c r="B49" s="328"/>
      <c r="C49" s="328"/>
      <c r="D49" s="328"/>
      <c r="E49" s="328"/>
      <c r="F49" s="328"/>
      <c r="G49" s="299"/>
      <c r="H49" s="40">
        <v>90000</v>
      </c>
      <c r="I49" s="41">
        <v>0.86</v>
      </c>
      <c r="J49" s="39">
        <f t="shared" ref="J49" si="2">+ROUND(H49*(1+I49),0)</f>
        <v>167400</v>
      </c>
      <c r="K49" s="329">
        <v>11</v>
      </c>
      <c r="L49" s="330"/>
      <c r="M49" s="30">
        <f>+J49/K49</f>
        <v>15218.181818181818</v>
      </c>
    </row>
    <row r="50" spans="1:13">
      <c r="A50" s="327"/>
      <c r="B50" s="328"/>
      <c r="C50" s="328"/>
      <c r="D50" s="328"/>
      <c r="E50" s="328"/>
      <c r="F50" s="328"/>
      <c r="G50" s="299"/>
      <c r="H50" s="40"/>
      <c r="I50" s="41"/>
      <c r="J50" s="39"/>
      <c r="K50" s="329"/>
      <c r="L50" s="330"/>
      <c r="M50" s="30"/>
    </row>
    <row r="51" spans="1:13">
      <c r="A51" s="339"/>
      <c r="B51" s="340"/>
      <c r="C51" s="340"/>
      <c r="D51" s="340"/>
      <c r="E51" s="340"/>
      <c r="F51" s="340"/>
      <c r="G51" s="340"/>
      <c r="H51" s="47"/>
      <c r="I51" s="27"/>
      <c r="J51" s="47"/>
      <c r="K51" s="341"/>
      <c r="L51" s="342"/>
      <c r="M51" s="48"/>
    </row>
    <row r="52" spans="1:13">
      <c r="A52" s="323" t="s">
        <v>50</v>
      </c>
      <c r="B52" s="323"/>
      <c r="C52" s="323"/>
      <c r="D52" s="323"/>
      <c r="E52" s="323"/>
      <c r="F52" s="323"/>
      <c r="G52" s="323"/>
      <c r="H52" s="323"/>
      <c r="I52" s="323"/>
      <c r="J52" s="323"/>
      <c r="K52" s="323"/>
      <c r="L52" s="323"/>
      <c r="M52" s="32">
        <f>+SUM(M48:M51)</f>
        <v>26209.090909090908</v>
      </c>
    </row>
    <row r="53" spans="1:13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8"/>
    </row>
    <row r="54" spans="1:13">
      <c r="A54" s="344" t="s">
        <v>67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49">
        <f>+M21+M34+M43+M52</f>
        <v>67375.5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5" t="s">
        <v>68</v>
      </c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68">
        <f>ROUNDUP(M54,0)</f>
        <v>67376</v>
      </c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427" t="s">
        <v>7</v>
      </c>
      <c r="B59" s="427"/>
      <c r="C59" s="427"/>
      <c r="D59" s="427"/>
      <c r="E59" s="427"/>
      <c r="F59" s="187"/>
      <c r="G59" s="366" t="s">
        <v>143</v>
      </c>
      <c r="H59" s="366"/>
      <c r="I59" s="366"/>
      <c r="J59" s="366"/>
      <c r="K59" s="366"/>
      <c r="L59" s="366"/>
      <c r="M59" s="25"/>
    </row>
    <row r="60" spans="1:13">
      <c r="A60" s="188" t="s">
        <v>8</v>
      </c>
      <c r="B60" s="426" t="s">
        <v>70</v>
      </c>
      <c r="C60" s="426"/>
      <c r="D60" s="426"/>
      <c r="E60" s="426"/>
      <c r="F60" s="186"/>
      <c r="G60" s="371" t="s">
        <v>8</v>
      </c>
      <c r="H60" s="371"/>
      <c r="I60" s="371" t="s">
        <v>41</v>
      </c>
      <c r="J60" s="371"/>
      <c r="K60" s="371"/>
      <c r="L60" s="371"/>
      <c r="M60" s="25"/>
    </row>
    <row r="61" spans="1:13">
      <c r="A61" s="426" t="s">
        <v>9</v>
      </c>
      <c r="B61" s="428" t="s">
        <v>0</v>
      </c>
      <c r="C61" s="428"/>
      <c r="D61" s="428"/>
      <c r="E61" s="428"/>
      <c r="F61" s="186"/>
      <c r="G61" s="411" t="s">
        <v>9</v>
      </c>
      <c r="H61" s="412"/>
      <c r="I61" s="415" t="s">
        <v>0</v>
      </c>
      <c r="J61" s="416"/>
      <c r="K61" s="416"/>
      <c r="L61" s="417"/>
      <c r="M61" s="25"/>
    </row>
    <row r="62" spans="1:13">
      <c r="A62" s="426"/>
      <c r="B62" s="428"/>
      <c r="C62" s="428"/>
      <c r="D62" s="428"/>
      <c r="E62" s="428"/>
      <c r="F62" s="186"/>
      <c r="G62" s="413"/>
      <c r="H62" s="414"/>
      <c r="I62" s="418"/>
      <c r="J62" s="419"/>
      <c r="K62" s="419"/>
      <c r="L62" s="420"/>
      <c r="M62" s="25"/>
    </row>
    <row r="63" spans="1:13">
      <c r="A63" s="54"/>
      <c r="B63" s="54"/>
      <c r="C63" s="54"/>
      <c r="D63" s="54"/>
      <c r="E63" s="54"/>
      <c r="F63" s="54"/>
      <c r="G63" s="363" t="s">
        <v>42</v>
      </c>
      <c r="H63" s="363"/>
      <c r="I63" s="363"/>
      <c r="J63" s="363"/>
      <c r="K63" s="363"/>
      <c r="L63" s="363"/>
      <c r="M63" s="25"/>
    </row>
    <row r="64" spans="1:13">
      <c r="A64" s="54"/>
      <c r="B64" s="54"/>
      <c r="C64" s="54"/>
      <c r="D64" s="54"/>
      <c r="E64" s="54"/>
      <c r="F64" s="54"/>
      <c r="G64" s="55"/>
      <c r="H64" s="55"/>
      <c r="I64" s="55"/>
      <c r="J64" s="55"/>
      <c r="K64" s="55"/>
      <c r="L64" s="55"/>
      <c r="M64" s="25"/>
    </row>
  </sheetData>
  <mergeCells count="97">
    <mergeCell ref="A61:A62"/>
    <mergeCell ref="B61:E62"/>
    <mergeCell ref="G61:H62"/>
    <mergeCell ref="I61:L62"/>
    <mergeCell ref="A59:E59"/>
    <mergeCell ref="G59:L59"/>
    <mergeCell ref="B60:E60"/>
    <mergeCell ref="G60:H60"/>
    <mergeCell ref="I60:L60"/>
    <mergeCell ref="G63:L63"/>
    <mergeCell ref="D4:H6"/>
    <mergeCell ref="A56:L56"/>
    <mergeCell ref="A50:G50"/>
    <mergeCell ref="K50:L50"/>
    <mergeCell ref="A51:G51"/>
    <mergeCell ref="K51:L51"/>
    <mergeCell ref="A52:L52"/>
    <mergeCell ref="A54:L54"/>
    <mergeCell ref="A47:G47"/>
    <mergeCell ref="K47:L47"/>
    <mergeCell ref="A48:G48"/>
    <mergeCell ref="K48:L48"/>
    <mergeCell ref="A49:G49"/>
    <mergeCell ref="K49:L49"/>
    <mergeCell ref="A44:M46"/>
    <mergeCell ref="A38:G38"/>
    <mergeCell ref="K38:L38"/>
    <mergeCell ref="A39:G39"/>
    <mergeCell ref="K39:L39"/>
    <mergeCell ref="A40:G40"/>
    <mergeCell ref="K40:L40"/>
    <mergeCell ref="A41:G41"/>
    <mergeCell ref="K41:L41"/>
    <mergeCell ref="A42:G42"/>
    <mergeCell ref="K42:L42"/>
    <mergeCell ref="A43:L43"/>
    <mergeCell ref="A35:M37"/>
    <mergeCell ref="A30:H30"/>
    <mergeCell ref="K30:L30"/>
    <mergeCell ref="A31:H31"/>
    <mergeCell ref="K31:L31"/>
    <mergeCell ref="A32:H32"/>
    <mergeCell ref="K32:L32"/>
    <mergeCell ref="A33:H33"/>
    <mergeCell ref="K33:L33"/>
    <mergeCell ref="A34:L34"/>
    <mergeCell ref="A27:H27"/>
    <mergeCell ref="K27:L27"/>
    <mergeCell ref="A28:H28"/>
    <mergeCell ref="K28:L28"/>
    <mergeCell ref="A29:H29"/>
    <mergeCell ref="K29:L29"/>
    <mergeCell ref="A21:L21"/>
    <mergeCell ref="A22:M24"/>
    <mergeCell ref="A25:H25"/>
    <mergeCell ref="K25:L25"/>
    <mergeCell ref="A26:H26"/>
    <mergeCell ref="K26:L26"/>
    <mergeCell ref="A19:E19"/>
    <mergeCell ref="F19:G19"/>
    <mergeCell ref="H19:I19"/>
    <mergeCell ref="K19:L19"/>
    <mergeCell ref="A20:E20"/>
    <mergeCell ref="F20:G20"/>
    <mergeCell ref="H20:I20"/>
    <mergeCell ref="K20:L20"/>
    <mergeCell ref="A17:E17"/>
    <mergeCell ref="F17:G17"/>
    <mergeCell ref="H17:I17"/>
    <mergeCell ref="K17:L17"/>
    <mergeCell ref="A18:E18"/>
    <mergeCell ref="F18:G18"/>
    <mergeCell ref="H18:I18"/>
    <mergeCell ref="K18:L18"/>
    <mergeCell ref="A12:B12"/>
    <mergeCell ref="C12:M12"/>
    <mergeCell ref="A13:M15"/>
    <mergeCell ref="A16:E16"/>
    <mergeCell ref="F16:G16"/>
    <mergeCell ref="H16:I16"/>
    <mergeCell ref="K16:L16"/>
    <mergeCell ref="A9:B9"/>
    <mergeCell ref="F9:G9"/>
    <mergeCell ref="H9:J9"/>
    <mergeCell ref="L9:M9"/>
    <mergeCell ref="A11:B11"/>
    <mergeCell ref="C11:I11"/>
    <mergeCell ref="J11:K11"/>
    <mergeCell ref="L11:M11"/>
    <mergeCell ref="A3:C6"/>
    <mergeCell ref="D3:H3"/>
    <mergeCell ref="I3:M6"/>
    <mergeCell ref="A8:B8"/>
    <mergeCell ref="C8:E8"/>
    <mergeCell ref="F8:G8"/>
    <mergeCell ref="H8:J8"/>
    <mergeCell ref="L8:M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2076-EB2D-4398-AD26-B16C257CA1C8}">
  <dimension ref="A4:M65"/>
  <sheetViews>
    <sheetView topLeftCell="A40" workbookViewId="0">
      <selection activeCell="I63" sqref="I63:L64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154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6</v>
      </c>
      <c r="M12" s="289"/>
    </row>
    <row r="13" spans="1:13" ht="16.5">
      <c r="A13" s="364" t="s">
        <v>10</v>
      </c>
      <c r="B13" s="364"/>
      <c r="C13" s="365" t="s">
        <v>168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+J18*M53</f>
        <v>1310.4000000000001</v>
      </c>
    </row>
    <row r="19" spans="1:13">
      <c r="A19" s="291" t="s">
        <v>49</v>
      </c>
      <c r="B19" s="292"/>
      <c r="C19" s="292"/>
      <c r="D19" s="292"/>
      <c r="E19" s="293"/>
      <c r="F19" s="294"/>
      <c r="G19" s="295"/>
      <c r="H19" s="312"/>
      <c r="I19" s="293"/>
      <c r="J19" s="32">
        <v>437.5</v>
      </c>
      <c r="K19" s="284">
        <v>1</v>
      </c>
      <c r="L19" s="285"/>
      <c r="M19" s="30">
        <f>+ROUND(J19*K19,0)</f>
        <v>438</v>
      </c>
    </row>
    <row r="20" spans="1:13">
      <c r="A20" s="291" t="s">
        <v>222</v>
      </c>
      <c r="B20" s="292"/>
      <c r="C20" s="292"/>
      <c r="D20" s="292"/>
      <c r="E20" s="293"/>
      <c r="F20" s="294"/>
      <c r="G20" s="295"/>
      <c r="H20" s="312"/>
      <c r="I20" s="293"/>
      <c r="J20" s="32">
        <f>2000*0.1</f>
        <v>200</v>
      </c>
      <c r="K20" s="284">
        <v>1</v>
      </c>
      <c r="L20" s="285"/>
      <c r="M20" s="30">
        <f>+ROUND(J20*K20,0)</f>
        <v>200</v>
      </c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1948.4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209</v>
      </c>
      <c r="B27" s="314"/>
      <c r="C27" s="314"/>
      <c r="D27" s="314"/>
      <c r="E27" s="314"/>
      <c r="F27" s="314"/>
      <c r="G27" s="314"/>
      <c r="H27" s="315"/>
      <c r="I27" s="29" t="s">
        <v>73</v>
      </c>
      <c r="J27" s="33">
        <v>2.1999999999999999E-2</v>
      </c>
      <c r="K27" s="316">
        <v>360000</v>
      </c>
      <c r="L27" s="317"/>
      <c r="M27" s="30">
        <f>J27*K27</f>
        <v>7919.9999999999991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>
        <f t="shared" ref="M28" si="0">J28*K28</f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47" t="s">
        <v>221</v>
      </c>
      <c r="B34" s="348"/>
      <c r="C34" s="348"/>
      <c r="D34" s="348"/>
      <c r="E34" s="348"/>
      <c r="F34" s="348"/>
      <c r="G34" s="348"/>
      <c r="H34" s="349"/>
      <c r="I34" s="36"/>
      <c r="J34" s="46"/>
      <c r="K34" s="350"/>
      <c r="L34" s="326"/>
      <c r="M34" s="44">
        <f>+SUM(M27:M27)*0.03</f>
        <v>237.59999999999997</v>
      </c>
    </row>
    <row r="35" spans="1:13">
      <c r="A35" s="323" t="s">
        <v>50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">
        <f>+SUM(M27:M34)</f>
        <v>8157.5999999999995</v>
      </c>
    </row>
    <row r="36" spans="1:13">
      <c r="A36" s="300" t="s">
        <v>54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>
      <c r="A37" s="300"/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 ht="15.75" thickBot="1">
      <c r="A38" s="303"/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5"/>
    </row>
    <row r="39" spans="1:13">
      <c r="A39" s="331" t="s">
        <v>55</v>
      </c>
      <c r="B39" s="332"/>
      <c r="C39" s="332"/>
      <c r="D39" s="332"/>
      <c r="E39" s="332"/>
      <c r="F39" s="332"/>
      <c r="G39" s="332"/>
      <c r="H39" s="57" t="s">
        <v>56</v>
      </c>
      <c r="I39" s="56" t="s">
        <v>57</v>
      </c>
      <c r="J39" s="57" t="s">
        <v>58</v>
      </c>
      <c r="K39" s="333" t="s">
        <v>59</v>
      </c>
      <c r="L39" s="334"/>
      <c r="M39" s="61" t="s">
        <v>47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373"/>
      <c r="L40" s="374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f t="shared" ref="M42:M43" si="1">IF(K42&gt;0,ROUND(J42*K42,0),0)</f>
        <v>0</v>
      </c>
    </row>
    <row r="43" spans="1:13">
      <c r="A43" s="339"/>
      <c r="B43" s="340"/>
      <c r="C43" s="340"/>
      <c r="D43" s="340"/>
      <c r="E43" s="340"/>
      <c r="F43" s="340"/>
      <c r="G43" s="340"/>
      <c r="H43" s="47"/>
      <c r="I43" s="27"/>
      <c r="J43" s="47"/>
      <c r="K43" s="341"/>
      <c r="L43" s="342"/>
      <c r="M43" s="44">
        <f t="shared" si="1"/>
        <v>0</v>
      </c>
    </row>
    <row r="44" spans="1:13">
      <c r="A44" s="323" t="s">
        <v>50</v>
      </c>
      <c r="B44" s="323"/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45"/>
    </row>
    <row r="45" spans="1:13">
      <c r="A45" s="300" t="s">
        <v>60</v>
      </c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>
      <c r="A46" s="300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 ht="15.75" thickBot="1">
      <c r="A47" s="303"/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5"/>
    </row>
    <row r="48" spans="1:13" ht="25.5">
      <c r="A48" s="331" t="s">
        <v>61</v>
      </c>
      <c r="B48" s="332"/>
      <c r="C48" s="332"/>
      <c r="D48" s="332"/>
      <c r="E48" s="332"/>
      <c r="F48" s="332"/>
      <c r="G48" s="332"/>
      <c r="H48" s="57" t="s">
        <v>62</v>
      </c>
      <c r="I48" s="58" t="s">
        <v>63</v>
      </c>
      <c r="J48" s="59" t="s">
        <v>64</v>
      </c>
      <c r="K48" s="335" t="s">
        <v>46</v>
      </c>
      <c r="L48" s="336"/>
      <c r="M48" s="60" t="s">
        <v>47</v>
      </c>
    </row>
    <row r="49" spans="1:13">
      <c r="A49" s="327" t="s">
        <v>65</v>
      </c>
      <c r="B49" s="328"/>
      <c r="C49" s="328"/>
      <c r="D49" s="328"/>
      <c r="E49" s="328"/>
      <c r="F49" s="328"/>
      <c r="G49" s="299"/>
      <c r="H49" s="40">
        <v>65000</v>
      </c>
      <c r="I49" s="41">
        <v>0.86</v>
      </c>
      <c r="J49" s="39">
        <f>+ROUND(H49*(1+I49),0)</f>
        <v>120900</v>
      </c>
      <c r="K49" s="329">
        <v>22</v>
      </c>
      <c r="L49" s="330"/>
      <c r="M49" s="30">
        <f>IF(K49&gt;0,ROUND(J49/K49,0),0)</f>
        <v>5495</v>
      </c>
    </row>
    <row r="50" spans="1:13">
      <c r="A50" s="327" t="s">
        <v>208</v>
      </c>
      <c r="B50" s="328"/>
      <c r="C50" s="328"/>
      <c r="D50" s="328"/>
      <c r="E50" s="328"/>
      <c r="F50" s="328"/>
      <c r="G50" s="299"/>
      <c r="H50" s="40">
        <v>90000</v>
      </c>
      <c r="I50" s="41">
        <v>0.86</v>
      </c>
      <c r="J50" s="39">
        <f t="shared" ref="J50" si="2">+ROUND(H50*(1+I50),0)</f>
        <v>167400</v>
      </c>
      <c r="K50" s="329">
        <v>22</v>
      </c>
      <c r="L50" s="330"/>
      <c r="M50" s="30">
        <f>IF(K50&gt;0,ROUND(J50/K50,0),0)</f>
        <v>7609</v>
      </c>
    </row>
    <row r="51" spans="1:13">
      <c r="A51" s="327"/>
      <c r="B51" s="328"/>
      <c r="C51" s="328"/>
      <c r="D51" s="328"/>
      <c r="E51" s="328"/>
      <c r="F51" s="328"/>
      <c r="G51" s="299"/>
      <c r="H51" s="40"/>
      <c r="I51" s="41"/>
      <c r="J51" s="39"/>
      <c r="K51" s="329"/>
      <c r="L51" s="330"/>
      <c r="M51" s="30"/>
    </row>
    <row r="52" spans="1:13">
      <c r="A52" s="339"/>
      <c r="B52" s="340"/>
      <c r="C52" s="340"/>
      <c r="D52" s="340"/>
      <c r="E52" s="340"/>
      <c r="F52" s="340"/>
      <c r="G52" s="340"/>
      <c r="H52" s="47"/>
      <c r="I52" s="27"/>
      <c r="J52" s="47"/>
      <c r="K52" s="341"/>
      <c r="L52" s="342"/>
      <c r="M52" s="48"/>
    </row>
    <row r="53" spans="1:13">
      <c r="A53" s="323" t="s">
        <v>50</v>
      </c>
      <c r="B53" s="323"/>
      <c r="C53" s="323"/>
      <c r="D53" s="323"/>
      <c r="E53" s="323"/>
      <c r="F53" s="323"/>
      <c r="G53" s="323"/>
      <c r="H53" s="323"/>
      <c r="I53" s="323"/>
      <c r="J53" s="323"/>
      <c r="K53" s="323"/>
      <c r="L53" s="323"/>
      <c r="M53" s="32">
        <f>+SUM(M49:M52)</f>
        <v>13104</v>
      </c>
    </row>
    <row r="54" spans="1:13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8"/>
    </row>
    <row r="55" spans="1:13">
      <c r="A55" s="344" t="s">
        <v>67</v>
      </c>
      <c r="B55" s="344"/>
      <c r="C55" s="344"/>
      <c r="D55" s="344"/>
      <c r="E55" s="344"/>
      <c r="F55" s="344"/>
      <c r="G55" s="344"/>
      <c r="H55" s="344"/>
      <c r="I55" s="344"/>
      <c r="J55" s="344"/>
      <c r="K55" s="344"/>
      <c r="L55" s="344"/>
      <c r="M55" s="49">
        <f>+M22+M35+M44+M53</f>
        <v>23210</v>
      </c>
    </row>
    <row r="56" spans="1:13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</row>
    <row r="57" spans="1:13">
      <c r="A57" s="345" t="s">
        <v>68</v>
      </c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68">
        <f>ROUNDUP(M55,0)</f>
        <v>23210</v>
      </c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25"/>
    </row>
    <row r="61" spans="1:13">
      <c r="A61" s="427" t="s">
        <v>7</v>
      </c>
      <c r="B61" s="427"/>
      <c r="C61" s="427"/>
      <c r="D61" s="427"/>
      <c r="E61" s="427"/>
      <c r="F61" s="187"/>
      <c r="G61" s="366" t="s">
        <v>143</v>
      </c>
      <c r="H61" s="366"/>
      <c r="I61" s="366"/>
      <c r="J61" s="366"/>
      <c r="K61" s="366"/>
      <c r="L61" s="366"/>
      <c r="M61" s="25"/>
    </row>
    <row r="62" spans="1:13">
      <c r="A62" s="188" t="s">
        <v>8</v>
      </c>
      <c r="B62" s="426" t="s">
        <v>70</v>
      </c>
      <c r="C62" s="426"/>
      <c r="D62" s="426"/>
      <c r="E62" s="426"/>
      <c r="F62" s="186"/>
      <c r="G62" s="371" t="s">
        <v>8</v>
      </c>
      <c r="H62" s="371"/>
      <c r="I62" s="371" t="s">
        <v>41</v>
      </c>
      <c r="J62" s="371"/>
      <c r="K62" s="371"/>
      <c r="L62" s="371"/>
      <c r="M62" s="25"/>
    </row>
    <row r="63" spans="1:13">
      <c r="A63" s="426" t="s">
        <v>9</v>
      </c>
      <c r="B63" s="428" t="s">
        <v>0</v>
      </c>
      <c r="C63" s="428"/>
      <c r="D63" s="428"/>
      <c r="E63" s="428"/>
      <c r="F63" s="186"/>
      <c r="G63" s="411" t="s">
        <v>9</v>
      </c>
      <c r="H63" s="412"/>
      <c r="I63" s="415" t="s">
        <v>0</v>
      </c>
      <c r="J63" s="416"/>
      <c r="K63" s="416"/>
      <c r="L63" s="417"/>
      <c r="M63" s="25"/>
    </row>
    <row r="64" spans="1:13">
      <c r="A64" s="426"/>
      <c r="B64" s="428"/>
      <c r="C64" s="428"/>
      <c r="D64" s="428"/>
      <c r="E64" s="428"/>
      <c r="F64" s="186"/>
      <c r="G64" s="413"/>
      <c r="H64" s="414"/>
      <c r="I64" s="418"/>
      <c r="J64" s="419"/>
      <c r="K64" s="419"/>
      <c r="L64" s="420"/>
      <c r="M64" s="25"/>
    </row>
    <row r="65" spans="1:13">
      <c r="A65" s="54"/>
      <c r="B65" s="54"/>
      <c r="C65" s="54"/>
      <c r="D65" s="54"/>
      <c r="E65" s="54"/>
      <c r="F65" s="54"/>
      <c r="G65" s="363" t="s">
        <v>42</v>
      </c>
      <c r="H65" s="363"/>
      <c r="I65" s="363"/>
      <c r="J65" s="363"/>
      <c r="K65" s="363"/>
      <c r="L65" s="363"/>
      <c r="M65" s="25"/>
    </row>
  </sheetData>
  <mergeCells count="97">
    <mergeCell ref="K49:L49"/>
    <mergeCell ref="A50:G50"/>
    <mergeCell ref="I63:L64"/>
    <mergeCell ref="G65:L65"/>
    <mergeCell ref="A61:E61"/>
    <mergeCell ref="B62:E62"/>
    <mergeCell ref="A63:A64"/>
    <mergeCell ref="B63:E64"/>
    <mergeCell ref="G63:H64"/>
    <mergeCell ref="A57:L57"/>
    <mergeCell ref="G61:L61"/>
    <mergeCell ref="G62:H62"/>
    <mergeCell ref="I62:L62"/>
    <mergeCell ref="A51:G51"/>
    <mergeCell ref="K51:L51"/>
    <mergeCell ref="A52:G52"/>
    <mergeCell ref="K52:L52"/>
    <mergeCell ref="A53:L53"/>
    <mergeCell ref="A55:L55"/>
    <mergeCell ref="K50:L50"/>
    <mergeCell ref="A45:M47"/>
    <mergeCell ref="A39:G39"/>
    <mergeCell ref="K39:L39"/>
    <mergeCell ref="A40:G40"/>
    <mergeCell ref="K40:L40"/>
    <mergeCell ref="A41:G41"/>
    <mergeCell ref="K41:L41"/>
    <mergeCell ref="A42:G42"/>
    <mergeCell ref="K42:L42"/>
    <mergeCell ref="A43:G43"/>
    <mergeCell ref="K43:L43"/>
    <mergeCell ref="A44:L44"/>
    <mergeCell ref="A48:G48"/>
    <mergeCell ref="K48:L48"/>
    <mergeCell ref="A49:G49"/>
    <mergeCell ref="A36:M38"/>
    <mergeCell ref="A30:H30"/>
    <mergeCell ref="K30:L30"/>
    <mergeCell ref="A31:H31"/>
    <mergeCell ref="K31:L31"/>
    <mergeCell ref="A32:H32"/>
    <mergeCell ref="K32:L32"/>
    <mergeCell ref="A33:H33"/>
    <mergeCell ref="K33:L33"/>
    <mergeCell ref="A34:H34"/>
    <mergeCell ref="K34:L34"/>
    <mergeCell ref="A35:L35"/>
    <mergeCell ref="A28:H28"/>
    <mergeCell ref="K28:L28"/>
    <mergeCell ref="A29:H29"/>
    <mergeCell ref="K29:L29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  <mergeCell ref="D5:H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88BF6-A081-4BC4-B6F9-488C9D825F6D}">
  <dimension ref="A4:M65"/>
  <sheetViews>
    <sheetView topLeftCell="A28" zoomScale="86" zoomScaleNormal="86" workbookViewId="0">
      <selection activeCell="I63" sqref="I63:L64"/>
    </sheetView>
  </sheetViews>
  <sheetFormatPr baseColWidth="10" defaultRowHeight="15"/>
  <cols>
    <col min="5" max="5" width="13.7109375" customWidth="1"/>
    <col min="13" max="13" width="12.7109375" customWidth="1"/>
  </cols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155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13</v>
      </c>
      <c r="M12" s="289"/>
    </row>
    <row r="13" spans="1:13" ht="16.5">
      <c r="A13" s="364" t="s">
        <v>10</v>
      </c>
      <c r="B13" s="364"/>
      <c r="C13" s="365" t="s">
        <v>153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/>
      <c r="K18" s="298"/>
      <c r="L18" s="299"/>
      <c r="M18" s="30">
        <f>M53*0.1</f>
        <v>8685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8685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195</v>
      </c>
      <c r="B27" s="314"/>
      <c r="C27" s="314"/>
      <c r="D27" s="314"/>
      <c r="E27" s="314"/>
      <c r="F27" s="314"/>
      <c r="G27" s="314"/>
      <c r="H27" s="315"/>
      <c r="I27" s="29" t="s">
        <v>13</v>
      </c>
      <c r="J27" s="33">
        <v>1</v>
      </c>
      <c r="K27" s="316">
        <v>1700000</v>
      </c>
      <c r="L27" s="317"/>
      <c r="M27" s="30">
        <f>J27*K27</f>
        <v>1700000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>
        <f t="shared" ref="M28" si="0">J28*K28</f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47" t="s">
        <v>53</v>
      </c>
      <c r="B34" s="348"/>
      <c r="C34" s="348"/>
      <c r="D34" s="348"/>
      <c r="E34" s="348"/>
      <c r="F34" s="348"/>
      <c r="G34" s="348"/>
      <c r="H34" s="349"/>
      <c r="I34" s="36"/>
      <c r="J34" s="46"/>
      <c r="K34" s="350"/>
      <c r="L34" s="326"/>
      <c r="M34" s="44">
        <f>+SUM(M27:M27)*0.02</f>
        <v>34000</v>
      </c>
    </row>
    <row r="35" spans="1:13">
      <c r="A35" s="323" t="s">
        <v>50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">
        <f>+SUM(M27:M34)</f>
        <v>1734000</v>
      </c>
    </row>
    <row r="36" spans="1:13">
      <c r="A36" s="300" t="s">
        <v>54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>
      <c r="A37" s="300"/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 ht="15.75" thickBot="1">
      <c r="A38" s="303"/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5"/>
    </row>
    <row r="39" spans="1:13">
      <c r="A39" s="331" t="s">
        <v>55</v>
      </c>
      <c r="B39" s="332"/>
      <c r="C39" s="332"/>
      <c r="D39" s="332"/>
      <c r="E39" s="332"/>
      <c r="F39" s="332"/>
      <c r="G39" s="332"/>
      <c r="H39" s="57" t="s">
        <v>56</v>
      </c>
      <c r="I39" s="56" t="s">
        <v>57</v>
      </c>
      <c r="J39" s="57" t="s">
        <v>58</v>
      </c>
      <c r="K39" s="333" t="s">
        <v>59</v>
      </c>
      <c r="L39" s="334"/>
      <c r="M39" s="61" t="s">
        <v>47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373"/>
      <c r="L40" s="374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f t="shared" ref="M42:M43" si="1">IF(K42&gt;0,ROUND(J42*K42,0),0)</f>
        <v>0</v>
      </c>
    </row>
    <row r="43" spans="1:13">
      <c r="A43" s="339"/>
      <c r="B43" s="340"/>
      <c r="C43" s="340"/>
      <c r="D43" s="340"/>
      <c r="E43" s="340"/>
      <c r="F43" s="340"/>
      <c r="G43" s="340"/>
      <c r="H43" s="47"/>
      <c r="I43" s="27"/>
      <c r="J43" s="47"/>
      <c r="K43" s="341"/>
      <c r="L43" s="342"/>
      <c r="M43" s="44">
        <f t="shared" si="1"/>
        <v>0</v>
      </c>
    </row>
    <row r="44" spans="1:13">
      <c r="A44" s="323" t="s">
        <v>50</v>
      </c>
      <c r="B44" s="323"/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45"/>
    </row>
    <row r="45" spans="1:13">
      <c r="A45" s="300" t="s">
        <v>60</v>
      </c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>
      <c r="A46" s="300"/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 ht="15.75" thickBot="1">
      <c r="A47" s="303"/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5"/>
    </row>
    <row r="48" spans="1:13" ht="25.5">
      <c r="A48" s="331" t="s">
        <v>61</v>
      </c>
      <c r="B48" s="332"/>
      <c r="C48" s="332"/>
      <c r="D48" s="332"/>
      <c r="E48" s="332"/>
      <c r="F48" s="332"/>
      <c r="G48" s="332"/>
      <c r="H48" s="57" t="s">
        <v>62</v>
      </c>
      <c r="I48" s="58" t="s">
        <v>63</v>
      </c>
      <c r="J48" s="59" t="s">
        <v>64</v>
      </c>
      <c r="K48" s="335" t="s">
        <v>46</v>
      </c>
      <c r="L48" s="336"/>
      <c r="M48" s="60" t="s">
        <v>47</v>
      </c>
    </row>
    <row r="49" spans="1:13">
      <c r="A49" s="429" t="s">
        <v>194</v>
      </c>
      <c r="B49" s="430"/>
      <c r="C49" s="430"/>
      <c r="D49" s="430"/>
      <c r="E49" s="430"/>
      <c r="F49" s="430"/>
      <c r="G49" s="431"/>
      <c r="H49" s="123">
        <v>80000</v>
      </c>
      <c r="I49" s="124">
        <v>0.86</v>
      </c>
      <c r="J49" s="125">
        <v>90000</v>
      </c>
      <c r="K49" s="432">
        <v>2</v>
      </c>
      <c r="L49" s="433"/>
      <c r="M49" s="122">
        <f>IF(K49&gt;0,ROUND(J49/K49,0),0)</f>
        <v>45000</v>
      </c>
    </row>
    <row r="50" spans="1:13">
      <c r="A50" s="327" t="s">
        <v>66</v>
      </c>
      <c r="B50" s="328"/>
      <c r="C50" s="328"/>
      <c r="D50" s="328"/>
      <c r="E50" s="328"/>
      <c r="F50" s="328"/>
      <c r="G50" s="299"/>
      <c r="H50" s="40">
        <v>45000</v>
      </c>
      <c r="I50" s="41">
        <v>0.86</v>
      </c>
      <c r="J50" s="39">
        <f t="shared" ref="J50" si="2">+ROUND(H50*(1+I50),0)</f>
        <v>83700</v>
      </c>
      <c r="K50" s="329">
        <f>+K49</f>
        <v>2</v>
      </c>
      <c r="L50" s="330"/>
      <c r="M50" s="30">
        <f>IF(K50&gt;0,ROUND(J50/K50,0),0)</f>
        <v>41850</v>
      </c>
    </row>
    <row r="51" spans="1:13">
      <c r="A51" s="327"/>
      <c r="B51" s="328"/>
      <c r="C51" s="328"/>
      <c r="D51" s="328"/>
      <c r="E51" s="328"/>
      <c r="F51" s="328"/>
      <c r="G51" s="299"/>
      <c r="H51" s="40"/>
      <c r="I51" s="41"/>
      <c r="J51" s="39"/>
      <c r="K51" s="329"/>
      <c r="L51" s="330"/>
      <c r="M51" s="30"/>
    </row>
    <row r="52" spans="1:13">
      <c r="A52" s="339"/>
      <c r="B52" s="340"/>
      <c r="C52" s="340"/>
      <c r="D52" s="340"/>
      <c r="E52" s="340"/>
      <c r="F52" s="340"/>
      <c r="G52" s="340"/>
      <c r="H52" s="47"/>
      <c r="I52" s="27"/>
      <c r="J52" s="47"/>
      <c r="K52" s="341"/>
      <c r="L52" s="342"/>
      <c r="M52" s="48"/>
    </row>
    <row r="53" spans="1:13">
      <c r="A53" s="323" t="s">
        <v>50</v>
      </c>
      <c r="B53" s="323"/>
      <c r="C53" s="323"/>
      <c r="D53" s="323"/>
      <c r="E53" s="323"/>
      <c r="F53" s="323"/>
      <c r="G53" s="323"/>
      <c r="H53" s="323"/>
      <c r="I53" s="323"/>
      <c r="J53" s="323"/>
      <c r="K53" s="323"/>
      <c r="L53" s="323"/>
      <c r="M53" s="32">
        <f>+SUM(M49:M52)</f>
        <v>86850</v>
      </c>
    </row>
    <row r="54" spans="1:13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8"/>
    </row>
    <row r="55" spans="1:13">
      <c r="A55" s="344" t="s">
        <v>67</v>
      </c>
      <c r="B55" s="344"/>
      <c r="C55" s="344"/>
      <c r="D55" s="344"/>
      <c r="E55" s="344"/>
      <c r="F55" s="344"/>
      <c r="G55" s="344"/>
      <c r="H55" s="344"/>
      <c r="I55" s="344"/>
      <c r="J55" s="344"/>
      <c r="K55" s="344"/>
      <c r="L55" s="344"/>
      <c r="M55" s="49">
        <f>+M22+M35+M44+M53</f>
        <v>1829535</v>
      </c>
    </row>
    <row r="56" spans="1:13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</row>
    <row r="57" spans="1:13">
      <c r="A57" s="345" t="s">
        <v>68</v>
      </c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68">
        <f>ROUNDUP(M55,0)</f>
        <v>1829535</v>
      </c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25"/>
    </row>
    <row r="61" spans="1:13">
      <c r="A61" s="427" t="s">
        <v>7</v>
      </c>
      <c r="B61" s="427"/>
      <c r="C61" s="427"/>
      <c r="D61" s="427"/>
      <c r="E61" s="427"/>
      <c r="F61" s="187"/>
      <c r="G61" s="366" t="s">
        <v>143</v>
      </c>
      <c r="H61" s="366"/>
      <c r="I61" s="366"/>
      <c r="J61" s="366"/>
      <c r="K61" s="366"/>
      <c r="L61" s="366"/>
      <c r="M61" s="25"/>
    </row>
    <row r="62" spans="1:13">
      <c r="A62" s="188" t="s">
        <v>8</v>
      </c>
      <c r="B62" s="426" t="s">
        <v>70</v>
      </c>
      <c r="C62" s="426"/>
      <c r="D62" s="426"/>
      <c r="E62" s="426"/>
      <c r="F62" s="186"/>
      <c r="G62" s="371" t="s">
        <v>8</v>
      </c>
      <c r="H62" s="371"/>
      <c r="I62" s="371" t="s">
        <v>41</v>
      </c>
      <c r="J62" s="371"/>
      <c r="K62" s="371"/>
      <c r="L62" s="371"/>
      <c r="M62" s="25"/>
    </row>
    <row r="63" spans="1:13">
      <c r="A63" s="426" t="s">
        <v>9</v>
      </c>
      <c r="B63" s="428" t="s">
        <v>0</v>
      </c>
      <c r="C63" s="428"/>
      <c r="D63" s="428"/>
      <c r="E63" s="428"/>
      <c r="F63" s="186"/>
      <c r="G63" s="411" t="s">
        <v>9</v>
      </c>
      <c r="H63" s="412"/>
      <c r="I63" s="415" t="s">
        <v>0</v>
      </c>
      <c r="J63" s="416"/>
      <c r="K63" s="416"/>
      <c r="L63" s="417"/>
      <c r="M63" s="25"/>
    </row>
    <row r="64" spans="1:13">
      <c r="A64" s="426"/>
      <c r="B64" s="428"/>
      <c r="C64" s="428"/>
      <c r="D64" s="428"/>
      <c r="E64" s="428"/>
      <c r="F64" s="186"/>
      <c r="G64" s="413"/>
      <c r="H64" s="414"/>
      <c r="I64" s="418"/>
      <c r="J64" s="419"/>
      <c r="K64" s="419"/>
      <c r="L64" s="420"/>
      <c r="M64" s="25"/>
    </row>
    <row r="65" spans="1:13">
      <c r="A65" s="54"/>
      <c r="B65" s="54"/>
      <c r="C65" s="54"/>
      <c r="D65" s="54"/>
      <c r="E65" s="54"/>
      <c r="F65" s="54"/>
      <c r="G65" s="363" t="s">
        <v>42</v>
      </c>
      <c r="H65" s="363"/>
      <c r="I65" s="363"/>
      <c r="J65" s="363"/>
      <c r="K65" s="363"/>
      <c r="L65" s="363"/>
      <c r="M65" s="25"/>
    </row>
  </sheetData>
  <mergeCells count="97">
    <mergeCell ref="K49:L49"/>
    <mergeCell ref="A50:G50"/>
    <mergeCell ref="I63:L64"/>
    <mergeCell ref="G65:L65"/>
    <mergeCell ref="A61:E61"/>
    <mergeCell ref="B62:E62"/>
    <mergeCell ref="A63:A64"/>
    <mergeCell ref="B63:E64"/>
    <mergeCell ref="G63:H64"/>
    <mergeCell ref="A57:L57"/>
    <mergeCell ref="G61:L61"/>
    <mergeCell ref="G62:H62"/>
    <mergeCell ref="I62:L62"/>
    <mergeCell ref="A51:G51"/>
    <mergeCell ref="K51:L51"/>
    <mergeCell ref="A52:G52"/>
    <mergeCell ref="K52:L52"/>
    <mergeCell ref="A53:L53"/>
    <mergeCell ref="A55:L55"/>
    <mergeCell ref="K50:L50"/>
    <mergeCell ref="A45:M47"/>
    <mergeCell ref="A39:G39"/>
    <mergeCell ref="K39:L39"/>
    <mergeCell ref="A40:G40"/>
    <mergeCell ref="K40:L40"/>
    <mergeCell ref="A41:G41"/>
    <mergeCell ref="K41:L41"/>
    <mergeCell ref="A42:G42"/>
    <mergeCell ref="K42:L42"/>
    <mergeCell ref="A43:G43"/>
    <mergeCell ref="K43:L43"/>
    <mergeCell ref="A44:L44"/>
    <mergeCell ref="A48:G48"/>
    <mergeCell ref="K48:L48"/>
    <mergeCell ref="A49:G49"/>
    <mergeCell ref="A36:M38"/>
    <mergeCell ref="A30:H30"/>
    <mergeCell ref="K30:L30"/>
    <mergeCell ref="A31:H31"/>
    <mergeCell ref="K31:L31"/>
    <mergeCell ref="A32:H32"/>
    <mergeCell ref="K32:L32"/>
    <mergeCell ref="A33:H33"/>
    <mergeCell ref="K33:L33"/>
    <mergeCell ref="A34:H34"/>
    <mergeCell ref="K34:L34"/>
    <mergeCell ref="A35:L35"/>
    <mergeCell ref="A28:H28"/>
    <mergeCell ref="K28:L28"/>
    <mergeCell ref="A29:H29"/>
    <mergeCell ref="K29:L29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  <mergeCell ref="D5:H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D696A-E269-4861-80AF-2193F81F695C}">
  <dimension ref="A3:M64"/>
  <sheetViews>
    <sheetView topLeftCell="A37" workbookViewId="0">
      <selection activeCell="K70" sqref="K70"/>
    </sheetView>
  </sheetViews>
  <sheetFormatPr baseColWidth="10" defaultRowHeight="15"/>
  <sheetData>
    <row r="3" spans="1:13" ht="16.5">
      <c r="A3" s="351" t="s">
        <v>0</v>
      </c>
      <c r="B3" s="351"/>
      <c r="C3" s="351"/>
      <c r="D3" s="354" t="s">
        <v>69</v>
      </c>
      <c r="E3" s="354"/>
      <c r="F3" s="354"/>
      <c r="G3" s="354"/>
      <c r="H3" s="354"/>
      <c r="I3" s="355"/>
      <c r="J3" s="355"/>
      <c r="K3" s="355"/>
      <c r="L3" s="355"/>
      <c r="M3" s="355"/>
    </row>
    <row r="4" spans="1:13" ht="16.5" customHeight="1">
      <c r="A4" s="351"/>
      <c r="B4" s="351"/>
      <c r="C4" s="351"/>
      <c r="D4" s="401" t="s">
        <v>179</v>
      </c>
      <c r="E4" s="402"/>
      <c r="F4" s="402"/>
      <c r="G4" s="402"/>
      <c r="H4" s="403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4"/>
      <c r="E5" s="405"/>
      <c r="F5" s="405"/>
      <c r="G5" s="405"/>
      <c r="H5" s="406"/>
      <c r="I5" s="355"/>
      <c r="J5" s="355"/>
      <c r="K5" s="355"/>
      <c r="L5" s="355"/>
      <c r="M5" s="355"/>
    </row>
    <row r="6" spans="1:13" ht="16.5" customHeight="1">
      <c r="A6" s="352"/>
      <c r="B6" s="353"/>
      <c r="C6" s="353"/>
      <c r="D6" s="407"/>
      <c r="E6" s="408"/>
      <c r="F6" s="408"/>
      <c r="G6" s="408"/>
      <c r="H6" s="409"/>
      <c r="I6" s="355"/>
      <c r="J6" s="355"/>
      <c r="K6" s="355"/>
      <c r="L6" s="355"/>
      <c r="M6" s="35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6.5">
      <c r="A8" s="311" t="s">
        <v>1</v>
      </c>
      <c r="B8" s="311"/>
      <c r="C8" s="356" t="s">
        <v>70</v>
      </c>
      <c r="D8" s="356"/>
      <c r="E8" s="356"/>
      <c r="F8" s="311" t="s">
        <v>3</v>
      </c>
      <c r="G8" s="311"/>
      <c r="H8" s="357"/>
      <c r="I8" s="358"/>
      <c r="J8" s="359"/>
      <c r="K8" s="67" t="s">
        <v>38</v>
      </c>
      <c r="L8" s="360">
        <v>45274</v>
      </c>
      <c r="M8" s="360"/>
    </row>
    <row r="9" spans="1:13" ht="16.5">
      <c r="A9" s="311" t="s">
        <v>2</v>
      </c>
      <c r="B9" s="311"/>
      <c r="C9" s="66" t="s">
        <v>36</v>
      </c>
      <c r="D9" s="66"/>
      <c r="E9" s="65"/>
      <c r="F9" s="311" t="s">
        <v>37</v>
      </c>
      <c r="G9" s="311"/>
      <c r="H9" s="286" t="s">
        <v>178</v>
      </c>
      <c r="I9" s="287"/>
      <c r="J9" s="287"/>
      <c r="K9" s="66"/>
      <c r="L9" s="288"/>
      <c r="M9" s="288"/>
    </row>
    <row r="10" spans="1:13" ht="16.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ht="16.5">
      <c r="A11" s="346" t="s">
        <v>4</v>
      </c>
      <c r="B11" s="346"/>
      <c r="C11" s="290" t="s">
        <v>161</v>
      </c>
      <c r="D11" s="290"/>
      <c r="E11" s="290"/>
      <c r="F11" s="290"/>
      <c r="G11" s="290"/>
      <c r="H11" s="290"/>
      <c r="I11" s="290"/>
      <c r="J11" s="346" t="s">
        <v>5</v>
      </c>
      <c r="K11" s="346"/>
      <c r="L11" s="289" t="s">
        <v>13</v>
      </c>
      <c r="M11" s="289"/>
    </row>
    <row r="12" spans="1:13" ht="16.5">
      <c r="A12" s="364" t="s">
        <v>10</v>
      </c>
      <c r="B12" s="364"/>
      <c r="C12" s="365" t="s">
        <v>169</v>
      </c>
      <c r="D12" s="365"/>
      <c r="E12" s="365"/>
      <c r="F12" s="365"/>
      <c r="G12" s="365"/>
      <c r="H12" s="365"/>
      <c r="I12" s="365"/>
      <c r="J12" s="365"/>
      <c r="K12" s="365"/>
      <c r="L12" s="365"/>
      <c r="M12" s="365"/>
    </row>
    <row r="13" spans="1:13">
      <c r="A13" s="300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  <c r="M13" s="302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 ht="15.75" thickBot="1">
      <c r="A15" s="303"/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5"/>
    </row>
    <row r="16" spans="1:13">
      <c r="A16" s="306" t="s">
        <v>11</v>
      </c>
      <c r="B16" s="307"/>
      <c r="C16" s="307"/>
      <c r="D16" s="307"/>
      <c r="E16" s="308"/>
      <c r="F16" s="296" t="s">
        <v>43</v>
      </c>
      <c r="G16" s="307"/>
      <c r="H16" s="309" t="s">
        <v>44</v>
      </c>
      <c r="I16" s="310"/>
      <c r="J16" s="63" t="s">
        <v>45</v>
      </c>
      <c r="K16" s="296" t="s">
        <v>46</v>
      </c>
      <c r="L16" s="297"/>
      <c r="M16" s="64" t="s">
        <v>47</v>
      </c>
    </row>
    <row r="17" spans="1:13">
      <c r="A17" s="291" t="s">
        <v>48</v>
      </c>
      <c r="B17" s="292"/>
      <c r="C17" s="292"/>
      <c r="D17" s="292"/>
      <c r="E17" s="293"/>
      <c r="F17" s="294"/>
      <c r="G17" s="295"/>
      <c r="H17" s="294"/>
      <c r="I17" s="295"/>
      <c r="J17" s="31">
        <v>0.1</v>
      </c>
      <c r="K17" s="298"/>
      <c r="L17" s="299"/>
      <c r="M17" s="30">
        <f>+J17*M52</f>
        <v>204.60000000000002</v>
      </c>
    </row>
    <row r="18" spans="1:13">
      <c r="A18" s="291"/>
      <c r="B18" s="292"/>
      <c r="C18" s="292"/>
      <c r="D18" s="292"/>
      <c r="E18" s="293"/>
      <c r="F18" s="294"/>
      <c r="G18" s="295"/>
      <c r="H18" s="312"/>
      <c r="I18" s="293"/>
      <c r="J18" s="32"/>
      <c r="K18" s="284"/>
      <c r="L18" s="285"/>
      <c r="M18" s="30"/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324"/>
      <c r="B20" s="325"/>
      <c r="C20" s="325"/>
      <c r="D20" s="325"/>
      <c r="E20" s="326"/>
      <c r="F20" s="319"/>
      <c r="G20" s="320"/>
      <c r="H20" s="319"/>
      <c r="I20" s="320"/>
      <c r="J20" s="43"/>
      <c r="K20" s="321"/>
      <c r="L20" s="322"/>
      <c r="M20" s="44"/>
    </row>
    <row r="21" spans="1:13">
      <c r="A21" s="323" t="s">
        <v>50</v>
      </c>
      <c r="B21" s="323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45">
        <f>+SUM(M17:M20)</f>
        <v>204.60000000000002</v>
      </c>
    </row>
    <row r="22" spans="1:13">
      <c r="A22" s="300" t="s">
        <v>51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2"/>
    </row>
    <row r="23" spans="1:13">
      <c r="A23" s="300"/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 ht="15.75" thickBot="1">
      <c r="A24" s="303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5"/>
    </row>
    <row r="25" spans="1:13">
      <c r="A25" s="306" t="s">
        <v>11</v>
      </c>
      <c r="B25" s="318"/>
      <c r="C25" s="318"/>
      <c r="D25" s="318"/>
      <c r="E25" s="318"/>
      <c r="F25" s="318"/>
      <c r="G25" s="318"/>
      <c r="H25" s="297"/>
      <c r="I25" s="62" t="s">
        <v>5</v>
      </c>
      <c r="J25" s="63" t="s">
        <v>12</v>
      </c>
      <c r="K25" s="296" t="s">
        <v>52</v>
      </c>
      <c r="L25" s="297"/>
      <c r="M25" s="64" t="s">
        <v>47</v>
      </c>
    </row>
    <row r="26" spans="1:13">
      <c r="A26" s="313" t="s">
        <v>223</v>
      </c>
      <c r="B26" s="314"/>
      <c r="C26" s="314"/>
      <c r="D26" s="314"/>
      <c r="E26" s="314"/>
      <c r="F26" s="314"/>
      <c r="G26" s="314"/>
      <c r="H26" s="315"/>
      <c r="I26" s="29" t="s">
        <v>13</v>
      </c>
      <c r="J26" s="33">
        <v>1</v>
      </c>
      <c r="K26" s="316">
        <v>5900</v>
      </c>
      <c r="L26" s="317"/>
      <c r="M26" s="30">
        <f>J26*K26</f>
        <v>5900</v>
      </c>
    </row>
    <row r="27" spans="1:13">
      <c r="A27" s="313"/>
      <c r="B27" s="314"/>
      <c r="C27" s="314"/>
      <c r="D27" s="314"/>
      <c r="E27" s="314"/>
      <c r="F27" s="314"/>
      <c r="G27" s="314"/>
      <c r="H27" s="315"/>
      <c r="I27" s="29"/>
      <c r="J27" s="35"/>
      <c r="K27" s="316"/>
      <c r="L27" s="317"/>
      <c r="M27" s="30">
        <f t="shared" ref="M27:M28" si="0">J27*K27</f>
        <v>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>
        <f t="shared" si="0"/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23" t="s">
        <v>50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">
        <f>+SUM(M26:M33)</f>
        <v>5900</v>
      </c>
    </row>
    <row r="35" spans="1:13">
      <c r="A35" s="300" t="s">
        <v>54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 ht="15.75" thickBot="1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</row>
    <row r="38" spans="1:13">
      <c r="A38" s="331" t="s">
        <v>55</v>
      </c>
      <c r="B38" s="332"/>
      <c r="C38" s="332"/>
      <c r="D38" s="332"/>
      <c r="E38" s="332"/>
      <c r="F38" s="332"/>
      <c r="G38" s="332"/>
      <c r="H38" s="57" t="s">
        <v>56</v>
      </c>
      <c r="I38" s="56" t="s">
        <v>57</v>
      </c>
      <c r="J38" s="57" t="s">
        <v>58</v>
      </c>
      <c r="K38" s="333" t="s">
        <v>59</v>
      </c>
      <c r="L38" s="334"/>
      <c r="M38" s="61" t="s">
        <v>47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373"/>
      <c r="L39" s="374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f t="shared" ref="M41:M42" si="1">IF(K41&gt;0,ROUND(J41*K41,0),0)</f>
        <v>0</v>
      </c>
    </row>
    <row r="42" spans="1:13">
      <c r="A42" s="339"/>
      <c r="B42" s="340"/>
      <c r="C42" s="340"/>
      <c r="D42" s="340"/>
      <c r="E42" s="340"/>
      <c r="F42" s="340"/>
      <c r="G42" s="340"/>
      <c r="H42" s="47"/>
      <c r="I42" s="27"/>
      <c r="J42" s="47"/>
      <c r="K42" s="341"/>
      <c r="L42" s="342"/>
      <c r="M42" s="44">
        <f t="shared" si="1"/>
        <v>0</v>
      </c>
    </row>
    <row r="43" spans="1:13">
      <c r="A43" s="323" t="s">
        <v>50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45"/>
    </row>
    <row r="44" spans="1:13">
      <c r="A44" s="300" t="s">
        <v>60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 ht="15.75" thickBot="1">
      <c r="A46" s="303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5"/>
    </row>
    <row r="47" spans="1:13" ht="25.5">
      <c r="A47" s="331" t="s">
        <v>61</v>
      </c>
      <c r="B47" s="332"/>
      <c r="C47" s="332"/>
      <c r="D47" s="332"/>
      <c r="E47" s="332"/>
      <c r="F47" s="332"/>
      <c r="G47" s="332"/>
      <c r="H47" s="57" t="s">
        <v>62</v>
      </c>
      <c r="I47" s="58" t="s">
        <v>63</v>
      </c>
      <c r="J47" s="59" t="s">
        <v>64</v>
      </c>
      <c r="K47" s="335" t="s">
        <v>46</v>
      </c>
      <c r="L47" s="336"/>
      <c r="M47" s="60" t="s">
        <v>47</v>
      </c>
    </row>
    <row r="48" spans="1:13">
      <c r="A48" s="327" t="s">
        <v>65</v>
      </c>
      <c r="B48" s="328"/>
      <c r="C48" s="328"/>
      <c r="D48" s="328"/>
      <c r="E48" s="328"/>
      <c r="F48" s="328"/>
      <c r="G48" s="299"/>
      <c r="H48" s="40">
        <v>65000</v>
      </c>
      <c r="I48" s="41">
        <v>0.86</v>
      </c>
      <c r="J48" s="39">
        <f>+ROUND(H48*(1+I48),0)</f>
        <v>120900</v>
      </c>
      <c r="K48" s="329">
        <v>100</v>
      </c>
      <c r="L48" s="330"/>
      <c r="M48" s="30">
        <f>IF(K48&gt;0,ROUND(J48/K48,0),0)</f>
        <v>1209</v>
      </c>
    </row>
    <row r="49" spans="1:13">
      <c r="A49" s="327" t="s">
        <v>66</v>
      </c>
      <c r="B49" s="328"/>
      <c r="C49" s="328"/>
      <c r="D49" s="328"/>
      <c r="E49" s="328"/>
      <c r="F49" s="328"/>
      <c r="G49" s="299"/>
      <c r="H49" s="40">
        <v>45000</v>
      </c>
      <c r="I49" s="41">
        <v>0.86</v>
      </c>
      <c r="J49" s="39">
        <f t="shared" ref="J49" si="2">+ROUND(H49*(1+I49),0)</f>
        <v>83700</v>
      </c>
      <c r="K49" s="329">
        <v>100</v>
      </c>
      <c r="L49" s="330"/>
      <c r="M49" s="30">
        <f>IF(K49&gt;0,ROUND(J49/K49,0),0)</f>
        <v>837</v>
      </c>
    </row>
    <row r="50" spans="1:13">
      <c r="A50" s="327"/>
      <c r="B50" s="328"/>
      <c r="C50" s="328"/>
      <c r="D50" s="328"/>
      <c r="E50" s="328"/>
      <c r="F50" s="328"/>
      <c r="G50" s="299"/>
      <c r="H50" s="40"/>
      <c r="I50" s="41"/>
      <c r="J50" s="39"/>
      <c r="K50" s="329"/>
      <c r="L50" s="330"/>
      <c r="M50" s="30"/>
    </row>
    <row r="51" spans="1:13">
      <c r="A51" s="339"/>
      <c r="B51" s="340"/>
      <c r="C51" s="340"/>
      <c r="D51" s="340"/>
      <c r="E51" s="340"/>
      <c r="F51" s="340"/>
      <c r="G51" s="340"/>
      <c r="H51" s="47"/>
      <c r="I51" s="27"/>
      <c r="J51" s="47"/>
      <c r="K51" s="341"/>
      <c r="L51" s="342"/>
      <c r="M51" s="48"/>
    </row>
    <row r="52" spans="1:13">
      <c r="A52" s="323" t="s">
        <v>50</v>
      </c>
      <c r="B52" s="323"/>
      <c r="C52" s="323"/>
      <c r="D52" s="323"/>
      <c r="E52" s="323"/>
      <c r="F52" s="323"/>
      <c r="G52" s="323"/>
      <c r="H52" s="323"/>
      <c r="I52" s="323"/>
      <c r="J52" s="323"/>
      <c r="K52" s="323"/>
      <c r="L52" s="323"/>
      <c r="M52" s="32">
        <f>+SUM(M48:M51)</f>
        <v>2046</v>
      </c>
    </row>
    <row r="53" spans="1:13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8"/>
    </row>
    <row r="54" spans="1:13">
      <c r="A54" s="344" t="s">
        <v>67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49">
        <f>+M21+M34+M43+M52</f>
        <v>8150.6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5" t="s">
        <v>68</v>
      </c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68">
        <f>ROUNDUP(M54,0)</f>
        <v>8151</v>
      </c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25"/>
    </row>
    <row r="60" spans="1:13">
      <c r="A60" s="427" t="s">
        <v>7</v>
      </c>
      <c r="B60" s="427"/>
      <c r="C60" s="427"/>
      <c r="D60" s="427"/>
      <c r="E60" s="427"/>
      <c r="F60" s="187"/>
      <c r="G60" s="366" t="s">
        <v>143</v>
      </c>
      <c r="H60" s="366"/>
      <c r="I60" s="366"/>
      <c r="J60" s="366"/>
      <c r="K60" s="366"/>
      <c r="L60" s="366"/>
      <c r="M60" s="25"/>
    </row>
    <row r="61" spans="1:13">
      <c r="A61" s="188" t="s">
        <v>8</v>
      </c>
      <c r="B61" s="426" t="s">
        <v>70</v>
      </c>
      <c r="C61" s="426"/>
      <c r="D61" s="426"/>
      <c r="E61" s="426"/>
      <c r="F61" s="186"/>
      <c r="G61" s="371" t="s">
        <v>8</v>
      </c>
      <c r="H61" s="371"/>
      <c r="I61" s="371" t="s">
        <v>41</v>
      </c>
      <c r="J61" s="371"/>
      <c r="K61" s="371"/>
      <c r="L61" s="371"/>
      <c r="M61" s="25"/>
    </row>
    <row r="62" spans="1:13">
      <c r="A62" s="426" t="s">
        <v>9</v>
      </c>
      <c r="B62" s="428" t="s">
        <v>0</v>
      </c>
      <c r="C62" s="428"/>
      <c r="D62" s="428"/>
      <c r="E62" s="428"/>
      <c r="F62" s="186"/>
      <c r="G62" s="411" t="s">
        <v>9</v>
      </c>
      <c r="H62" s="412"/>
      <c r="I62" s="415" t="s">
        <v>0</v>
      </c>
      <c r="J62" s="416"/>
      <c r="K62" s="416"/>
      <c r="L62" s="417"/>
      <c r="M62" s="25"/>
    </row>
    <row r="63" spans="1:13">
      <c r="A63" s="426"/>
      <c r="B63" s="428"/>
      <c r="C63" s="428"/>
      <c r="D63" s="428"/>
      <c r="E63" s="428"/>
      <c r="F63" s="186"/>
      <c r="G63" s="413"/>
      <c r="H63" s="414"/>
      <c r="I63" s="418"/>
      <c r="J63" s="419"/>
      <c r="K63" s="419"/>
      <c r="L63" s="420"/>
      <c r="M63" s="25"/>
    </row>
    <row r="64" spans="1:13">
      <c r="A64" s="54"/>
      <c r="B64" s="54"/>
      <c r="C64" s="54"/>
      <c r="D64" s="54"/>
      <c r="E64" s="54"/>
      <c r="F64" s="54"/>
      <c r="G64" s="363" t="s">
        <v>42</v>
      </c>
      <c r="H64" s="363"/>
      <c r="I64" s="363"/>
      <c r="J64" s="363"/>
      <c r="K64" s="363"/>
      <c r="L64" s="363"/>
      <c r="M64" s="25"/>
    </row>
  </sheetData>
  <mergeCells count="97">
    <mergeCell ref="K48:L48"/>
    <mergeCell ref="A49:G49"/>
    <mergeCell ref="I62:L63"/>
    <mergeCell ref="G64:L64"/>
    <mergeCell ref="A60:E60"/>
    <mergeCell ref="B61:E61"/>
    <mergeCell ref="A62:A63"/>
    <mergeCell ref="B62:E63"/>
    <mergeCell ref="G62:H63"/>
    <mergeCell ref="A56:L56"/>
    <mergeCell ref="G60:L60"/>
    <mergeCell ref="G61:H61"/>
    <mergeCell ref="I61:L61"/>
    <mergeCell ref="A50:G50"/>
    <mergeCell ref="K50:L50"/>
    <mergeCell ref="A51:G51"/>
    <mergeCell ref="K51:L51"/>
    <mergeCell ref="A52:L52"/>
    <mergeCell ref="A54:L54"/>
    <mergeCell ref="K49:L49"/>
    <mergeCell ref="A44:M46"/>
    <mergeCell ref="A38:G38"/>
    <mergeCell ref="K38:L38"/>
    <mergeCell ref="A39:G39"/>
    <mergeCell ref="K39:L39"/>
    <mergeCell ref="A40:G40"/>
    <mergeCell ref="K40:L40"/>
    <mergeCell ref="A41:G41"/>
    <mergeCell ref="K41:L41"/>
    <mergeCell ref="A42:G42"/>
    <mergeCell ref="K42:L42"/>
    <mergeCell ref="A43:L43"/>
    <mergeCell ref="A47:G47"/>
    <mergeCell ref="K47:L47"/>
    <mergeCell ref="A48:G48"/>
    <mergeCell ref="A35:M37"/>
    <mergeCell ref="A30:H30"/>
    <mergeCell ref="K30:L30"/>
    <mergeCell ref="A31:H31"/>
    <mergeCell ref="K31:L31"/>
    <mergeCell ref="A32:H32"/>
    <mergeCell ref="K32:L32"/>
    <mergeCell ref="A33:H33"/>
    <mergeCell ref="K33:L33"/>
    <mergeCell ref="A34:L34"/>
    <mergeCell ref="A27:H27"/>
    <mergeCell ref="K27:L27"/>
    <mergeCell ref="A28:H28"/>
    <mergeCell ref="K28:L28"/>
    <mergeCell ref="A29:H29"/>
    <mergeCell ref="K29:L29"/>
    <mergeCell ref="A21:L21"/>
    <mergeCell ref="A22:M24"/>
    <mergeCell ref="A25:H25"/>
    <mergeCell ref="K25:L25"/>
    <mergeCell ref="A26:H26"/>
    <mergeCell ref="K26:L26"/>
    <mergeCell ref="A19:E19"/>
    <mergeCell ref="F19:G19"/>
    <mergeCell ref="H19:I19"/>
    <mergeCell ref="K19:L19"/>
    <mergeCell ref="A20:E20"/>
    <mergeCell ref="F20:G20"/>
    <mergeCell ref="H20:I20"/>
    <mergeCell ref="K20:L20"/>
    <mergeCell ref="A17:E17"/>
    <mergeCell ref="F17:G17"/>
    <mergeCell ref="H17:I17"/>
    <mergeCell ref="K17:L17"/>
    <mergeCell ref="A18:E18"/>
    <mergeCell ref="F18:G18"/>
    <mergeCell ref="H18:I18"/>
    <mergeCell ref="K18:L18"/>
    <mergeCell ref="A12:B12"/>
    <mergeCell ref="C12:M12"/>
    <mergeCell ref="A13:M15"/>
    <mergeCell ref="A16:E16"/>
    <mergeCell ref="F16:G16"/>
    <mergeCell ref="H16:I16"/>
    <mergeCell ref="K16:L16"/>
    <mergeCell ref="A9:B9"/>
    <mergeCell ref="F9:G9"/>
    <mergeCell ref="H9:J9"/>
    <mergeCell ref="L9:M9"/>
    <mergeCell ref="A11:B11"/>
    <mergeCell ref="C11:I11"/>
    <mergeCell ref="J11:K11"/>
    <mergeCell ref="L11:M11"/>
    <mergeCell ref="A3:C6"/>
    <mergeCell ref="D3:H3"/>
    <mergeCell ref="I3:M6"/>
    <mergeCell ref="A8:B8"/>
    <mergeCell ref="C8:E8"/>
    <mergeCell ref="F8:G8"/>
    <mergeCell ref="H8:J8"/>
    <mergeCell ref="L8:M8"/>
    <mergeCell ref="D4:H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8B0C-FCD9-4B7A-B7EE-CF38BA17C21D}">
  <dimension ref="A4:M64"/>
  <sheetViews>
    <sheetView topLeftCell="A46" workbookViewId="0">
      <selection activeCell="L77" sqref="L77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156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13</v>
      </c>
      <c r="M12" s="289"/>
    </row>
    <row r="13" spans="1:13" ht="16.5">
      <c r="A13" s="364" t="s">
        <v>10</v>
      </c>
      <c r="B13" s="364"/>
      <c r="C13" s="365" t="s">
        <v>170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+J18*M52</f>
        <v>8184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8184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224</v>
      </c>
      <c r="B27" s="314"/>
      <c r="C27" s="314"/>
      <c r="D27" s="314"/>
      <c r="E27" s="314"/>
      <c r="F27" s="314"/>
      <c r="G27" s="314"/>
      <c r="H27" s="315"/>
      <c r="I27" s="29" t="s">
        <v>13</v>
      </c>
      <c r="J27" s="33">
        <v>1</v>
      </c>
      <c r="K27" s="316">
        <v>75500</v>
      </c>
      <c r="L27" s="317"/>
      <c r="M27" s="30">
        <f>J27*K27</f>
        <v>75500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4"/>
      <c r="K28" s="316"/>
      <c r="L28" s="317"/>
      <c r="M28" s="30">
        <f t="shared" ref="M28" si="0">J28*K28</f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23" t="s">
        <v>50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">
        <f>+SUM(M27:M33)</f>
        <v>75500</v>
      </c>
    </row>
    <row r="35" spans="1:13">
      <c r="A35" s="300" t="s">
        <v>54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 ht="15.75" thickBot="1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</row>
    <row r="38" spans="1:13">
      <c r="A38" s="331" t="s">
        <v>55</v>
      </c>
      <c r="B38" s="332"/>
      <c r="C38" s="332"/>
      <c r="D38" s="332"/>
      <c r="E38" s="332"/>
      <c r="F38" s="332"/>
      <c r="G38" s="332"/>
      <c r="H38" s="57" t="s">
        <v>56</v>
      </c>
      <c r="I38" s="56" t="s">
        <v>57</v>
      </c>
      <c r="J38" s="57" t="s">
        <v>58</v>
      </c>
      <c r="K38" s="333" t="s">
        <v>59</v>
      </c>
      <c r="L38" s="334"/>
      <c r="M38" s="61" t="s">
        <v>47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373"/>
      <c r="L39" s="374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f t="shared" ref="M41:M42" si="1">IF(K41&gt;0,ROUND(J41*K41,0),0)</f>
        <v>0</v>
      </c>
    </row>
    <row r="42" spans="1:13">
      <c r="A42" s="339"/>
      <c r="B42" s="340"/>
      <c r="C42" s="340"/>
      <c r="D42" s="340"/>
      <c r="E42" s="340"/>
      <c r="F42" s="340"/>
      <c r="G42" s="340"/>
      <c r="H42" s="47"/>
      <c r="I42" s="27"/>
      <c r="J42" s="47"/>
      <c r="K42" s="341"/>
      <c r="L42" s="342"/>
      <c r="M42" s="44">
        <f t="shared" si="1"/>
        <v>0</v>
      </c>
    </row>
    <row r="43" spans="1:13">
      <c r="A43" s="323" t="s">
        <v>50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45"/>
    </row>
    <row r="44" spans="1:13">
      <c r="A44" s="300" t="s">
        <v>60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 ht="15.75" thickBot="1">
      <c r="A46" s="303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5"/>
    </row>
    <row r="47" spans="1:13" ht="25.5">
      <c r="A47" s="331" t="s">
        <v>61</v>
      </c>
      <c r="B47" s="332"/>
      <c r="C47" s="332"/>
      <c r="D47" s="332"/>
      <c r="E47" s="332"/>
      <c r="F47" s="332"/>
      <c r="G47" s="332"/>
      <c r="H47" s="57" t="s">
        <v>62</v>
      </c>
      <c r="I47" s="58" t="s">
        <v>63</v>
      </c>
      <c r="J47" s="59" t="s">
        <v>64</v>
      </c>
      <c r="K47" s="335" t="s">
        <v>46</v>
      </c>
      <c r="L47" s="336"/>
      <c r="M47" s="60" t="s">
        <v>47</v>
      </c>
    </row>
    <row r="48" spans="1:13">
      <c r="A48" s="327" t="s">
        <v>65</v>
      </c>
      <c r="B48" s="328"/>
      <c r="C48" s="328"/>
      <c r="D48" s="328"/>
      <c r="E48" s="328"/>
      <c r="F48" s="328"/>
      <c r="G48" s="299"/>
      <c r="H48" s="40">
        <v>65000</v>
      </c>
      <c r="I48" s="41">
        <v>0.86</v>
      </c>
      <c r="J48" s="39">
        <f>+ROUND(H48*(1+I48),0)</f>
        <v>120900</v>
      </c>
      <c r="K48" s="329">
        <v>2.5</v>
      </c>
      <c r="L48" s="330"/>
      <c r="M48" s="30">
        <f>IF(K48&gt;0,ROUND(J48/K48,0),0)</f>
        <v>48360</v>
      </c>
    </row>
    <row r="49" spans="1:13">
      <c r="A49" s="327" t="s">
        <v>66</v>
      </c>
      <c r="B49" s="328"/>
      <c r="C49" s="328"/>
      <c r="D49" s="328"/>
      <c r="E49" s="328"/>
      <c r="F49" s="328"/>
      <c r="G49" s="299"/>
      <c r="H49" s="40">
        <v>45000</v>
      </c>
      <c r="I49" s="41">
        <v>0.86</v>
      </c>
      <c r="J49" s="39">
        <f t="shared" ref="J49" si="2">+ROUND(H49*(1+I49),0)</f>
        <v>83700</v>
      </c>
      <c r="K49" s="329">
        <v>2.5</v>
      </c>
      <c r="L49" s="330"/>
      <c r="M49" s="30">
        <f>IF(K49&gt;0,ROUND(J49/K49,0),0)</f>
        <v>33480</v>
      </c>
    </row>
    <row r="50" spans="1:13">
      <c r="A50" s="327"/>
      <c r="B50" s="328"/>
      <c r="C50" s="328"/>
      <c r="D50" s="328"/>
      <c r="E50" s="328"/>
      <c r="F50" s="328"/>
      <c r="G50" s="299"/>
      <c r="H50" s="40"/>
      <c r="I50" s="41"/>
      <c r="J50" s="39"/>
      <c r="K50" s="329"/>
      <c r="L50" s="330"/>
      <c r="M50" s="30"/>
    </row>
    <row r="51" spans="1:13">
      <c r="A51" s="339"/>
      <c r="B51" s="340"/>
      <c r="C51" s="340"/>
      <c r="D51" s="340"/>
      <c r="E51" s="340"/>
      <c r="F51" s="340"/>
      <c r="G51" s="340"/>
      <c r="H51" s="47"/>
      <c r="I51" s="27"/>
      <c r="J51" s="47"/>
      <c r="K51" s="341"/>
      <c r="L51" s="342"/>
      <c r="M51" s="48"/>
    </row>
    <row r="52" spans="1:13">
      <c r="A52" s="323" t="s">
        <v>50</v>
      </c>
      <c r="B52" s="323"/>
      <c r="C52" s="323"/>
      <c r="D52" s="323"/>
      <c r="E52" s="323"/>
      <c r="F52" s="323"/>
      <c r="G52" s="323"/>
      <c r="H52" s="323"/>
      <c r="I52" s="323"/>
      <c r="J52" s="323"/>
      <c r="K52" s="323"/>
      <c r="L52" s="323"/>
      <c r="M52" s="32">
        <f>+SUM(M48:M51)</f>
        <v>81840</v>
      </c>
    </row>
    <row r="53" spans="1:13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8"/>
    </row>
    <row r="54" spans="1:13">
      <c r="A54" s="344" t="s">
        <v>67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49">
        <f>+M22+M34+M43+M52</f>
        <v>165524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5" t="s">
        <v>68</v>
      </c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68">
        <f>ROUNDUP(M54,0)</f>
        <v>165524</v>
      </c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25"/>
    </row>
    <row r="60" spans="1:13">
      <c r="A60" s="427" t="s">
        <v>7</v>
      </c>
      <c r="B60" s="427"/>
      <c r="C60" s="427"/>
      <c r="D60" s="427"/>
      <c r="E60" s="427"/>
      <c r="F60" s="187"/>
      <c r="G60" s="366" t="s">
        <v>143</v>
      </c>
      <c r="H60" s="366"/>
      <c r="I60" s="366"/>
      <c r="J60" s="366"/>
      <c r="K60" s="366"/>
      <c r="L60" s="366"/>
      <c r="M60" s="25"/>
    </row>
    <row r="61" spans="1:13">
      <c r="A61" s="188" t="s">
        <v>8</v>
      </c>
      <c r="B61" s="426" t="s">
        <v>70</v>
      </c>
      <c r="C61" s="426"/>
      <c r="D61" s="426"/>
      <c r="E61" s="426"/>
      <c r="F61" s="186"/>
      <c r="G61" s="371" t="s">
        <v>8</v>
      </c>
      <c r="H61" s="371"/>
      <c r="I61" s="371" t="s">
        <v>41</v>
      </c>
      <c r="J61" s="371"/>
      <c r="K61" s="371"/>
      <c r="L61" s="371"/>
      <c r="M61" s="25"/>
    </row>
    <row r="62" spans="1:13">
      <c r="A62" s="426" t="s">
        <v>9</v>
      </c>
      <c r="B62" s="428" t="s">
        <v>0</v>
      </c>
      <c r="C62" s="428"/>
      <c r="D62" s="428"/>
      <c r="E62" s="428"/>
      <c r="F62" s="186"/>
      <c r="G62" s="411" t="s">
        <v>9</v>
      </c>
      <c r="H62" s="412"/>
      <c r="I62" s="415" t="s">
        <v>0</v>
      </c>
      <c r="J62" s="416"/>
      <c r="K62" s="416"/>
      <c r="L62" s="417"/>
      <c r="M62" s="25"/>
    </row>
    <row r="63" spans="1:13">
      <c r="A63" s="426"/>
      <c r="B63" s="428"/>
      <c r="C63" s="428"/>
      <c r="D63" s="428"/>
      <c r="E63" s="428"/>
      <c r="F63" s="186"/>
      <c r="G63" s="413"/>
      <c r="H63" s="414"/>
      <c r="I63" s="418"/>
      <c r="J63" s="419"/>
      <c r="K63" s="419"/>
      <c r="L63" s="420"/>
      <c r="M63" s="25"/>
    </row>
    <row r="64" spans="1:13">
      <c r="A64" s="54"/>
      <c r="B64" s="54"/>
      <c r="C64" s="54"/>
      <c r="D64" s="54"/>
      <c r="E64" s="54"/>
      <c r="F64" s="54"/>
      <c r="G64" s="363" t="s">
        <v>42</v>
      </c>
      <c r="H64" s="363"/>
      <c r="I64" s="363"/>
      <c r="J64" s="363"/>
      <c r="K64" s="363"/>
      <c r="L64" s="363"/>
      <c r="M64" s="25"/>
    </row>
  </sheetData>
  <mergeCells count="95">
    <mergeCell ref="K48:L48"/>
    <mergeCell ref="A49:G49"/>
    <mergeCell ref="I62:L63"/>
    <mergeCell ref="G64:L64"/>
    <mergeCell ref="A60:E60"/>
    <mergeCell ref="B61:E61"/>
    <mergeCell ref="A62:A63"/>
    <mergeCell ref="B62:E63"/>
    <mergeCell ref="G62:H63"/>
    <mergeCell ref="A56:L56"/>
    <mergeCell ref="G60:L60"/>
    <mergeCell ref="G61:H61"/>
    <mergeCell ref="I61:L61"/>
    <mergeCell ref="A50:G50"/>
    <mergeCell ref="K50:L50"/>
    <mergeCell ref="A51:G51"/>
    <mergeCell ref="K51:L51"/>
    <mergeCell ref="A52:L52"/>
    <mergeCell ref="A54:L54"/>
    <mergeCell ref="K49:L49"/>
    <mergeCell ref="A44:M46"/>
    <mergeCell ref="A38:G38"/>
    <mergeCell ref="K38:L38"/>
    <mergeCell ref="A39:G39"/>
    <mergeCell ref="K39:L39"/>
    <mergeCell ref="A40:G40"/>
    <mergeCell ref="K40:L40"/>
    <mergeCell ref="A41:G41"/>
    <mergeCell ref="K41:L41"/>
    <mergeCell ref="A42:G42"/>
    <mergeCell ref="K42:L42"/>
    <mergeCell ref="A43:L43"/>
    <mergeCell ref="A47:G47"/>
    <mergeCell ref="K47:L47"/>
    <mergeCell ref="A48:G48"/>
    <mergeCell ref="A35:M37"/>
    <mergeCell ref="A30:H30"/>
    <mergeCell ref="K30:L30"/>
    <mergeCell ref="A31:H31"/>
    <mergeCell ref="K31:L31"/>
    <mergeCell ref="A32:H32"/>
    <mergeCell ref="K32:L32"/>
    <mergeCell ref="A33:H33"/>
    <mergeCell ref="K33:L33"/>
    <mergeCell ref="A34:L34"/>
    <mergeCell ref="A28:H28"/>
    <mergeCell ref="K28:L28"/>
    <mergeCell ref="A29:H29"/>
    <mergeCell ref="K29:L29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  <mergeCell ref="D5:H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9AEE-88BC-4205-97B5-99C81946086A}">
  <dimension ref="A4:M66"/>
  <sheetViews>
    <sheetView topLeftCell="A40" workbookViewId="0">
      <selection activeCell="L69" sqref="L69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 ht="16.5" customHeight="1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 ht="16.5" customHeight="1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162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14</v>
      </c>
      <c r="M12" s="289"/>
    </row>
    <row r="13" spans="1:13" ht="16.5">
      <c r="A13" s="364" t="s">
        <v>10</v>
      </c>
      <c r="B13" s="364"/>
      <c r="C13" s="365" t="s">
        <v>171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+J18*M54</f>
        <v>1364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1364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313" t="s">
        <v>196</v>
      </c>
      <c r="B27" s="314"/>
      <c r="C27" s="314"/>
      <c r="D27" s="314"/>
      <c r="E27" s="314"/>
      <c r="F27" s="314"/>
      <c r="G27" s="314"/>
      <c r="H27" s="315"/>
      <c r="I27" s="29" t="s">
        <v>14</v>
      </c>
      <c r="J27" s="33">
        <v>1</v>
      </c>
      <c r="K27" s="316">
        <v>55000</v>
      </c>
      <c r="L27" s="317"/>
      <c r="M27" s="30">
        <f>+K27/J27</f>
        <v>55000</v>
      </c>
    </row>
    <row r="28" spans="1:13">
      <c r="A28" s="313"/>
      <c r="B28" s="314"/>
      <c r="C28" s="314"/>
      <c r="D28" s="314"/>
      <c r="E28" s="314"/>
      <c r="F28" s="314"/>
      <c r="G28" s="314"/>
      <c r="H28" s="315"/>
      <c r="I28" s="29"/>
      <c r="J28" s="35"/>
      <c r="K28" s="316"/>
      <c r="L28" s="317"/>
      <c r="M28" s="30">
        <f t="shared" ref="M28:M29" si="0">J28*K28</f>
        <v>0</v>
      </c>
    </row>
    <row r="29" spans="1:13">
      <c r="A29" s="313"/>
      <c r="B29" s="314"/>
      <c r="C29" s="314"/>
      <c r="D29" s="314"/>
      <c r="E29" s="314"/>
      <c r="F29" s="314"/>
      <c r="G29" s="314"/>
      <c r="H29" s="315"/>
      <c r="I29" s="29"/>
      <c r="J29" s="34"/>
      <c r="K29" s="316"/>
      <c r="L29" s="317"/>
      <c r="M29" s="30">
        <f t="shared" si="0"/>
        <v>0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29"/>
      <c r="J33" s="34"/>
      <c r="K33" s="316"/>
      <c r="L33" s="317"/>
      <c r="M33" s="30">
        <v>0</v>
      </c>
    </row>
    <row r="34" spans="1:13">
      <c r="A34" s="313"/>
      <c r="B34" s="314"/>
      <c r="C34" s="314"/>
      <c r="D34" s="314"/>
      <c r="E34" s="314"/>
      <c r="F34" s="314"/>
      <c r="G34" s="314"/>
      <c r="H34" s="315"/>
      <c r="I34" s="36"/>
      <c r="J34" s="34"/>
      <c r="K34" s="316"/>
      <c r="L34" s="317"/>
      <c r="M34" s="30">
        <v>0</v>
      </c>
    </row>
    <row r="35" spans="1:13">
      <c r="A35" s="347" t="s">
        <v>53</v>
      </c>
      <c r="B35" s="348"/>
      <c r="C35" s="348"/>
      <c r="D35" s="348"/>
      <c r="E35" s="348"/>
      <c r="F35" s="348"/>
      <c r="G35" s="348"/>
      <c r="H35" s="349"/>
      <c r="I35" s="36"/>
      <c r="J35" s="46"/>
      <c r="K35" s="350"/>
      <c r="L35" s="326"/>
      <c r="M35" s="44">
        <f>+SUM(M27:M28)*0.02</f>
        <v>1100</v>
      </c>
    </row>
    <row r="36" spans="1:13">
      <c r="A36" s="323" t="s">
        <v>50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">
        <f>+SUM(M27:M35)</f>
        <v>56100</v>
      </c>
    </row>
    <row r="37" spans="1:13">
      <c r="A37" s="300" t="s">
        <v>54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2"/>
    </row>
    <row r="38" spans="1:13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2"/>
    </row>
    <row r="39" spans="1:13" ht="15.75" thickBot="1">
      <c r="A39" s="303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5"/>
    </row>
    <row r="40" spans="1:13">
      <c r="A40" s="331" t="s">
        <v>55</v>
      </c>
      <c r="B40" s="332"/>
      <c r="C40" s="332"/>
      <c r="D40" s="332"/>
      <c r="E40" s="332"/>
      <c r="F40" s="332"/>
      <c r="G40" s="332"/>
      <c r="H40" s="57" t="s">
        <v>56</v>
      </c>
      <c r="I40" s="56" t="s">
        <v>57</v>
      </c>
      <c r="J40" s="57" t="s">
        <v>58</v>
      </c>
      <c r="K40" s="333" t="s">
        <v>59</v>
      </c>
      <c r="L40" s="334"/>
      <c r="M40" s="61" t="s">
        <v>47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373"/>
      <c r="L41" s="374"/>
      <c r="M41" s="30">
        <v>0</v>
      </c>
    </row>
    <row r="42" spans="1:13">
      <c r="A42" s="337"/>
      <c r="B42" s="338"/>
      <c r="C42" s="338"/>
      <c r="D42" s="338"/>
      <c r="E42" s="338"/>
      <c r="F42" s="338"/>
      <c r="G42" s="338"/>
      <c r="H42" s="37"/>
      <c r="I42" s="38"/>
      <c r="J42" s="37"/>
      <c r="K42" s="284"/>
      <c r="L42" s="285"/>
      <c r="M42" s="30">
        <v>0</v>
      </c>
    </row>
    <row r="43" spans="1:13">
      <c r="A43" s="337"/>
      <c r="B43" s="338"/>
      <c r="C43" s="338"/>
      <c r="D43" s="338"/>
      <c r="E43" s="338"/>
      <c r="F43" s="338"/>
      <c r="G43" s="338"/>
      <c r="H43" s="37"/>
      <c r="I43" s="38"/>
      <c r="J43" s="37"/>
      <c r="K43" s="284"/>
      <c r="L43" s="285"/>
      <c r="M43" s="30">
        <f t="shared" ref="M43:M44" si="1">IF(K43&gt;0,ROUND(J43*K43,0),0)</f>
        <v>0</v>
      </c>
    </row>
    <row r="44" spans="1:13">
      <c r="A44" s="339"/>
      <c r="B44" s="340"/>
      <c r="C44" s="340"/>
      <c r="D44" s="340"/>
      <c r="E44" s="340"/>
      <c r="F44" s="340"/>
      <c r="G44" s="340"/>
      <c r="H44" s="47"/>
      <c r="I44" s="27"/>
      <c r="J44" s="47"/>
      <c r="K44" s="341"/>
      <c r="L44" s="342"/>
      <c r="M44" s="44">
        <f t="shared" si="1"/>
        <v>0</v>
      </c>
    </row>
    <row r="45" spans="1:13">
      <c r="A45" s="323" t="s">
        <v>50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45"/>
    </row>
    <row r="46" spans="1:13">
      <c r="A46" s="300" t="s">
        <v>60</v>
      </c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</row>
    <row r="47" spans="1:13">
      <c r="A47" s="300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2"/>
    </row>
    <row r="48" spans="1:13" ht="15.75" thickBot="1">
      <c r="A48" s="303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5"/>
    </row>
    <row r="49" spans="1:13" ht="25.5">
      <c r="A49" s="331" t="s">
        <v>61</v>
      </c>
      <c r="B49" s="332"/>
      <c r="C49" s="332"/>
      <c r="D49" s="332"/>
      <c r="E49" s="332"/>
      <c r="F49" s="332"/>
      <c r="G49" s="332"/>
      <c r="H49" s="57" t="s">
        <v>62</v>
      </c>
      <c r="I49" s="58" t="s">
        <v>63</v>
      </c>
      <c r="J49" s="59" t="s">
        <v>64</v>
      </c>
      <c r="K49" s="335" t="s">
        <v>46</v>
      </c>
      <c r="L49" s="336"/>
      <c r="M49" s="60" t="s">
        <v>47</v>
      </c>
    </row>
    <row r="50" spans="1:13">
      <c r="A50" s="327" t="s">
        <v>65</v>
      </c>
      <c r="B50" s="328"/>
      <c r="C50" s="328"/>
      <c r="D50" s="328"/>
      <c r="E50" s="328"/>
      <c r="F50" s="328"/>
      <c r="G50" s="299"/>
      <c r="H50" s="40">
        <v>65000</v>
      </c>
      <c r="I50" s="41">
        <v>0.86</v>
      </c>
      <c r="J50" s="39">
        <f>+ROUND(H50*(1+I50),0)</f>
        <v>120900</v>
      </c>
      <c r="K50" s="329">
        <v>15</v>
      </c>
      <c r="L50" s="330"/>
      <c r="M50" s="30">
        <f>IF(K50&gt;0,ROUND(J50/K50,0),0)</f>
        <v>8060</v>
      </c>
    </row>
    <row r="51" spans="1:13">
      <c r="A51" s="327" t="s">
        <v>66</v>
      </c>
      <c r="B51" s="328"/>
      <c r="C51" s="328"/>
      <c r="D51" s="328"/>
      <c r="E51" s="328"/>
      <c r="F51" s="328"/>
      <c r="G51" s="299"/>
      <c r="H51" s="40">
        <v>45000</v>
      </c>
      <c r="I51" s="41">
        <v>0.86</v>
      </c>
      <c r="J51" s="39">
        <f t="shared" ref="J51" si="2">+ROUND(H51*(1+I51),0)</f>
        <v>83700</v>
      </c>
      <c r="K51" s="329">
        <v>15</v>
      </c>
      <c r="L51" s="330"/>
      <c r="M51" s="30">
        <f>IF(K51&gt;0,ROUND(J51/K51,0),0)</f>
        <v>5580</v>
      </c>
    </row>
    <row r="52" spans="1:13">
      <c r="A52" s="327"/>
      <c r="B52" s="328"/>
      <c r="C52" s="328"/>
      <c r="D52" s="328"/>
      <c r="E52" s="328"/>
      <c r="F52" s="328"/>
      <c r="G52" s="299"/>
      <c r="H52" s="40"/>
      <c r="I52" s="41"/>
      <c r="J52" s="39"/>
      <c r="K52" s="329"/>
      <c r="L52" s="330"/>
      <c r="M52" s="30"/>
    </row>
    <row r="53" spans="1:13">
      <c r="A53" s="339"/>
      <c r="B53" s="340"/>
      <c r="C53" s="340"/>
      <c r="D53" s="340"/>
      <c r="E53" s="340"/>
      <c r="F53" s="340"/>
      <c r="G53" s="340"/>
      <c r="H53" s="47"/>
      <c r="I53" s="27"/>
      <c r="J53" s="47"/>
      <c r="K53" s="341"/>
      <c r="L53" s="342"/>
      <c r="M53" s="48"/>
    </row>
    <row r="54" spans="1:13">
      <c r="A54" s="323" t="s">
        <v>50</v>
      </c>
      <c r="B54" s="323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">
        <f>+SUM(M50:M53)</f>
        <v>13640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4" t="s">
        <v>67</v>
      </c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49">
        <f>+M22+M36+M45+M54</f>
        <v>71104</v>
      </c>
    </row>
    <row r="57" spans="1:13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  <row r="58" spans="1:13">
      <c r="A58" s="345" t="s">
        <v>68</v>
      </c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68">
        <f>ROUNDUP(M56,0)</f>
        <v>71104</v>
      </c>
    </row>
    <row r="59" spans="1:1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</row>
    <row r="60" spans="1:1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</row>
    <row r="61" spans="1:13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25"/>
    </row>
    <row r="62" spans="1:13">
      <c r="A62" s="427" t="s">
        <v>7</v>
      </c>
      <c r="B62" s="427"/>
      <c r="C62" s="427"/>
      <c r="D62" s="427"/>
      <c r="E62" s="427"/>
      <c r="F62" s="187"/>
      <c r="G62" s="366" t="s">
        <v>143</v>
      </c>
      <c r="H62" s="366"/>
      <c r="I62" s="366"/>
      <c r="J62" s="366"/>
      <c r="K62" s="366"/>
      <c r="L62" s="366"/>
      <c r="M62" s="25"/>
    </row>
    <row r="63" spans="1:13">
      <c r="A63" s="188" t="s">
        <v>8</v>
      </c>
      <c r="B63" s="426" t="s">
        <v>70</v>
      </c>
      <c r="C63" s="426"/>
      <c r="D63" s="426"/>
      <c r="E63" s="426"/>
      <c r="F63" s="186"/>
      <c r="G63" s="371" t="s">
        <v>8</v>
      </c>
      <c r="H63" s="371"/>
      <c r="I63" s="371" t="s">
        <v>41</v>
      </c>
      <c r="J63" s="371"/>
      <c r="K63" s="371"/>
      <c r="L63" s="371"/>
      <c r="M63" s="25"/>
    </row>
    <row r="64" spans="1:13">
      <c r="A64" s="426" t="s">
        <v>9</v>
      </c>
      <c r="B64" s="428" t="s">
        <v>0</v>
      </c>
      <c r="C64" s="428"/>
      <c r="D64" s="428"/>
      <c r="E64" s="428"/>
      <c r="F64" s="186"/>
      <c r="G64" s="411" t="s">
        <v>9</v>
      </c>
      <c r="H64" s="412"/>
      <c r="I64" s="415" t="s">
        <v>0</v>
      </c>
      <c r="J64" s="416"/>
      <c r="K64" s="416"/>
      <c r="L64" s="417"/>
      <c r="M64" s="25"/>
    </row>
    <row r="65" spans="1:13">
      <c r="A65" s="426"/>
      <c r="B65" s="428"/>
      <c r="C65" s="428"/>
      <c r="D65" s="428"/>
      <c r="E65" s="428"/>
      <c r="F65" s="186"/>
      <c r="G65" s="413"/>
      <c r="H65" s="414"/>
      <c r="I65" s="418"/>
      <c r="J65" s="419"/>
      <c r="K65" s="419"/>
      <c r="L65" s="420"/>
      <c r="M65" s="25"/>
    </row>
    <row r="66" spans="1:13">
      <c r="A66" s="54"/>
      <c r="B66" s="54"/>
      <c r="C66" s="54"/>
      <c r="D66" s="54"/>
      <c r="E66" s="54"/>
      <c r="F66" s="54"/>
      <c r="G66" s="363" t="s">
        <v>42</v>
      </c>
      <c r="H66" s="363"/>
      <c r="I66" s="363"/>
      <c r="J66" s="363"/>
      <c r="K66" s="363"/>
      <c r="L66" s="363"/>
      <c r="M66" s="25"/>
    </row>
  </sheetData>
  <mergeCells count="99">
    <mergeCell ref="K50:L50"/>
    <mergeCell ref="A51:G51"/>
    <mergeCell ref="I64:L65"/>
    <mergeCell ref="G66:L66"/>
    <mergeCell ref="A62:E62"/>
    <mergeCell ref="B63:E63"/>
    <mergeCell ref="A64:A65"/>
    <mergeCell ref="B64:E65"/>
    <mergeCell ref="G64:H65"/>
    <mergeCell ref="A58:L58"/>
    <mergeCell ref="G62:L62"/>
    <mergeCell ref="G63:H63"/>
    <mergeCell ref="I63:L63"/>
    <mergeCell ref="A52:G52"/>
    <mergeCell ref="K52:L52"/>
    <mergeCell ref="A53:G53"/>
    <mergeCell ref="K53:L53"/>
    <mergeCell ref="A54:L54"/>
    <mergeCell ref="A56:L56"/>
    <mergeCell ref="K51:L51"/>
    <mergeCell ref="A46:M48"/>
    <mergeCell ref="A40:G40"/>
    <mergeCell ref="K40:L40"/>
    <mergeCell ref="A41:G41"/>
    <mergeCell ref="K41:L41"/>
    <mergeCell ref="A42:G42"/>
    <mergeCell ref="K42:L42"/>
    <mergeCell ref="A43:G43"/>
    <mergeCell ref="K43:L43"/>
    <mergeCell ref="A44:G44"/>
    <mergeCell ref="K44:L44"/>
    <mergeCell ref="A45:L45"/>
    <mergeCell ref="A49:G49"/>
    <mergeCell ref="K49:L49"/>
    <mergeCell ref="A50:G50"/>
    <mergeCell ref="A37:M39"/>
    <mergeCell ref="A31:H31"/>
    <mergeCell ref="K31:L31"/>
    <mergeCell ref="A32:H32"/>
    <mergeCell ref="K32:L32"/>
    <mergeCell ref="A33:H33"/>
    <mergeCell ref="K33:L33"/>
    <mergeCell ref="A34:H34"/>
    <mergeCell ref="K34:L34"/>
    <mergeCell ref="A35:H35"/>
    <mergeCell ref="K35:L35"/>
    <mergeCell ref="A36:L36"/>
    <mergeCell ref="A28:H28"/>
    <mergeCell ref="K28:L28"/>
    <mergeCell ref="A29:H29"/>
    <mergeCell ref="K29:L29"/>
    <mergeCell ref="A30:H30"/>
    <mergeCell ref="K30:L30"/>
    <mergeCell ref="A22:L22"/>
    <mergeCell ref="A23:M25"/>
    <mergeCell ref="A26:H26"/>
    <mergeCell ref="K26:L26"/>
    <mergeCell ref="A27:H27"/>
    <mergeCell ref="K27:L27"/>
    <mergeCell ref="A20:E20"/>
    <mergeCell ref="F20:G20"/>
    <mergeCell ref="H20:I20"/>
    <mergeCell ref="K20:L20"/>
    <mergeCell ref="A21:E21"/>
    <mergeCell ref="F21:G21"/>
    <mergeCell ref="H21:I21"/>
    <mergeCell ref="K21:L21"/>
    <mergeCell ref="A18:E18"/>
    <mergeCell ref="F18:G18"/>
    <mergeCell ref="H18:I18"/>
    <mergeCell ref="K18:L18"/>
    <mergeCell ref="A19:E19"/>
    <mergeCell ref="F19:G19"/>
    <mergeCell ref="H19:I19"/>
    <mergeCell ref="K19:L19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A9:B9"/>
    <mergeCell ref="C9:E9"/>
    <mergeCell ref="F9:G9"/>
    <mergeCell ref="H9:J9"/>
    <mergeCell ref="L9:M9"/>
    <mergeCell ref="D5:H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A150E-9CE8-4D37-8580-0A80BEBC7B7D}">
  <dimension ref="A3:M64"/>
  <sheetViews>
    <sheetView topLeftCell="A52" workbookViewId="0">
      <selection activeCell="M84" sqref="M84"/>
    </sheetView>
  </sheetViews>
  <sheetFormatPr baseColWidth="10" defaultRowHeight="15"/>
  <sheetData>
    <row r="3" spans="1:13" ht="16.5">
      <c r="A3" s="351" t="s">
        <v>0</v>
      </c>
      <c r="B3" s="351"/>
      <c r="C3" s="351"/>
      <c r="D3" s="354" t="s">
        <v>69</v>
      </c>
      <c r="E3" s="354"/>
      <c r="F3" s="354"/>
      <c r="G3" s="354"/>
      <c r="H3" s="354"/>
      <c r="I3" s="355"/>
      <c r="J3" s="355"/>
      <c r="K3" s="355"/>
      <c r="L3" s="355"/>
      <c r="M3" s="355"/>
    </row>
    <row r="4" spans="1:13" ht="16.5" customHeight="1">
      <c r="A4" s="351"/>
      <c r="B4" s="351"/>
      <c r="C4" s="351"/>
      <c r="D4" s="401" t="s">
        <v>179</v>
      </c>
      <c r="E4" s="402"/>
      <c r="F4" s="402"/>
      <c r="G4" s="402"/>
      <c r="H4" s="403"/>
      <c r="I4" s="355"/>
      <c r="J4" s="355"/>
      <c r="K4" s="355"/>
      <c r="L4" s="355"/>
      <c r="M4" s="355"/>
    </row>
    <row r="5" spans="1:13" ht="16.5" customHeight="1">
      <c r="A5" s="351"/>
      <c r="B5" s="351"/>
      <c r="C5" s="351"/>
      <c r="D5" s="404"/>
      <c r="E5" s="405"/>
      <c r="F5" s="405"/>
      <c r="G5" s="405"/>
      <c r="H5" s="406"/>
      <c r="I5" s="355"/>
      <c r="J5" s="355"/>
      <c r="K5" s="355"/>
      <c r="L5" s="355"/>
      <c r="M5" s="355"/>
    </row>
    <row r="6" spans="1:13" ht="16.5" customHeight="1">
      <c r="A6" s="352"/>
      <c r="B6" s="353"/>
      <c r="C6" s="353"/>
      <c r="D6" s="407"/>
      <c r="E6" s="408"/>
      <c r="F6" s="408"/>
      <c r="G6" s="408"/>
      <c r="H6" s="409"/>
      <c r="I6" s="355"/>
      <c r="J6" s="355"/>
      <c r="K6" s="355"/>
      <c r="L6" s="355"/>
      <c r="M6" s="35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6.5">
      <c r="A8" s="311" t="s">
        <v>1</v>
      </c>
      <c r="B8" s="311"/>
      <c r="C8" s="356" t="s">
        <v>70</v>
      </c>
      <c r="D8" s="356"/>
      <c r="E8" s="356"/>
      <c r="F8" s="311" t="s">
        <v>3</v>
      </c>
      <c r="G8" s="311"/>
      <c r="H8" s="357"/>
      <c r="I8" s="358"/>
      <c r="J8" s="359"/>
      <c r="K8" s="67" t="s">
        <v>38</v>
      </c>
      <c r="L8" s="360">
        <v>45274</v>
      </c>
      <c r="M8" s="360"/>
    </row>
    <row r="9" spans="1:13" ht="16.5">
      <c r="A9" s="311" t="s">
        <v>2</v>
      </c>
      <c r="B9" s="311"/>
      <c r="C9" s="66" t="s">
        <v>36</v>
      </c>
      <c r="D9" s="66"/>
      <c r="E9" s="65"/>
      <c r="F9" s="311" t="s">
        <v>37</v>
      </c>
      <c r="G9" s="311"/>
      <c r="H9" s="286" t="s">
        <v>178</v>
      </c>
      <c r="I9" s="287"/>
      <c r="J9" s="287"/>
      <c r="K9" s="66"/>
      <c r="L9" s="288"/>
      <c r="M9" s="288"/>
    </row>
    <row r="10" spans="1:13" ht="16.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ht="16.5">
      <c r="A11" s="346" t="s">
        <v>4</v>
      </c>
      <c r="B11" s="346"/>
      <c r="C11" s="290" t="s">
        <v>158</v>
      </c>
      <c r="D11" s="290"/>
      <c r="E11" s="290"/>
      <c r="F11" s="290"/>
      <c r="G11" s="290"/>
      <c r="H11" s="290"/>
      <c r="I11" s="290"/>
      <c r="J11" s="346" t="s">
        <v>5</v>
      </c>
      <c r="K11" s="346"/>
      <c r="L11" s="289" t="s">
        <v>13</v>
      </c>
      <c r="M11" s="289"/>
    </row>
    <row r="12" spans="1:13" ht="16.5">
      <c r="A12" s="364" t="s">
        <v>10</v>
      </c>
      <c r="B12" s="364"/>
      <c r="C12" s="365" t="s">
        <v>176</v>
      </c>
      <c r="D12" s="365"/>
      <c r="E12" s="365"/>
      <c r="F12" s="365"/>
      <c r="G12" s="365"/>
      <c r="H12" s="365"/>
      <c r="I12" s="365"/>
      <c r="J12" s="365"/>
      <c r="K12" s="365"/>
      <c r="L12" s="365"/>
      <c r="M12" s="365"/>
    </row>
    <row r="13" spans="1:13">
      <c r="A13" s="300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  <c r="M13" s="302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 ht="15.75" thickBot="1">
      <c r="A15" s="303"/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5"/>
    </row>
    <row r="16" spans="1:13">
      <c r="A16" s="306" t="s">
        <v>11</v>
      </c>
      <c r="B16" s="307"/>
      <c r="C16" s="307"/>
      <c r="D16" s="307"/>
      <c r="E16" s="308"/>
      <c r="F16" s="296" t="s">
        <v>43</v>
      </c>
      <c r="G16" s="307"/>
      <c r="H16" s="309" t="s">
        <v>44</v>
      </c>
      <c r="I16" s="310"/>
      <c r="J16" s="63" t="s">
        <v>45</v>
      </c>
      <c r="K16" s="296" t="s">
        <v>46</v>
      </c>
      <c r="L16" s="297"/>
      <c r="M16" s="64" t="s">
        <v>47</v>
      </c>
    </row>
    <row r="17" spans="1:13">
      <c r="A17" s="291" t="s">
        <v>48</v>
      </c>
      <c r="B17" s="292"/>
      <c r="C17" s="292"/>
      <c r="D17" s="292"/>
      <c r="E17" s="293"/>
      <c r="F17" s="294"/>
      <c r="G17" s="295"/>
      <c r="H17" s="294"/>
      <c r="I17" s="295"/>
      <c r="J17" s="31">
        <v>0.03</v>
      </c>
      <c r="K17" s="298"/>
      <c r="L17" s="299"/>
      <c r="M17" s="30">
        <f>+J17*M52</f>
        <v>1227.5999999999999</v>
      </c>
    </row>
    <row r="18" spans="1:13">
      <c r="A18" s="291"/>
      <c r="B18" s="292"/>
      <c r="C18" s="292"/>
      <c r="D18" s="292"/>
      <c r="E18" s="293"/>
      <c r="F18" s="294"/>
      <c r="G18" s="295"/>
      <c r="H18" s="312"/>
      <c r="I18" s="293"/>
      <c r="J18" s="32"/>
      <c r="K18" s="284"/>
      <c r="L18" s="285"/>
      <c r="M18" s="30"/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324"/>
      <c r="B20" s="325"/>
      <c r="C20" s="325"/>
      <c r="D20" s="325"/>
      <c r="E20" s="326"/>
      <c r="F20" s="319"/>
      <c r="G20" s="320"/>
      <c r="H20" s="319"/>
      <c r="I20" s="320"/>
      <c r="J20" s="43"/>
      <c r="K20" s="321"/>
      <c r="L20" s="322"/>
      <c r="M20" s="44"/>
    </row>
    <row r="21" spans="1:13">
      <c r="A21" s="323" t="s">
        <v>50</v>
      </c>
      <c r="B21" s="323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45">
        <f>+SUM(M17:M20)</f>
        <v>1227.5999999999999</v>
      </c>
    </row>
    <row r="22" spans="1:13">
      <c r="A22" s="300" t="s">
        <v>51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2"/>
    </row>
    <row r="23" spans="1:13">
      <c r="A23" s="300"/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 ht="15.75" thickBot="1">
      <c r="A24" s="303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5"/>
    </row>
    <row r="25" spans="1:13">
      <c r="A25" s="306" t="s">
        <v>11</v>
      </c>
      <c r="B25" s="318"/>
      <c r="C25" s="318"/>
      <c r="D25" s="318"/>
      <c r="E25" s="318"/>
      <c r="F25" s="318"/>
      <c r="G25" s="318"/>
      <c r="H25" s="297"/>
      <c r="I25" s="62" t="s">
        <v>5</v>
      </c>
      <c r="J25" s="63" t="s">
        <v>12</v>
      </c>
      <c r="K25" s="296" t="s">
        <v>52</v>
      </c>
      <c r="L25" s="297"/>
      <c r="M25" s="64" t="s">
        <v>47</v>
      </c>
    </row>
    <row r="26" spans="1:13">
      <c r="A26" s="313" t="s">
        <v>225</v>
      </c>
      <c r="B26" s="314"/>
      <c r="C26" s="314"/>
      <c r="D26" s="314"/>
      <c r="E26" s="314"/>
      <c r="F26" s="314"/>
      <c r="G26" s="314"/>
      <c r="H26" s="315"/>
      <c r="I26" s="29" t="s">
        <v>14</v>
      </c>
      <c r="J26" s="33">
        <v>2.2000000000000002</v>
      </c>
      <c r="K26" s="316">
        <v>4183.5</v>
      </c>
      <c r="L26" s="317"/>
      <c r="M26" s="30">
        <f>J26*K26</f>
        <v>9203.7000000000007</v>
      </c>
    </row>
    <row r="27" spans="1:13">
      <c r="A27" s="313" t="s">
        <v>226</v>
      </c>
      <c r="B27" s="314"/>
      <c r="C27" s="314"/>
      <c r="D27" s="314"/>
      <c r="E27" s="314"/>
      <c r="F27" s="314"/>
      <c r="G27" s="314"/>
      <c r="H27" s="315"/>
      <c r="I27" s="29" t="s">
        <v>13</v>
      </c>
      <c r="J27" s="148">
        <v>3</v>
      </c>
      <c r="K27" s="316">
        <v>950</v>
      </c>
      <c r="L27" s="317"/>
      <c r="M27" s="30">
        <f t="shared" ref="M27:M31" si="0">J27*K27</f>
        <v>2850</v>
      </c>
    </row>
    <row r="28" spans="1:13">
      <c r="A28" s="313" t="s">
        <v>227</v>
      </c>
      <c r="B28" s="314"/>
      <c r="C28" s="314"/>
      <c r="D28" s="314"/>
      <c r="E28" s="314"/>
      <c r="F28" s="314"/>
      <c r="G28" s="314"/>
      <c r="H28" s="315"/>
      <c r="I28" s="29" t="s">
        <v>13</v>
      </c>
      <c r="J28" s="148">
        <v>1.2E-2</v>
      </c>
      <c r="K28" s="316">
        <v>89508</v>
      </c>
      <c r="L28" s="317"/>
      <c r="M28" s="30">
        <f t="shared" si="0"/>
        <v>1074.096</v>
      </c>
    </row>
    <row r="29" spans="1:13">
      <c r="A29" s="313" t="s">
        <v>228</v>
      </c>
      <c r="B29" s="314"/>
      <c r="C29" s="314"/>
      <c r="D29" s="314"/>
      <c r="E29" s="314"/>
      <c r="F29" s="314"/>
      <c r="G29" s="314"/>
      <c r="H29" s="315"/>
      <c r="I29" s="29" t="s">
        <v>13</v>
      </c>
      <c r="J29" s="148">
        <f>+J28</f>
        <v>1.2E-2</v>
      </c>
      <c r="K29" s="316">
        <v>43159</v>
      </c>
      <c r="L29" s="317"/>
      <c r="M29" s="30">
        <f t="shared" si="0"/>
        <v>517.90800000000002</v>
      </c>
    </row>
    <row r="30" spans="1:13">
      <c r="A30" s="313" t="s">
        <v>229</v>
      </c>
      <c r="B30" s="314"/>
      <c r="C30" s="314"/>
      <c r="D30" s="314"/>
      <c r="E30" s="314"/>
      <c r="F30" s="314"/>
      <c r="G30" s="314"/>
      <c r="H30" s="315"/>
      <c r="I30" s="29" t="s">
        <v>14</v>
      </c>
      <c r="J30" s="148">
        <v>2.2000000000000002</v>
      </c>
      <c r="K30" s="316">
        <v>4333</v>
      </c>
      <c r="L30" s="317"/>
      <c r="M30" s="30">
        <f t="shared" si="0"/>
        <v>9532.6</v>
      </c>
    </row>
    <row r="31" spans="1:13">
      <c r="A31" s="313" t="s">
        <v>230</v>
      </c>
      <c r="B31" s="314"/>
      <c r="C31" s="314"/>
      <c r="D31" s="314"/>
      <c r="E31" s="314"/>
      <c r="F31" s="314"/>
      <c r="G31" s="314"/>
      <c r="H31" s="315"/>
      <c r="I31" s="29" t="s">
        <v>218</v>
      </c>
      <c r="J31" s="148">
        <v>1</v>
      </c>
      <c r="K31" s="316">
        <v>1000</v>
      </c>
      <c r="L31" s="317"/>
      <c r="M31" s="30">
        <f t="shared" si="0"/>
        <v>1000</v>
      </c>
    </row>
    <row r="32" spans="1:13">
      <c r="A32" s="313" t="s">
        <v>231</v>
      </c>
      <c r="B32" s="314"/>
      <c r="C32" s="314"/>
      <c r="D32" s="314"/>
      <c r="E32" s="314"/>
      <c r="F32" s="314"/>
      <c r="G32" s="314"/>
      <c r="H32" s="315"/>
      <c r="I32" s="29" t="s">
        <v>232</v>
      </c>
      <c r="J32" s="148">
        <v>0.03</v>
      </c>
      <c r="K32" s="316"/>
      <c r="L32" s="317"/>
      <c r="M32" s="30">
        <f>+SUM(M26:M31)*J32</f>
        <v>725.34911999999997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23" t="s">
        <v>50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">
        <f>+SUM(M26:M33)</f>
        <v>24903.653119999999</v>
      </c>
    </row>
    <row r="35" spans="1:13">
      <c r="A35" s="300" t="s">
        <v>54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 ht="15.75" thickBot="1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</row>
    <row r="38" spans="1:13">
      <c r="A38" s="331" t="s">
        <v>55</v>
      </c>
      <c r="B38" s="332"/>
      <c r="C38" s="332"/>
      <c r="D38" s="332"/>
      <c r="E38" s="332"/>
      <c r="F38" s="332"/>
      <c r="G38" s="332"/>
      <c r="H38" s="57" t="s">
        <v>56</v>
      </c>
      <c r="I38" s="56" t="s">
        <v>57</v>
      </c>
      <c r="J38" s="57" t="s">
        <v>58</v>
      </c>
      <c r="K38" s="333" t="s">
        <v>59</v>
      </c>
      <c r="L38" s="334"/>
      <c r="M38" s="61" t="s">
        <v>47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373"/>
      <c r="L39" s="374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f t="shared" ref="M41:M42" si="1">IF(K41&gt;0,ROUND(J41*K41,0),0)</f>
        <v>0</v>
      </c>
    </row>
    <row r="42" spans="1:13">
      <c r="A42" s="339"/>
      <c r="B42" s="340"/>
      <c r="C42" s="340"/>
      <c r="D42" s="340"/>
      <c r="E42" s="340"/>
      <c r="F42" s="340"/>
      <c r="G42" s="340"/>
      <c r="H42" s="47"/>
      <c r="I42" s="27"/>
      <c r="J42" s="47"/>
      <c r="K42" s="341"/>
      <c r="L42" s="342"/>
      <c r="M42" s="44">
        <f t="shared" si="1"/>
        <v>0</v>
      </c>
    </row>
    <row r="43" spans="1:13">
      <c r="A43" s="323" t="s">
        <v>50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45"/>
    </row>
    <row r="44" spans="1:13">
      <c r="A44" s="300" t="s">
        <v>60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 ht="15.75" thickBot="1">
      <c r="A46" s="303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5"/>
    </row>
    <row r="47" spans="1:13" ht="25.5">
      <c r="A47" s="331" t="s">
        <v>61</v>
      </c>
      <c r="B47" s="332"/>
      <c r="C47" s="332"/>
      <c r="D47" s="332"/>
      <c r="E47" s="332"/>
      <c r="F47" s="332"/>
      <c r="G47" s="332"/>
      <c r="H47" s="57" t="s">
        <v>62</v>
      </c>
      <c r="I47" s="58" t="s">
        <v>63</v>
      </c>
      <c r="J47" s="59" t="s">
        <v>64</v>
      </c>
      <c r="K47" s="335" t="s">
        <v>46</v>
      </c>
      <c r="L47" s="336"/>
      <c r="M47" s="60" t="s">
        <v>47</v>
      </c>
    </row>
    <row r="48" spans="1:13">
      <c r="A48" s="327" t="s">
        <v>65</v>
      </c>
      <c r="B48" s="328"/>
      <c r="C48" s="328"/>
      <c r="D48" s="328"/>
      <c r="E48" s="328"/>
      <c r="F48" s="328"/>
      <c r="G48" s="299"/>
      <c r="H48" s="40">
        <v>65000</v>
      </c>
      <c r="I48" s="41">
        <v>0.86</v>
      </c>
      <c r="J48" s="39">
        <f>+ROUND(H48*(1+I48),0)</f>
        <v>120900</v>
      </c>
      <c r="K48" s="329">
        <v>5</v>
      </c>
      <c r="L48" s="330"/>
      <c r="M48" s="30">
        <f>IF(K48&gt;0,ROUND(J48/K48,0),0)</f>
        <v>24180</v>
      </c>
    </row>
    <row r="49" spans="1:13">
      <c r="A49" s="327" t="s">
        <v>66</v>
      </c>
      <c r="B49" s="328"/>
      <c r="C49" s="328"/>
      <c r="D49" s="328"/>
      <c r="E49" s="328"/>
      <c r="F49" s="328"/>
      <c r="G49" s="299"/>
      <c r="H49" s="40">
        <v>45000</v>
      </c>
      <c r="I49" s="41">
        <v>0.86</v>
      </c>
      <c r="J49" s="39">
        <f t="shared" ref="J49" si="2">+ROUND(H49*(1+I49),0)</f>
        <v>83700</v>
      </c>
      <c r="K49" s="329">
        <v>5</v>
      </c>
      <c r="L49" s="330"/>
      <c r="M49" s="30">
        <f>IF(K49&gt;0,ROUND(J49/K49,0),0)</f>
        <v>16740</v>
      </c>
    </row>
    <row r="50" spans="1:13">
      <c r="A50" s="327"/>
      <c r="B50" s="328"/>
      <c r="C50" s="328"/>
      <c r="D50" s="328"/>
      <c r="E50" s="328"/>
      <c r="F50" s="328"/>
      <c r="G50" s="299"/>
      <c r="H50" s="40"/>
      <c r="I50" s="41"/>
      <c r="J50" s="39"/>
      <c r="K50" s="329" t="s">
        <v>233</v>
      </c>
      <c r="L50" s="330"/>
      <c r="M50" s="30"/>
    </row>
    <row r="51" spans="1:13">
      <c r="A51" s="339"/>
      <c r="B51" s="340"/>
      <c r="C51" s="340"/>
      <c r="D51" s="340"/>
      <c r="E51" s="340"/>
      <c r="F51" s="340"/>
      <c r="G51" s="340"/>
      <c r="H51" s="47"/>
      <c r="I51" s="27"/>
      <c r="J51" s="47"/>
      <c r="K51" s="341"/>
      <c r="L51" s="342"/>
      <c r="M51" s="48"/>
    </row>
    <row r="52" spans="1:13">
      <c r="A52" s="323" t="s">
        <v>50</v>
      </c>
      <c r="B52" s="323"/>
      <c r="C52" s="323"/>
      <c r="D52" s="323"/>
      <c r="E52" s="323"/>
      <c r="F52" s="323"/>
      <c r="G52" s="323"/>
      <c r="H52" s="323"/>
      <c r="I52" s="323"/>
      <c r="J52" s="323"/>
      <c r="K52" s="323"/>
      <c r="L52" s="323"/>
      <c r="M52" s="32">
        <f>+SUM(M48:M51)</f>
        <v>40920</v>
      </c>
    </row>
    <row r="53" spans="1:13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8"/>
    </row>
    <row r="54" spans="1:13">
      <c r="A54" s="344" t="s">
        <v>67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49">
        <f>+M21+M34+M43+M52</f>
        <v>67051.253119999994</v>
      </c>
    </row>
    <row r="55" spans="1:13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8"/>
    </row>
    <row r="56" spans="1:13">
      <c r="A56" s="345" t="s">
        <v>68</v>
      </c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68">
        <f>ROUNDUP(M54,0)</f>
        <v>67052</v>
      </c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</row>
    <row r="59" spans="1:13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25"/>
    </row>
    <row r="60" spans="1:13">
      <c r="A60" s="427" t="s">
        <v>7</v>
      </c>
      <c r="B60" s="427"/>
      <c r="C60" s="427"/>
      <c r="D60" s="427"/>
      <c r="E60" s="427"/>
      <c r="F60" s="187"/>
      <c r="G60" s="366" t="s">
        <v>143</v>
      </c>
      <c r="H60" s="366"/>
      <c r="I60" s="366"/>
      <c r="J60" s="366"/>
      <c r="K60" s="366"/>
      <c r="L60" s="366"/>
      <c r="M60" s="25"/>
    </row>
    <row r="61" spans="1:13">
      <c r="A61" s="188" t="s">
        <v>8</v>
      </c>
      <c r="B61" s="426" t="s">
        <v>70</v>
      </c>
      <c r="C61" s="426"/>
      <c r="D61" s="426"/>
      <c r="E61" s="426"/>
      <c r="F61" s="186"/>
      <c r="G61" s="371" t="s">
        <v>8</v>
      </c>
      <c r="H61" s="371"/>
      <c r="I61" s="371" t="s">
        <v>41</v>
      </c>
      <c r="J61" s="371"/>
      <c r="K61" s="371"/>
      <c r="L61" s="371"/>
      <c r="M61" s="25"/>
    </row>
    <row r="62" spans="1:13">
      <c r="A62" s="426" t="s">
        <v>9</v>
      </c>
      <c r="B62" s="428" t="s">
        <v>0</v>
      </c>
      <c r="C62" s="428"/>
      <c r="D62" s="428"/>
      <c r="E62" s="428"/>
      <c r="F62" s="186"/>
      <c r="G62" s="411" t="s">
        <v>9</v>
      </c>
      <c r="H62" s="412"/>
      <c r="I62" s="415" t="s">
        <v>0</v>
      </c>
      <c r="J62" s="416"/>
      <c r="K62" s="416"/>
      <c r="L62" s="417"/>
      <c r="M62" s="25"/>
    </row>
    <row r="63" spans="1:13">
      <c r="A63" s="426"/>
      <c r="B63" s="428"/>
      <c r="C63" s="428"/>
      <c r="D63" s="428"/>
      <c r="E63" s="428"/>
      <c r="F63" s="186"/>
      <c r="G63" s="413"/>
      <c r="H63" s="414"/>
      <c r="I63" s="418"/>
      <c r="J63" s="419"/>
      <c r="K63" s="419"/>
      <c r="L63" s="420"/>
      <c r="M63" s="25"/>
    </row>
    <row r="64" spans="1:13">
      <c r="A64" s="54"/>
      <c r="B64" s="54"/>
      <c r="C64" s="54"/>
      <c r="D64" s="54"/>
      <c r="E64" s="54"/>
      <c r="F64" s="54"/>
      <c r="G64" s="363" t="s">
        <v>42</v>
      </c>
      <c r="H64" s="363"/>
      <c r="I64" s="363"/>
      <c r="J64" s="363"/>
      <c r="K64" s="363"/>
      <c r="L64" s="363"/>
      <c r="M64" s="25"/>
    </row>
  </sheetData>
  <mergeCells count="97">
    <mergeCell ref="K48:L48"/>
    <mergeCell ref="A49:G49"/>
    <mergeCell ref="I62:L63"/>
    <mergeCell ref="G64:L64"/>
    <mergeCell ref="A60:E60"/>
    <mergeCell ref="B61:E61"/>
    <mergeCell ref="A62:A63"/>
    <mergeCell ref="B62:E63"/>
    <mergeCell ref="G62:H63"/>
    <mergeCell ref="A56:L56"/>
    <mergeCell ref="G60:L60"/>
    <mergeCell ref="G61:H61"/>
    <mergeCell ref="I61:L61"/>
    <mergeCell ref="A50:G50"/>
    <mergeCell ref="K50:L50"/>
    <mergeCell ref="A51:G51"/>
    <mergeCell ref="K51:L51"/>
    <mergeCell ref="A52:L52"/>
    <mergeCell ref="A54:L54"/>
    <mergeCell ref="K49:L49"/>
    <mergeCell ref="A44:M46"/>
    <mergeCell ref="A38:G38"/>
    <mergeCell ref="K38:L38"/>
    <mergeCell ref="A39:G39"/>
    <mergeCell ref="K39:L39"/>
    <mergeCell ref="A40:G40"/>
    <mergeCell ref="K40:L40"/>
    <mergeCell ref="A41:G41"/>
    <mergeCell ref="K41:L41"/>
    <mergeCell ref="A42:G42"/>
    <mergeCell ref="K42:L42"/>
    <mergeCell ref="A43:L43"/>
    <mergeCell ref="A47:G47"/>
    <mergeCell ref="K47:L47"/>
    <mergeCell ref="A48:G48"/>
    <mergeCell ref="A35:M37"/>
    <mergeCell ref="A30:H30"/>
    <mergeCell ref="K30:L30"/>
    <mergeCell ref="A31:H31"/>
    <mergeCell ref="K31:L31"/>
    <mergeCell ref="A32:H32"/>
    <mergeCell ref="K32:L32"/>
    <mergeCell ref="A33:H33"/>
    <mergeCell ref="K33:L33"/>
    <mergeCell ref="A34:L34"/>
    <mergeCell ref="A27:H27"/>
    <mergeCell ref="K27:L27"/>
    <mergeCell ref="A28:H28"/>
    <mergeCell ref="K28:L28"/>
    <mergeCell ref="A29:H29"/>
    <mergeCell ref="K29:L29"/>
    <mergeCell ref="A21:L21"/>
    <mergeCell ref="A22:M24"/>
    <mergeCell ref="A25:H25"/>
    <mergeCell ref="K25:L25"/>
    <mergeCell ref="A26:H26"/>
    <mergeCell ref="K26:L26"/>
    <mergeCell ref="A19:E19"/>
    <mergeCell ref="F19:G19"/>
    <mergeCell ref="H19:I19"/>
    <mergeCell ref="K19:L19"/>
    <mergeCell ref="A20:E20"/>
    <mergeCell ref="F20:G20"/>
    <mergeCell ref="H20:I20"/>
    <mergeCell ref="K20:L20"/>
    <mergeCell ref="A17:E17"/>
    <mergeCell ref="F17:G17"/>
    <mergeCell ref="H17:I17"/>
    <mergeCell ref="K17:L17"/>
    <mergeCell ref="A18:E18"/>
    <mergeCell ref="F18:G18"/>
    <mergeCell ref="H18:I18"/>
    <mergeCell ref="K18:L18"/>
    <mergeCell ref="A12:B12"/>
    <mergeCell ref="C12:M12"/>
    <mergeCell ref="A13:M15"/>
    <mergeCell ref="A16:E16"/>
    <mergeCell ref="F16:G16"/>
    <mergeCell ref="H16:I16"/>
    <mergeCell ref="K16:L16"/>
    <mergeCell ref="A9:B9"/>
    <mergeCell ref="F9:G9"/>
    <mergeCell ref="H9:J9"/>
    <mergeCell ref="L9:M9"/>
    <mergeCell ref="A11:B11"/>
    <mergeCell ref="C11:I11"/>
    <mergeCell ref="J11:K11"/>
    <mergeCell ref="L11:M11"/>
    <mergeCell ref="A3:C6"/>
    <mergeCell ref="D3:H3"/>
    <mergeCell ref="I3:M6"/>
    <mergeCell ref="A8:B8"/>
    <mergeCell ref="C8:E8"/>
    <mergeCell ref="F8:G8"/>
    <mergeCell ref="H8:J8"/>
    <mergeCell ref="L8:M8"/>
    <mergeCell ref="D4:H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762F-D63A-4602-A0FD-52200B2E00E5}">
  <dimension ref="A4:M63"/>
  <sheetViews>
    <sheetView topLeftCell="A40" workbookViewId="0">
      <selection activeCell="O70" sqref="O70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157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13</v>
      </c>
      <c r="M12" s="289"/>
    </row>
    <row r="13" spans="1:13" ht="16.5">
      <c r="A13" s="364" t="s">
        <v>10</v>
      </c>
      <c r="B13" s="364"/>
      <c r="C13" s="365" t="s">
        <v>182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291" t="s">
        <v>48</v>
      </c>
      <c r="B18" s="292"/>
      <c r="C18" s="292"/>
      <c r="D18" s="292"/>
      <c r="E18" s="293"/>
      <c r="F18" s="294"/>
      <c r="G18" s="295"/>
      <c r="H18" s="294"/>
      <c r="I18" s="295"/>
      <c r="J18" s="31">
        <v>0.1</v>
      </c>
      <c r="K18" s="298"/>
      <c r="L18" s="299"/>
      <c r="M18" s="30">
        <f>+J18*M34</f>
        <v>381.37000000000006</v>
      </c>
    </row>
    <row r="19" spans="1:13">
      <c r="A19" s="291"/>
      <c r="B19" s="292"/>
      <c r="C19" s="292"/>
      <c r="D19" s="292"/>
      <c r="E19" s="293"/>
      <c r="F19" s="294"/>
      <c r="G19" s="295"/>
      <c r="H19" s="312"/>
      <c r="I19" s="293"/>
      <c r="J19" s="32"/>
      <c r="K19" s="284"/>
      <c r="L19" s="285"/>
      <c r="M19" s="30"/>
    </row>
    <row r="20" spans="1:13">
      <c r="A20" s="324"/>
      <c r="B20" s="325"/>
      <c r="C20" s="325"/>
      <c r="D20" s="325"/>
      <c r="E20" s="326"/>
      <c r="F20" s="319"/>
      <c r="G20" s="320"/>
      <c r="H20" s="319"/>
      <c r="I20" s="320"/>
      <c r="J20" s="43"/>
      <c r="K20" s="321"/>
      <c r="L20" s="322"/>
      <c r="M20" s="44"/>
    </row>
    <row r="21" spans="1:13">
      <c r="A21" s="323" t="s">
        <v>50</v>
      </c>
      <c r="B21" s="323"/>
      <c r="C21" s="323"/>
      <c r="D21" s="323"/>
      <c r="E21" s="323"/>
      <c r="F21" s="323"/>
      <c r="G21" s="323"/>
      <c r="H21" s="323"/>
      <c r="I21" s="323"/>
      <c r="J21" s="323"/>
      <c r="K21" s="323"/>
      <c r="L21" s="323"/>
      <c r="M21" s="45">
        <f>+SUM(M18:M20)</f>
        <v>381.37000000000006</v>
      </c>
    </row>
    <row r="22" spans="1:13">
      <c r="A22" s="300" t="s">
        <v>51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2"/>
    </row>
    <row r="23" spans="1:13">
      <c r="A23" s="300"/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 ht="15.75" thickBot="1">
      <c r="A24" s="303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5"/>
    </row>
    <row r="25" spans="1:13">
      <c r="A25" s="306" t="s">
        <v>11</v>
      </c>
      <c r="B25" s="318"/>
      <c r="C25" s="318"/>
      <c r="D25" s="318"/>
      <c r="E25" s="318"/>
      <c r="F25" s="318"/>
      <c r="G25" s="318"/>
      <c r="H25" s="297"/>
      <c r="I25" s="62" t="s">
        <v>5</v>
      </c>
      <c r="J25" s="63" t="s">
        <v>12</v>
      </c>
      <c r="K25" s="296" t="s">
        <v>52</v>
      </c>
      <c r="L25" s="297"/>
      <c r="M25" s="64" t="s">
        <v>47</v>
      </c>
    </row>
    <row r="26" spans="1:13">
      <c r="A26" s="421" t="s">
        <v>234</v>
      </c>
      <c r="B26" s="422"/>
      <c r="C26" s="422"/>
      <c r="D26" s="422"/>
      <c r="E26" s="422"/>
      <c r="F26" s="422"/>
      <c r="G26" s="422"/>
      <c r="H26" s="423"/>
      <c r="I26" s="142" t="s">
        <v>13</v>
      </c>
      <c r="J26" s="143">
        <v>1</v>
      </c>
      <c r="K26" s="424">
        <v>490</v>
      </c>
      <c r="L26" s="425"/>
      <c r="M26" s="122">
        <f>ROUND(J26*K26,2)</f>
        <v>490</v>
      </c>
    </row>
    <row r="27" spans="1:13">
      <c r="A27" s="421" t="s">
        <v>235</v>
      </c>
      <c r="B27" s="422"/>
      <c r="C27" s="422"/>
      <c r="D27" s="422"/>
      <c r="E27" s="422"/>
      <c r="F27" s="422"/>
      <c r="G27" s="422"/>
      <c r="H27" s="423"/>
      <c r="I27" s="142" t="s">
        <v>13</v>
      </c>
      <c r="J27" s="144">
        <v>0.01</v>
      </c>
      <c r="K27" s="424">
        <v>34886.36</v>
      </c>
      <c r="L27" s="425"/>
      <c r="M27" s="122">
        <f t="shared" ref="M27:M29" si="0">ROUND(J27*K27,2)</f>
        <v>348.86</v>
      </c>
    </row>
    <row r="28" spans="1:13">
      <c r="A28" s="421" t="s">
        <v>236</v>
      </c>
      <c r="B28" s="422"/>
      <c r="C28" s="422"/>
      <c r="D28" s="422"/>
      <c r="E28" s="422"/>
      <c r="F28" s="422"/>
      <c r="G28" s="422"/>
      <c r="H28" s="423"/>
      <c r="I28" s="142" t="s">
        <v>13</v>
      </c>
      <c r="J28" s="144">
        <v>0.01</v>
      </c>
      <c r="K28" s="424">
        <v>91020.946153845711</v>
      </c>
      <c r="L28" s="425"/>
      <c r="M28" s="122">
        <f t="shared" si="0"/>
        <v>910.21</v>
      </c>
    </row>
    <row r="29" spans="1:13">
      <c r="A29" s="421" t="s">
        <v>237</v>
      </c>
      <c r="B29" s="422"/>
      <c r="C29" s="422"/>
      <c r="D29" s="422"/>
      <c r="E29" s="422"/>
      <c r="F29" s="422"/>
      <c r="G29" s="422"/>
      <c r="H29" s="423"/>
      <c r="I29" s="142" t="s">
        <v>13</v>
      </c>
      <c r="J29" s="144">
        <v>0.3</v>
      </c>
      <c r="K29" s="424">
        <v>6882.09</v>
      </c>
      <c r="L29" s="425"/>
      <c r="M29" s="122">
        <f t="shared" si="0"/>
        <v>2064.63</v>
      </c>
    </row>
    <row r="30" spans="1:13">
      <c r="A30" s="313"/>
      <c r="B30" s="314"/>
      <c r="C30" s="314"/>
      <c r="D30" s="314"/>
      <c r="E30" s="314"/>
      <c r="F30" s="314"/>
      <c r="G30" s="314"/>
      <c r="H30" s="315"/>
      <c r="I30" s="29"/>
      <c r="J30" s="34"/>
      <c r="K30" s="316"/>
      <c r="L30" s="317"/>
      <c r="M30" s="30">
        <v>0</v>
      </c>
    </row>
    <row r="31" spans="1:13">
      <c r="A31" s="313"/>
      <c r="B31" s="314"/>
      <c r="C31" s="314"/>
      <c r="D31" s="314"/>
      <c r="E31" s="314"/>
      <c r="F31" s="314"/>
      <c r="G31" s="314"/>
      <c r="H31" s="315"/>
      <c r="I31" s="29"/>
      <c r="J31" s="34"/>
      <c r="K31" s="316"/>
      <c r="L31" s="317"/>
      <c r="M31" s="30">
        <v>0</v>
      </c>
    </row>
    <row r="32" spans="1:13">
      <c r="A32" s="313"/>
      <c r="B32" s="314"/>
      <c r="C32" s="314"/>
      <c r="D32" s="314"/>
      <c r="E32" s="314"/>
      <c r="F32" s="314"/>
      <c r="G32" s="314"/>
      <c r="H32" s="315"/>
      <c r="I32" s="29"/>
      <c r="J32" s="34"/>
      <c r="K32" s="316"/>
      <c r="L32" s="317"/>
      <c r="M32" s="30">
        <v>0</v>
      </c>
    </row>
    <row r="33" spans="1:13">
      <c r="A33" s="313"/>
      <c r="B33" s="314"/>
      <c r="C33" s="314"/>
      <c r="D33" s="314"/>
      <c r="E33" s="314"/>
      <c r="F33" s="314"/>
      <c r="G33" s="314"/>
      <c r="H33" s="315"/>
      <c r="I33" s="36"/>
      <c r="J33" s="34"/>
      <c r="K33" s="316"/>
      <c r="L33" s="317"/>
      <c r="M33" s="30">
        <v>0</v>
      </c>
    </row>
    <row r="34" spans="1:13">
      <c r="A34" s="323" t="s">
        <v>50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">
        <f>+SUM(M26:M33)</f>
        <v>3813.7000000000003</v>
      </c>
    </row>
    <row r="35" spans="1:13">
      <c r="A35" s="300" t="s">
        <v>54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2"/>
    </row>
    <row r="36" spans="1:13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2"/>
    </row>
    <row r="37" spans="1:13" ht="15.75" thickBot="1">
      <c r="A37" s="303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5"/>
    </row>
    <row r="38" spans="1:13">
      <c r="A38" s="331" t="s">
        <v>55</v>
      </c>
      <c r="B38" s="332"/>
      <c r="C38" s="332"/>
      <c r="D38" s="332"/>
      <c r="E38" s="332"/>
      <c r="F38" s="332"/>
      <c r="G38" s="332"/>
      <c r="H38" s="57" t="s">
        <v>56</v>
      </c>
      <c r="I38" s="56" t="s">
        <v>57</v>
      </c>
      <c r="J38" s="57" t="s">
        <v>58</v>
      </c>
      <c r="K38" s="333" t="s">
        <v>59</v>
      </c>
      <c r="L38" s="334"/>
      <c r="M38" s="61" t="s">
        <v>47</v>
      </c>
    </row>
    <row r="39" spans="1:13">
      <c r="A39" s="337"/>
      <c r="B39" s="338"/>
      <c r="C39" s="338"/>
      <c r="D39" s="338"/>
      <c r="E39" s="338"/>
      <c r="F39" s="338"/>
      <c r="G39" s="338"/>
      <c r="H39" s="37"/>
      <c r="I39" s="38"/>
      <c r="J39" s="37"/>
      <c r="K39" s="373"/>
      <c r="L39" s="374"/>
      <c r="M39" s="30">
        <v>0</v>
      </c>
    </row>
    <row r="40" spans="1:13">
      <c r="A40" s="337"/>
      <c r="B40" s="338"/>
      <c r="C40" s="338"/>
      <c r="D40" s="338"/>
      <c r="E40" s="338"/>
      <c r="F40" s="338"/>
      <c r="G40" s="338"/>
      <c r="H40" s="37"/>
      <c r="I40" s="38"/>
      <c r="J40" s="37"/>
      <c r="K40" s="284"/>
      <c r="L40" s="285"/>
      <c r="M40" s="30">
        <v>0</v>
      </c>
    </row>
    <row r="41" spans="1:13">
      <c r="A41" s="337"/>
      <c r="B41" s="338"/>
      <c r="C41" s="338"/>
      <c r="D41" s="338"/>
      <c r="E41" s="338"/>
      <c r="F41" s="338"/>
      <c r="G41" s="338"/>
      <c r="H41" s="37"/>
      <c r="I41" s="38"/>
      <c r="J41" s="37"/>
      <c r="K41" s="284"/>
      <c r="L41" s="285"/>
      <c r="M41" s="30">
        <f t="shared" ref="M41:M42" si="1">IF(K41&gt;0,ROUND(J41*K41,0),0)</f>
        <v>0</v>
      </c>
    </row>
    <row r="42" spans="1:13">
      <c r="A42" s="339"/>
      <c r="B42" s="340"/>
      <c r="C42" s="340"/>
      <c r="D42" s="340"/>
      <c r="E42" s="340"/>
      <c r="F42" s="340"/>
      <c r="G42" s="340"/>
      <c r="H42" s="47"/>
      <c r="I42" s="27"/>
      <c r="J42" s="47"/>
      <c r="K42" s="341"/>
      <c r="L42" s="342"/>
      <c r="M42" s="44">
        <f t="shared" si="1"/>
        <v>0</v>
      </c>
    </row>
    <row r="43" spans="1:13">
      <c r="A43" s="323" t="s">
        <v>50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45"/>
    </row>
    <row r="44" spans="1:13">
      <c r="A44" s="300" t="s">
        <v>60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2"/>
    </row>
    <row r="45" spans="1:13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</row>
    <row r="46" spans="1:13" ht="15.75" thickBot="1">
      <c r="A46" s="303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5"/>
    </row>
    <row r="47" spans="1:13" ht="25.5">
      <c r="A47" s="331" t="s">
        <v>61</v>
      </c>
      <c r="B47" s="332"/>
      <c r="C47" s="332"/>
      <c r="D47" s="332"/>
      <c r="E47" s="332"/>
      <c r="F47" s="332"/>
      <c r="G47" s="332"/>
      <c r="H47" s="57" t="s">
        <v>62</v>
      </c>
      <c r="I47" s="58" t="s">
        <v>63</v>
      </c>
      <c r="J47" s="59" t="s">
        <v>64</v>
      </c>
      <c r="K47" s="335" t="s">
        <v>46</v>
      </c>
      <c r="L47" s="336"/>
      <c r="M47" s="60" t="s">
        <v>47</v>
      </c>
    </row>
    <row r="48" spans="1:13">
      <c r="A48" s="327" t="s">
        <v>65</v>
      </c>
      <c r="B48" s="328"/>
      <c r="C48" s="328"/>
      <c r="D48" s="328"/>
      <c r="E48" s="328"/>
      <c r="F48" s="328"/>
      <c r="G48" s="299"/>
      <c r="H48" s="40">
        <v>120000</v>
      </c>
      <c r="I48" s="41">
        <v>0.86</v>
      </c>
      <c r="J48" s="39">
        <f>+ROUND(H48*(1+I48),0)</f>
        <v>223200</v>
      </c>
      <c r="K48" s="329">
        <v>13.5</v>
      </c>
      <c r="L48" s="330"/>
      <c r="M48" s="30">
        <f>IF(K48&gt;0,ROUND(J48/K48,0),0)</f>
        <v>16533</v>
      </c>
    </row>
    <row r="49" spans="1:13">
      <c r="A49" s="327"/>
      <c r="B49" s="328"/>
      <c r="C49" s="328"/>
      <c r="D49" s="328"/>
      <c r="E49" s="328"/>
      <c r="F49" s="328"/>
      <c r="G49" s="299"/>
      <c r="H49" s="40"/>
      <c r="I49" s="41"/>
      <c r="J49" s="39"/>
      <c r="K49" s="329"/>
      <c r="L49" s="330"/>
      <c r="M49" s="30"/>
    </row>
    <row r="50" spans="1:13">
      <c r="A50" s="339"/>
      <c r="B50" s="340"/>
      <c r="C50" s="340"/>
      <c r="D50" s="340"/>
      <c r="E50" s="340"/>
      <c r="F50" s="340"/>
      <c r="G50" s="340"/>
      <c r="H50" s="47"/>
      <c r="I50" s="27"/>
      <c r="J50" s="47"/>
      <c r="K50" s="341"/>
      <c r="L50" s="342"/>
      <c r="M50" s="48"/>
    </row>
    <row r="51" spans="1:13">
      <c r="A51" s="323" t="s">
        <v>50</v>
      </c>
      <c r="B51" s="323"/>
      <c r="C51" s="323"/>
      <c r="D51" s="323"/>
      <c r="E51" s="323"/>
      <c r="F51" s="323"/>
      <c r="G51" s="323"/>
      <c r="H51" s="323"/>
      <c r="I51" s="323"/>
      <c r="J51" s="323"/>
      <c r="K51" s="323"/>
      <c r="L51" s="323"/>
      <c r="M51" s="32">
        <f>+SUM(M48:M50)</f>
        <v>16533</v>
      </c>
    </row>
    <row r="52" spans="1:13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8"/>
    </row>
    <row r="53" spans="1:13">
      <c r="A53" s="344" t="s">
        <v>67</v>
      </c>
      <c r="B53" s="344"/>
      <c r="C53" s="344"/>
      <c r="D53" s="344"/>
      <c r="E53" s="344"/>
      <c r="F53" s="344"/>
      <c r="G53" s="344"/>
      <c r="H53" s="344"/>
      <c r="I53" s="344"/>
      <c r="J53" s="344"/>
      <c r="K53" s="344"/>
      <c r="L53" s="344"/>
      <c r="M53" s="49">
        <f>+M21+M34+M43+M51</f>
        <v>20728.07</v>
      </c>
    </row>
    <row r="54" spans="1:13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8"/>
    </row>
    <row r="55" spans="1:13">
      <c r="A55" s="345" t="s">
        <v>68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68">
        <f>ROUNDUP(M53,0)</f>
        <v>20729</v>
      </c>
    </row>
    <row r="56" spans="1:1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</row>
    <row r="57" spans="1:1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  <row r="58" spans="1:13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25"/>
    </row>
    <row r="59" spans="1:13">
      <c r="A59" s="427" t="s">
        <v>7</v>
      </c>
      <c r="B59" s="427"/>
      <c r="C59" s="427"/>
      <c r="D59" s="427"/>
      <c r="E59" s="427"/>
      <c r="F59" s="187"/>
      <c r="G59" s="366" t="s">
        <v>143</v>
      </c>
      <c r="H59" s="366"/>
      <c r="I59" s="366"/>
      <c r="J59" s="366"/>
      <c r="K59" s="366"/>
      <c r="L59" s="366"/>
      <c r="M59" s="25"/>
    </row>
    <row r="60" spans="1:13">
      <c r="A60" s="188" t="s">
        <v>8</v>
      </c>
      <c r="B60" s="426" t="s">
        <v>70</v>
      </c>
      <c r="C60" s="426"/>
      <c r="D60" s="426"/>
      <c r="E60" s="426"/>
      <c r="F60" s="186"/>
      <c r="G60" s="371" t="s">
        <v>8</v>
      </c>
      <c r="H60" s="371"/>
      <c r="I60" s="371" t="s">
        <v>41</v>
      </c>
      <c r="J60" s="371"/>
      <c r="K60" s="371"/>
      <c r="L60" s="371"/>
      <c r="M60" s="25"/>
    </row>
    <row r="61" spans="1:13">
      <c r="A61" s="426" t="s">
        <v>9</v>
      </c>
      <c r="B61" s="428" t="s">
        <v>0</v>
      </c>
      <c r="C61" s="428"/>
      <c r="D61" s="428"/>
      <c r="E61" s="428"/>
      <c r="F61" s="186"/>
      <c r="G61" s="411" t="s">
        <v>9</v>
      </c>
      <c r="H61" s="412"/>
      <c r="I61" s="415" t="s">
        <v>0</v>
      </c>
      <c r="J61" s="416"/>
      <c r="K61" s="416"/>
      <c r="L61" s="417"/>
      <c r="M61" s="25"/>
    </row>
    <row r="62" spans="1:13">
      <c r="A62" s="426"/>
      <c r="B62" s="428"/>
      <c r="C62" s="428"/>
      <c r="D62" s="428"/>
      <c r="E62" s="428"/>
      <c r="F62" s="186"/>
      <c r="G62" s="413"/>
      <c r="H62" s="414"/>
      <c r="I62" s="418"/>
      <c r="J62" s="419"/>
      <c r="K62" s="419"/>
      <c r="L62" s="420"/>
      <c r="M62" s="25"/>
    </row>
    <row r="63" spans="1:13">
      <c r="A63" s="54"/>
      <c r="B63" s="54"/>
      <c r="C63" s="54"/>
      <c r="D63" s="54"/>
      <c r="E63" s="54"/>
      <c r="F63" s="54"/>
      <c r="G63" s="363" t="s">
        <v>42</v>
      </c>
      <c r="H63" s="363"/>
      <c r="I63" s="363"/>
      <c r="J63" s="363"/>
      <c r="K63" s="363"/>
      <c r="L63" s="363"/>
      <c r="M63" s="25"/>
    </row>
  </sheetData>
  <mergeCells count="91">
    <mergeCell ref="I61:L62"/>
    <mergeCell ref="G63:L63"/>
    <mergeCell ref="A55:L55"/>
    <mergeCell ref="G59:L59"/>
    <mergeCell ref="G60:H60"/>
    <mergeCell ref="I60:L60"/>
    <mergeCell ref="A59:E59"/>
    <mergeCell ref="B60:E60"/>
    <mergeCell ref="A61:A62"/>
    <mergeCell ref="B61:E62"/>
    <mergeCell ref="G61:H62"/>
    <mergeCell ref="A53:L53"/>
    <mergeCell ref="A47:G47"/>
    <mergeCell ref="K47:L47"/>
    <mergeCell ref="A48:G48"/>
    <mergeCell ref="K48:L48"/>
    <mergeCell ref="A49:G49"/>
    <mergeCell ref="K49:L49"/>
    <mergeCell ref="A50:G50"/>
    <mergeCell ref="K50:L50"/>
    <mergeCell ref="A51:L51"/>
    <mergeCell ref="A44:M46"/>
    <mergeCell ref="A38:G38"/>
    <mergeCell ref="K38:L38"/>
    <mergeCell ref="A39:G39"/>
    <mergeCell ref="K39:L39"/>
    <mergeCell ref="A40:G40"/>
    <mergeCell ref="K40:L40"/>
    <mergeCell ref="A41:G41"/>
    <mergeCell ref="K41:L41"/>
    <mergeCell ref="A42:G42"/>
    <mergeCell ref="K42:L42"/>
    <mergeCell ref="A43:L43"/>
    <mergeCell ref="A35:M37"/>
    <mergeCell ref="A30:H30"/>
    <mergeCell ref="K30:L30"/>
    <mergeCell ref="A31:H31"/>
    <mergeCell ref="K31:L31"/>
    <mergeCell ref="A32:H32"/>
    <mergeCell ref="K32:L32"/>
    <mergeCell ref="A33:H33"/>
    <mergeCell ref="K33:L33"/>
    <mergeCell ref="A34:L34"/>
    <mergeCell ref="A27:H27"/>
    <mergeCell ref="K27:L27"/>
    <mergeCell ref="A28:H28"/>
    <mergeCell ref="K28:L28"/>
    <mergeCell ref="A29:H29"/>
    <mergeCell ref="K29:L29"/>
    <mergeCell ref="A21:L21"/>
    <mergeCell ref="A22:M24"/>
    <mergeCell ref="A25:H25"/>
    <mergeCell ref="K25:L25"/>
    <mergeCell ref="A26:H26"/>
    <mergeCell ref="K26:L26"/>
    <mergeCell ref="A19:E19"/>
    <mergeCell ref="F19:G19"/>
    <mergeCell ref="H19:I19"/>
    <mergeCell ref="K19:L19"/>
    <mergeCell ref="A20:E20"/>
    <mergeCell ref="F20:G20"/>
    <mergeCell ref="H20:I20"/>
    <mergeCell ref="K20:L20"/>
    <mergeCell ref="A18:E18"/>
    <mergeCell ref="F18:G18"/>
    <mergeCell ref="H18:I18"/>
    <mergeCell ref="K18:L18"/>
    <mergeCell ref="A13:B13"/>
    <mergeCell ref="C13:M13"/>
    <mergeCell ref="A14:M16"/>
    <mergeCell ref="A17:E17"/>
    <mergeCell ref="F17:G17"/>
    <mergeCell ref="H17:I17"/>
    <mergeCell ref="K17:L17"/>
    <mergeCell ref="A10:B10"/>
    <mergeCell ref="F10:G10"/>
    <mergeCell ref="H10:J10"/>
    <mergeCell ref="L10:M10"/>
    <mergeCell ref="A12:B12"/>
    <mergeCell ref="C12:I12"/>
    <mergeCell ref="J12:K12"/>
    <mergeCell ref="L12:M12"/>
    <mergeCell ref="A4:C7"/>
    <mergeCell ref="D4:H4"/>
    <mergeCell ref="I4:M7"/>
    <mergeCell ref="D5:H7"/>
    <mergeCell ref="A9:B9"/>
    <mergeCell ref="C9:E9"/>
    <mergeCell ref="F9:G9"/>
    <mergeCell ref="H9:J9"/>
    <mergeCell ref="L9:M9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BD00-FB6D-450E-B74B-3404F5B44B12}">
  <dimension ref="A4:M69"/>
  <sheetViews>
    <sheetView topLeftCell="A58" workbookViewId="0">
      <selection activeCell="B76" sqref="B76"/>
    </sheetView>
  </sheetViews>
  <sheetFormatPr baseColWidth="10" defaultRowHeight="15"/>
  <sheetData>
    <row r="4" spans="1:13" ht="16.5">
      <c r="A4" s="351" t="s">
        <v>0</v>
      </c>
      <c r="B4" s="351"/>
      <c r="C4" s="351"/>
      <c r="D4" s="354" t="s">
        <v>69</v>
      </c>
      <c r="E4" s="354"/>
      <c r="F4" s="354"/>
      <c r="G4" s="354"/>
      <c r="H4" s="354"/>
      <c r="I4" s="355"/>
      <c r="J4" s="355"/>
      <c r="K4" s="355"/>
      <c r="L4" s="355"/>
      <c r="M4" s="355"/>
    </row>
    <row r="5" spans="1:13">
      <c r="A5" s="351"/>
      <c r="B5" s="351"/>
      <c r="C5" s="351"/>
      <c r="D5" s="401" t="s">
        <v>179</v>
      </c>
      <c r="E5" s="402"/>
      <c r="F5" s="402"/>
      <c r="G5" s="402"/>
      <c r="H5" s="403"/>
      <c r="I5" s="355"/>
      <c r="J5" s="355"/>
      <c r="K5" s="355"/>
      <c r="L5" s="355"/>
      <c r="M5" s="355"/>
    </row>
    <row r="6" spans="1:13">
      <c r="A6" s="351"/>
      <c r="B6" s="351"/>
      <c r="C6" s="351"/>
      <c r="D6" s="404"/>
      <c r="E6" s="405"/>
      <c r="F6" s="405"/>
      <c r="G6" s="405"/>
      <c r="H6" s="406"/>
      <c r="I6" s="355"/>
      <c r="J6" s="355"/>
      <c r="K6" s="355"/>
      <c r="L6" s="355"/>
      <c r="M6" s="355"/>
    </row>
    <row r="7" spans="1:13">
      <c r="A7" s="352"/>
      <c r="B7" s="353"/>
      <c r="C7" s="353"/>
      <c r="D7" s="407"/>
      <c r="E7" s="408"/>
      <c r="F7" s="408"/>
      <c r="G7" s="408"/>
      <c r="H7" s="409"/>
      <c r="I7" s="355"/>
      <c r="J7" s="355"/>
      <c r="K7" s="355"/>
      <c r="L7" s="355"/>
      <c r="M7" s="35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6.5">
      <c r="A9" s="311" t="s">
        <v>1</v>
      </c>
      <c r="B9" s="311"/>
      <c r="C9" s="356" t="s">
        <v>70</v>
      </c>
      <c r="D9" s="356"/>
      <c r="E9" s="356"/>
      <c r="F9" s="311" t="s">
        <v>3</v>
      </c>
      <c r="G9" s="311"/>
      <c r="H9" s="357"/>
      <c r="I9" s="358"/>
      <c r="J9" s="359"/>
      <c r="K9" s="67" t="s">
        <v>38</v>
      </c>
      <c r="L9" s="360">
        <v>45274</v>
      </c>
      <c r="M9" s="360"/>
    </row>
    <row r="10" spans="1:13" ht="16.5">
      <c r="A10" s="311" t="s">
        <v>2</v>
      </c>
      <c r="B10" s="311"/>
      <c r="C10" s="66" t="s">
        <v>36</v>
      </c>
      <c r="D10" s="66"/>
      <c r="E10" s="65"/>
      <c r="F10" s="311" t="s">
        <v>37</v>
      </c>
      <c r="G10" s="311"/>
      <c r="H10" s="286" t="s">
        <v>178</v>
      </c>
      <c r="I10" s="287"/>
      <c r="J10" s="287"/>
      <c r="K10" s="66"/>
      <c r="L10" s="288"/>
      <c r="M10" s="288"/>
    </row>
    <row r="11" spans="1:13" ht="16.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ht="16.5">
      <c r="A12" s="346" t="s">
        <v>4</v>
      </c>
      <c r="B12" s="346"/>
      <c r="C12" s="290" t="s">
        <v>185</v>
      </c>
      <c r="D12" s="290"/>
      <c r="E12" s="290"/>
      <c r="F12" s="290"/>
      <c r="G12" s="290"/>
      <c r="H12" s="290"/>
      <c r="I12" s="290"/>
      <c r="J12" s="346" t="s">
        <v>5</v>
      </c>
      <c r="K12" s="346"/>
      <c r="L12" s="289" t="s">
        <v>14</v>
      </c>
      <c r="M12" s="289"/>
    </row>
    <row r="13" spans="1:13" ht="16.5">
      <c r="A13" s="364" t="s">
        <v>10</v>
      </c>
      <c r="B13" s="364"/>
      <c r="C13" s="365" t="s">
        <v>247</v>
      </c>
      <c r="D13" s="365"/>
      <c r="E13" s="365"/>
      <c r="F13" s="365"/>
      <c r="G13" s="365"/>
      <c r="H13" s="365"/>
      <c r="I13" s="365"/>
      <c r="J13" s="365"/>
      <c r="K13" s="365"/>
      <c r="L13" s="365"/>
      <c r="M13" s="365"/>
    </row>
    <row r="14" spans="1:13">
      <c r="A14" s="300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2"/>
    </row>
    <row r="15" spans="1:13">
      <c r="A15" s="300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  <c r="M15" s="302"/>
    </row>
    <row r="16" spans="1:13" ht="15.75" thickBot="1">
      <c r="A16" s="303"/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5"/>
    </row>
    <row r="17" spans="1:13">
      <c r="A17" s="306" t="s">
        <v>11</v>
      </c>
      <c r="B17" s="307"/>
      <c r="C17" s="307"/>
      <c r="D17" s="307"/>
      <c r="E17" s="308"/>
      <c r="F17" s="296" t="s">
        <v>43</v>
      </c>
      <c r="G17" s="307"/>
      <c r="H17" s="309" t="s">
        <v>44</v>
      </c>
      <c r="I17" s="310"/>
      <c r="J17" s="63" t="s">
        <v>45</v>
      </c>
      <c r="K17" s="296" t="s">
        <v>46</v>
      </c>
      <c r="L17" s="297"/>
      <c r="M17" s="64" t="s">
        <v>47</v>
      </c>
    </row>
    <row r="18" spans="1:13">
      <c r="A18" s="449" t="s">
        <v>48</v>
      </c>
      <c r="B18" s="450"/>
      <c r="C18" s="450"/>
      <c r="D18" s="450"/>
      <c r="E18" s="451"/>
      <c r="F18" s="452"/>
      <c r="G18" s="453"/>
      <c r="H18" s="452"/>
      <c r="I18" s="453"/>
      <c r="J18" s="182">
        <v>0.1</v>
      </c>
      <c r="K18" s="454"/>
      <c r="L18" s="436"/>
      <c r="M18" s="175">
        <v>19220</v>
      </c>
    </row>
    <row r="19" spans="1:13">
      <c r="A19" s="449" t="s">
        <v>246</v>
      </c>
      <c r="B19" s="450"/>
      <c r="C19" s="450"/>
      <c r="D19" s="450"/>
      <c r="E19" s="451"/>
      <c r="F19" s="452"/>
      <c r="G19" s="453"/>
      <c r="H19" s="455"/>
      <c r="I19" s="451"/>
      <c r="J19" s="183">
        <v>18000</v>
      </c>
      <c r="K19" s="456">
        <v>6</v>
      </c>
      <c r="L19" s="457"/>
      <c r="M19" s="175">
        <v>3000</v>
      </c>
    </row>
    <row r="20" spans="1:13">
      <c r="A20" s="291"/>
      <c r="B20" s="292"/>
      <c r="C20" s="292"/>
      <c r="D20" s="292"/>
      <c r="E20" s="293"/>
      <c r="F20" s="294"/>
      <c r="G20" s="295"/>
      <c r="H20" s="312"/>
      <c r="I20" s="293"/>
      <c r="J20" s="32"/>
      <c r="K20" s="284"/>
      <c r="L20" s="285"/>
      <c r="M20" s="30"/>
    </row>
    <row r="21" spans="1:13">
      <c r="A21" s="324"/>
      <c r="B21" s="325"/>
      <c r="C21" s="325"/>
      <c r="D21" s="325"/>
      <c r="E21" s="326"/>
      <c r="F21" s="319"/>
      <c r="G21" s="320"/>
      <c r="H21" s="319"/>
      <c r="I21" s="320"/>
      <c r="J21" s="43"/>
      <c r="K21" s="321"/>
      <c r="L21" s="322"/>
      <c r="M21" s="44"/>
    </row>
    <row r="22" spans="1:13">
      <c r="A22" s="323" t="s">
        <v>50</v>
      </c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45">
        <f>+SUM(M18:M21)</f>
        <v>22220</v>
      </c>
    </row>
    <row r="23" spans="1:13">
      <c r="A23" s="300" t="s">
        <v>51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2"/>
    </row>
    <row r="24" spans="1:13">
      <c r="A24" s="300"/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2"/>
    </row>
    <row r="25" spans="1:13" ht="15.75" thickBot="1">
      <c r="A25" s="303"/>
      <c r="B25" s="304"/>
      <c r="C25" s="304"/>
      <c r="D25" s="304"/>
      <c r="E25" s="304"/>
      <c r="F25" s="304"/>
      <c r="G25" s="304"/>
      <c r="H25" s="304"/>
      <c r="I25" s="304"/>
      <c r="J25" s="304"/>
      <c r="K25" s="304"/>
      <c r="L25" s="304"/>
      <c r="M25" s="305"/>
    </row>
    <row r="26" spans="1:13">
      <c r="A26" s="306" t="s">
        <v>11</v>
      </c>
      <c r="B26" s="318"/>
      <c r="C26" s="318"/>
      <c r="D26" s="318"/>
      <c r="E26" s="318"/>
      <c r="F26" s="318"/>
      <c r="G26" s="318"/>
      <c r="H26" s="297"/>
      <c r="I26" s="62" t="s">
        <v>5</v>
      </c>
      <c r="J26" s="63" t="s">
        <v>12</v>
      </c>
      <c r="K26" s="296" t="s">
        <v>52</v>
      </c>
      <c r="L26" s="297"/>
      <c r="M26" s="64" t="s">
        <v>47</v>
      </c>
    </row>
    <row r="27" spans="1:13">
      <c r="A27" s="439" t="s">
        <v>239</v>
      </c>
      <c r="B27" s="440"/>
      <c r="C27" s="440"/>
      <c r="D27" s="440"/>
      <c r="E27" s="440"/>
      <c r="F27" s="440"/>
      <c r="G27" s="440"/>
      <c r="H27" s="441"/>
      <c r="I27" s="174" t="s">
        <v>189</v>
      </c>
      <c r="J27" s="181">
        <v>18.75</v>
      </c>
      <c r="K27" s="442">
        <v>3500</v>
      </c>
      <c r="L27" s="443"/>
      <c r="M27" s="175">
        <v>65625</v>
      </c>
    </row>
    <row r="28" spans="1:13">
      <c r="A28" s="439" t="s">
        <v>240</v>
      </c>
      <c r="B28" s="440"/>
      <c r="C28" s="440"/>
      <c r="D28" s="440"/>
      <c r="E28" s="440"/>
      <c r="F28" s="440"/>
      <c r="G28" s="440"/>
      <c r="H28" s="441"/>
      <c r="I28" s="174" t="s">
        <v>138</v>
      </c>
      <c r="J28" s="181">
        <v>0.42</v>
      </c>
      <c r="K28" s="442">
        <v>23210</v>
      </c>
      <c r="L28" s="443"/>
      <c r="M28" s="175">
        <v>9748.1999999999989</v>
      </c>
    </row>
    <row r="29" spans="1:13">
      <c r="A29" s="439" t="s">
        <v>241</v>
      </c>
      <c r="B29" s="440"/>
      <c r="C29" s="440"/>
      <c r="D29" s="440"/>
      <c r="E29" s="440"/>
      <c r="F29" s="440"/>
      <c r="G29" s="440"/>
      <c r="H29" s="441"/>
      <c r="I29" s="174" t="s">
        <v>138</v>
      </c>
      <c r="J29" s="181">
        <v>1.5</v>
      </c>
      <c r="K29" s="442">
        <v>23210</v>
      </c>
      <c r="L29" s="443"/>
      <c r="M29" s="175">
        <v>15473.333333333334</v>
      </c>
    </row>
    <row r="30" spans="1:13">
      <c r="A30" s="439" t="s">
        <v>242</v>
      </c>
      <c r="B30" s="440"/>
      <c r="C30" s="440"/>
      <c r="D30" s="440"/>
      <c r="E30" s="440"/>
      <c r="F30" s="440"/>
      <c r="G30" s="440"/>
      <c r="H30" s="441"/>
      <c r="I30" s="174" t="s">
        <v>243</v>
      </c>
      <c r="J30" s="180">
        <v>0.15</v>
      </c>
      <c r="K30" s="442">
        <v>87900</v>
      </c>
      <c r="L30" s="443"/>
      <c r="M30" s="175">
        <v>13185</v>
      </c>
    </row>
    <row r="31" spans="1:13">
      <c r="A31" s="439" t="s">
        <v>244</v>
      </c>
      <c r="B31" s="440"/>
      <c r="C31" s="440"/>
      <c r="D31" s="440"/>
      <c r="E31" s="440"/>
      <c r="F31" s="440"/>
      <c r="G31" s="440"/>
      <c r="H31" s="441"/>
      <c r="I31" s="174" t="s">
        <v>73</v>
      </c>
      <c r="J31" s="176">
        <v>0.06</v>
      </c>
      <c r="K31" s="442">
        <v>371000</v>
      </c>
      <c r="L31" s="443"/>
      <c r="M31" s="175">
        <v>22260</v>
      </c>
    </row>
    <row r="32" spans="1:13">
      <c r="A32" s="439" t="s">
        <v>245</v>
      </c>
      <c r="B32" s="440"/>
      <c r="C32" s="440"/>
      <c r="D32" s="440"/>
      <c r="E32" s="440"/>
      <c r="F32" s="440"/>
      <c r="G32" s="440"/>
      <c r="H32" s="441"/>
      <c r="I32" s="174" t="s">
        <v>200</v>
      </c>
      <c r="J32" s="176">
        <v>5</v>
      </c>
      <c r="K32" s="442">
        <v>2433.3333333333335</v>
      </c>
      <c r="L32" s="443"/>
      <c r="M32" s="175">
        <v>12166.666666666668</v>
      </c>
    </row>
    <row r="33" spans="1:13">
      <c r="A33" s="439"/>
      <c r="B33" s="440"/>
      <c r="C33" s="440"/>
      <c r="D33" s="440"/>
      <c r="E33" s="440"/>
      <c r="F33" s="440"/>
      <c r="G33" s="440"/>
      <c r="H33" s="441"/>
      <c r="I33" s="174"/>
      <c r="J33" s="176"/>
      <c r="K33" s="442"/>
      <c r="L33" s="443"/>
      <c r="M33" s="175">
        <v>0</v>
      </c>
    </row>
    <row r="34" spans="1:13">
      <c r="A34" s="439"/>
      <c r="B34" s="440"/>
      <c r="C34" s="440"/>
      <c r="D34" s="440"/>
      <c r="E34" s="440"/>
      <c r="F34" s="440"/>
      <c r="G34" s="440"/>
      <c r="H34" s="441"/>
      <c r="I34" s="177"/>
      <c r="J34" s="176"/>
      <c r="K34" s="442"/>
      <c r="L34" s="443"/>
      <c r="M34" s="175">
        <v>0</v>
      </c>
    </row>
    <row r="35" spans="1:13">
      <c r="A35" s="444" t="s">
        <v>53</v>
      </c>
      <c r="B35" s="445"/>
      <c r="C35" s="445"/>
      <c r="D35" s="445"/>
      <c r="E35" s="445"/>
      <c r="F35" s="445"/>
      <c r="G35" s="445"/>
      <c r="H35" s="446"/>
      <c r="I35" s="177"/>
      <c r="J35" s="179"/>
      <c r="K35" s="447"/>
      <c r="L35" s="448"/>
      <c r="M35" s="178">
        <v>6922.91</v>
      </c>
    </row>
    <row r="36" spans="1:13">
      <c r="A36" s="313"/>
      <c r="B36" s="314"/>
      <c r="C36" s="314"/>
      <c r="D36" s="314"/>
      <c r="E36" s="314"/>
      <c r="F36" s="314"/>
      <c r="G36" s="314"/>
      <c r="H36" s="315"/>
      <c r="I36" s="29"/>
      <c r="J36" s="34"/>
      <c r="K36" s="316"/>
      <c r="L36" s="317"/>
      <c r="M36" s="30"/>
    </row>
    <row r="37" spans="1:13">
      <c r="A37" s="313"/>
      <c r="B37" s="314"/>
      <c r="C37" s="314"/>
      <c r="D37" s="314"/>
      <c r="E37" s="314"/>
      <c r="F37" s="314"/>
      <c r="G37" s="314"/>
      <c r="H37" s="315"/>
      <c r="I37" s="29"/>
      <c r="J37" s="34"/>
      <c r="K37" s="316"/>
      <c r="L37" s="317"/>
      <c r="M37" s="30"/>
    </row>
    <row r="38" spans="1:13">
      <c r="A38" s="313"/>
      <c r="B38" s="314"/>
      <c r="C38" s="314"/>
      <c r="D38" s="314"/>
      <c r="E38" s="314"/>
      <c r="F38" s="314"/>
      <c r="G38" s="314"/>
      <c r="H38" s="315"/>
      <c r="I38" s="36"/>
      <c r="J38" s="34"/>
      <c r="K38" s="316"/>
      <c r="L38" s="317"/>
      <c r="M38" s="30"/>
    </row>
    <row r="39" spans="1:13">
      <c r="A39" s="347"/>
      <c r="B39" s="348"/>
      <c r="C39" s="348"/>
      <c r="D39" s="348"/>
      <c r="E39" s="348"/>
      <c r="F39" s="348"/>
      <c r="G39" s="348"/>
      <c r="H39" s="349"/>
      <c r="I39" s="36"/>
      <c r="J39" s="46"/>
      <c r="K39" s="350"/>
      <c r="L39" s="326"/>
      <c r="M39" s="44"/>
    </row>
    <row r="40" spans="1:13">
      <c r="A40" s="323" t="s">
        <v>50</v>
      </c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">
        <f>+SUM(M27:M39)</f>
        <v>145381.10999999999</v>
      </c>
    </row>
    <row r="41" spans="1:13">
      <c r="A41" s="300" t="s">
        <v>54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2"/>
    </row>
    <row r="42" spans="1:13">
      <c r="A42" s="300"/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2"/>
    </row>
    <row r="43" spans="1:13" ht="15.75" thickBot="1">
      <c r="A43" s="303"/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5"/>
    </row>
    <row r="44" spans="1:13">
      <c r="A44" s="331" t="s">
        <v>55</v>
      </c>
      <c r="B44" s="332"/>
      <c r="C44" s="332"/>
      <c r="D44" s="332"/>
      <c r="E44" s="332"/>
      <c r="F44" s="332"/>
      <c r="G44" s="332"/>
      <c r="H44" s="57" t="s">
        <v>56</v>
      </c>
      <c r="I44" s="56" t="s">
        <v>57</v>
      </c>
      <c r="J44" s="57" t="s">
        <v>58</v>
      </c>
      <c r="K44" s="333" t="s">
        <v>59</v>
      </c>
      <c r="L44" s="334"/>
      <c r="M44" s="61" t="s">
        <v>47</v>
      </c>
    </row>
    <row r="45" spans="1:13">
      <c r="A45" s="337"/>
      <c r="B45" s="338"/>
      <c r="C45" s="338"/>
      <c r="D45" s="338"/>
      <c r="E45" s="338"/>
      <c r="F45" s="338"/>
      <c r="G45" s="338"/>
      <c r="H45" s="37"/>
      <c r="I45" s="38"/>
      <c r="J45" s="37"/>
      <c r="K45" s="373"/>
      <c r="L45" s="374"/>
      <c r="M45" s="30">
        <v>0</v>
      </c>
    </row>
    <row r="46" spans="1:13">
      <c r="A46" s="337"/>
      <c r="B46" s="338"/>
      <c r="C46" s="338"/>
      <c r="D46" s="338"/>
      <c r="E46" s="338"/>
      <c r="F46" s="338"/>
      <c r="G46" s="338"/>
      <c r="H46" s="37"/>
      <c r="I46" s="38"/>
      <c r="J46" s="37"/>
      <c r="K46" s="284"/>
      <c r="L46" s="285"/>
      <c r="M46" s="30">
        <v>0</v>
      </c>
    </row>
    <row r="47" spans="1:13">
      <c r="A47" s="337"/>
      <c r="B47" s="338"/>
      <c r="C47" s="338"/>
      <c r="D47" s="338"/>
      <c r="E47" s="338"/>
      <c r="F47" s="338"/>
      <c r="G47" s="338"/>
      <c r="H47" s="37"/>
      <c r="I47" s="38"/>
      <c r="J47" s="37"/>
      <c r="K47" s="284"/>
      <c r="L47" s="285"/>
      <c r="M47" s="30">
        <f t="shared" ref="M47:M48" si="0">IF(K47&gt;0,ROUND(J47*K47,0),0)</f>
        <v>0</v>
      </c>
    </row>
    <row r="48" spans="1:13">
      <c r="A48" s="339"/>
      <c r="B48" s="340"/>
      <c r="C48" s="340"/>
      <c r="D48" s="340"/>
      <c r="E48" s="340"/>
      <c r="F48" s="340"/>
      <c r="G48" s="340"/>
      <c r="H48" s="47"/>
      <c r="I48" s="27"/>
      <c r="J48" s="47"/>
      <c r="K48" s="341"/>
      <c r="L48" s="342"/>
      <c r="M48" s="44">
        <f t="shared" si="0"/>
        <v>0</v>
      </c>
    </row>
    <row r="49" spans="1:13">
      <c r="A49" s="323" t="s">
        <v>50</v>
      </c>
      <c r="B49" s="323"/>
      <c r="C49" s="323"/>
      <c r="D49" s="323"/>
      <c r="E49" s="323"/>
      <c r="F49" s="323"/>
      <c r="G49" s="323"/>
      <c r="H49" s="323"/>
      <c r="I49" s="323"/>
      <c r="J49" s="323"/>
      <c r="K49" s="323"/>
      <c r="L49" s="323"/>
      <c r="M49" s="45"/>
    </row>
    <row r="50" spans="1:13">
      <c r="A50" s="300" t="s">
        <v>60</v>
      </c>
      <c r="B50" s="301"/>
      <c r="C50" s="301"/>
      <c r="D50" s="301"/>
      <c r="E50" s="301"/>
      <c r="F50" s="301"/>
      <c r="G50" s="301"/>
      <c r="H50" s="301"/>
      <c r="I50" s="301"/>
      <c r="J50" s="301"/>
      <c r="K50" s="301"/>
      <c r="L50" s="301"/>
      <c r="M50" s="302"/>
    </row>
    <row r="51" spans="1:13">
      <c r="A51" s="300"/>
      <c r="B51" s="301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2"/>
    </row>
    <row r="52" spans="1:13" ht="15.75" thickBot="1">
      <c r="A52" s="303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5"/>
    </row>
    <row r="53" spans="1:13" ht="25.5">
      <c r="A53" s="331" t="s">
        <v>61</v>
      </c>
      <c r="B53" s="332"/>
      <c r="C53" s="332"/>
      <c r="D53" s="332"/>
      <c r="E53" s="332"/>
      <c r="F53" s="332"/>
      <c r="G53" s="332"/>
      <c r="H53" s="57" t="s">
        <v>62</v>
      </c>
      <c r="I53" s="58" t="s">
        <v>63</v>
      </c>
      <c r="J53" s="59" t="s">
        <v>64</v>
      </c>
      <c r="K53" s="335" t="s">
        <v>46</v>
      </c>
      <c r="L53" s="336"/>
      <c r="M53" s="60" t="s">
        <v>47</v>
      </c>
    </row>
    <row r="54" spans="1:13">
      <c r="A54" s="434" t="s">
        <v>65</v>
      </c>
      <c r="B54" s="435"/>
      <c r="C54" s="435"/>
      <c r="D54" s="435"/>
      <c r="E54" s="435"/>
      <c r="F54" s="435"/>
      <c r="G54" s="436"/>
      <c r="H54" s="40">
        <v>65000</v>
      </c>
      <c r="I54" s="185">
        <v>0.86</v>
      </c>
      <c r="J54" s="184">
        <f>+ROUND(H54*(1+I54),0)</f>
        <v>120900</v>
      </c>
      <c r="K54" s="437">
        <v>1.5</v>
      </c>
      <c r="L54" s="438"/>
      <c r="M54" s="30">
        <f>IF(K54&gt;0,ROUND(J54/K54,0),0)</f>
        <v>80600</v>
      </c>
    </row>
    <row r="55" spans="1:13">
      <c r="A55" s="434" t="s">
        <v>208</v>
      </c>
      <c r="B55" s="435"/>
      <c r="C55" s="435"/>
      <c r="D55" s="435"/>
      <c r="E55" s="435"/>
      <c r="F55" s="435"/>
      <c r="G55" s="436"/>
      <c r="H55" s="40">
        <v>90000</v>
      </c>
      <c r="I55" s="185">
        <v>0.86</v>
      </c>
      <c r="J55" s="184">
        <f t="shared" ref="J55" si="1">+ROUND(H55*(1+I55),0)</f>
        <v>167400</v>
      </c>
      <c r="K55" s="437">
        <v>1.5</v>
      </c>
      <c r="L55" s="438"/>
      <c r="M55" s="30">
        <f>IF(K55&gt;0,ROUND(J55/K55,0),0)</f>
        <v>111600</v>
      </c>
    </row>
    <row r="56" spans="1:13">
      <c r="A56" s="327"/>
      <c r="B56" s="328"/>
      <c r="C56" s="328"/>
      <c r="D56" s="328"/>
      <c r="E56" s="328"/>
      <c r="F56" s="328"/>
      <c r="G56" s="299"/>
      <c r="H56" s="40"/>
      <c r="I56" s="41"/>
      <c r="J56" s="39"/>
      <c r="K56" s="329"/>
      <c r="L56" s="330"/>
      <c r="M56" s="30"/>
    </row>
    <row r="57" spans="1:13">
      <c r="A57" s="339"/>
      <c r="B57" s="340"/>
      <c r="C57" s="340"/>
      <c r="D57" s="340"/>
      <c r="E57" s="340"/>
      <c r="F57" s="340"/>
      <c r="G57" s="340"/>
      <c r="H57" s="47"/>
      <c r="I57" s="27"/>
      <c r="J57" s="47"/>
      <c r="K57" s="341"/>
      <c r="L57" s="342"/>
      <c r="M57" s="48"/>
    </row>
    <row r="58" spans="1:13">
      <c r="A58" s="323" t="s">
        <v>50</v>
      </c>
      <c r="B58" s="323"/>
      <c r="C58" s="323"/>
      <c r="D58" s="323"/>
      <c r="E58" s="323"/>
      <c r="F58" s="323"/>
      <c r="G58" s="323"/>
      <c r="H58" s="323"/>
      <c r="I58" s="323"/>
      <c r="J58" s="323"/>
      <c r="K58" s="323"/>
      <c r="L58" s="323"/>
      <c r="M58" s="32">
        <f>+SUM(M54:M57)</f>
        <v>192200</v>
      </c>
    </row>
    <row r="59" spans="1:13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8"/>
    </row>
    <row r="60" spans="1:13">
      <c r="A60" s="344" t="s">
        <v>67</v>
      </c>
      <c r="B60" s="344"/>
      <c r="C60" s="344"/>
      <c r="D60" s="344"/>
      <c r="E60" s="344"/>
      <c r="F60" s="344"/>
      <c r="G60" s="344"/>
      <c r="H60" s="344"/>
      <c r="I60" s="344"/>
      <c r="J60" s="344"/>
      <c r="K60" s="344"/>
      <c r="L60" s="344"/>
      <c r="M60" s="49">
        <f>+M22+M40+M49+M58</f>
        <v>359801.11</v>
      </c>
    </row>
    <row r="61" spans="1:13">
      <c r="A61" s="26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8"/>
    </row>
    <row r="62" spans="1:13">
      <c r="A62" s="345" t="s">
        <v>68</v>
      </c>
      <c r="B62" s="345"/>
      <c r="C62" s="345"/>
      <c r="D62" s="345"/>
      <c r="E62" s="345"/>
      <c r="F62" s="345"/>
      <c r="G62" s="345"/>
      <c r="H62" s="345"/>
      <c r="I62" s="345"/>
      <c r="J62" s="345"/>
      <c r="K62" s="345"/>
      <c r="L62" s="345"/>
      <c r="M62" s="68">
        <f>ROUNDUP(M60,0)</f>
        <v>359802</v>
      </c>
    </row>
    <row r="63" spans="1:1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</row>
    <row r="64" spans="1:1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</row>
    <row r="65" spans="1:13">
      <c r="A65" s="427" t="s">
        <v>7</v>
      </c>
      <c r="B65" s="427"/>
      <c r="C65" s="427"/>
      <c r="D65" s="427"/>
      <c r="E65" s="427"/>
      <c r="F65" s="187"/>
      <c r="G65" s="366" t="s">
        <v>143</v>
      </c>
      <c r="H65" s="366"/>
      <c r="I65" s="366"/>
      <c r="J65" s="366"/>
      <c r="K65" s="366"/>
      <c r="L65" s="366"/>
      <c r="M65" s="25"/>
    </row>
    <row r="66" spans="1:13">
      <c r="A66" s="188" t="s">
        <v>8</v>
      </c>
      <c r="B66" s="426" t="s">
        <v>70</v>
      </c>
      <c r="C66" s="426"/>
      <c r="D66" s="426"/>
      <c r="E66" s="426"/>
      <c r="F66" s="186"/>
      <c r="G66" s="371" t="s">
        <v>8</v>
      </c>
      <c r="H66" s="371"/>
      <c r="I66" s="371" t="s">
        <v>41</v>
      </c>
      <c r="J66" s="371"/>
      <c r="K66" s="371"/>
      <c r="L66" s="371"/>
      <c r="M66" s="25"/>
    </row>
    <row r="67" spans="1:13">
      <c r="A67" s="426" t="s">
        <v>9</v>
      </c>
      <c r="B67" s="428" t="s">
        <v>0</v>
      </c>
      <c r="C67" s="428"/>
      <c r="D67" s="428"/>
      <c r="E67" s="428"/>
      <c r="F67" s="186"/>
      <c r="G67" s="411" t="s">
        <v>9</v>
      </c>
      <c r="H67" s="412"/>
      <c r="I67" s="415" t="s">
        <v>0</v>
      </c>
      <c r="J67" s="416"/>
      <c r="K67" s="416"/>
      <c r="L67" s="417"/>
      <c r="M67" s="25"/>
    </row>
    <row r="68" spans="1:13">
      <c r="A68" s="426"/>
      <c r="B68" s="428"/>
      <c r="C68" s="428"/>
      <c r="D68" s="428"/>
      <c r="E68" s="428"/>
      <c r="F68" s="186"/>
      <c r="G68" s="413"/>
      <c r="H68" s="414"/>
      <c r="I68" s="418"/>
      <c r="J68" s="419"/>
      <c r="K68" s="419"/>
      <c r="L68" s="420"/>
      <c r="M68" s="25"/>
    </row>
    <row r="69" spans="1:13">
      <c r="A69" s="54"/>
      <c r="B69" s="54"/>
      <c r="C69" s="54"/>
      <c r="D69" s="54"/>
      <c r="E69" s="54"/>
      <c r="F69" s="54"/>
      <c r="G69" s="363" t="s">
        <v>42</v>
      </c>
      <c r="H69" s="363"/>
      <c r="I69" s="363"/>
      <c r="J69" s="363"/>
      <c r="K69" s="363"/>
      <c r="L69" s="363"/>
      <c r="M69" s="25"/>
    </row>
  </sheetData>
  <mergeCells count="107">
    <mergeCell ref="A34:H34"/>
    <mergeCell ref="K34:L34"/>
    <mergeCell ref="A35:H35"/>
    <mergeCell ref="K35:L35"/>
    <mergeCell ref="A18:E18"/>
    <mergeCell ref="F18:G18"/>
    <mergeCell ref="H18:I18"/>
    <mergeCell ref="K18:L18"/>
    <mergeCell ref="A19:E19"/>
    <mergeCell ref="F19:G19"/>
    <mergeCell ref="H19:I19"/>
    <mergeCell ref="K19:L19"/>
    <mergeCell ref="A31:H31"/>
    <mergeCell ref="K31:L31"/>
    <mergeCell ref="A32:H32"/>
    <mergeCell ref="K32:L32"/>
    <mergeCell ref="A33:H33"/>
    <mergeCell ref="K33:L33"/>
    <mergeCell ref="A21:E21"/>
    <mergeCell ref="F21:G21"/>
    <mergeCell ref="H21:I21"/>
    <mergeCell ref="K21:L21"/>
    <mergeCell ref="A22:L22"/>
    <mergeCell ref="A23:M25"/>
    <mergeCell ref="A4:C7"/>
    <mergeCell ref="D4:H4"/>
    <mergeCell ref="I4:M7"/>
    <mergeCell ref="D5:H7"/>
    <mergeCell ref="A9:B9"/>
    <mergeCell ref="C9:E9"/>
    <mergeCell ref="F9:G9"/>
    <mergeCell ref="H9:J9"/>
    <mergeCell ref="L9:M9"/>
    <mergeCell ref="A10:B10"/>
    <mergeCell ref="F10:G10"/>
    <mergeCell ref="H10:J10"/>
    <mergeCell ref="L10:M10"/>
    <mergeCell ref="A12:B12"/>
    <mergeCell ref="C12:I12"/>
    <mergeCell ref="J12:K12"/>
    <mergeCell ref="L12:M12"/>
    <mergeCell ref="A13:B13"/>
    <mergeCell ref="C13:M13"/>
    <mergeCell ref="A14:M16"/>
    <mergeCell ref="A17:E17"/>
    <mergeCell ref="F17:G17"/>
    <mergeCell ref="H17:I17"/>
    <mergeCell ref="K17:L17"/>
    <mergeCell ref="A20:E20"/>
    <mergeCell ref="F20:G20"/>
    <mergeCell ref="H20:I20"/>
    <mergeCell ref="K20:L20"/>
    <mergeCell ref="A26:H26"/>
    <mergeCell ref="K26:L26"/>
    <mergeCell ref="A27:H27"/>
    <mergeCell ref="K27:L27"/>
    <mergeCell ref="A28:H28"/>
    <mergeCell ref="K28:L28"/>
    <mergeCell ref="A30:H30"/>
    <mergeCell ref="K30:L30"/>
    <mergeCell ref="A29:H29"/>
    <mergeCell ref="K29:L29"/>
    <mergeCell ref="A41:M43"/>
    <mergeCell ref="A36:H36"/>
    <mergeCell ref="K36:L36"/>
    <mergeCell ref="A37:H37"/>
    <mergeCell ref="K37:L37"/>
    <mergeCell ref="A38:H38"/>
    <mergeCell ref="K38:L38"/>
    <mergeCell ref="A39:H39"/>
    <mergeCell ref="K39:L39"/>
    <mergeCell ref="A40:L40"/>
    <mergeCell ref="A50:M52"/>
    <mergeCell ref="A44:G44"/>
    <mergeCell ref="K44:L44"/>
    <mergeCell ref="A45:G45"/>
    <mergeCell ref="K45:L45"/>
    <mergeCell ref="A46:G46"/>
    <mergeCell ref="K46:L46"/>
    <mergeCell ref="A47:G47"/>
    <mergeCell ref="K47:L47"/>
    <mergeCell ref="A48:G48"/>
    <mergeCell ref="K48:L48"/>
    <mergeCell ref="A49:L49"/>
    <mergeCell ref="A60:L60"/>
    <mergeCell ref="A53:G53"/>
    <mergeCell ref="K53:L53"/>
    <mergeCell ref="A54:G54"/>
    <mergeCell ref="K54:L54"/>
    <mergeCell ref="A55:G55"/>
    <mergeCell ref="K55:L55"/>
    <mergeCell ref="A56:G56"/>
    <mergeCell ref="K56:L56"/>
    <mergeCell ref="A57:G57"/>
    <mergeCell ref="K57:L57"/>
    <mergeCell ref="A58:L58"/>
    <mergeCell ref="G69:L69"/>
    <mergeCell ref="A62:L62"/>
    <mergeCell ref="A65:E65"/>
    <mergeCell ref="G65:L65"/>
    <mergeCell ref="B66:E66"/>
    <mergeCell ref="G66:H66"/>
    <mergeCell ref="I66:L66"/>
    <mergeCell ref="A67:A68"/>
    <mergeCell ref="B67:E68"/>
    <mergeCell ref="G67:H68"/>
    <mergeCell ref="I67:L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4</vt:i4>
      </vt:variant>
    </vt:vector>
  </HeadingPairs>
  <TitlesOfParts>
    <vt:vector size="20" baseType="lpstr">
      <vt:lpstr>PPTO</vt:lpstr>
      <vt:lpstr>APU NP1</vt:lpstr>
      <vt:lpstr>APU NP2</vt:lpstr>
      <vt:lpstr>APU NP3</vt:lpstr>
      <vt:lpstr>APU NP4</vt:lpstr>
      <vt:lpstr>APU NP5</vt:lpstr>
      <vt:lpstr>APU NP6</vt:lpstr>
      <vt:lpstr>APU NP7</vt:lpstr>
      <vt:lpstr>APU NP8</vt:lpstr>
      <vt:lpstr>APU NP9</vt:lpstr>
      <vt:lpstr>APU NP10</vt:lpstr>
      <vt:lpstr>APU NP11</vt:lpstr>
      <vt:lpstr>APU NP12</vt:lpstr>
      <vt:lpstr>APU NP13</vt:lpstr>
      <vt:lpstr>APU NP14</vt:lpstr>
      <vt:lpstr>APU NP15</vt:lpstr>
      <vt:lpstr>'APU NP1'!Área_de_impresión</vt:lpstr>
      <vt:lpstr>'APU NP2'!Área_de_impresión</vt:lpstr>
      <vt:lpstr>PPTO!Área_de_impresión</vt:lpstr>
      <vt:lpstr>PPTO!Títulos_a_imprimir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Francy Lorena Hernandez Arrieta</cp:lastModifiedBy>
  <cp:lastPrinted>2023-12-14T19:09:58Z</cp:lastPrinted>
  <dcterms:created xsi:type="dcterms:W3CDTF">2023-12-03T20:09:51Z</dcterms:created>
  <dcterms:modified xsi:type="dcterms:W3CDTF">2023-12-19T16:31:30Z</dcterms:modified>
</cp:coreProperties>
</file>