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ANDRA BARON\OneDrive\Documentos\1. MIOS PARTE UNO\AÑO 2023\PROYECTO DE PLIEGO\0.1  ADMON VIALES SEGUNDO SEMESTRES 2023 122 AL 148\CMA-137 META\"/>
    </mc:Choice>
  </mc:AlternateContent>
  <xr:revisionPtr revIDLastSave="0" documentId="13_ncr:1_{1E683E26-48C8-46C1-BD1A-2478D74FC65C}" xr6:coauthVersionLast="47" xr6:coauthVersionMax="47" xr10:uidLastSave="{00000000-0000-0000-0000-000000000000}"/>
  <bookViews>
    <workbookView xWindow="-108" yWindow="-108" windowWidth="23256" windowHeight="12456" xr2:uid="{29C86619-C411-40B9-B5F5-3B851BE602A2}"/>
  </bookViews>
  <sheets>
    <sheet name="PRESUPUESTO" sheetId="1" r:id="rId1"/>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#REF!</definedName>
    <definedName name="_______A20000" localSheetId="0">#REF!</definedName>
    <definedName name="_______A20000">#REF!</definedName>
    <definedName name="_______A30000" localSheetId="0">#REF!</definedName>
    <definedName name="_______A30000">#REF!</definedName>
    <definedName name="______A17000" localSheetId="0">#REF!</definedName>
    <definedName name="______A17000">#REF!</definedName>
    <definedName name="______A20000" localSheetId="0">#REF!</definedName>
    <definedName name="______A20000">#REF!</definedName>
    <definedName name="______A30000" localSheetId="0">#REF!</definedName>
    <definedName name="______A30000">#REF!</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A17000" localSheetId="0">#REF!</definedName>
    <definedName name="____A17000">#REF!</definedName>
    <definedName name="____A20000" localSheetId="0">#REF!</definedName>
    <definedName name="____A20000">#REF!</definedName>
    <definedName name="____A30000" localSheetId="0">#REF!</definedName>
    <definedName name="____A30000">#REF!</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xlnm.Print_Area" localSheetId="0">PRESUPUESTO!#REF!</definedName>
    <definedName name="Criticos" localSheetId="0">#REF!</definedName>
    <definedName name="Criticos">#REF!</definedName>
    <definedName name="MET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72" i="1" l="1"/>
  <c r="F171" i="1"/>
  <c r="F170" i="1"/>
  <c r="F169" i="1"/>
  <c r="F168" i="1"/>
  <c r="F161" i="1"/>
  <c r="F160" i="1"/>
  <c r="F159" i="1"/>
  <c r="F158" i="1"/>
  <c r="F157" i="1"/>
  <c r="F156" i="1"/>
  <c r="F155" i="1"/>
  <c r="F154" i="1"/>
  <c r="F151" i="1"/>
  <c r="F149" i="1"/>
  <c r="G162" i="1" s="1"/>
  <c r="F139" i="1"/>
  <c r="F138" i="1"/>
  <c r="F137" i="1"/>
  <c r="F134" i="1"/>
  <c r="F140" i="1" s="1"/>
  <c r="F142" i="1" s="1"/>
  <c r="F133" i="1"/>
  <c r="F132" i="1"/>
  <c r="F131" i="1"/>
  <c r="F116" i="1"/>
  <c r="F115" i="1"/>
  <c r="F114" i="1"/>
  <c r="F113" i="1"/>
  <c r="F112" i="1"/>
  <c r="F105" i="1"/>
  <c r="F104" i="1"/>
  <c r="F103" i="1"/>
  <c r="F102" i="1"/>
  <c r="F101" i="1"/>
  <c r="F100" i="1"/>
  <c r="F99" i="1"/>
  <c r="F98" i="1"/>
  <c r="F95" i="1"/>
  <c r="F93" i="1"/>
  <c r="F83" i="1"/>
  <c r="F82" i="1"/>
  <c r="F81" i="1"/>
  <c r="F78" i="1"/>
  <c r="F84" i="1" s="1"/>
  <c r="F86" i="1" s="1"/>
  <c r="F77" i="1"/>
  <c r="F76" i="1"/>
  <c r="F75" i="1"/>
  <c r="F60" i="1"/>
  <c r="F59" i="1"/>
  <c r="F58" i="1"/>
  <c r="F57" i="1"/>
  <c r="F56" i="1"/>
  <c r="F49" i="1"/>
  <c r="F48" i="1"/>
  <c r="F47" i="1"/>
  <c r="F46" i="1"/>
  <c r="F45" i="1"/>
  <c r="F44" i="1"/>
  <c r="F43" i="1"/>
  <c r="F42" i="1"/>
  <c r="F39" i="1"/>
  <c r="F37" i="1"/>
  <c r="F27" i="1"/>
  <c r="F26" i="1"/>
  <c r="F25" i="1"/>
  <c r="F22" i="1"/>
  <c r="F28" i="1" s="1"/>
  <c r="F30" i="1" s="1"/>
  <c r="F21" i="1"/>
  <c r="F20" i="1"/>
  <c r="F19" i="1"/>
  <c r="F62" i="1" l="1"/>
  <c r="F118" i="1"/>
  <c r="F174" i="1"/>
  <c r="F50" i="1"/>
  <c r="F63" i="1" s="1"/>
  <c r="F65" i="1" s="1"/>
  <c r="F106" i="1"/>
  <c r="F119" i="1" s="1"/>
  <c r="F121" i="1" s="1"/>
  <c r="F162" i="1"/>
  <c r="F175" i="1" s="1"/>
  <c r="F177" i="1" s="1"/>
  <c r="F122" i="1" l="1"/>
  <c r="F123" i="1"/>
  <c r="F66" i="1"/>
  <c r="F67" i="1"/>
  <c r="F68" i="1" s="1"/>
  <c r="F178" i="1"/>
  <c r="F179" i="1"/>
  <c r="F182" i="1" l="1"/>
  <c r="F180" i="1"/>
  <c r="F184" i="1" s="1"/>
  <c r="F124" i="1"/>
  <c r="F183" i="1" s="1"/>
  <c r="F185" i="1" l="1"/>
</calcChain>
</file>

<file path=xl/sharedStrings.xml><?xml version="1.0" encoding="utf-8"?>
<sst xmlns="http://schemas.openxmlformats.org/spreadsheetml/2006/main" count="357" uniqueCount="113">
  <si>
    <t>MINISTERIO DE TRANSPORTE</t>
  </si>
  <si>
    <t>INSTITUTO NACIONAL DE VÍAS</t>
  </si>
  <si>
    <t>Sectores de longitud: mayor a 190 km y menor o igual a 260 km</t>
  </si>
  <si>
    <t>PLAZO = 31 MESES</t>
  </si>
  <si>
    <t>PROPUESTA ECONOMICA</t>
  </si>
  <si>
    <t>AÑO 1 - 2024</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</si>
  <si>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</si>
  <si>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</si>
  <si>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</si>
  <si>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</si>
  <si>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</si>
  <si>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</si>
  <si>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</si>
  <si>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</si>
  <si>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</si>
  <si>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</si>
  <si>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</si>
  <si>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</si>
  <si>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</si>
  <si>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</si>
  <si>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</si>
  <si>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</si>
  <si>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</si>
  <si>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</si>
  <si>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NO MODIFICAR PRIMA REGIONAL</t>
  </si>
  <si>
    <t>Ingeniero Auxiliar I</t>
  </si>
  <si>
    <t>Ingeniero Auxiliar II</t>
  </si>
  <si>
    <t>Ingeniero Especialista en Estructuras</t>
  </si>
  <si>
    <t>NO MODIFICAR</t>
  </si>
  <si>
    <t>PERSONAL AUXILIAR</t>
  </si>
  <si>
    <t xml:space="preserve">Inspector SISO </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</si>
  <si>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</si>
  <si>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</si>
  <si>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</si>
  <si>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</si>
  <si>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t>VALOR MAXIMO</t>
  </si>
  <si>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</si>
  <si>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</si>
  <si>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</si>
  <si>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</si>
  <si>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</si>
  <si>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</si>
  <si>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</si>
  <si>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</si>
  <si>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</si>
  <si>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</si>
  <si>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</si>
  <si>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</si>
  <si>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</si>
  <si>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Ingenieros Residentes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</si>
  <si>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</si>
  <si>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</si>
  <si>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</si>
  <si>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</si>
  <si>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</si>
  <si>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</si>
  <si>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</si>
  <si>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Transportes aéreos y terrestres</t>
  </si>
  <si>
    <t>Global S/comprobante</t>
  </si>
  <si>
    <t>Oficina  (incluye servicios públicos)</t>
  </si>
  <si>
    <t>mes (S/comprobante)</t>
  </si>
  <si>
    <t>Dotación de Oficina</t>
  </si>
  <si>
    <t>Papelería, CDs, DVDs, edición informes, fotocopias,fotografias,etc.</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</si>
  <si>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</si>
  <si>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</si>
  <si>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</si>
  <si>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</si>
  <si>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</si>
  <si>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</si>
  <si>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</si>
  <si>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</si>
  <si>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</si>
  <si>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</si>
  <si>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</si>
  <si>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Provisión para levantamiento de información por medio de uso de gemelo digital</t>
  </si>
  <si>
    <t>Km</t>
  </si>
  <si>
    <t>Provisión para levantamiento de información por medio de uso de gemelo digital en caso de emergencias</t>
  </si>
  <si>
    <t>Señales temporales incluyendo cinta marcada, vallas</t>
  </si>
  <si>
    <t>global</t>
  </si>
  <si>
    <t>Plegables (1000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</si>
  <si>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</si>
  <si>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</si>
  <si>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</si>
  <si>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</si>
  <si>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</si>
  <si>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</si>
  <si>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</si>
  <si>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</si>
  <si>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</si>
  <si>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AÑO 2 - 2026</t>
  </si>
  <si>
    <t xml:space="preserve">Interventorías asignadas, GPS, topografía y/o laboratorios y toma de muestras de campo. </t>
  </si>
  <si>
    <t>COSTO TOTAL (AÑO 1 2026 )</t>
  </si>
  <si>
    <t>COSTO TOTAL (AÑO 2 2025 )</t>
  </si>
  <si>
    <t>COSTO TOTAL (AÑO 3 2026 )</t>
  </si>
  <si>
    <t>COSTO TOTAL AÑO 1- 2024, AÑO 2-  2025  Y AÑO 3 - 2026</t>
  </si>
  <si>
    <t>NOTAS:</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</si>
  <si>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</si>
  <si>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</si>
  <si>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</si>
  <si>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 xml:space="preserve">7. Para el caso del reembolso de los costos globales, es responsabilidad de la Administración Vial el gasto racional de estos recursos, de acuerdo con las necesidades del proyecto dentro del plazo contractual   Y aprobación de la supervisión </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</si>
  <si>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</si>
  <si>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</si>
  <si>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</si>
  <si>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</si>
  <si>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PRESUPUESTO</t>
  </si>
  <si>
    <t>DIRECCION TERRITORIAL META</t>
  </si>
  <si>
    <t>Objeto: ADMINISTRACION VIAL DE LAS CARRETERAS NACIONALES A CARGO DE INVIAS DIRECCIÓN TERRITORIAL META LOTE 1 AL 4</t>
  </si>
  <si>
    <t>1. La prima regional solo será reconocida únicamente para los profesionales que no sean de la zona donde se desarrolla el contrato.ESTOS VALORES NO PODRAN SER MODIFICADOS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</si>
  <si>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 previa autorización del supervisor del contrato.</t>
    </r>
  </si>
  <si>
    <t>6. Los valores que aparecen fijos e inmodificables, no podran alterarse,   será causal de rechazo, siempre y cuando no sea subsanado.</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</si>
  <si>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establecido en 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</si>
  <si>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 aplicable a salarios y/o arrendamientos de oficina.En caso de ser necesario, esta provisión puede ser utilizada para ajustes por modificaciones de cantidades que surjan durante la ejecución del contrato</t>
  </si>
  <si>
    <t>CONCURSO DE MERITOS  CMA-DEO-SGI-137-2023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</si>
</sst>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4" formatCode="_-&quot;$&quot;\ * #,##0.00_-;\-&quot;$&quot;\ * #,##0.00_-;_-&quot;$&quot;\ * &quot;-&quot;??_-;_-@_-"/>
    <numFmt numFmtId="43" formatCode="_-* #,##0.00_-;\-* #,##0.00_-;_-* &quot;-&quot;??_-;_-@_-"/>
    <numFmt numFmtId="164" formatCode="_-* #,##0.0000_-;\-* #,##0.0000_-;_-* &quot;-&quot;??_-;_-@_-"/>
    <numFmt numFmtId="165" formatCode="_(* #,##0.00_);_(* \(#,##0.00\);_(* &quot;-&quot;??_);_(@_)"/>
    <numFmt numFmtId="166" formatCode="_(* #,##0_);_(* \(#,##0\);_(* &quot;-&quot;??_);_(@_)"/>
    <numFmt numFmtId="167" formatCode="[$$-500A]#,##0.00"/>
    <numFmt numFmtId="168" formatCode="[$$-500A]#,##0.000"/>
    <numFmt numFmtId="169" formatCode="_(* #,##0_);_(* \(#,##0\);_(* &quot;-&quot;_);_(@_)"/>
    <numFmt numFmtId="170" formatCode="_-&quot;$&quot;\ * #,##0_-;\-&quot;$&quot;\ * #,##0_-;_-&quot;$&quot;\ * &quot;-&quot;??_-;_-@_-"/>
  </numFmts>
  <fonts count="32" x14ac:knownFonts="1">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rgb="FFFF0000"/>
      <name val="Arial"/>
      <family val="2"/>
    </font>
    <font>
      <b/>
      <sz val="10"/>
      <color rgb="FFFF0000"/>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10"/>
      <color indexed="8"/>
      <name val="Arial"/>
      <family val="2"/>
    </font>
    <font>
      <b/>
      <sz val="10"/>
      <color rgb="FF0066FF"/>
      <name val="Arial"/>
      <family val="2"/>
    </font>
    <font>
      <b/>
      <sz val="12"/>
      <color indexed="8"/>
      <name val="Arial"/>
      <family val="2"/>
    </font>
    <font>
      <b/>
      <sz val="14"/>
      <color indexed="8"/>
      <name val="Arial"/>
      <family val="2"/>
    </font>
    <font>
      <u/>
      <sz val="8"/>
      <name val="Arial"/>
      <family val="2"/>
    </font>
    <font>
      <sz val="8"/>
      <color theme="1"/>
      <name val="Arial"/>
      <family val="2"/>
    </font>
    <font>
      <sz val="10"/>
      <color theme="1"/>
      <name val="Arial Narrow"/>
      <family val="2"/>
    </font>
    <font>
      <sz val="8"/>
      <color theme="1"/>
      <name val="Arial Narrow"/>
      <family val="2"/>
    </font>
  </fonts>
  <fills count="8">
    <fill>
      <patternFill patternType="none"/>
    </fill>
    <fill>
      <patternFill patternType="gray125"/>
    </fill>
    <fill>
      <patternFill patternType="solid">
        <fgColor indexed="9"/>
        <bgColor indexed="64"/>
      </patternFill>
    </fill>
    <fill>
      <patternFill patternType="solid">
        <fgColor rgb="FFFFFF66"/>
        <bgColor indexed="64"/>
      </patternFill>
    </fill>
    <fill>
      <patternFill patternType="solid">
        <fgColor rgb="FF00CCFF"/>
        <bgColor indexed="64"/>
      </patternFill>
    </fill>
    <fill>
      <patternFill patternType="solid">
        <fgColor rgb="FFFFFF00"/>
        <bgColor indexed="64"/>
      </patternFill>
    </fill>
    <fill>
      <patternFill patternType="solid">
        <fgColor rgb="FF99CCFF"/>
        <bgColor indexed="64"/>
      </patternFill>
    </fill>
    <fill>
      <patternFill patternType="solid">
        <fgColor theme="9" tint="0.79998168889431442"/>
        <bgColor indexed="64"/>
      </patternFill>
    </fill>
  </fills>
  <borders count="9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ashed">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right/>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style="medium">
        <color indexed="64"/>
      </right>
      <top style="dotted">
        <color indexed="64"/>
      </top>
      <bottom/>
      <diagonal/>
    </border>
    <border>
      <left style="thin">
        <color indexed="64"/>
      </left>
      <right style="thin">
        <color indexed="64"/>
      </right>
      <top style="dotted">
        <color indexed="64"/>
      </top>
      <bottom/>
      <diagonal/>
    </border>
    <border>
      <left style="thin">
        <color indexed="64"/>
      </left>
      <right style="thin">
        <color indexed="64"/>
      </right>
      <top style="dashed">
        <color indexed="64"/>
      </top>
      <bottom/>
      <diagonal/>
    </border>
    <border>
      <left/>
      <right/>
      <top style="dotted">
        <color indexed="64"/>
      </top>
      <bottom/>
      <diagonal/>
    </border>
    <border>
      <left style="medium">
        <color indexed="64"/>
      </left>
      <right style="medium">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medium">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ashed">
        <color indexed="64"/>
      </top>
      <bottom style="thin">
        <color indexed="64"/>
      </bottom>
      <diagonal/>
    </border>
    <border>
      <left/>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right/>
      <top/>
      <bottom style="thin">
        <color indexed="64"/>
      </bottom>
      <diagonal/>
    </border>
    <border>
      <left/>
      <right/>
      <top style="thin">
        <color indexed="64"/>
      </top>
      <bottom style="dotted">
        <color indexed="64"/>
      </bottom>
      <diagonal/>
    </border>
    <border>
      <left style="thin">
        <color indexed="64"/>
      </left>
      <right style="medium">
        <color indexed="64"/>
      </right>
      <top style="thin">
        <color indexed="64"/>
      </top>
      <bottom style="dashed">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dotted">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right style="thin">
        <color indexed="64"/>
      </right>
      <top style="dashed">
        <color indexed="64"/>
      </top>
      <bottom style="dashed">
        <color indexed="64"/>
      </bottom>
      <diagonal/>
    </border>
    <border>
      <left style="thin">
        <color indexed="64"/>
      </left>
      <right style="medium">
        <color indexed="64"/>
      </right>
      <top/>
      <bottom style="hair">
        <color indexed="64"/>
      </bottom>
      <diagonal/>
    </border>
    <border>
      <left style="medium">
        <color indexed="64"/>
      </left>
      <right style="medium">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medium">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169" fontId="1" fillId="0" borderId="0" applyFont="0" applyFill="0" applyBorder="0" applyAlignment="0" applyProtection="0"/>
  </cellStyleXfs>
  <cellXfs count="315">
    <xf numFmtId="0" fontId="0" fillId="0" borderId="0" xfId="0"/>
    <xf numFmtId="0" fontId="2" fillId="2" borderId="0" xfId="4" applyFill="1"/>
    <xf numFmtId="43" fontId="2" fillId="2" borderId="0" xfId="1" applyFont="1" applyFill="1"/>
    <xf numFmtId="0" fontId="3" fillId="0" borderId="1" xfId="4" applyFont="1" applyBorder="1" applyAlignment="1">
      <alignment horizontal="centerContinuous" vertical="center"/>
    </xf>
    <xf numFmtId="0" fontId="2" fillId="0" borderId="2" xfId="4" applyBorder="1" applyAlignment="1">
      <alignment horizontal="centerContinuous"/>
    </xf>
    <xf numFmtId="0" fontId="2" fillId="0" borderId="3" xfId="4" applyBorder="1" applyAlignment="1">
      <alignment horizontal="centerContinuous"/>
    </xf>
    <xf numFmtId="0" fontId="4" fillId="0" borderId="4" xfId="4" applyFont="1" applyBorder="1" applyAlignment="1">
      <alignment horizontal="centerContinuous" vertical="center"/>
    </xf>
    <xf numFmtId="0" fontId="2" fillId="0" borderId="0" xfId="4" applyAlignment="1">
      <alignment horizontal="centerContinuous"/>
    </xf>
    <xf numFmtId="0" fontId="2" fillId="0" borderId="5" xfId="4" applyBorder="1" applyAlignment="1">
      <alignment horizontal="centerContinuous"/>
    </xf>
    <xf numFmtId="0" fontId="5" fillId="0" borderId="4" xfId="4" applyFont="1" applyBorder="1" applyAlignment="1">
      <alignment horizontal="centerContinuous" vertical="center"/>
    </xf>
    <xf numFmtId="0" fontId="6" fillId="0" borderId="4" xfId="4" applyFont="1" applyBorder="1" applyAlignment="1">
      <alignment horizontal="centerContinuous" vertical="center"/>
    </xf>
    <xf numFmtId="0" fontId="3" fillId="0" borderId="4" xfId="4" applyFont="1" applyBorder="1" applyAlignment="1">
      <alignment horizontal="centerContinuous" vertical="center"/>
    </xf>
    <xf numFmtId="0" fontId="3" fillId="0" borderId="4" xfId="4" applyFont="1" applyBorder="1" applyAlignment="1">
      <alignment vertical="center"/>
    </xf>
    <xf numFmtId="0" fontId="3" fillId="0" borderId="0" xfId="4" applyFont="1" applyAlignment="1">
      <alignment vertical="center"/>
    </xf>
    <xf numFmtId="0" fontId="3" fillId="0" borderId="4" xfId="4" applyFont="1" applyBorder="1" applyAlignment="1">
      <alignment horizontal="center" vertical="center"/>
    </xf>
    <xf numFmtId="0" fontId="3" fillId="0" borderId="0" xfId="4" applyFont="1" applyAlignment="1">
      <alignment horizontal="center" vertical="center"/>
    </xf>
    <xf numFmtId="0" fontId="3" fillId="0" borderId="5" xfId="4" applyFont="1" applyBorder="1" applyAlignment="1">
      <alignment horizontal="center" vertical="center"/>
    </xf>
    <xf numFmtId="0" fontId="7" fillId="0" borderId="4" xfId="4" applyFont="1" applyBorder="1" applyAlignment="1">
      <alignment horizontal="centerContinuous" vertical="center"/>
    </xf>
    <xf numFmtId="0" fontId="2" fillId="2" borderId="0" xfId="4" applyFill="1" applyAlignment="1">
      <alignment horizontal="centerContinuous"/>
    </xf>
    <xf numFmtId="0" fontId="2" fillId="2" borderId="5" xfId="4" applyFill="1" applyBorder="1" applyAlignment="1">
      <alignment horizontal="centerContinuous"/>
    </xf>
    <xf numFmtId="0" fontId="9" fillId="2" borderId="12" xfId="4" applyFont="1" applyFill="1" applyBorder="1" applyAlignment="1">
      <alignment horizontal="center"/>
    </xf>
    <xf numFmtId="0" fontId="9" fillId="2" borderId="13" xfId="4" applyFont="1" applyFill="1" applyBorder="1" applyAlignment="1">
      <alignment horizontal="center"/>
    </xf>
    <xf numFmtId="0" fontId="9" fillId="2" borderId="14" xfId="4" applyFont="1" applyFill="1" applyBorder="1" applyAlignment="1">
      <alignment horizontal="center"/>
    </xf>
    <xf numFmtId="0" fontId="9" fillId="2" borderId="15" xfId="4" applyFont="1" applyFill="1" applyBorder="1" applyAlignment="1">
      <alignment horizontal="center"/>
    </xf>
    <xf numFmtId="0" fontId="2" fillId="2" borderId="0" xfId="4" applyFill="1" applyAlignment="1">
      <alignment horizontal="center" vertical="center"/>
    </xf>
    <xf numFmtId="0" fontId="9" fillId="2" borderId="16" xfId="4" applyFont="1" applyFill="1" applyBorder="1" applyAlignment="1">
      <alignment horizontal="center"/>
    </xf>
    <xf numFmtId="0" fontId="9" fillId="2" borderId="17" xfId="4" applyFont="1" applyFill="1" applyBorder="1" applyAlignment="1">
      <alignment horizontal="center"/>
    </xf>
    <xf numFmtId="0" fontId="9" fillId="2" borderId="18" xfId="4" applyFont="1" applyFill="1" applyBorder="1" applyAlignment="1">
      <alignment horizontal="center"/>
    </xf>
    <xf numFmtId="0" fontId="9" fillId="2" borderId="19" xfId="4" applyFont="1" applyFill="1" applyBorder="1" applyAlignment="1">
      <alignment horizontal="center"/>
    </xf>
    <xf numFmtId="164" fontId="2" fillId="2" borderId="0" xfId="1" applyNumberFormat="1" applyFont="1" applyFill="1"/>
    <xf numFmtId="0" fontId="10" fillId="2" borderId="20" xfId="4" quotePrefix="1" applyFont="1" applyFill="1" applyBorder="1" applyAlignment="1">
      <alignment horizontal="center"/>
    </xf>
    <xf numFmtId="0" fontId="9" fillId="2" borderId="21" xfId="4" applyFont="1" applyFill="1" applyBorder="1" applyAlignment="1">
      <alignment horizontal="center"/>
    </xf>
    <xf numFmtId="0" fontId="10" fillId="2" borderId="22" xfId="4" quotePrefix="1" applyFont="1" applyFill="1" applyBorder="1" applyAlignment="1">
      <alignment horizontal="center"/>
    </xf>
    <xf numFmtId="0" fontId="9" fillId="2" borderId="23" xfId="4" applyFont="1" applyFill="1" applyBorder="1" applyAlignment="1">
      <alignment horizontal="center"/>
    </xf>
    <xf numFmtId="0" fontId="12" fillId="4" borderId="16" xfId="4" applyFont="1" applyFill="1" applyBorder="1"/>
    <xf numFmtId="0" fontId="3" fillId="4" borderId="0" xfId="4" applyFont="1" applyFill="1"/>
    <xf numFmtId="166" fontId="13" fillId="4" borderId="0" xfId="6" applyNumberFormat="1" applyFont="1" applyFill="1" applyBorder="1" applyAlignment="1">
      <alignment horizontal="center"/>
    </xf>
    <xf numFmtId="165" fontId="13" fillId="4" borderId="0" xfId="6" applyFont="1" applyFill="1" applyBorder="1" applyAlignment="1">
      <alignment horizontal="center"/>
    </xf>
    <xf numFmtId="166" fontId="13" fillId="4" borderId="5" xfId="6" applyNumberFormat="1" applyFont="1" applyFill="1" applyBorder="1" applyAlignment="1">
      <alignment horizontal="center"/>
    </xf>
    <xf numFmtId="0" fontId="2" fillId="2" borderId="24" xfId="4" applyFill="1" applyBorder="1"/>
    <xf numFmtId="0" fontId="14" fillId="2" borderId="25" xfId="4" applyFont="1" applyFill="1" applyBorder="1"/>
    <xf numFmtId="166" fontId="2" fillId="2" borderId="25" xfId="6" applyNumberFormat="1" applyFill="1" applyBorder="1"/>
    <xf numFmtId="165" fontId="2" fillId="2" borderId="25" xfId="6" applyFill="1" applyBorder="1"/>
    <xf numFmtId="166" fontId="2" fillId="2" borderId="26" xfId="6" applyNumberFormat="1" applyFill="1" applyBorder="1"/>
    <xf numFmtId="0" fontId="15" fillId="2" borderId="27" xfId="4" applyFont="1" applyFill="1" applyBorder="1" applyAlignment="1">
      <alignment horizontal="center"/>
    </xf>
    <xf numFmtId="4" fontId="16" fillId="0" borderId="28" xfId="4" applyNumberFormat="1" applyFont="1" applyBorder="1"/>
    <xf numFmtId="4" fontId="17" fillId="0" borderId="29" xfId="4" applyNumberFormat="1" applyFont="1" applyBorder="1"/>
    <xf numFmtId="4" fontId="18" fillId="5" borderId="30" xfId="4" applyNumberFormat="1" applyFont="1" applyFill="1" applyBorder="1"/>
    <xf numFmtId="2" fontId="17" fillId="0" borderId="31" xfId="4" applyNumberFormat="1" applyFont="1" applyBorder="1"/>
    <xf numFmtId="165" fontId="17" fillId="0" borderId="32" xfId="6" applyFont="1" applyBorder="1"/>
    <xf numFmtId="0" fontId="19" fillId="5" borderId="7" xfId="4" applyFont="1" applyFill="1" applyBorder="1" applyAlignment="1">
      <alignment vertical="center" wrapText="1"/>
    </xf>
    <xf numFmtId="0" fontId="15" fillId="0" borderId="27" xfId="4" applyFont="1" applyBorder="1" applyAlignment="1">
      <alignment horizontal="center"/>
    </xf>
    <xf numFmtId="2" fontId="17" fillId="0" borderId="33" xfId="4" applyNumberFormat="1" applyFont="1" applyBorder="1"/>
    <xf numFmtId="165" fontId="17" fillId="0" borderId="34" xfId="6" applyFont="1" applyBorder="1"/>
    <xf numFmtId="0" fontId="15" fillId="0" borderId="35" xfId="4" applyFont="1" applyBorder="1" applyAlignment="1">
      <alignment horizontal="center"/>
    </xf>
    <xf numFmtId="4" fontId="16" fillId="0" borderId="36" xfId="4" applyNumberFormat="1" applyFont="1" applyBorder="1"/>
    <xf numFmtId="4" fontId="17" fillId="0" borderId="37" xfId="4" applyNumberFormat="1" applyFont="1" applyBorder="1"/>
    <xf numFmtId="2" fontId="17" fillId="0" borderId="38" xfId="4" applyNumberFormat="1" applyFont="1" applyBorder="1"/>
    <xf numFmtId="165" fontId="17" fillId="0" borderId="19" xfId="6" applyFont="1" applyBorder="1"/>
    <xf numFmtId="0" fontId="15" fillId="0" borderId="39" xfId="4" applyFont="1" applyBorder="1" applyAlignment="1">
      <alignment horizontal="center"/>
    </xf>
    <xf numFmtId="4" fontId="16" fillId="0" borderId="40" xfId="4" applyNumberFormat="1" applyFont="1" applyBorder="1"/>
    <xf numFmtId="4" fontId="17" fillId="0" borderId="40" xfId="4" applyNumberFormat="1" applyFont="1" applyBorder="1"/>
    <xf numFmtId="2" fontId="17" fillId="0" borderId="41" xfId="4" applyNumberFormat="1" applyFont="1" applyBorder="1"/>
    <xf numFmtId="165" fontId="17" fillId="0" borderId="42" xfId="6" applyFont="1" applyBorder="1"/>
    <xf numFmtId="0" fontId="15" fillId="5" borderId="43" xfId="4" applyFont="1" applyFill="1" applyBorder="1" applyAlignment="1">
      <alignment horizontal="center"/>
    </xf>
    <xf numFmtId="4" fontId="16" fillId="5" borderId="44" xfId="4" applyNumberFormat="1" applyFont="1" applyFill="1" applyBorder="1"/>
    <xf numFmtId="4" fontId="17" fillId="5" borderId="45" xfId="4" applyNumberFormat="1" applyFont="1" applyFill="1" applyBorder="1"/>
    <xf numFmtId="2" fontId="17" fillId="5" borderId="46" xfId="4" applyNumberFormat="1" applyFont="1" applyFill="1" applyBorder="1"/>
    <xf numFmtId="165" fontId="17" fillId="5" borderId="47" xfId="6" applyFont="1" applyFill="1" applyBorder="1"/>
    <xf numFmtId="0" fontId="15" fillId="0" borderId="16" xfId="4" applyFont="1" applyBorder="1" applyAlignment="1">
      <alignment horizontal="right"/>
    </xf>
    <xf numFmtId="0" fontId="17" fillId="0" borderId="48" xfId="4" applyFont="1" applyBorder="1"/>
    <xf numFmtId="4" fontId="17" fillId="0" borderId="18" xfId="4" applyNumberFormat="1" applyFont="1" applyBorder="1"/>
    <xf numFmtId="2" fontId="17" fillId="0" borderId="0" xfId="4" applyNumberFormat="1" applyFont="1"/>
    <xf numFmtId="0" fontId="15" fillId="0" borderId="27" xfId="5" applyFont="1" applyBorder="1" applyAlignment="1">
      <alignment horizontal="center" vertical="center"/>
    </xf>
    <xf numFmtId="0" fontId="16" fillId="0" borderId="49" xfId="5" applyFont="1" applyBorder="1" applyAlignment="1">
      <alignment vertical="center"/>
    </xf>
    <xf numFmtId="4" fontId="17" fillId="0" borderId="28" xfId="5" applyNumberFormat="1" applyFont="1" applyBorder="1"/>
    <xf numFmtId="2" fontId="14" fillId="0" borderId="49" xfId="5" applyNumberFormat="1" applyFont="1" applyBorder="1"/>
    <xf numFmtId="165" fontId="17" fillId="0" borderId="50" xfId="6" applyFont="1" applyFill="1" applyBorder="1"/>
    <xf numFmtId="0" fontId="15" fillId="0" borderId="51" xfId="4" applyFont="1" applyBorder="1" applyAlignment="1">
      <alignment horizontal="center"/>
    </xf>
    <xf numFmtId="0" fontId="16" fillId="0" borderId="52" xfId="4" applyFont="1" applyBorder="1"/>
    <xf numFmtId="4" fontId="17" fillId="0" borderId="53" xfId="4" applyNumberFormat="1" applyFont="1" applyBorder="1"/>
    <xf numFmtId="2" fontId="17" fillId="0" borderId="54" xfId="4" applyNumberFormat="1" applyFont="1" applyBorder="1"/>
    <xf numFmtId="165" fontId="17" fillId="0" borderId="32" xfId="6" applyFont="1" applyFill="1" applyBorder="1"/>
    <xf numFmtId="0" fontId="16" fillId="0" borderId="55" xfId="4" applyFont="1" applyBorder="1"/>
    <xf numFmtId="4" fontId="17" fillId="0" borderId="45" xfId="4" applyNumberFormat="1" applyFont="1" applyBorder="1"/>
    <xf numFmtId="4" fontId="17" fillId="0" borderId="44" xfId="4" applyNumberFormat="1" applyFont="1" applyBorder="1"/>
    <xf numFmtId="2" fontId="17" fillId="0" borderId="46" xfId="4" applyNumberFormat="1" applyFont="1" applyBorder="1"/>
    <xf numFmtId="165" fontId="17" fillId="0" borderId="47" xfId="6" applyFont="1" applyFill="1" applyBorder="1"/>
    <xf numFmtId="0" fontId="2" fillId="0" borderId="51" xfId="4" applyBorder="1"/>
    <xf numFmtId="0" fontId="12" fillId="0" borderId="25" xfId="4" applyFont="1" applyBorder="1"/>
    <xf numFmtId="4" fontId="14" fillId="0" borderId="25" xfId="4" applyNumberFormat="1" applyFont="1" applyBorder="1"/>
    <xf numFmtId="0" fontId="14" fillId="0" borderId="25" xfId="4" applyFont="1" applyBorder="1"/>
    <xf numFmtId="2" fontId="14" fillId="0" borderId="25" xfId="4" applyNumberFormat="1" applyFont="1" applyBorder="1"/>
    <xf numFmtId="165" fontId="14" fillId="0" borderId="56" xfId="6" applyFont="1" applyFill="1" applyBorder="1"/>
    <xf numFmtId="44" fontId="2" fillId="2" borderId="0" xfId="3" applyFont="1" applyFill="1"/>
    <xf numFmtId="0" fontId="2" fillId="2" borderId="16" xfId="4" applyFill="1" applyBorder="1"/>
    <xf numFmtId="0" fontId="12" fillId="2" borderId="54" xfId="4" applyFont="1" applyFill="1" applyBorder="1"/>
    <xf numFmtId="0" fontId="14" fillId="0" borderId="54" xfId="4" applyFont="1" applyBorder="1"/>
    <xf numFmtId="2" fontId="14" fillId="0" borderId="57" xfId="4" applyNumberFormat="1" applyFont="1" applyBorder="1"/>
    <xf numFmtId="0" fontId="19" fillId="5" borderId="58" xfId="4" applyFont="1" applyFill="1" applyBorder="1" applyAlignment="1">
      <alignment vertical="center" wrapText="1"/>
    </xf>
    <xf numFmtId="0" fontId="2" fillId="2" borderId="20" xfId="4" applyFill="1" applyBorder="1"/>
    <xf numFmtId="0" fontId="3" fillId="2" borderId="11" xfId="4" applyFont="1" applyFill="1" applyBorder="1"/>
    <xf numFmtId="0" fontId="14" fillId="2" borderId="11" xfId="4" applyFont="1" applyFill="1" applyBorder="1"/>
    <xf numFmtId="167" fontId="12" fillId="2" borderId="59" xfId="4" applyNumberFormat="1" applyFont="1" applyFill="1" applyBorder="1"/>
    <xf numFmtId="0" fontId="13" fillId="2" borderId="0" xfId="4" applyFont="1" applyFill="1"/>
    <xf numFmtId="0" fontId="13" fillId="2" borderId="12" xfId="4" applyFont="1" applyFill="1" applyBorder="1" applyAlignment="1">
      <alignment horizontal="center"/>
    </xf>
    <xf numFmtId="0" fontId="13" fillId="2" borderId="2" xfId="4" applyFont="1" applyFill="1" applyBorder="1" applyAlignment="1">
      <alignment horizontal="center"/>
    </xf>
    <xf numFmtId="0" fontId="13" fillId="2" borderId="14" xfId="4" applyFont="1" applyFill="1" applyBorder="1" applyAlignment="1">
      <alignment horizontal="center"/>
    </xf>
    <xf numFmtId="165" fontId="9" fillId="2" borderId="14" xfId="4" applyNumberFormat="1" applyFont="1" applyFill="1" applyBorder="1" applyAlignment="1">
      <alignment horizontal="center"/>
    </xf>
    <xf numFmtId="0" fontId="9" fillId="2" borderId="0" xfId="4" applyFont="1" applyFill="1" applyAlignment="1">
      <alignment horizontal="center"/>
    </xf>
    <xf numFmtId="165" fontId="9" fillId="2" borderId="18" xfId="4" applyNumberFormat="1" applyFont="1" applyFill="1" applyBorder="1" applyAlignment="1">
      <alignment horizontal="center"/>
    </xf>
    <xf numFmtId="0" fontId="13" fillId="2" borderId="9" xfId="4" applyFont="1" applyFill="1" applyBorder="1" applyAlignment="1">
      <alignment horizontal="center"/>
    </xf>
    <xf numFmtId="0" fontId="13" fillId="2" borderId="22" xfId="4" applyFont="1" applyFill="1" applyBorder="1" applyAlignment="1">
      <alignment horizontal="center"/>
    </xf>
    <xf numFmtId="0" fontId="9" fillId="2" borderId="22" xfId="4" applyFont="1" applyFill="1" applyBorder="1" applyAlignment="1">
      <alignment horizontal="center"/>
    </xf>
    <xf numFmtId="0" fontId="9" fillId="2" borderId="10" xfId="4" applyFont="1" applyFill="1" applyBorder="1" applyAlignment="1">
      <alignment horizontal="center"/>
    </xf>
    <xf numFmtId="0" fontId="2" fillId="4" borderId="16" xfId="4" applyFill="1" applyBorder="1"/>
    <xf numFmtId="0" fontId="2" fillId="4" borderId="0" xfId="4" applyFill="1"/>
    <xf numFmtId="166" fontId="2" fillId="4" borderId="0" xfId="6" applyNumberFormat="1" applyFill="1" applyBorder="1"/>
    <xf numFmtId="165" fontId="2" fillId="4" borderId="0" xfId="6" applyFill="1" applyBorder="1"/>
    <xf numFmtId="166" fontId="2" fillId="4" borderId="5" xfId="6" applyNumberFormat="1" applyFill="1" applyBorder="1"/>
    <xf numFmtId="0" fontId="13" fillId="2" borderId="25" xfId="4" applyFont="1" applyFill="1" applyBorder="1" applyAlignment="1">
      <alignment horizontal="center"/>
    </xf>
    <xf numFmtId="4" fontId="14" fillId="2" borderId="25" xfId="4" applyNumberFormat="1" applyFont="1" applyFill="1" applyBorder="1"/>
    <xf numFmtId="2" fontId="14" fillId="2" borderId="25" xfId="4" applyNumberFormat="1" applyFont="1" applyFill="1" applyBorder="1"/>
    <xf numFmtId="165" fontId="14" fillId="2" borderId="26" xfId="6" applyFont="1" applyFill="1" applyBorder="1"/>
    <xf numFmtId="0" fontId="15" fillId="2" borderId="60" xfId="4" applyFont="1" applyFill="1" applyBorder="1" applyAlignment="1">
      <alignment horizontal="center"/>
    </xf>
    <xf numFmtId="0" fontId="16" fillId="2" borderId="61" xfId="4" applyFont="1" applyFill="1" applyBorder="1"/>
    <xf numFmtId="0" fontId="17" fillId="0" borderId="62" xfId="4" applyFont="1" applyBorder="1" applyAlignment="1">
      <alignment horizontal="center"/>
    </xf>
    <xf numFmtId="165" fontId="17" fillId="0" borderId="62" xfId="6" applyFont="1" applyFill="1" applyBorder="1"/>
    <xf numFmtId="165" fontId="17" fillId="0" borderId="63" xfId="6" applyFont="1" applyBorder="1" applyAlignment="1">
      <alignment horizontal="right"/>
    </xf>
    <xf numFmtId="0" fontId="15" fillId="2" borderId="24" xfId="4" applyFont="1" applyFill="1" applyBorder="1"/>
    <xf numFmtId="0" fontId="22" fillId="2" borderId="25" xfId="4" applyFont="1" applyFill="1" applyBorder="1"/>
    <xf numFmtId="0" fontId="15" fillId="0" borderId="25" xfId="4" applyFont="1" applyBorder="1"/>
    <xf numFmtId="166" fontId="17" fillId="0" borderId="25" xfId="6" applyNumberFormat="1" applyFont="1" applyBorder="1"/>
    <xf numFmtId="165" fontId="17" fillId="0" borderId="25" xfId="6" applyFont="1" applyBorder="1"/>
    <xf numFmtId="166" fontId="17" fillId="0" borderId="26" xfId="6" applyNumberFormat="1" applyFont="1" applyBorder="1" applyAlignment="1">
      <alignment horizontal="right"/>
    </xf>
    <xf numFmtId="0" fontId="15" fillId="2" borderId="60" xfId="4" applyFont="1" applyFill="1" applyBorder="1" applyAlignment="1">
      <alignment horizontal="center" vertical="center" wrapText="1"/>
    </xf>
    <xf numFmtId="0" fontId="16" fillId="0" borderId="64" xfId="4" applyFont="1" applyBorder="1" applyAlignment="1">
      <alignment wrapText="1"/>
    </xf>
    <xf numFmtId="0" fontId="17" fillId="0" borderId="64" xfId="4" applyFont="1" applyBorder="1" applyAlignment="1">
      <alignment horizontal="center" vertical="center" wrapText="1"/>
    </xf>
    <xf numFmtId="4" fontId="17" fillId="0" borderId="64" xfId="4" applyNumberFormat="1" applyFont="1" applyBorder="1" applyAlignment="1">
      <alignment vertical="center"/>
    </xf>
    <xf numFmtId="2" fontId="17" fillId="0" borderId="64" xfId="4" applyNumberFormat="1" applyFont="1" applyBorder="1" applyAlignment="1">
      <alignment vertical="center" wrapText="1"/>
    </xf>
    <xf numFmtId="165" fontId="17" fillId="0" borderId="63" xfId="6" applyFont="1" applyBorder="1" applyAlignment="1">
      <alignment horizontal="right" vertical="center"/>
    </xf>
    <xf numFmtId="0" fontId="16" fillId="2" borderId="54" xfId="4" applyFont="1" applyFill="1" applyBorder="1"/>
    <xf numFmtId="0" fontId="17" fillId="0" borderId="54" xfId="4" applyFont="1" applyBorder="1" applyAlignment="1">
      <alignment horizontal="center"/>
    </xf>
    <xf numFmtId="4" fontId="17" fillId="0" borderId="54" xfId="4" applyNumberFormat="1" applyFont="1" applyBorder="1"/>
    <xf numFmtId="165" fontId="17" fillId="0" borderId="65" xfId="6" applyFont="1" applyBorder="1" applyAlignment="1">
      <alignment horizontal="right"/>
    </xf>
    <xf numFmtId="0" fontId="23" fillId="2" borderId="25" xfId="4" applyFont="1" applyFill="1" applyBorder="1"/>
    <xf numFmtId="0" fontId="15" fillId="5" borderId="16" xfId="4" applyFont="1" applyFill="1" applyBorder="1" applyAlignment="1">
      <alignment horizontal="center" vertical="center" wrapText="1"/>
    </xf>
    <xf numFmtId="0" fontId="17" fillId="5" borderId="66" xfId="4" applyFont="1" applyFill="1" applyBorder="1" applyAlignment="1">
      <alignment vertical="center" wrapText="1"/>
    </xf>
    <xf numFmtId="166" fontId="17" fillId="5" borderId="53" xfId="6" applyNumberFormat="1" applyFont="1" applyFill="1" applyBorder="1" applyAlignment="1">
      <alignment horizontal="center" vertical="center" wrapText="1"/>
    </xf>
    <xf numFmtId="4" fontId="18" fillId="5" borderId="28" xfId="6" applyNumberFormat="1" applyFont="1" applyFill="1" applyBorder="1" applyAlignment="1">
      <alignment vertical="center"/>
    </xf>
    <xf numFmtId="2" fontId="17" fillId="5" borderId="67" xfId="4" applyNumberFormat="1" applyFont="1" applyFill="1" applyBorder="1" applyAlignment="1">
      <alignment vertical="center"/>
    </xf>
    <xf numFmtId="165" fontId="18" fillId="5" borderId="68" xfId="6" applyFont="1" applyFill="1" applyBorder="1" applyAlignment="1">
      <alignment horizontal="right" vertical="center"/>
    </xf>
    <xf numFmtId="167" fontId="18" fillId="5" borderId="7" xfId="4" applyNumberFormat="1" applyFont="1" applyFill="1" applyBorder="1" applyAlignment="1">
      <alignment horizontal="left" vertical="center"/>
    </xf>
    <xf numFmtId="0" fontId="15" fillId="2" borderId="69" xfId="4" applyFont="1" applyFill="1" applyBorder="1" applyAlignment="1">
      <alignment horizontal="center" vertical="center"/>
    </xf>
    <xf numFmtId="0" fontId="17" fillId="2" borderId="67" xfId="4" applyFont="1" applyFill="1" applyBorder="1" applyAlignment="1">
      <alignment vertical="center"/>
    </xf>
    <xf numFmtId="0" fontId="17" fillId="0" borderId="70" xfId="4" applyFont="1" applyBorder="1" applyAlignment="1">
      <alignment horizontal="center" vertical="center" wrapText="1"/>
    </xf>
    <xf numFmtId="165" fontId="17" fillId="0" borderId="29" xfId="6" applyFont="1" applyBorder="1" applyAlignment="1">
      <alignment horizontal="right" vertical="center"/>
    </xf>
    <xf numFmtId="2" fontId="17" fillId="0" borderId="67" xfId="4" applyNumberFormat="1" applyFont="1" applyBorder="1" applyAlignment="1">
      <alignment vertical="center"/>
    </xf>
    <xf numFmtId="165" fontId="17" fillId="0" borderId="71" xfId="6" applyFont="1" applyBorder="1" applyAlignment="1">
      <alignment horizontal="right" vertical="center"/>
    </xf>
    <xf numFmtId="0" fontId="15" fillId="2" borderId="69" xfId="4" applyFont="1" applyFill="1" applyBorder="1" applyAlignment="1">
      <alignment horizontal="center"/>
    </xf>
    <xf numFmtId="0" fontId="17" fillId="2" borderId="67" xfId="4" applyFont="1" applyFill="1" applyBorder="1" applyAlignment="1">
      <alignment wrapText="1"/>
    </xf>
    <xf numFmtId="0" fontId="22" fillId="0" borderId="70" xfId="4" applyFont="1" applyBorder="1" applyAlignment="1">
      <alignment horizontal="center"/>
    </xf>
    <xf numFmtId="4" fontId="17" fillId="0" borderId="70" xfId="4" applyNumberFormat="1" applyFont="1" applyBorder="1"/>
    <xf numFmtId="2" fontId="17" fillId="0" borderId="70" xfId="4" applyNumberFormat="1" applyFont="1" applyBorder="1"/>
    <xf numFmtId="165" fontId="17" fillId="0" borderId="68" xfId="6" applyFont="1" applyBorder="1" applyAlignment="1">
      <alignment horizontal="right"/>
    </xf>
    <xf numFmtId="41" fontId="2" fillId="0" borderId="0" xfId="2" applyFont="1" applyFill="1"/>
    <xf numFmtId="4" fontId="17" fillId="2" borderId="70" xfId="4" applyNumberFormat="1" applyFont="1" applyFill="1" applyBorder="1"/>
    <xf numFmtId="2" fontId="17" fillId="2" borderId="70" xfId="4" applyNumberFormat="1" applyFont="1" applyFill="1" applyBorder="1"/>
    <xf numFmtId="0" fontId="22" fillId="0" borderId="70" xfId="4" applyFont="1" applyBorder="1" applyAlignment="1">
      <alignment horizontal="center" vertical="center" wrapText="1"/>
    </xf>
    <xf numFmtId="4" fontId="17" fillId="0" borderId="70" xfId="4" applyNumberFormat="1" applyFont="1" applyBorder="1" applyAlignment="1">
      <alignment vertical="center"/>
    </xf>
    <xf numFmtId="2" fontId="17" fillId="0" borderId="70" xfId="4" applyNumberFormat="1" applyFont="1" applyBorder="1" applyAlignment="1">
      <alignment vertical="center" wrapText="1"/>
    </xf>
    <xf numFmtId="165" fontId="17" fillId="0" borderId="68" xfId="6" applyFont="1" applyBorder="1" applyAlignment="1">
      <alignment horizontal="right" vertical="center"/>
    </xf>
    <xf numFmtId="0" fontId="15" fillId="2" borderId="72" xfId="4" applyFont="1" applyFill="1" applyBorder="1" applyAlignment="1">
      <alignment horizontal="center"/>
    </xf>
    <xf numFmtId="0" fontId="17" fillId="2" borderId="73" xfId="4" applyFont="1" applyFill="1" applyBorder="1" applyAlignment="1">
      <alignment wrapText="1"/>
    </xf>
    <xf numFmtId="0" fontId="22" fillId="0" borderId="45" xfId="4" applyFont="1" applyBorder="1" applyAlignment="1">
      <alignment horizontal="center"/>
    </xf>
    <xf numFmtId="4" fontId="17" fillId="0" borderId="45" xfId="4" applyNumberFormat="1" applyFont="1" applyBorder="1" applyAlignment="1">
      <alignment horizontal="right"/>
    </xf>
    <xf numFmtId="2" fontId="17" fillId="0" borderId="45" xfId="4" applyNumberFormat="1" applyFont="1" applyBorder="1"/>
    <xf numFmtId="0" fontId="15" fillId="2" borderId="74" xfId="4" applyFont="1" applyFill="1" applyBorder="1"/>
    <xf numFmtId="0" fontId="24" fillId="2" borderId="75" xfId="4" applyFont="1" applyFill="1" applyBorder="1"/>
    <xf numFmtId="0" fontId="15" fillId="2" borderId="75" xfId="4" applyFont="1" applyFill="1" applyBorder="1"/>
    <xf numFmtId="167" fontId="12" fillId="2" borderId="76" xfId="4" applyNumberFormat="1" applyFont="1" applyFill="1" applyBorder="1"/>
    <xf numFmtId="43" fontId="2" fillId="2" borderId="0" xfId="4" applyNumberFormat="1" applyFill="1"/>
    <xf numFmtId="0" fontId="15" fillId="2" borderId="12" xfId="4" applyFont="1" applyFill="1" applyBorder="1"/>
    <xf numFmtId="0" fontId="24" fillId="2" borderId="0" xfId="4" applyFont="1" applyFill="1"/>
    <xf numFmtId="0" fontId="15" fillId="2" borderId="0" xfId="4" applyFont="1" applyFill="1"/>
    <xf numFmtId="4" fontId="16" fillId="2" borderId="19" xfId="4" applyNumberFormat="1" applyFont="1" applyFill="1" applyBorder="1" applyAlignment="1">
      <alignment horizontal="right"/>
    </xf>
    <xf numFmtId="0" fontId="2" fillId="4" borderId="77" xfId="4" applyFill="1" applyBorder="1"/>
    <xf numFmtId="0" fontId="15" fillId="5" borderId="51" xfId="4" applyFont="1" applyFill="1" applyBorder="1" applyAlignment="1">
      <alignment horizontal="center" vertical="center" wrapText="1"/>
    </xf>
    <xf numFmtId="0" fontId="17" fillId="5" borderId="66" xfId="5" applyFont="1" applyFill="1" applyBorder="1" applyAlignment="1">
      <alignment vertical="center" wrapText="1"/>
    </xf>
    <xf numFmtId="0" fontId="16" fillId="5" borderId="53" xfId="4" applyFont="1" applyFill="1" applyBorder="1" applyAlignment="1">
      <alignment vertical="center" wrapText="1"/>
    </xf>
    <xf numFmtId="165" fontId="18" fillId="5" borderId="53" xfId="6" applyFont="1" applyFill="1" applyBorder="1" applyAlignment="1">
      <alignment vertical="center" wrapText="1"/>
    </xf>
    <xf numFmtId="165" fontId="18" fillId="5" borderId="50" xfId="6" applyFont="1" applyFill="1" applyBorder="1" applyAlignment="1">
      <alignment horizontal="right" vertical="center"/>
    </xf>
    <xf numFmtId="167" fontId="18" fillId="5" borderId="7" xfId="4" applyNumberFormat="1" applyFont="1" applyFill="1" applyBorder="1"/>
    <xf numFmtId="0" fontId="17" fillId="5" borderId="78" xfId="5" applyFont="1" applyFill="1" applyBorder="1" applyAlignment="1">
      <alignment vertical="center" wrapText="1"/>
    </xf>
    <xf numFmtId="0" fontId="16" fillId="5" borderId="18" xfId="4" applyFont="1" applyFill="1" applyBorder="1" applyAlignment="1">
      <alignment vertical="center" wrapText="1"/>
    </xf>
    <xf numFmtId="165" fontId="18" fillId="5" borderId="18" xfId="6" applyFont="1" applyFill="1" applyBorder="1" applyAlignment="1">
      <alignment vertical="center" wrapText="1"/>
    </xf>
    <xf numFmtId="0" fontId="15" fillId="0" borderId="79" xfId="4" applyFont="1" applyBorder="1" applyAlignment="1">
      <alignment horizontal="center" vertical="center" wrapText="1"/>
    </xf>
    <xf numFmtId="0" fontId="17" fillId="0" borderId="80" xfId="4" applyFont="1" applyBorder="1" applyAlignment="1">
      <alignment vertical="center" wrapText="1"/>
    </xf>
    <xf numFmtId="2" fontId="17" fillId="0" borderId="70" xfId="4" applyNumberFormat="1" applyFont="1" applyBorder="1" applyAlignment="1">
      <alignment vertical="center"/>
    </xf>
    <xf numFmtId="0" fontId="15" fillId="0" borderId="69" xfId="4" applyFont="1" applyBorder="1" applyAlignment="1">
      <alignment horizontal="center"/>
    </xf>
    <xf numFmtId="0" fontId="17" fillId="0" borderId="80" xfId="4" applyFont="1" applyBorder="1" applyAlignment="1">
      <alignment wrapText="1"/>
    </xf>
    <xf numFmtId="0" fontId="17" fillId="0" borderId="70" xfId="4" applyFont="1" applyBorder="1" applyAlignment="1">
      <alignment horizontal="center"/>
    </xf>
    <xf numFmtId="165" fontId="17" fillId="0" borderId="71" xfId="6" applyFont="1" applyBorder="1" applyAlignment="1">
      <alignment horizontal="right"/>
    </xf>
    <xf numFmtId="0" fontId="15" fillId="0" borderId="72" xfId="4" applyFont="1" applyBorder="1" applyAlignment="1">
      <alignment horizontal="center"/>
    </xf>
    <xf numFmtId="0" fontId="17" fillId="0" borderId="81" xfId="4" applyFont="1" applyBorder="1" applyAlignment="1">
      <alignment wrapText="1"/>
    </xf>
    <xf numFmtId="0" fontId="17" fillId="0" borderId="45" xfId="4" applyFont="1" applyBorder="1" applyAlignment="1">
      <alignment horizontal="center"/>
    </xf>
    <xf numFmtId="165" fontId="17" fillId="0" borderId="82" xfId="6" applyFont="1" applyBorder="1" applyAlignment="1">
      <alignment horizontal="right"/>
    </xf>
    <xf numFmtId="0" fontId="15" fillId="0" borderId="51" xfId="4" applyFont="1" applyBorder="1"/>
    <xf numFmtId="0" fontId="16" fillId="2" borderId="75" xfId="4" applyFont="1" applyFill="1" applyBorder="1"/>
    <xf numFmtId="0" fontId="17" fillId="0" borderId="0" xfId="4" applyFont="1" applyAlignment="1">
      <alignment horizontal="center"/>
    </xf>
    <xf numFmtId="4" fontId="17" fillId="0" borderId="0" xfId="4" applyNumberFormat="1" applyFont="1"/>
    <xf numFmtId="165" fontId="16" fillId="0" borderId="19" xfId="6" applyFont="1" applyBorder="1" applyAlignment="1">
      <alignment horizontal="right"/>
    </xf>
    <xf numFmtId="0" fontId="15" fillId="0" borderId="12" xfId="4" applyFont="1" applyBorder="1"/>
    <xf numFmtId="0" fontId="24" fillId="0" borderId="2" xfId="4" applyFont="1" applyBorder="1"/>
    <xf numFmtId="0" fontId="15" fillId="0" borderId="2" xfId="4" applyFont="1" applyBorder="1"/>
    <xf numFmtId="167" fontId="12" fillId="2" borderId="83" xfId="4" applyNumberFormat="1" applyFont="1" applyFill="1" applyBorder="1"/>
    <xf numFmtId="0" fontId="15" fillId="0" borderId="16" xfId="4" applyFont="1" applyBorder="1"/>
    <xf numFmtId="167" fontId="12" fillId="5" borderId="84" xfId="4" applyNumberFormat="1" applyFont="1" applyFill="1" applyBorder="1"/>
    <xf numFmtId="0" fontId="24" fillId="0" borderId="48" xfId="4" applyFont="1" applyBorder="1"/>
    <xf numFmtId="0" fontId="15" fillId="0" borderId="48" xfId="4" applyFont="1" applyBorder="1"/>
    <xf numFmtId="0" fontId="15" fillId="0" borderId="84" xfId="4" applyFont="1" applyBorder="1"/>
    <xf numFmtId="167" fontId="12" fillId="0" borderId="84" xfId="4" applyNumberFormat="1" applyFont="1" applyBorder="1"/>
    <xf numFmtId="168" fontId="2" fillId="2" borderId="0" xfId="4" applyNumberFormat="1" applyFill="1"/>
    <xf numFmtId="0" fontId="24" fillId="0" borderId="25" xfId="5" applyFont="1" applyBorder="1"/>
    <xf numFmtId="0" fontId="15" fillId="0" borderId="25" xfId="5" applyFont="1" applyBorder="1"/>
    <xf numFmtId="0" fontId="15" fillId="0" borderId="26" xfId="5" applyFont="1" applyBorder="1"/>
    <xf numFmtId="167" fontId="12" fillId="2" borderId="26" xfId="5" applyNumberFormat="1" applyFont="1" applyFill="1" applyBorder="1"/>
    <xf numFmtId="168" fontId="2" fillId="0" borderId="0" xfId="7" applyNumberFormat="1" applyFont="1" applyFill="1"/>
    <xf numFmtId="167" fontId="2" fillId="2" borderId="0" xfId="1" applyNumberFormat="1" applyFont="1" applyFill="1"/>
    <xf numFmtId="0" fontId="24" fillId="0" borderId="9" xfId="5" applyFont="1" applyBorder="1"/>
    <xf numFmtId="0" fontId="15" fillId="0" borderId="9" xfId="5" applyFont="1" applyBorder="1"/>
    <xf numFmtId="0" fontId="15" fillId="0" borderId="10" xfId="5" applyFont="1" applyBorder="1"/>
    <xf numFmtId="167" fontId="12" fillId="0" borderId="85" xfId="5" applyNumberFormat="1" applyFont="1" applyBorder="1"/>
    <xf numFmtId="0" fontId="15" fillId="0" borderId="20" xfId="4" applyFont="1" applyBorder="1"/>
    <xf numFmtId="167" fontId="7" fillId="3" borderId="58" xfId="5" applyNumberFormat="1" applyFont="1" applyFill="1" applyBorder="1"/>
    <xf numFmtId="169" fontId="2" fillId="0" borderId="0" xfId="7" applyFont="1" applyFill="1"/>
    <xf numFmtId="4" fontId="18" fillId="5" borderId="29" xfId="4" applyNumberFormat="1" applyFont="1" applyFill="1" applyBorder="1"/>
    <xf numFmtId="0" fontId="15" fillId="2" borderId="16" xfId="4" applyFont="1" applyFill="1" applyBorder="1" applyAlignment="1">
      <alignment horizontal="right"/>
    </xf>
    <xf numFmtId="0" fontId="17" fillId="2" borderId="48" xfId="4" applyFont="1" applyFill="1" applyBorder="1"/>
    <xf numFmtId="0" fontId="2" fillId="0" borderId="16" xfId="4" applyBorder="1"/>
    <xf numFmtId="0" fontId="12" fillId="0" borderId="54" xfId="4" applyFont="1" applyBorder="1"/>
    <xf numFmtId="166" fontId="17" fillId="0" borderId="25" xfId="6" applyNumberFormat="1" applyFont="1" applyFill="1" applyBorder="1"/>
    <xf numFmtId="165" fontId="17" fillId="0" borderId="25" xfId="6" applyFont="1" applyFill="1" applyBorder="1"/>
    <xf numFmtId="170" fontId="0" fillId="5" borderId="0" xfId="0" applyNumberFormat="1" applyFill="1"/>
    <xf numFmtId="170" fontId="0" fillId="0" borderId="0" xfId="0" applyNumberFormat="1"/>
    <xf numFmtId="0" fontId="2" fillId="4" borderId="12" xfId="4" applyFill="1" applyBorder="1"/>
    <xf numFmtId="0" fontId="15" fillId="5" borderId="30" xfId="4" applyFont="1" applyFill="1" applyBorder="1" applyAlignment="1">
      <alignment horizontal="center" vertical="center" wrapText="1"/>
    </xf>
    <xf numFmtId="0" fontId="17" fillId="5" borderId="30" xfId="5" applyFont="1" applyFill="1" applyBorder="1" applyAlignment="1">
      <alignment vertical="center" wrapText="1"/>
    </xf>
    <xf numFmtId="0" fontId="16" fillId="5" borderId="30" xfId="4" applyFont="1" applyFill="1" applyBorder="1" applyAlignment="1">
      <alignment vertical="center" wrapText="1"/>
    </xf>
    <xf numFmtId="165" fontId="18" fillId="5" borderId="30" xfId="6" applyFont="1" applyFill="1" applyBorder="1" applyAlignment="1">
      <alignment vertical="center" wrapText="1"/>
    </xf>
    <xf numFmtId="2" fontId="17" fillId="5" borderId="30" xfId="4" applyNumberFormat="1" applyFont="1" applyFill="1" applyBorder="1" applyAlignment="1">
      <alignment vertical="center"/>
    </xf>
    <xf numFmtId="165" fontId="18" fillId="5" borderId="30" xfId="6" applyFont="1" applyFill="1" applyBorder="1" applyAlignment="1">
      <alignment horizontal="right" vertical="center"/>
    </xf>
    <xf numFmtId="0" fontId="15" fillId="0" borderId="30" xfId="4" applyFont="1" applyBorder="1" applyAlignment="1">
      <alignment horizontal="center" vertical="center" wrapText="1"/>
    </xf>
    <xf numFmtId="0" fontId="17" fillId="0" borderId="30" xfId="4" applyFont="1" applyBorder="1" applyAlignment="1">
      <alignment vertical="center" wrapText="1"/>
    </xf>
    <xf numFmtId="0" fontId="17" fillId="0" borderId="30" xfId="4" applyFont="1" applyBorder="1" applyAlignment="1">
      <alignment horizontal="center" vertical="center" wrapText="1"/>
    </xf>
    <xf numFmtId="4" fontId="17" fillId="0" borderId="30" xfId="4" applyNumberFormat="1" applyFont="1" applyBorder="1" applyAlignment="1">
      <alignment vertical="center"/>
    </xf>
    <xf numFmtId="2" fontId="17" fillId="0" borderId="30" xfId="4" applyNumberFormat="1" applyFont="1" applyBorder="1" applyAlignment="1">
      <alignment vertical="center"/>
    </xf>
    <xf numFmtId="165" fontId="17" fillId="0" borderId="30" xfId="6" applyFont="1" applyBorder="1" applyAlignment="1">
      <alignment horizontal="right" vertical="center"/>
    </xf>
    <xf numFmtId="0" fontId="15" fillId="0" borderId="30" xfId="4" applyFont="1" applyBorder="1" applyAlignment="1">
      <alignment horizontal="center"/>
    </xf>
    <xf numFmtId="0" fontId="17" fillId="0" borderId="30" xfId="4" applyFont="1" applyBorder="1" applyAlignment="1">
      <alignment wrapText="1"/>
    </xf>
    <xf numFmtId="0" fontId="17" fillId="0" borderId="30" xfId="4" applyFont="1" applyBorder="1" applyAlignment="1">
      <alignment horizontal="center"/>
    </xf>
    <xf numFmtId="4" fontId="17" fillId="0" borderId="30" xfId="4" applyNumberFormat="1" applyFont="1" applyBorder="1"/>
    <xf numFmtId="2" fontId="17" fillId="0" borderId="30" xfId="4" applyNumberFormat="1" applyFont="1" applyBorder="1"/>
    <xf numFmtId="165" fontId="17" fillId="0" borderId="30" xfId="6" applyFont="1" applyBorder="1" applyAlignment="1">
      <alignment horizontal="right"/>
    </xf>
    <xf numFmtId="0" fontId="15" fillId="0" borderId="4" xfId="4" applyFont="1" applyBorder="1"/>
    <xf numFmtId="0" fontId="26" fillId="0" borderId="0" xfId="5" applyFont="1" applyAlignment="1">
      <alignment horizontal="left"/>
    </xf>
    <xf numFmtId="167" fontId="7" fillId="0" borderId="5" xfId="5" applyNumberFormat="1" applyFont="1" applyBorder="1"/>
    <xf numFmtId="167" fontId="2" fillId="0" borderId="0" xfId="1" applyNumberFormat="1" applyFont="1" applyFill="1"/>
    <xf numFmtId="0" fontId="2" fillId="0" borderId="0" xfId="4"/>
    <xf numFmtId="0" fontId="15" fillId="0" borderId="4" xfId="5" applyFont="1" applyBorder="1"/>
    <xf numFmtId="44" fontId="2" fillId="0" borderId="0" xfId="3" applyFont="1" applyFill="1"/>
    <xf numFmtId="167" fontId="7" fillId="6" borderId="12" xfId="5" applyNumberFormat="1" applyFont="1" applyFill="1" applyBorder="1"/>
    <xf numFmtId="168" fontId="2" fillId="0" borderId="0" xfId="3" applyNumberFormat="1" applyFont="1" applyFill="1"/>
    <xf numFmtId="0" fontId="15" fillId="0" borderId="87" xfId="4" applyFont="1" applyBorder="1" applyAlignment="1">
      <alignment horizontal="justify" vertical="center" wrapText="1"/>
    </xf>
    <xf numFmtId="167" fontId="15" fillId="0" borderId="83" xfId="4" applyNumberFormat="1" applyFont="1" applyBorder="1" applyAlignment="1">
      <alignment horizontal="justify" vertical="center" wrapText="1"/>
    </xf>
    <xf numFmtId="167" fontId="2" fillId="2" borderId="0" xfId="4" applyNumberFormat="1" applyFill="1"/>
    <xf numFmtId="44" fontId="2" fillId="2" borderId="0" xfId="4" applyNumberFormat="1" applyFill="1"/>
    <xf numFmtId="43" fontId="2" fillId="0" borderId="0" xfId="1" applyFont="1"/>
    <xf numFmtId="0" fontId="26" fillId="3" borderId="11" xfId="5" applyFont="1" applyFill="1" applyBorder="1" applyAlignment="1">
      <alignment horizontal="left"/>
    </xf>
    <xf numFmtId="0" fontId="26" fillId="3" borderId="7" xfId="5" applyFont="1" applyFill="1" applyBorder="1" applyAlignment="1">
      <alignment horizontal="left"/>
    </xf>
    <xf numFmtId="0" fontId="3" fillId="0" borderId="4" xfId="4" applyFont="1" applyBorder="1" applyAlignment="1">
      <alignment horizontal="center" vertical="center" wrapText="1"/>
    </xf>
    <xf numFmtId="0" fontId="3" fillId="0" borderId="0" xfId="4" applyFont="1" applyAlignment="1">
      <alignment horizontal="center" vertical="center" wrapText="1"/>
    </xf>
    <xf numFmtId="0" fontId="3" fillId="0" borderId="5" xfId="4" applyFont="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8" fillId="0" borderId="8" xfId="4" applyFont="1" applyBorder="1" applyAlignment="1">
      <alignment horizontal="center"/>
    </xf>
    <xf numFmtId="0" fontId="8" fillId="0" borderId="9" xfId="4" applyFont="1" applyBorder="1" applyAlignment="1">
      <alignment horizontal="center"/>
    </xf>
    <xf numFmtId="0" fontId="8" fillId="0" borderId="10" xfId="4" applyFont="1" applyBorder="1" applyAlignment="1">
      <alignment horizontal="center"/>
    </xf>
    <xf numFmtId="0" fontId="4" fillId="3" borderId="6" xfId="5" applyFont="1" applyFill="1" applyBorder="1" applyAlignment="1">
      <alignment horizontal="center"/>
    </xf>
    <xf numFmtId="0" fontId="4" fillId="3" borderId="11" xfId="5" applyFont="1" applyFill="1" applyBorder="1" applyAlignment="1">
      <alignment horizontal="center"/>
    </xf>
    <xf numFmtId="0" fontId="4" fillId="3" borderId="7" xfId="5" applyFont="1" applyFill="1" applyBorder="1" applyAlignment="1">
      <alignment horizontal="center"/>
    </xf>
    <xf numFmtId="0" fontId="24" fillId="5" borderId="25" xfId="4" applyFont="1" applyFill="1" applyBorder="1" applyAlignment="1">
      <alignment horizontal="left"/>
    </xf>
    <xf numFmtId="0" fontId="24" fillId="5" borderId="26" xfId="4" applyFont="1" applyFill="1" applyBorder="1" applyAlignment="1">
      <alignment horizontal="left"/>
    </xf>
    <xf numFmtId="0" fontId="13" fillId="7" borderId="88" xfId="4" applyFont="1" applyFill="1" applyBorder="1" applyAlignment="1">
      <alignment horizontal="justify" vertical="center" wrapText="1"/>
    </xf>
    <xf numFmtId="0" fontId="13" fillId="7" borderId="30" xfId="4" applyFont="1" applyFill="1" applyBorder="1" applyAlignment="1">
      <alignment horizontal="justify" vertical="center" wrapText="1"/>
    </xf>
    <xf numFmtId="0" fontId="13" fillId="7" borderId="56" xfId="4" applyFont="1" applyFill="1" applyBorder="1" applyAlignment="1">
      <alignment horizontal="justify" vertical="center" wrapText="1"/>
    </xf>
    <xf numFmtId="0" fontId="4" fillId="3" borderId="8" xfId="5" applyFont="1" applyFill="1" applyBorder="1" applyAlignment="1">
      <alignment horizontal="center"/>
    </xf>
    <xf numFmtId="0" fontId="4" fillId="3" borderId="9" xfId="5" applyFont="1" applyFill="1" applyBorder="1" applyAlignment="1">
      <alignment horizontal="center"/>
    </xf>
    <xf numFmtId="0" fontId="4" fillId="3" borderId="10" xfId="5" applyFont="1" applyFill="1" applyBorder="1" applyAlignment="1">
      <alignment horizontal="center"/>
    </xf>
    <xf numFmtId="0" fontId="26" fillId="3" borderId="6" xfId="5" applyFont="1" applyFill="1" applyBorder="1" applyAlignment="1">
      <alignment horizontal="left"/>
    </xf>
    <xf numFmtId="0" fontId="26" fillId="3" borderId="6" xfId="5" applyFont="1" applyFill="1" applyBorder="1" applyAlignment="1">
      <alignment vertical="top"/>
    </xf>
    <xf numFmtId="0" fontId="26" fillId="3" borderId="11" xfId="5" applyFont="1" applyFill="1" applyBorder="1" applyAlignment="1">
      <alignment vertical="top"/>
    </xf>
    <xf numFmtId="0" fontId="27" fillId="6" borderId="4" xfId="5" applyFont="1" applyFill="1" applyBorder="1"/>
    <xf numFmtId="0" fontId="27" fillId="6" borderId="0" xfId="5" applyFont="1" applyFill="1"/>
    <xf numFmtId="0" fontId="23" fillId="0" borderId="86" xfId="4" applyFont="1" applyBorder="1" applyAlignment="1">
      <alignment horizontal="left" vertical="center" wrapText="1"/>
    </xf>
    <xf numFmtId="0" fontId="23" fillId="0" borderId="87" xfId="4" applyFont="1" applyBorder="1" applyAlignment="1">
      <alignment horizontal="left" vertical="center" wrapText="1"/>
    </xf>
    <xf numFmtId="0" fontId="13" fillId="7" borderId="89" xfId="4" applyFont="1" applyFill="1" applyBorder="1" applyAlignment="1">
      <alignment horizontal="justify" vertical="center" wrapText="1"/>
    </xf>
    <xf numFmtId="0" fontId="13" fillId="7" borderId="90" xfId="4" applyFont="1" applyFill="1" applyBorder="1" applyAlignment="1">
      <alignment horizontal="justify" vertical="center" wrapText="1"/>
    </xf>
    <xf numFmtId="0" fontId="13" fillId="7" borderId="76" xfId="4" applyFont="1" applyFill="1" applyBorder="1" applyAlignment="1">
      <alignment horizontal="justify" vertical="center" wrapText="1"/>
    </xf>
    <xf numFmtId="0" fontId="29" fillId="7" borderId="88" xfId="0" applyFont="1" applyFill="1" applyBorder="1" applyAlignment="1">
      <alignment horizontal="left" wrapText="1"/>
    </xf>
    <xf numFmtId="0" fontId="29" fillId="7" borderId="30" xfId="0" applyFont="1" applyFill="1" applyBorder="1" applyAlignment="1">
      <alignment horizontal="left" wrapText="1"/>
    </xf>
    <xf numFmtId="0" fontId="29" fillId="7" borderId="56" xfId="0" applyFont="1" applyFill="1" applyBorder="1" applyAlignment="1">
      <alignment horizontal="left" wrapText="1"/>
    </xf>
    <xf numFmtId="0" fontId="31" fillId="7" borderId="88" xfId="0" applyFont="1" applyFill="1" applyBorder="1" applyAlignment="1">
      <alignment horizontal="left" wrapText="1"/>
    </xf>
    <xf numFmtId="0" fontId="31" fillId="7" borderId="30" xfId="0" applyFont="1" applyFill="1" applyBorder="1" applyAlignment="1">
      <alignment horizontal="left" wrapText="1"/>
    </xf>
    <xf numFmtId="0" fontId="31" fillId="7" borderId="56" xfId="0" applyFont="1" applyFill="1" applyBorder="1" applyAlignment="1">
      <alignment horizontal="left" wrapText="1"/>
    </xf>
  </cellXfs>
  <cellStyles count="8">
    <cellStyle name="Millares" xfId="1" builtinId="3"/>
    <cellStyle name="Millares [0]" xfId="2" builtinId="6"/>
    <cellStyle name="Millares [0] 2" xfId="7" xr:uid="{75C9FD61-8651-4AC8-B949-E98341354CA8}"/>
    <cellStyle name="Millares 2" xfId="6" xr:uid="{4AB5919B-4F42-4607-A053-A77D6A3FAA4D}"/>
    <cellStyle name="Moneda" xfId="3" builtinId="4"/>
    <cellStyle name="Normal" xfId="0" builtinId="0"/>
    <cellStyle name="Normal 10" xfId="4" xr:uid="{AE11CC2B-8582-4280-AFAE-912D69B53E18}"/>
    <cellStyle name="Normal 2" xfId="5" xr:uid="{654C4F02-C18C-456A-84F7-20DC634F3A5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AC2688-40DD-4DF9-AA52-A40C8F4B2541}">
  <sheetPr>
    <tabColor rgb="FFFF99CC"/>
    <pageSetUpPr fitToPage="1"/>
  </sheetPr>
  <dimension ref="A1:I199"/>
  <sheetViews>
    <sheetView tabSelected="1" zoomScale="60" zoomScaleNormal="60" zoomScaleSheetLayoutView="115" workbookViewId="0">
      <selection activeCell="A6" sqref="A6"/>
    </sheetView>
  </sheetViews>
  <sheetFormatPr baseColWidth="10" defaultRowHeight="13.2" x14ac:dyDescent="0.25"/>
  <cols>
    <col min="1" max="1" width="7" style="268" customWidth="1"/>
    <col min="2" max="2" width="35.77734375" style="1" customWidth="1"/>
    <col min="3" max="3" width="16.5546875" style="1" customWidth="1"/>
    <col min="4" max="4" width="26.109375" style="1" customWidth="1"/>
    <col min="5" max="5" width="14.77734375" style="1" customWidth="1"/>
    <col min="6" max="6" width="21.5546875" style="1" customWidth="1"/>
    <col min="7" max="7" width="35.21875" style="268" customWidth="1"/>
    <col min="8" max="8" width="16.5546875" style="277" bestFit="1" customWidth="1"/>
    <col min="9" max="9" width="10.88671875" style="268"/>
    <col min="10" max="10" width="13.77734375" style="268" customWidth="1"/>
    <col min="11" max="11" width="18.44140625" style="268" customWidth="1"/>
    <col min="12" max="12" width="17.77734375" style="268" customWidth="1"/>
    <col min="13" max="13" width="19.21875" style="268" customWidth="1"/>
    <col min="14" max="239" width="10.88671875" style="268"/>
    <col min="240" max="240" width="7" style="268" customWidth="1"/>
    <col min="241" max="241" width="35.77734375" style="268" customWidth="1"/>
    <col min="242" max="242" width="16.5546875" style="268" customWidth="1"/>
    <col min="243" max="243" width="12.77734375" style="268" customWidth="1"/>
    <col min="244" max="244" width="14.77734375" style="268" customWidth="1"/>
    <col min="245" max="245" width="16.77734375" style="268" customWidth="1"/>
    <col min="246" max="246" width="16.77734375" style="268" bestFit="1" customWidth="1"/>
    <col min="247" max="247" width="15" style="268" bestFit="1" customWidth="1"/>
    <col min="248" max="248" width="10.88671875" style="268"/>
    <col min="249" max="249" width="6.77734375" style="268" bestFit="1" customWidth="1"/>
    <col min="250" max="250" width="36.44140625" style="268" customWidth="1"/>
    <col min="251" max="251" width="16.5546875" style="268" bestFit="1" customWidth="1"/>
    <col min="252" max="252" width="13.44140625" style="268" bestFit="1" customWidth="1"/>
    <col min="253" max="253" width="13" style="268" bestFit="1" customWidth="1"/>
    <col min="254" max="254" width="15.77734375" style="268" bestFit="1" customWidth="1"/>
    <col min="255" max="255" width="16.44140625" style="268" customWidth="1"/>
    <col min="256" max="495" width="10.88671875" style="268"/>
    <col min="496" max="496" width="7" style="268" customWidth="1"/>
    <col min="497" max="497" width="35.77734375" style="268" customWidth="1"/>
    <col min="498" max="498" width="16.5546875" style="268" customWidth="1"/>
    <col min="499" max="499" width="12.77734375" style="268" customWidth="1"/>
    <col min="500" max="500" width="14.77734375" style="268" customWidth="1"/>
    <col min="501" max="501" width="16.77734375" style="268" customWidth="1"/>
    <col min="502" max="502" width="16.77734375" style="268" bestFit="1" customWidth="1"/>
    <col min="503" max="503" width="15" style="268" bestFit="1" customWidth="1"/>
    <col min="504" max="504" width="10.88671875" style="268"/>
    <col min="505" max="505" width="6.77734375" style="268" bestFit="1" customWidth="1"/>
    <col min="506" max="506" width="36.44140625" style="268" customWidth="1"/>
    <col min="507" max="507" width="16.5546875" style="268" bestFit="1" customWidth="1"/>
    <col min="508" max="508" width="13.44140625" style="268" bestFit="1" customWidth="1"/>
    <col min="509" max="509" width="13" style="268" bestFit="1" customWidth="1"/>
    <col min="510" max="510" width="15.77734375" style="268" bestFit="1" customWidth="1"/>
    <col min="511" max="511" width="16.44140625" style="268" customWidth="1"/>
    <col min="512" max="751" width="10.88671875" style="268"/>
    <col min="752" max="752" width="7" style="268" customWidth="1"/>
    <col min="753" max="753" width="35.77734375" style="268" customWidth="1"/>
    <col min="754" max="754" width="16.5546875" style="268" customWidth="1"/>
    <col min="755" max="755" width="12.77734375" style="268" customWidth="1"/>
    <col min="756" max="756" width="14.77734375" style="268" customWidth="1"/>
    <col min="757" max="757" width="16.77734375" style="268" customWidth="1"/>
    <col min="758" max="758" width="16.77734375" style="268" bestFit="1" customWidth="1"/>
    <col min="759" max="759" width="15" style="268" bestFit="1" customWidth="1"/>
    <col min="760" max="760" width="10.88671875" style="268"/>
    <col min="761" max="761" width="6.77734375" style="268" bestFit="1" customWidth="1"/>
    <col min="762" max="762" width="36.44140625" style="268" customWidth="1"/>
    <col min="763" max="763" width="16.5546875" style="268" bestFit="1" customWidth="1"/>
    <col min="764" max="764" width="13.44140625" style="268" bestFit="1" customWidth="1"/>
    <col min="765" max="765" width="13" style="268" bestFit="1" customWidth="1"/>
    <col min="766" max="766" width="15.77734375" style="268" bestFit="1" customWidth="1"/>
    <col min="767" max="767" width="16.44140625" style="268" customWidth="1"/>
    <col min="768" max="1007" width="10.88671875" style="268"/>
    <col min="1008" max="1008" width="7" style="268" customWidth="1"/>
    <col min="1009" max="1009" width="35.77734375" style="268" customWidth="1"/>
    <col min="1010" max="1010" width="16.5546875" style="268" customWidth="1"/>
    <col min="1011" max="1011" width="12.77734375" style="268" customWidth="1"/>
    <col min="1012" max="1012" width="14.77734375" style="268" customWidth="1"/>
    <col min="1013" max="1013" width="16.77734375" style="268" customWidth="1"/>
    <col min="1014" max="1014" width="16.77734375" style="268" bestFit="1" customWidth="1"/>
    <col min="1015" max="1015" width="15" style="268" bestFit="1" customWidth="1"/>
    <col min="1016" max="1016" width="10.88671875" style="268"/>
    <col min="1017" max="1017" width="6.77734375" style="268" bestFit="1" customWidth="1"/>
    <col min="1018" max="1018" width="36.44140625" style="268" customWidth="1"/>
    <col min="1019" max="1019" width="16.5546875" style="268" bestFit="1" customWidth="1"/>
    <col min="1020" max="1020" width="13.44140625" style="268" bestFit="1" customWidth="1"/>
    <col min="1021" max="1021" width="13" style="268" bestFit="1" customWidth="1"/>
    <col min="1022" max="1022" width="15.77734375" style="268" bestFit="1" customWidth="1"/>
    <col min="1023" max="1023" width="16.44140625" style="268" customWidth="1"/>
    <col min="1024" max="1263" width="10.88671875" style="268"/>
    <col min="1264" max="1264" width="7" style="268" customWidth="1"/>
    <col min="1265" max="1265" width="35.77734375" style="268" customWidth="1"/>
    <col min="1266" max="1266" width="16.5546875" style="268" customWidth="1"/>
    <col min="1267" max="1267" width="12.77734375" style="268" customWidth="1"/>
    <col min="1268" max="1268" width="14.77734375" style="268" customWidth="1"/>
    <col min="1269" max="1269" width="16.77734375" style="268" customWidth="1"/>
    <col min="1270" max="1270" width="16.77734375" style="268" bestFit="1" customWidth="1"/>
    <col min="1271" max="1271" width="15" style="268" bestFit="1" customWidth="1"/>
    <col min="1272" max="1272" width="10.88671875" style="268"/>
    <col min="1273" max="1273" width="6.77734375" style="268" bestFit="1" customWidth="1"/>
    <col min="1274" max="1274" width="36.44140625" style="268" customWidth="1"/>
    <col min="1275" max="1275" width="16.5546875" style="268" bestFit="1" customWidth="1"/>
    <col min="1276" max="1276" width="13.44140625" style="268" bestFit="1" customWidth="1"/>
    <col min="1277" max="1277" width="13" style="268" bestFit="1" customWidth="1"/>
    <col min="1278" max="1278" width="15.77734375" style="268" bestFit="1" customWidth="1"/>
    <col min="1279" max="1279" width="16.44140625" style="268" customWidth="1"/>
    <col min="1280" max="1519" width="10.88671875" style="268"/>
    <col min="1520" max="1520" width="7" style="268" customWidth="1"/>
    <col min="1521" max="1521" width="35.77734375" style="268" customWidth="1"/>
    <col min="1522" max="1522" width="16.5546875" style="268" customWidth="1"/>
    <col min="1523" max="1523" width="12.77734375" style="268" customWidth="1"/>
    <col min="1524" max="1524" width="14.77734375" style="268" customWidth="1"/>
    <col min="1525" max="1525" width="16.77734375" style="268" customWidth="1"/>
    <col min="1526" max="1526" width="16.77734375" style="268" bestFit="1" customWidth="1"/>
    <col min="1527" max="1527" width="15" style="268" bestFit="1" customWidth="1"/>
    <col min="1528" max="1528" width="10.88671875" style="268"/>
    <col min="1529" max="1529" width="6.77734375" style="268" bestFit="1" customWidth="1"/>
    <col min="1530" max="1530" width="36.44140625" style="268" customWidth="1"/>
    <col min="1531" max="1531" width="16.5546875" style="268" bestFit="1" customWidth="1"/>
    <col min="1532" max="1532" width="13.44140625" style="268" bestFit="1" customWidth="1"/>
    <col min="1533" max="1533" width="13" style="268" bestFit="1" customWidth="1"/>
    <col min="1534" max="1534" width="15.77734375" style="268" bestFit="1" customWidth="1"/>
    <col min="1535" max="1535" width="16.44140625" style="268" customWidth="1"/>
    <col min="1536" max="1775" width="10.88671875" style="268"/>
    <col min="1776" max="1776" width="7" style="268" customWidth="1"/>
    <col min="1777" max="1777" width="35.77734375" style="268" customWidth="1"/>
    <col min="1778" max="1778" width="16.5546875" style="268" customWidth="1"/>
    <col min="1779" max="1779" width="12.77734375" style="268" customWidth="1"/>
    <col min="1780" max="1780" width="14.77734375" style="268" customWidth="1"/>
    <col min="1781" max="1781" width="16.77734375" style="268" customWidth="1"/>
    <col min="1782" max="1782" width="16.77734375" style="268" bestFit="1" customWidth="1"/>
    <col min="1783" max="1783" width="15" style="268" bestFit="1" customWidth="1"/>
    <col min="1784" max="1784" width="10.88671875" style="268"/>
    <col min="1785" max="1785" width="6.77734375" style="268" bestFit="1" customWidth="1"/>
    <col min="1786" max="1786" width="36.44140625" style="268" customWidth="1"/>
    <col min="1787" max="1787" width="16.5546875" style="268" bestFit="1" customWidth="1"/>
    <col min="1788" max="1788" width="13.44140625" style="268" bestFit="1" customWidth="1"/>
    <col min="1789" max="1789" width="13" style="268" bestFit="1" customWidth="1"/>
    <col min="1790" max="1790" width="15.77734375" style="268" bestFit="1" customWidth="1"/>
    <col min="1791" max="1791" width="16.44140625" style="268" customWidth="1"/>
    <col min="1792" max="2031" width="10.88671875" style="268"/>
    <col min="2032" max="2032" width="7" style="268" customWidth="1"/>
    <col min="2033" max="2033" width="35.77734375" style="268" customWidth="1"/>
    <col min="2034" max="2034" width="16.5546875" style="268" customWidth="1"/>
    <col min="2035" max="2035" width="12.77734375" style="268" customWidth="1"/>
    <col min="2036" max="2036" width="14.77734375" style="268" customWidth="1"/>
    <col min="2037" max="2037" width="16.77734375" style="268" customWidth="1"/>
    <col min="2038" max="2038" width="16.77734375" style="268" bestFit="1" customWidth="1"/>
    <col min="2039" max="2039" width="15" style="268" bestFit="1" customWidth="1"/>
    <col min="2040" max="2040" width="10.88671875" style="268"/>
    <col min="2041" max="2041" width="6.77734375" style="268" bestFit="1" customWidth="1"/>
    <col min="2042" max="2042" width="36.44140625" style="268" customWidth="1"/>
    <col min="2043" max="2043" width="16.5546875" style="268" bestFit="1" customWidth="1"/>
    <col min="2044" max="2044" width="13.44140625" style="268" bestFit="1" customWidth="1"/>
    <col min="2045" max="2045" width="13" style="268" bestFit="1" customWidth="1"/>
    <col min="2046" max="2046" width="15.77734375" style="268" bestFit="1" customWidth="1"/>
    <col min="2047" max="2047" width="16.44140625" style="268" customWidth="1"/>
    <col min="2048" max="2287" width="10.88671875" style="268"/>
    <col min="2288" max="2288" width="7" style="268" customWidth="1"/>
    <col min="2289" max="2289" width="35.77734375" style="268" customWidth="1"/>
    <col min="2290" max="2290" width="16.5546875" style="268" customWidth="1"/>
    <col min="2291" max="2291" width="12.77734375" style="268" customWidth="1"/>
    <col min="2292" max="2292" width="14.77734375" style="268" customWidth="1"/>
    <col min="2293" max="2293" width="16.77734375" style="268" customWidth="1"/>
    <col min="2294" max="2294" width="16.77734375" style="268" bestFit="1" customWidth="1"/>
    <col min="2295" max="2295" width="15" style="268" bestFit="1" customWidth="1"/>
    <col min="2296" max="2296" width="10.88671875" style="268"/>
    <col min="2297" max="2297" width="6.77734375" style="268" bestFit="1" customWidth="1"/>
    <col min="2298" max="2298" width="36.44140625" style="268" customWidth="1"/>
    <col min="2299" max="2299" width="16.5546875" style="268" bestFit="1" customWidth="1"/>
    <col min="2300" max="2300" width="13.44140625" style="268" bestFit="1" customWidth="1"/>
    <col min="2301" max="2301" width="13" style="268" bestFit="1" customWidth="1"/>
    <col min="2302" max="2302" width="15.77734375" style="268" bestFit="1" customWidth="1"/>
    <col min="2303" max="2303" width="16.44140625" style="268" customWidth="1"/>
    <col min="2304" max="2543" width="10.88671875" style="268"/>
    <col min="2544" max="2544" width="7" style="268" customWidth="1"/>
    <col min="2545" max="2545" width="35.77734375" style="268" customWidth="1"/>
    <col min="2546" max="2546" width="16.5546875" style="268" customWidth="1"/>
    <col min="2547" max="2547" width="12.77734375" style="268" customWidth="1"/>
    <col min="2548" max="2548" width="14.77734375" style="268" customWidth="1"/>
    <col min="2549" max="2549" width="16.77734375" style="268" customWidth="1"/>
    <col min="2550" max="2550" width="16.77734375" style="268" bestFit="1" customWidth="1"/>
    <col min="2551" max="2551" width="15" style="268" bestFit="1" customWidth="1"/>
    <col min="2552" max="2552" width="10.88671875" style="268"/>
    <col min="2553" max="2553" width="6.77734375" style="268" bestFit="1" customWidth="1"/>
    <col min="2554" max="2554" width="36.44140625" style="268" customWidth="1"/>
    <col min="2555" max="2555" width="16.5546875" style="268" bestFit="1" customWidth="1"/>
    <col min="2556" max="2556" width="13.44140625" style="268" bestFit="1" customWidth="1"/>
    <col min="2557" max="2557" width="13" style="268" bestFit="1" customWidth="1"/>
    <col min="2558" max="2558" width="15.77734375" style="268" bestFit="1" customWidth="1"/>
    <col min="2559" max="2559" width="16.44140625" style="268" customWidth="1"/>
    <col min="2560" max="2799" width="10.88671875" style="268"/>
    <col min="2800" max="2800" width="7" style="268" customWidth="1"/>
    <col min="2801" max="2801" width="35.77734375" style="268" customWidth="1"/>
    <col min="2802" max="2802" width="16.5546875" style="268" customWidth="1"/>
    <col min="2803" max="2803" width="12.77734375" style="268" customWidth="1"/>
    <col min="2804" max="2804" width="14.77734375" style="268" customWidth="1"/>
    <col min="2805" max="2805" width="16.77734375" style="268" customWidth="1"/>
    <col min="2806" max="2806" width="16.77734375" style="268" bestFit="1" customWidth="1"/>
    <col min="2807" max="2807" width="15" style="268" bestFit="1" customWidth="1"/>
    <col min="2808" max="2808" width="10.88671875" style="268"/>
    <col min="2809" max="2809" width="6.77734375" style="268" bestFit="1" customWidth="1"/>
    <col min="2810" max="2810" width="36.44140625" style="268" customWidth="1"/>
    <col min="2811" max="2811" width="16.5546875" style="268" bestFit="1" customWidth="1"/>
    <col min="2812" max="2812" width="13.44140625" style="268" bestFit="1" customWidth="1"/>
    <col min="2813" max="2813" width="13" style="268" bestFit="1" customWidth="1"/>
    <col min="2814" max="2814" width="15.77734375" style="268" bestFit="1" customWidth="1"/>
    <col min="2815" max="2815" width="16.44140625" style="268" customWidth="1"/>
    <col min="2816" max="3055" width="10.88671875" style="268"/>
    <col min="3056" max="3056" width="7" style="268" customWidth="1"/>
    <col min="3057" max="3057" width="35.77734375" style="268" customWidth="1"/>
    <col min="3058" max="3058" width="16.5546875" style="268" customWidth="1"/>
    <col min="3059" max="3059" width="12.77734375" style="268" customWidth="1"/>
    <col min="3060" max="3060" width="14.77734375" style="268" customWidth="1"/>
    <col min="3061" max="3061" width="16.77734375" style="268" customWidth="1"/>
    <col min="3062" max="3062" width="16.77734375" style="268" bestFit="1" customWidth="1"/>
    <col min="3063" max="3063" width="15" style="268" bestFit="1" customWidth="1"/>
    <col min="3064" max="3064" width="10.88671875" style="268"/>
    <col min="3065" max="3065" width="6.77734375" style="268" bestFit="1" customWidth="1"/>
    <col min="3066" max="3066" width="36.44140625" style="268" customWidth="1"/>
    <col min="3067" max="3067" width="16.5546875" style="268" bestFit="1" customWidth="1"/>
    <col min="3068" max="3068" width="13.44140625" style="268" bestFit="1" customWidth="1"/>
    <col min="3069" max="3069" width="13" style="268" bestFit="1" customWidth="1"/>
    <col min="3070" max="3070" width="15.77734375" style="268" bestFit="1" customWidth="1"/>
    <col min="3071" max="3071" width="16.44140625" style="268" customWidth="1"/>
    <col min="3072" max="3311" width="10.88671875" style="268"/>
    <col min="3312" max="3312" width="7" style="268" customWidth="1"/>
    <col min="3313" max="3313" width="35.77734375" style="268" customWidth="1"/>
    <col min="3314" max="3314" width="16.5546875" style="268" customWidth="1"/>
    <col min="3315" max="3315" width="12.77734375" style="268" customWidth="1"/>
    <col min="3316" max="3316" width="14.77734375" style="268" customWidth="1"/>
    <col min="3317" max="3317" width="16.77734375" style="268" customWidth="1"/>
    <col min="3318" max="3318" width="16.77734375" style="268" bestFit="1" customWidth="1"/>
    <col min="3319" max="3319" width="15" style="268" bestFit="1" customWidth="1"/>
    <col min="3320" max="3320" width="10.88671875" style="268"/>
    <col min="3321" max="3321" width="6.77734375" style="268" bestFit="1" customWidth="1"/>
    <col min="3322" max="3322" width="36.44140625" style="268" customWidth="1"/>
    <col min="3323" max="3323" width="16.5546875" style="268" bestFit="1" customWidth="1"/>
    <col min="3324" max="3324" width="13.44140625" style="268" bestFit="1" customWidth="1"/>
    <col min="3325" max="3325" width="13" style="268" bestFit="1" customWidth="1"/>
    <col min="3326" max="3326" width="15.77734375" style="268" bestFit="1" customWidth="1"/>
    <col min="3327" max="3327" width="16.44140625" style="268" customWidth="1"/>
    <col min="3328" max="3567" width="10.88671875" style="268"/>
    <col min="3568" max="3568" width="7" style="268" customWidth="1"/>
    <col min="3569" max="3569" width="35.77734375" style="268" customWidth="1"/>
    <col min="3570" max="3570" width="16.5546875" style="268" customWidth="1"/>
    <col min="3571" max="3571" width="12.77734375" style="268" customWidth="1"/>
    <col min="3572" max="3572" width="14.77734375" style="268" customWidth="1"/>
    <col min="3573" max="3573" width="16.77734375" style="268" customWidth="1"/>
    <col min="3574" max="3574" width="16.77734375" style="268" bestFit="1" customWidth="1"/>
    <col min="3575" max="3575" width="15" style="268" bestFit="1" customWidth="1"/>
    <col min="3576" max="3576" width="10.88671875" style="268"/>
    <col min="3577" max="3577" width="6.77734375" style="268" bestFit="1" customWidth="1"/>
    <col min="3578" max="3578" width="36.44140625" style="268" customWidth="1"/>
    <col min="3579" max="3579" width="16.5546875" style="268" bestFit="1" customWidth="1"/>
    <col min="3580" max="3580" width="13.44140625" style="268" bestFit="1" customWidth="1"/>
    <col min="3581" max="3581" width="13" style="268" bestFit="1" customWidth="1"/>
    <col min="3582" max="3582" width="15.77734375" style="268" bestFit="1" customWidth="1"/>
    <col min="3583" max="3583" width="16.44140625" style="268" customWidth="1"/>
    <col min="3584" max="3823" width="10.88671875" style="268"/>
    <col min="3824" max="3824" width="7" style="268" customWidth="1"/>
    <col min="3825" max="3825" width="35.77734375" style="268" customWidth="1"/>
    <col min="3826" max="3826" width="16.5546875" style="268" customWidth="1"/>
    <col min="3827" max="3827" width="12.77734375" style="268" customWidth="1"/>
    <col min="3828" max="3828" width="14.77734375" style="268" customWidth="1"/>
    <col min="3829" max="3829" width="16.77734375" style="268" customWidth="1"/>
    <col min="3830" max="3830" width="16.77734375" style="268" bestFit="1" customWidth="1"/>
    <col min="3831" max="3831" width="15" style="268" bestFit="1" customWidth="1"/>
    <col min="3832" max="3832" width="10.88671875" style="268"/>
    <col min="3833" max="3833" width="6.77734375" style="268" bestFit="1" customWidth="1"/>
    <col min="3834" max="3834" width="36.44140625" style="268" customWidth="1"/>
    <col min="3835" max="3835" width="16.5546875" style="268" bestFit="1" customWidth="1"/>
    <col min="3836" max="3836" width="13.44140625" style="268" bestFit="1" customWidth="1"/>
    <col min="3837" max="3837" width="13" style="268" bestFit="1" customWidth="1"/>
    <col min="3838" max="3838" width="15.77734375" style="268" bestFit="1" customWidth="1"/>
    <col min="3839" max="3839" width="16.44140625" style="268" customWidth="1"/>
    <col min="3840" max="4079" width="10.88671875" style="268"/>
    <col min="4080" max="4080" width="7" style="268" customWidth="1"/>
    <col min="4081" max="4081" width="35.77734375" style="268" customWidth="1"/>
    <col min="4082" max="4082" width="16.5546875" style="268" customWidth="1"/>
    <col min="4083" max="4083" width="12.77734375" style="268" customWidth="1"/>
    <col min="4084" max="4084" width="14.77734375" style="268" customWidth="1"/>
    <col min="4085" max="4085" width="16.77734375" style="268" customWidth="1"/>
    <col min="4086" max="4086" width="16.77734375" style="268" bestFit="1" customWidth="1"/>
    <col min="4087" max="4087" width="15" style="268" bestFit="1" customWidth="1"/>
    <col min="4088" max="4088" width="10.88671875" style="268"/>
    <col min="4089" max="4089" width="6.77734375" style="268" bestFit="1" customWidth="1"/>
    <col min="4090" max="4090" width="36.44140625" style="268" customWidth="1"/>
    <col min="4091" max="4091" width="16.5546875" style="268" bestFit="1" customWidth="1"/>
    <col min="4092" max="4092" width="13.44140625" style="268" bestFit="1" customWidth="1"/>
    <col min="4093" max="4093" width="13" style="268" bestFit="1" customWidth="1"/>
    <col min="4094" max="4094" width="15.77734375" style="268" bestFit="1" customWidth="1"/>
    <col min="4095" max="4095" width="16.44140625" style="268" customWidth="1"/>
    <col min="4096" max="4335" width="10.88671875" style="268"/>
    <col min="4336" max="4336" width="7" style="268" customWidth="1"/>
    <col min="4337" max="4337" width="35.77734375" style="268" customWidth="1"/>
    <col min="4338" max="4338" width="16.5546875" style="268" customWidth="1"/>
    <col min="4339" max="4339" width="12.77734375" style="268" customWidth="1"/>
    <col min="4340" max="4340" width="14.77734375" style="268" customWidth="1"/>
    <col min="4341" max="4341" width="16.77734375" style="268" customWidth="1"/>
    <col min="4342" max="4342" width="16.77734375" style="268" bestFit="1" customWidth="1"/>
    <col min="4343" max="4343" width="15" style="268" bestFit="1" customWidth="1"/>
    <col min="4344" max="4344" width="10.88671875" style="268"/>
    <col min="4345" max="4345" width="6.77734375" style="268" bestFit="1" customWidth="1"/>
    <col min="4346" max="4346" width="36.44140625" style="268" customWidth="1"/>
    <col min="4347" max="4347" width="16.5546875" style="268" bestFit="1" customWidth="1"/>
    <col min="4348" max="4348" width="13.44140625" style="268" bestFit="1" customWidth="1"/>
    <col min="4349" max="4349" width="13" style="268" bestFit="1" customWidth="1"/>
    <col min="4350" max="4350" width="15.77734375" style="268" bestFit="1" customWidth="1"/>
    <col min="4351" max="4351" width="16.44140625" style="268" customWidth="1"/>
    <col min="4352" max="4591" width="10.88671875" style="268"/>
    <col min="4592" max="4592" width="7" style="268" customWidth="1"/>
    <col min="4593" max="4593" width="35.77734375" style="268" customWidth="1"/>
    <col min="4594" max="4594" width="16.5546875" style="268" customWidth="1"/>
    <col min="4595" max="4595" width="12.77734375" style="268" customWidth="1"/>
    <col min="4596" max="4596" width="14.77734375" style="268" customWidth="1"/>
    <col min="4597" max="4597" width="16.77734375" style="268" customWidth="1"/>
    <col min="4598" max="4598" width="16.77734375" style="268" bestFit="1" customWidth="1"/>
    <col min="4599" max="4599" width="15" style="268" bestFit="1" customWidth="1"/>
    <col min="4600" max="4600" width="10.88671875" style="268"/>
    <col min="4601" max="4601" width="6.77734375" style="268" bestFit="1" customWidth="1"/>
    <col min="4602" max="4602" width="36.44140625" style="268" customWidth="1"/>
    <col min="4603" max="4603" width="16.5546875" style="268" bestFit="1" customWidth="1"/>
    <col min="4604" max="4604" width="13.44140625" style="268" bestFit="1" customWidth="1"/>
    <col min="4605" max="4605" width="13" style="268" bestFit="1" customWidth="1"/>
    <col min="4606" max="4606" width="15.77734375" style="268" bestFit="1" customWidth="1"/>
    <col min="4607" max="4607" width="16.44140625" style="268" customWidth="1"/>
    <col min="4608" max="4847" width="10.88671875" style="268"/>
    <col min="4848" max="4848" width="7" style="268" customWidth="1"/>
    <col min="4849" max="4849" width="35.77734375" style="268" customWidth="1"/>
    <col min="4850" max="4850" width="16.5546875" style="268" customWidth="1"/>
    <col min="4851" max="4851" width="12.77734375" style="268" customWidth="1"/>
    <col min="4852" max="4852" width="14.77734375" style="268" customWidth="1"/>
    <col min="4853" max="4853" width="16.77734375" style="268" customWidth="1"/>
    <col min="4854" max="4854" width="16.77734375" style="268" bestFit="1" customWidth="1"/>
    <col min="4855" max="4855" width="15" style="268" bestFit="1" customWidth="1"/>
    <col min="4856" max="4856" width="10.88671875" style="268"/>
    <col min="4857" max="4857" width="6.77734375" style="268" bestFit="1" customWidth="1"/>
    <col min="4858" max="4858" width="36.44140625" style="268" customWidth="1"/>
    <col min="4859" max="4859" width="16.5546875" style="268" bestFit="1" customWidth="1"/>
    <col min="4860" max="4860" width="13.44140625" style="268" bestFit="1" customWidth="1"/>
    <col min="4861" max="4861" width="13" style="268" bestFit="1" customWidth="1"/>
    <col min="4862" max="4862" width="15.77734375" style="268" bestFit="1" customWidth="1"/>
    <col min="4863" max="4863" width="16.44140625" style="268" customWidth="1"/>
    <col min="4864" max="5103" width="10.88671875" style="268"/>
    <col min="5104" max="5104" width="7" style="268" customWidth="1"/>
    <col min="5105" max="5105" width="35.77734375" style="268" customWidth="1"/>
    <col min="5106" max="5106" width="16.5546875" style="268" customWidth="1"/>
    <col min="5107" max="5107" width="12.77734375" style="268" customWidth="1"/>
    <col min="5108" max="5108" width="14.77734375" style="268" customWidth="1"/>
    <col min="5109" max="5109" width="16.77734375" style="268" customWidth="1"/>
    <col min="5110" max="5110" width="16.77734375" style="268" bestFit="1" customWidth="1"/>
    <col min="5111" max="5111" width="15" style="268" bestFit="1" customWidth="1"/>
    <col min="5112" max="5112" width="10.88671875" style="268"/>
    <col min="5113" max="5113" width="6.77734375" style="268" bestFit="1" customWidth="1"/>
    <col min="5114" max="5114" width="36.44140625" style="268" customWidth="1"/>
    <col min="5115" max="5115" width="16.5546875" style="268" bestFit="1" customWidth="1"/>
    <col min="5116" max="5116" width="13.44140625" style="268" bestFit="1" customWidth="1"/>
    <col min="5117" max="5117" width="13" style="268" bestFit="1" customWidth="1"/>
    <col min="5118" max="5118" width="15.77734375" style="268" bestFit="1" customWidth="1"/>
    <col min="5119" max="5119" width="16.44140625" style="268" customWidth="1"/>
    <col min="5120" max="5359" width="10.88671875" style="268"/>
    <col min="5360" max="5360" width="7" style="268" customWidth="1"/>
    <col min="5361" max="5361" width="35.77734375" style="268" customWidth="1"/>
    <col min="5362" max="5362" width="16.5546875" style="268" customWidth="1"/>
    <col min="5363" max="5363" width="12.77734375" style="268" customWidth="1"/>
    <col min="5364" max="5364" width="14.77734375" style="268" customWidth="1"/>
    <col min="5365" max="5365" width="16.77734375" style="268" customWidth="1"/>
    <col min="5366" max="5366" width="16.77734375" style="268" bestFit="1" customWidth="1"/>
    <col min="5367" max="5367" width="15" style="268" bestFit="1" customWidth="1"/>
    <col min="5368" max="5368" width="10.88671875" style="268"/>
    <col min="5369" max="5369" width="6.77734375" style="268" bestFit="1" customWidth="1"/>
    <col min="5370" max="5370" width="36.44140625" style="268" customWidth="1"/>
    <col min="5371" max="5371" width="16.5546875" style="268" bestFit="1" customWidth="1"/>
    <col min="5372" max="5372" width="13.44140625" style="268" bestFit="1" customWidth="1"/>
    <col min="5373" max="5373" width="13" style="268" bestFit="1" customWidth="1"/>
    <col min="5374" max="5374" width="15.77734375" style="268" bestFit="1" customWidth="1"/>
    <col min="5375" max="5375" width="16.44140625" style="268" customWidth="1"/>
    <col min="5376" max="5615" width="10.88671875" style="268"/>
    <col min="5616" max="5616" width="7" style="268" customWidth="1"/>
    <col min="5617" max="5617" width="35.77734375" style="268" customWidth="1"/>
    <col min="5618" max="5618" width="16.5546875" style="268" customWidth="1"/>
    <col min="5619" max="5619" width="12.77734375" style="268" customWidth="1"/>
    <col min="5620" max="5620" width="14.77734375" style="268" customWidth="1"/>
    <col min="5621" max="5621" width="16.77734375" style="268" customWidth="1"/>
    <col min="5622" max="5622" width="16.77734375" style="268" bestFit="1" customWidth="1"/>
    <col min="5623" max="5623" width="15" style="268" bestFit="1" customWidth="1"/>
    <col min="5624" max="5624" width="10.88671875" style="268"/>
    <col min="5625" max="5625" width="6.77734375" style="268" bestFit="1" customWidth="1"/>
    <col min="5626" max="5626" width="36.44140625" style="268" customWidth="1"/>
    <col min="5627" max="5627" width="16.5546875" style="268" bestFit="1" customWidth="1"/>
    <col min="5628" max="5628" width="13.44140625" style="268" bestFit="1" customWidth="1"/>
    <col min="5629" max="5629" width="13" style="268" bestFit="1" customWidth="1"/>
    <col min="5630" max="5630" width="15.77734375" style="268" bestFit="1" customWidth="1"/>
    <col min="5631" max="5631" width="16.44140625" style="268" customWidth="1"/>
    <col min="5632" max="5871" width="10.88671875" style="268"/>
    <col min="5872" max="5872" width="7" style="268" customWidth="1"/>
    <col min="5873" max="5873" width="35.77734375" style="268" customWidth="1"/>
    <col min="5874" max="5874" width="16.5546875" style="268" customWidth="1"/>
    <col min="5875" max="5875" width="12.77734375" style="268" customWidth="1"/>
    <col min="5876" max="5876" width="14.77734375" style="268" customWidth="1"/>
    <col min="5877" max="5877" width="16.77734375" style="268" customWidth="1"/>
    <col min="5878" max="5878" width="16.77734375" style="268" bestFit="1" customWidth="1"/>
    <col min="5879" max="5879" width="15" style="268" bestFit="1" customWidth="1"/>
    <col min="5880" max="5880" width="10.88671875" style="268"/>
    <col min="5881" max="5881" width="6.77734375" style="268" bestFit="1" customWidth="1"/>
    <col min="5882" max="5882" width="36.44140625" style="268" customWidth="1"/>
    <col min="5883" max="5883" width="16.5546875" style="268" bestFit="1" customWidth="1"/>
    <col min="5884" max="5884" width="13.44140625" style="268" bestFit="1" customWidth="1"/>
    <col min="5885" max="5885" width="13" style="268" bestFit="1" customWidth="1"/>
    <col min="5886" max="5886" width="15.77734375" style="268" bestFit="1" customWidth="1"/>
    <col min="5887" max="5887" width="16.44140625" style="268" customWidth="1"/>
    <col min="5888" max="6127" width="10.88671875" style="268"/>
    <col min="6128" max="6128" width="7" style="268" customWidth="1"/>
    <col min="6129" max="6129" width="35.77734375" style="268" customWidth="1"/>
    <col min="6130" max="6130" width="16.5546875" style="268" customWidth="1"/>
    <col min="6131" max="6131" width="12.77734375" style="268" customWidth="1"/>
    <col min="6132" max="6132" width="14.77734375" style="268" customWidth="1"/>
    <col min="6133" max="6133" width="16.77734375" style="268" customWidth="1"/>
    <col min="6134" max="6134" width="16.77734375" style="268" bestFit="1" customWidth="1"/>
    <col min="6135" max="6135" width="15" style="268" bestFit="1" customWidth="1"/>
    <col min="6136" max="6136" width="10.88671875" style="268"/>
    <col min="6137" max="6137" width="6.77734375" style="268" bestFit="1" customWidth="1"/>
    <col min="6138" max="6138" width="36.44140625" style="268" customWidth="1"/>
    <col min="6139" max="6139" width="16.5546875" style="268" bestFit="1" customWidth="1"/>
    <col min="6140" max="6140" width="13.44140625" style="268" bestFit="1" customWidth="1"/>
    <col min="6141" max="6141" width="13" style="268" bestFit="1" customWidth="1"/>
    <col min="6142" max="6142" width="15.77734375" style="268" bestFit="1" customWidth="1"/>
    <col min="6143" max="6143" width="16.44140625" style="268" customWidth="1"/>
    <col min="6144" max="6383" width="10.88671875" style="268"/>
    <col min="6384" max="6384" width="7" style="268" customWidth="1"/>
    <col min="6385" max="6385" width="35.77734375" style="268" customWidth="1"/>
    <col min="6386" max="6386" width="16.5546875" style="268" customWidth="1"/>
    <col min="6387" max="6387" width="12.77734375" style="268" customWidth="1"/>
    <col min="6388" max="6388" width="14.77734375" style="268" customWidth="1"/>
    <col min="6389" max="6389" width="16.77734375" style="268" customWidth="1"/>
    <col min="6390" max="6390" width="16.77734375" style="268" bestFit="1" customWidth="1"/>
    <col min="6391" max="6391" width="15" style="268" bestFit="1" customWidth="1"/>
    <col min="6392" max="6392" width="10.88671875" style="268"/>
    <col min="6393" max="6393" width="6.77734375" style="268" bestFit="1" customWidth="1"/>
    <col min="6394" max="6394" width="36.44140625" style="268" customWidth="1"/>
    <col min="6395" max="6395" width="16.5546875" style="268" bestFit="1" customWidth="1"/>
    <col min="6396" max="6396" width="13.44140625" style="268" bestFit="1" customWidth="1"/>
    <col min="6397" max="6397" width="13" style="268" bestFit="1" customWidth="1"/>
    <col min="6398" max="6398" width="15.77734375" style="268" bestFit="1" customWidth="1"/>
    <col min="6399" max="6399" width="16.44140625" style="268" customWidth="1"/>
    <col min="6400" max="6639" width="10.88671875" style="268"/>
    <col min="6640" max="6640" width="7" style="268" customWidth="1"/>
    <col min="6641" max="6641" width="35.77734375" style="268" customWidth="1"/>
    <col min="6642" max="6642" width="16.5546875" style="268" customWidth="1"/>
    <col min="6643" max="6643" width="12.77734375" style="268" customWidth="1"/>
    <col min="6644" max="6644" width="14.77734375" style="268" customWidth="1"/>
    <col min="6645" max="6645" width="16.77734375" style="268" customWidth="1"/>
    <col min="6646" max="6646" width="16.77734375" style="268" bestFit="1" customWidth="1"/>
    <col min="6647" max="6647" width="15" style="268" bestFit="1" customWidth="1"/>
    <col min="6648" max="6648" width="10.88671875" style="268"/>
    <col min="6649" max="6649" width="6.77734375" style="268" bestFit="1" customWidth="1"/>
    <col min="6650" max="6650" width="36.44140625" style="268" customWidth="1"/>
    <col min="6651" max="6651" width="16.5546875" style="268" bestFit="1" customWidth="1"/>
    <col min="6652" max="6652" width="13.44140625" style="268" bestFit="1" customWidth="1"/>
    <col min="6653" max="6653" width="13" style="268" bestFit="1" customWidth="1"/>
    <col min="6654" max="6654" width="15.77734375" style="268" bestFit="1" customWidth="1"/>
    <col min="6655" max="6655" width="16.44140625" style="268" customWidth="1"/>
    <col min="6656" max="6895" width="10.88671875" style="268"/>
    <col min="6896" max="6896" width="7" style="268" customWidth="1"/>
    <col min="6897" max="6897" width="35.77734375" style="268" customWidth="1"/>
    <col min="6898" max="6898" width="16.5546875" style="268" customWidth="1"/>
    <col min="6899" max="6899" width="12.77734375" style="268" customWidth="1"/>
    <col min="6900" max="6900" width="14.77734375" style="268" customWidth="1"/>
    <col min="6901" max="6901" width="16.77734375" style="268" customWidth="1"/>
    <col min="6902" max="6902" width="16.77734375" style="268" bestFit="1" customWidth="1"/>
    <col min="6903" max="6903" width="15" style="268" bestFit="1" customWidth="1"/>
    <col min="6904" max="6904" width="10.88671875" style="268"/>
    <col min="6905" max="6905" width="6.77734375" style="268" bestFit="1" customWidth="1"/>
    <col min="6906" max="6906" width="36.44140625" style="268" customWidth="1"/>
    <col min="6907" max="6907" width="16.5546875" style="268" bestFit="1" customWidth="1"/>
    <col min="6908" max="6908" width="13.44140625" style="268" bestFit="1" customWidth="1"/>
    <col min="6909" max="6909" width="13" style="268" bestFit="1" customWidth="1"/>
    <col min="6910" max="6910" width="15.77734375" style="268" bestFit="1" customWidth="1"/>
    <col min="6911" max="6911" width="16.44140625" style="268" customWidth="1"/>
    <col min="6912" max="7151" width="10.88671875" style="268"/>
    <col min="7152" max="7152" width="7" style="268" customWidth="1"/>
    <col min="7153" max="7153" width="35.77734375" style="268" customWidth="1"/>
    <col min="7154" max="7154" width="16.5546875" style="268" customWidth="1"/>
    <col min="7155" max="7155" width="12.77734375" style="268" customWidth="1"/>
    <col min="7156" max="7156" width="14.77734375" style="268" customWidth="1"/>
    <col min="7157" max="7157" width="16.77734375" style="268" customWidth="1"/>
    <col min="7158" max="7158" width="16.77734375" style="268" bestFit="1" customWidth="1"/>
    <col min="7159" max="7159" width="15" style="268" bestFit="1" customWidth="1"/>
    <col min="7160" max="7160" width="10.88671875" style="268"/>
    <col min="7161" max="7161" width="6.77734375" style="268" bestFit="1" customWidth="1"/>
    <col min="7162" max="7162" width="36.44140625" style="268" customWidth="1"/>
    <col min="7163" max="7163" width="16.5546875" style="268" bestFit="1" customWidth="1"/>
    <col min="7164" max="7164" width="13.44140625" style="268" bestFit="1" customWidth="1"/>
    <col min="7165" max="7165" width="13" style="268" bestFit="1" customWidth="1"/>
    <col min="7166" max="7166" width="15.77734375" style="268" bestFit="1" customWidth="1"/>
    <col min="7167" max="7167" width="16.44140625" style="268" customWidth="1"/>
    <col min="7168" max="7407" width="10.88671875" style="268"/>
    <col min="7408" max="7408" width="7" style="268" customWidth="1"/>
    <col min="7409" max="7409" width="35.77734375" style="268" customWidth="1"/>
    <col min="7410" max="7410" width="16.5546875" style="268" customWidth="1"/>
    <col min="7411" max="7411" width="12.77734375" style="268" customWidth="1"/>
    <col min="7412" max="7412" width="14.77734375" style="268" customWidth="1"/>
    <col min="7413" max="7413" width="16.77734375" style="268" customWidth="1"/>
    <col min="7414" max="7414" width="16.77734375" style="268" bestFit="1" customWidth="1"/>
    <col min="7415" max="7415" width="15" style="268" bestFit="1" customWidth="1"/>
    <col min="7416" max="7416" width="10.88671875" style="268"/>
    <col min="7417" max="7417" width="6.77734375" style="268" bestFit="1" customWidth="1"/>
    <col min="7418" max="7418" width="36.44140625" style="268" customWidth="1"/>
    <col min="7419" max="7419" width="16.5546875" style="268" bestFit="1" customWidth="1"/>
    <col min="7420" max="7420" width="13.44140625" style="268" bestFit="1" customWidth="1"/>
    <col min="7421" max="7421" width="13" style="268" bestFit="1" customWidth="1"/>
    <col min="7422" max="7422" width="15.77734375" style="268" bestFit="1" customWidth="1"/>
    <col min="7423" max="7423" width="16.44140625" style="268" customWidth="1"/>
    <col min="7424" max="7663" width="10.88671875" style="268"/>
    <col min="7664" max="7664" width="7" style="268" customWidth="1"/>
    <col min="7665" max="7665" width="35.77734375" style="268" customWidth="1"/>
    <col min="7666" max="7666" width="16.5546875" style="268" customWidth="1"/>
    <col min="7667" max="7667" width="12.77734375" style="268" customWidth="1"/>
    <col min="7668" max="7668" width="14.77734375" style="268" customWidth="1"/>
    <col min="7669" max="7669" width="16.77734375" style="268" customWidth="1"/>
    <col min="7670" max="7670" width="16.77734375" style="268" bestFit="1" customWidth="1"/>
    <col min="7671" max="7671" width="15" style="268" bestFit="1" customWidth="1"/>
    <col min="7672" max="7672" width="10.88671875" style="268"/>
    <col min="7673" max="7673" width="6.77734375" style="268" bestFit="1" customWidth="1"/>
    <col min="7674" max="7674" width="36.44140625" style="268" customWidth="1"/>
    <col min="7675" max="7675" width="16.5546875" style="268" bestFit="1" customWidth="1"/>
    <col min="7676" max="7676" width="13.44140625" style="268" bestFit="1" customWidth="1"/>
    <col min="7677" max="7677" width="13" style="268" bestFit="1" customWidth="1"/>
    <col min="7678" max="7678" width="15.77734375" style="268" bestFit="1" customWidth="1"/>
    <col min="7679" max="7679" width="16.44140625" style="268" customWidth="1"/>
    <col min="7680" max="7919" width="10.88671875" style="268"/>
    <col min="7920" max="7920" width="7" style="268" customWidth="1"/>
    <col min="7921" max="7921" width="35.77734375" style="268" customWidth="1"/>
    <col min="7922" max="7922" width="16.5546875" style="268" customWidth="1"/>
    <col min="7923" max="7923" width="12.77734375" style="268" customWidth="1"/>
    <col min="7924" max="7924" width="14.77734375" style="268" customWidth="1"/>
    <col min="7925" max="7925" width="16.77734375" style="268" customWidth="1"/>
    <col min="7926" max="7926" width="16.77734375" style="268" bestFit="1" customWidth="1"/>
    <col min="7927" max="7927" width="15" style="268" bestFit="1" customWidth="1"/>
    <col min="7928" max="7928" width="10.88671875" style="268"/>
    <col min="7929" max="7929" width="6.77734375" style="268" bestFit="1" customWidth="1"/>
    <col min="7930" max="7930" width="36.44140625" style="268" customWidth="1"/>
    <col min="7931" max="7931" width="16.5546875" style="268" bestFit="1" customWidth="1"/>
    <col min="7932" max="7932" width="13.44140625" style="268" bestFit="1" customWidth="1"/>
    <col min="7933" max="7933" width="13" style="268" bestFit="1" customWidth="1"/>
    <col min="7934" max="7934" width="15.77734375" style="268" bestFit="1" customWidth="1"/>
    <col min="7935" max="7935" width="16.44140625" style="268" customWidth="1"/>
    <col min="7936" max="8175" width="10.88671875" style="268"/>
    <col min="8176" max="8176" width="7" style="268" customWidth="1"/>
    <col min="8177" max="8177" width="35.77734375" style="268" customWidth="1"/>
    <col min="8178" max="8178" width="16.5546875" style="268" customWidth="1"/>
    <col min="8179" max="8179" width="12.77734375" style="268" customWidth="1"/>
    <col min="8180" max="8180" width="14.77734375" style="268" customWidth="1"/>
    <col min="8181" max="8181" width="16.77734375" style="268" customWidth="1"/>
    <col min="8182" max="8182" width="16.77734375" style="268" bestFit="1" customWidth="1"/>
    <col min="8183" max="8183" width="15" style="268" bestFit="1" customWidth="1"/>
    <col min="8184" max="8184" width="10.88671875" style="268"/>
    <col min="8185" max="8185" width="6.77734375" style="268" bestFit="1" customWidth="1"/>
    <col min="8186" max="8186" width="36.44140625" style="268" customWidth="1"/>
    <col min="8187" max="8187" width="16.5546875" style="268" bestFit="1" customWidth="1"/>
    <col min="8188" max="8188" width="13.44140625" style="268" bestFit="1" customWidth="1"/>
    <col min="8189" max="8189" width="13" style="268" bestFit="1" customWidth="1"/>
    <col min="8190" max="8190" width="15.77734375" style="268" bestFit="1" customWidth="1"/>
    <col min="8191" max="8191" width="16.44140625" style="268" customWidth="1"/>
    <col min="8192" max="8431" width="10.88671875" style="268"/>
    <col min="8432" max="8432" width="7" style="268" customWidth="1"/>
    <col min="8433" max="8433" width="35.77734375" style="268" customWidth="1"/>
    <col min="8434" max="8434" width="16.5546875" style="268" customWidth="1"/>
    <col min="8435" max="8435" width="12.77734375" style="268" customWidth="1"/>
    <col min="8436" max="8436" width="14.77734375" style="268" customWidth="1"/>
    <col min="8437" max="8437" width="16.77734375" style="268" customWidth="1"/>
    <col min="8438" max="8438" width="16.77734375" style="268" bestFit="1" customWidth="1"/>
    <col min="8439" max="8439" width="15" style="268" bestFit="1" customWidth="1"/>
    <col min="8440" max="8440" width="10.88671875" style="268"/>
    <col min="8441" max="8441" width="6.77734375" style="268" bestFit="1" customWidth="1"/>
    <col min="8442" max="8442" width="36.44140625" style="268" customWidth="1"/>
    <col min="8443" max="8443" width="16.5546875" style="268" bestFit="1" customWidth="1"/>
    <col min="8444" max="8444" width="13.44140625" style="268" bestFit="1" customWidth="1"/>
    <col min="8445" max="8445" width="13" style="268" bestFit="1" customWidth="1"/>
    <col min="8446" max="8446" width="15.77734375" style="268" bestFit="1" customWidth="1"/>
    <col min="8447" max="8447" width="16.44140625" style="268" customWidth="1"/>
    <col min="8448" max="8687" width="10.88671875" style="268"/>
    <col min="8688" max="8688" width="7" style="268" customWidth="1"/>
    <col min="8689" max="8689" width="35.77734375" style="268" customWidth="1"/>
    <col min="8690" max="8690" width="16.5546875" style="268" customWidth="1"/>
    <col min="8691" max="8691" width="12.77734375" style="268" customWidth="1"/>
    <col min="8692" max="8692" width="14.77734375" style="268" customWidth="1"/>
    <col min="8693" max="8693" width="16.77734375" style="268" customWidth="1"/>
    <col min="8694" max="8694" width="16.77734375" style="268" bestFit="1" customWidth="1"/>
    <col min="8695" max="8695" width="15" style="268" bestFit="1" customWidth="1"/>
    <col min="8696" max="8696" width="10.88671875" style="268"/>
    <col min="8697" max="8697" width="6.77734375" style="268" bestFit="1" customWidth="1"/>
    <col min="8698" max="8698" width="36.44140625" style="268" customWidth="1"/>
    <col min="8699" max="8699" width="16.5546875" style="268" bestFit="1" customWidth="1"/>
    <col min="8700" max="8700" width="13.44140625" style="268" bestFit="1" customWidth="1"/>
    <col min="8701" max="8701" width="13" style="268" bestFit="1" customWidth="1"/>
    <col min="8702" max="8702" width="15.77734375" style="268" bestFit="1" customWidth="1"/>
    <col min="8703" max="8703" width="16.44140625" style="268" customWidth="1"/>
    <col min="8704" max="8943" width="10.88671875" style="268"/>
    <col min="8944" max="8944" width="7" style="268" customWidth="1"/>
    <col min="8945" max="8945" width="35.77734375" style="268" customWidth="1"/>
    <col min="8946" max="8946" width="16.5546875" style="268" customWidth="1"/>
    <col min="8947" max="8947" width="12.77734375" style="268" customWidth="1"/>
    <col min="8948" max="8948" width="14.77734375" style="268" customWidth="1"/>
    <col min="8949" max="8949" width="16.77734375" style="268" customWidth="1"/>
    <col min="8950" max="8950" width="16.77734375" style="268" bestFit="1" customWidth="1"/>
    <col min="8951" max="8951" width="15" style="268" bestFit="1" customWidth="1"/>
    <col min="8952" max="8952" width="10.88671875" style="268"/>
    <col min="8953" max="8953" width="6.77734375" style="268" bestFit="1" customWidth="1"/>
    <col min="8954" max="8954" width="36.44140625" style="268" customWidth="1"/>
    <col min="8955" max="8955" width="16.5546875" style="268" bestFit="1" customWidth="1"/>
    <col min="8956" max="8956" width="13.44140625" style="268" bestFit="1" customWidth="1"/>
    <col min="8957" max="8957" width="13" style="268" bestFit="1" customWidth="1"/>
    <col min="8958" max="8958" width="15.77734375" style="268" bestFit="1" customWidth="1"/>
    <col min="8959" max="8959" width="16.44140625" style="268" customWidth="1"/>
    <col min="8960" max="9199" width="10.88671875" style="268"/>
    <col min="9200" max="9200" width="7" style="268" customWidth="1"/>
    <col min="9201" max="9201" width="35.77734375" style="268" customWidth="1"/>
    <col min="9202" max="9202" width="16.5546875" style="268" customWidth="1"/>
    <col min="9203" max="9203" width="12.77734375" style="268" customWidth="1"/>
    <col min="9204" max="9204" width="14.77734375" style="268" customWidth="1"/>
    <col min="9205" max="9205" width="16.77734375" style="268" customWidth="1"/>
    <col min="9206" max="9206" width="16.77734375" style="268" bestFit="1" customWidth="1"/>
    <col min="9207" max="9207" width="15" style="268" bestFit="1" customWidth="1"/>
    <col min="9208" max="9208" width="10.88671875" style="268"/>
    <col min="9209" max="9209" width="6.77734375" style="268" bestFit="1" customWidth="1"/>
    <col min="9210" max="9210" width="36.44140625" style="268" customWidth="1"/>
    <col min="9211" max="9211" width="16.5546875" style="268" bestFit="1" customWidth="1"/>
    <col min="9212" max="9212" width="13.44140625" style="268" bestFit="1" customWidth="1"/>
    <col min="9213" max="9213" width="13" style="268" bestFit="1" customWidth="1"/>
    <col min="9214" max="9214" width="15.77734375" style="268" bestFit="1" customWidth="1"/>
    <col min="9215" max="9215" width="16.44140625" style="268" customWidth="1"/>
    <col min="9216" max="9455" width="10.88671875" style="268"/>
    <col min="9456" max="9456" width="7" style="268" customWidth="1"/>
    <col min="9457" max="9457" width="35.77734375" style="268" customWidth="1"/>
    <col min="9458" max="9458" width="16.5546875" style="268" customWidth="1"/>
    <col min="9459" max="9459" width="12.77734375" style="268" customWidth="1"/>
    <col min="9460" max="9460" width="14.77734375" style="268" customWidth="1"/>
    <col min="9461" max="9461" width="16.77734375" style="268" customWidth="1"/>
    <col min="9462" max="9462" width="16.77734375" style="268" bestFit="1" customWidth="1"/>
    <col min="9463" max="9463" width="15" style="268" bestFit="1" customWidth="1"/>
    <col min="9464" max="9464" width="10.88671875" style="268"/>
    <col min="9465" max="9465" width="6.77734375" style="268" bestFit="1" customWidth="1"/>
    <col min="9466" max="9466" width="36.44140625" style="268" customWidth="1"/>
    <col min="9467" max="9467" width="16.5546875" style="268" bestFit="1" customWidth="1"/>
    <col min="9468" max="9468" width="13.44140625" style="268" bestFit="1" customWidth="1"/>
    <col min="9469" max="9469" width="13" style="268" bestFit="1" customWidth="1"/>
    <col min="9470" max="9470" width="15.77734375" style="268" bestFit="1" customWidth="1"/>
    <col min="9471" max="9471" width="16.44140625" style="268" customWidth="1"/>
    <col min="9472" max="9711" width="10.88671875" style="268"/>
    <col min="9712" max="9712" width="7" style="268" customWidth="1"/>
    <col min="9713" max="9713" width="35.77734375" style="268" customWidth="1"/>
    <col min="9714" max="9714" width="16.5546875" style="268" customWidth="1"/>
    <col min="9715" max="9715" width="12.77734375" style="268" customWidth="1"/>
    <col min="9716" max="9716" width="14.77734375" style="268" customWidth="1"/>
    <col min="9717" max="9717" width="16.77734375" style="268" customWidth="1"/>
    <col min="9718" max="9718" width="16.77734375" style="268" bestFit="1" customWidth="1"/>
    <col min="9719" max="9719" width="15" style="268" bestFit="1" customWidth="1"/>
    <col min="9720" max="9720" width="10.88671875" style="268"/>
    <col min="9721" max="9721" width="6.77734375" style="268" bestFit="1" customWidth="1"/>
    <col min="9722" max="9722" width="36.44140625" style="268" customWidth="1"/>
    <col min="9723" max="9723" width="16.5546875" style="268" bestFit="1" customWidth="1"/>
    <col min="9724" max="9724" width="13.44140625" style="268" bestFit="1" customWidth="1"/>
    <col min="9725" max="9725" width="13" style="268" bestFit="1" customWidth="1"/>
    <col min="9726" max="9726" width="15.77734375" style="268" bestFit="1" customWidth="1"/>
    <col min="9727" max="9727" width="16.44140625" style="268" customWidth="1"/>
    <col min="9728" max="9967" width="10.88671875" style="268"/>
    <col min="9968" max="9968" width="7" style="268" customWidth="1"/>
    <col min="9969" max="9969" width="35.77734375" style="268" customWidth="1"/>
    <col min="9970" max="9970" width="16.5546875" style="268" customWidth="1"/>
    <col min="9971" max="9971" width="12.77734375" style="268" customWidth="1"/>
    <col min="9972" max="9972" width="14.77734375" style="268" customWidth="1"/>
    <col min="9973" max="9973" width="16.77734375" style="268" customWidth="1"/>
    <col min="9974" max="9974" width="16.77734375" style="268" bestFit="1" customWidth="1"/>
    <col min="9975" max="9975" width="15" style="268" bestFit="1" customWidth="1"/>
    <col min="9976" max="9976" width="10.88671875" style="268"/>
    <col min="9977" max="9977" width="6.77734375" style="268" bestFit="1" customWidth="1"/>
    <col min="9978" max="9978" width="36.44140625" style="268" customWidth="1"/>
    <col min="9979" max="9979" width="16.5546875" style="268" bestFit="1" customWidth="1"/>
    <col min="9980" max="9980" width="13.44140625" style="268" bestFit="1" customWidth="1"/>
    <col min="9981" max="9981" width="13" style="268" bestFit="1" customWidth="1"/>
    <col min="9982" max="9982" width="15.77734375" style="268" bestFit="1" customWidth="1"/>
    <col min="9983" max="9983" width="16.44140625" style="268" customWidth="1"/>
    <col min="9984" max="10223" width="10.88671875" style="268"/>
    <col min="10224" max="10224" width="7" style="268" customWidth="1"/>
    <col min="10225" max="10225" width="35.77734375" style="268" customWidth="1"/>
    <col min="10226" max="10226" width="16.5546875" style="268" customWidth="1"/>
    <col min="10227" max="10227" width="12.77734375" style="268" customWidth="1"/>
    <col min="10228" max="10228" width="14.77734375" style="268" customWidth="1"/>
    <col min="10229" max="10229" width="16.77734375" style="268" customWidth="1"/>
    <col min="10230" max="10230" width="16.77734375" style="268" bestFit="1" customWidth="1"/>
    <col min="10231" max="10231" width="15" style="268" bestFit="1" customWidth="1"/>
    <col min="10232" max="10232" width="10.88671875" style="268"/>
    <col min="10233" max="10233" width="6.77734375" style="268" bestFit="1" customWidth="1"/>
    <col min="10234" max="10234" width="36.44140625" style="268" customWidth="1"/>
    <col min="10235" max="10235" width="16.5546875" style="268" bestFit="1" customWidth="1"/>
    <col min="10236" max="10236" width="13.44140625" style="268" bestFit="1" customWidth="1"/>
    <col min="10237" max="10237" width="13" style="268" bestFit="1" customWidth="1"/>
    <col min="10238" max="10238" width="15.77734375" style="268" bestFit="1" customWidth="1"/>
    <col min="10239" max="10239" width="16.44140625" style="268" customWidth="1"/>
    <col min="10240" max="10479" width="10.88671875" style="268"/>
    <col min="10480" max="10480" width="7" style="268" customWidth="1"/>
    <col min="10481" max="10481" width="35.77734375" style="268" customWidth="1"/>
    <col min="10482" max="10482" width="16.5546875" style="268" customWidth="1"/>
    <col min="10483" max="10483" width="12.77734375" style="268" customWidth="1"/>
    <col min="10484" max="10484" width="14.77734375" style="268" customWidth="1"/>
    <col min="10485" max="10485" width="16.77734375" style="268" customWidth="1"/>
    <col min="10486" max="10486" width="16.77734375" style="268" bestFit="1" customWidth="1"/>
    <col min="10487" max="10487" width="15" style="268" bestFit="1" customWidth="1"/>
    <col min="10488" max="10488" width="10.88671875" style="268"/>
    <col min="10489" max="10489" width="6.77734375" style="268" bestFit="1" customWidth="1"/>
    <col min="10490" max="10490" width="36.44140625" style="268" customWidth="1"/>
    <col min="10491" max="10491" width="16.5546875" style="268" bestFit="1" customWidth="1"/>
    <col min="10492" max="10492" width="13.44140625" style="268" bestFit="1" customWidth="1"/>
    <col min="10493" max="10493" width="13" style="268" bestFit="1" customWidth="1"/>
    <col min="10494" max="10494" width="15.77734375" style="268" bestFit="1" customWidth="1"/>
    <col min="10495" max="10495" width="16.44140625" style="268" customWidth="1"/>
    <col min="10496" max="10735" width="10.88671875" style="268"/>
    <col min="10736" max="10736" width="7" style="268" customWidth="1"/>
    <col min="10737" max="10737" width="35.77734375" style="268" customWidth="1"/>
    <col min="10738" max="10738" width="16.5546875" style="268" customWidth="1"/>
    <col min="10739" max="10739" width="12.77734375" style="268" customWidth="1"/>
    <col min="10740" max="10740" width="14.77734375" style="268" customWidth="1"/>
    <col min="10741" max="10741" width="16.77734375" style="268" customWidth="1"/>
    <col min="10742" max="10742" width="16.77734375" style="268" bestFit="1" customWidth="1"/>
    <col min="10743" max="10743" width="15" style="268" bestFit="1" customWidth="1"/>
    <col min="10744" max="10744" width="10.88671875" style="268"/>
    <col min="10745" max="10745" width="6.77734375" style="268" bestFit="1" customWidth="1"/>
    <col min="10746" max="10746" width="36.44140625" style="268" customWidth="1"/>
    <col min="10747" max="10747" width="16.5546875" style="268" bestFit="1" customWidth="1"/>
    <col min="10748" max="10748" width="13.44140625" style="268" bestFit="1" customWidth="1"/>
    <col min="10749" max="10749" width="13" style="268" bestFit="1" customWidth="1"/>
    <col min="10750" max="10750" width="15.77734375" style="268" bestFit="1" customWidth="1"/>
    <col min="10751" max="10751" width="16.44140625" style="268" customWidth="1"/>
    <col min="10752" max="10991" width="10.88671875" style="268"/>
    <col min="10992" max="10992" width="7" style="268" customWidth="1"/>
    <col min="10993" max="10993" width="35.77734375" style="268" customWidth="1"/>
    <col min="10994" max="10994" width="16.5546875" style="268" customWidth="1"/>
    <col min="10995" max="10995" width="12.77734375" style="268" customWidth="1"/>
    <col min="10996" max="10996" width="14.77734375" style="268" customWidth="1"/>
    <col min="10997" max="10997" width="16.77734375" style="268" customWidth="1"/>
    <col min="10998" max="10998" width="16.77734375" style="268" bestFit="1" customWidth="1"/>
    <col min="10999" max="10999" width="15" style="268" bestFit="1" customWidth="1"/>
    <col min="11000" max="11000" width="10.88671875" style="268"/>
    <col min="11001" max="11001" width="6.77734375" style="268" bestFit="1" customWidth="1"/>
    <col min="11002" max="11002" width="36.44140625" style="268" customWidth="1"/>
    <col min="11003" max="11003" width="16.5546875" style="268" bestFit="1" customWidth="1"/>
    <col min="11004" max="11004" width="13.44140625" style="268" bestFit="1" customWidth="1"/>
    <col min="11005" max="11005" width="13" style="268" bestFit="1" customWidth="1"/>
    <col min="11006" max="11006" width="15.77734375" style="268" bestFit="1" customWidth="1"/>
    <col min="11007" max="11007" width="16.44140625" style="268" customWidth="1"/>
    <col min="11008" max="11247" width="10.88671875" style="268"/>
    <col min="11248" max="11248" width="7" style="268" customWidth="1"/>
    <col min="11249" max="11249" width="35.77734375" style="268" customWidth="1"/>
    <col min="11250" max="11250" width="16.5546875" style="268" customWidth="1"/>
    <col min="11251" max="11251" width="12.77734375" style="268" customWidth="1"/>
    <col min="11252" max="11252" width="14.77734375" style="268" customWidth="1"/>
    <col min="11253" max="11253" width="16.77734375" style="268" customWidth="1"/>
    <col min="11254" max="11254" width="16.77734375" style="268" bestFit="1" customWidth="1"/>
    <col min="11255" max="11255" width="15" style="268" bestFit="1" customWidth="1"/>
    <col min="11256" max="11256" width="10.88671875" style="268"/>
    <col min="11257" max="11257" width="6.77734375" style="268" bestFit="1" customWidth="1"/>
    <col min="11258" max="11258" width="36.44140625" style="268" customWidth="1"/>
    <col min="11259" max="11259" width="16.5546875" style="268" bestFit="1" customWidth="1"/>
    <col min="11260" max="11260" width="13.44140625" style="268" bestFit="1" customWidth="1"/>
    <col min="11261" max="11261" width="13" style="268" bestFit="1" customWidth="1"/>
    <col min="11262" max="11262" width="15.77734375" style="268" bestFit="1" customWidth="1"/>
    <col min="11263" max="11263" width="16.44140625" style="268" customWidth="1"/>
    <col min="11264" max="11503" width="10.88671875" style="268"/>
    <col min="11504" max="11504" width="7" style="268" customWidth="1"/>
    <col min="11505" max="11505" width="35.77734375" style="268" customWidth="1"/>
    <col min="11506" max="11506" width="16.5546875" style="268" customWidth="1"/>
    <col min="11507" max="11507" width="12.77734375" style="268" customWidth="1"/>
    <col min="11508" max="11508" width="14.77734375" style="268" customWidth="1"/>
    <col min="11509" max="11509" width="16.77734375" style="268" customWidth="1"/>
    <col min="11510" max="11510" width="16.77734375" style="268" bestFit="1" customWidth="1"/>
    <col min="11511" max="11511" width="15" style="268" bestFit="1" customWidth="1"/>
    <col min="11512" max="11512" width="10.88671875" style="268"/>
    <col min="11513" max="11513" width="6.77734375" style="268" bestFit="1" customWidth="1"/>
    <col min="11514" max="11514" width="36.44140625" style="268" customWidth="1"/>
    <col min="11515" max="11515" width="16.5546875" style="268" bestFit="1" customWidth="1"/>
    <col min="11516" max="11516" width="13.44140625" style="268" bestFit="1" customWidth="1"/>
    <col min="11517" max="11517" width="13" style="268" bestFit="1" customWidth="1"/>
    <col min="11518" max="11518" width="15.77734375" style="268" bestFit="1" customWidth="1"/>
    <col min="11519" max="11519" width="16.44140625" style="268" customWidth="1"/>
    <col min="11520" max="11759" width="10.88671875" style="268"/>
    <col min="11760" max="11760" width="7" style="268" customWidth="1"/>
    <col min="11761" max="11761" width="35.77734375" style="268" customWidth="1"/>
    <col min="11762" max="11762" width="16.5546875" style="268" customWidth="1"/>
    <col min="11763" max="11763" width="12.77734375" style="268" customWidth="1"/>
    <col min="11764" max="11764" width="14.77734375" style="268" customWidth="1"/>
    <col min="11765" max="11765" width="16.77734375" style="268" customWidth="1"/>
    <col min="11766" max="11766" width="16.77734375" style="268" bestFit="1" customWidth="1"/>
    <col min="11767" max="11767" width="15" style="268" bestFit="1" customWidth="1"/>
    <col min="11768" max="11768" width="10.88671875" style="268"/>
    <col min="11769" max="11769" width="6.77734375" style="268" bestFit="1" customWidth="1"/>
    <col min="11770" max="11770" width="36.44140625" style="268" customWidth="1"/>
    <col min="11771" max="11771" width="16.5546875" style="268" bestFit="1" customWidth="1"/>
    <col min="11772" max="11772" width="13.44140625" style="268" bestFit="1" customWidth="1"/>
    <col min="11773" max="11773" width="13" style="268" bestFit="1" customWidth="1"/>
    <col min="11774" max="11774" width="15.77734375" style="268" bestFit="1" customWidth="1"/>
    <col min="11775" max="11775" width="16.44140625" style="268" customWidth="1"/>
    <col min="11776" max="12015" width="10.88671875" style="268"/>
    <col min="12016" max="12016" width="7" style="268" customWidth="1"/>
    <col min="12017" max="12017" width="35.77734375" style="268" customWidth="1"/>
    <col min="12018" max="12018" width="16.5546875" style="268" customWidth="1"/>
    <col min="12019" max="12019" width="12.77734375" style="268" customWidth="1"/>
    <col min="12020" max="12020" width="14.77734375" style="268" customWidth="1"/>
    <col min="12021" max="12021" width="16.77734375" style="268" customWidth="1"/>
    <col min="12022" max="12022" width="16.77734375" style="268" bestFit="1" customWidth="1"/>
    <col min="12023" max="12023" width="15" style="268" bestFit="1" customWidth="1"/>
    <col min="12024" max="12024" width="10.88671875" style="268"/>
    <col min="12025" max="12025" width="6.77734375" style="268" bestFit="1" customWidth="1"/>
    <col min="12026" max="12026" width="36.44140625" style="268" customWidth="1"/>
    <col min="12027" max="12027" width="16.5546875" style="268" bestFit="1" customWidth="1"/>
    <col min="12028" max="12028" width="13.44140625" style="268" bestFit="1" customWidth="1"/>
    <col min="12029" max="12029" width="13" style="268" bestFit="1" customWidth="1"/>
    <col min="12030" max="12030" width="15.77734375" style="268" bestFit="1" customWidth="1"/>
    <col min="12031" max="12031" width="16.44140625" style="268" customWidth="1"/>
    <col min="12032" max="12271" width="10.88671875" style="268"/>
    <col min="12272" max="12272" width="7" style="268" customWidth="1"/>
    <col min="12273" max="12273" width="35.77734375" style="268" customWidth="1"/>
    <col min="12274" max="12274" width="16.5546875" style="268" customWidth="1"/>
    <col min="12275" max="12275" width="12.77734375" style="268" customWidth="1"/>
    <col min="12276" max="12276" width="14.77734375" style="268" customWidth="1"/>
    <col min="12277" max="12277" width="16.77734375" style="268" customWidth="1"/>
    <col min="12278" max="12278" width="16.77734375" style="268" bestFit="1" customWidth="1"/>
    <col min="12279" max="12279" width="15" style="268" bestFit="1" customWidth="1"/>
    <col min="12280" max="12280" width="10.88671875" style="268"/>
    <col min="12281" max="12281" width="6.77734375" style="268" bestFit="1" customWidth="1"/>
    <col min="12282" max="12282" width="36.44140625" style="268" customWidth="1"/>
    <col min="12283" max="12283" width="16.5546875" style="268" bestFit="1" customWidth="1"/>
    <col min="12284" max="12284" width="13.44140625" style="268" bestFit="1" customWidth="1"/>
    <col min="12285" max="12285" width="13" style="268" bestFit="1" customWidth="1"/>
    <col min="12286" max="12286" width="15.77734375" style="268" bestFit="1" customWidth="1"/>
    <col min="12287" max="12287" width="16.44140625" style="268" customWidth="1"/>
    <col min="12288" max="12527" width="10.88671875" style="268"/>
    <col min="12528" max="12528" width="7" style="268" customWidth="1"/>
    <col min="12529" max="12529" width="35.77734375" style="268" customWidth="1"/>
    <col min="12530" max="12530" width="16.5546875" style="268" customWidth="1"/>
    <col min="12531" max="12531" width="12.77734375" style="268" customWidth="1"/>
    <col min="12532" max="12532" width="14.77734375" style="268" customWidth="1"/>
    <col min="12533" max="12533" width="16.77734375" style="268" customWidth="1"/>
    <col min="12534" max="12534" width="16.77734375" style="268" bestFit="1" customWidth="1"/>
    <col min="12535" max="12535" width="15" style="268" bestFit="1" customWidth="1"/>
    <col min="12536" max="12536" width="10.88671875" style="268"/>
    <col min="12537" max="12537" width="6.77734375" style="268" bestFit="1" customWidth="1"/>
    <col min="12538" max="12538" width="36.44140625" style="268" customWidth="1"/>
    <col min="12539" max="12539" width="16.5546875" style="268" bestFit="1" customWidth="1"/>
    <col min="12540" max="12540" width="13.44140625" style="268" bestFit="1" customWidth="1"/>
    <col min="12541" max="12541" width="13" style="268" bestFit="1" customWidth="1"/>
    <col min="12542" max="12542" width="15.77734375" style="268" bestFit="1" customWidth="1"/>
    <col min="12543" max="12543" width="16.44140625" style="268" customWidth="1"/>
    <col min="12544" max="12783" width="10.88671875" style="268"/>
    <col min="12784" max="12784" width="7" style="268" customWidth="1"/>
    <col min="12785" max="12785" width="35.77734375" style="268" customWidth="1"/>
    <col min="12786" max="12786" width="16.5546875" style="268" customWidth="1"/>
    <col min="12787" max="12787" width="12.77734375" style="268" customWidth="1"/>
    <col min="12788" max="12788" width="14.77734375" style="268" customWidth="1"/>
    <col min="12789" max="12789" width="16.77734375" style="268" customWidth="1"/>
    <col min="12790" max="12790" width="16.77734375" style="268" bestFit="1" customWidth="1"/>
    <col min="12791" max="12791" width="15" style="268" bestFit="1" customWidth="1"/>
    <col min="12792" max="12792" width="10.88671875" style="268"/>
    <col min="12793" max="12793" width="6.77734375" style="268" bestFit="1" customWidth="1"/>
    <col min="12794" max="12794" width="36.44140625" style="268" customWidth="1"/>
    <col min="12795" max="12795" width="16.5546875" style="268" bestFit="1" customWidth="1"/>
    <col min="12796" max="12796" width="13.44140625" style="268" bestFit="1" customWidth="1"/>
    <col min="12797" max="12797" width="13" style="268" bestFit="1" customWidth="1"/>
    <col min="12798" max="12798" width="15.77734375" style="268" bestFit="1" customWidth="1"/>
    <col min="12799" max="12799" width="16.44140625" style="268" customWidth="1"/>
    <col min="12800" max="13039" width="10.88671875" style="268"/>
    <col min="13040" max="13040" width="7" style="268" customWidth="1"/>
    <col min="13041" max="13041" width="35.77734375" style="268" customWidth="1"/>
    <col min="13042" max="13042" width="16.5546875" style="268" customWidth="1"/>
    <col min="13043" max="13043" width="12.77734375" style="268" customWidth="1"/>
    <col min="13044" max="13044" width="14.77734375" style="268" customWidth="1"/>
    <col min="13045" max="13045" width="16.77734375" style="268" customWidth="1"/>
    <col min="13046" max="13046" width="16.77734375" style="268" bestFit="1" customWidth="1"/>
    <col min="13047" max="13047" width="15" style="268" bestFit="1" customWidth="1"/>
    <col min="13048" max="13048" width="10.88671875" style="268"/>
    <col min="13049" max="13049" width="6.77734375" style="268" bestFit="1" customWidth="1"/>
    <col min="13050" max="13050" width="36.44140625" style="268" customWidth="1"/>
    <col min="13051" max="13051" width="16.5546875" style="268" bestFit="1" customWidth="1"/>
    <col min="13052" max="13052" width="13.44140625" style="268" bestFit="1" customWidth="1"/>
    <col min="13053" max="13053" width="13" style="268" bestFit="1" customWidth="1"/>
    <col min="13054" max="13054" width="15.77734375" style="268" bestFit="1" customWidth="1"/>
    <col min="13055" max="13055" width="16.44140625" style="268" customWidth="1"/>
    <col min="13056" max="13295" width="10.88671875" style="268"/>
    <col min="13296" max="13296" width="7" style="268" customWidth="1"/>
    <col min="13297" max="13297" width="35.77734375" style="268" customWidth="1"/>
    <col min="13298" max="13298" width="16.5546875" style="268" customWidth="1"/>
    <col min="13299" max="13299" width="12.77734375" style="268" customWidth="1"/>
    <col min="13300" max="13300" width="14.77734375" style="268" customWidth="1"/>
    <col min="13301" max="13301" width="16.77734375" style="268" customWidth="1"/>
    <col min="13302" max="13302" width="16.77734375" style="268" bestFit="1" customWidth="1"/>
    <col min="13303" max="13303" width="15" style="268" bestFit="1" customWidth="1"/>
    <col min="13304" max="13304" width="10.88671875" style="268"/>
    <col min="13305" max="13305" width="6.77734375" style="268" bestFit="1" customWidth="1"/>
    <col min="13306" max="13306" width="36.44140625" style="268" customWidth="1"/>
    <col min="13307" max="13307" width="16.5546875" style="268" bestFit="1" customWidth="1"/>
    <col min="13308" max="13308" width="13.44140625" style="268" bestFit="1" customWidth="1"/>
    <col min="13309" max="13309" width="13" style="268" bestFit="1" customWidth="1"/>
    <col min="13310" max="13310" width="15.77734375" style="268" bestFit="1" customWidth="1"/>
    <col min="13311" max="13311" width="16.44140625" style="268" customWidth="1"/>
    <col min="13312" max="13551" width="10.88671875" style="268"/>
    <col min="13552" max="13552" width="7" style="268" customWidth="1"/>
    <col min="13553" max="13553" width="35.77734375" style="268" customWidth="1"/>
    <col min="13554" max="13554" width="16.5546875" style="268" customWidth="1"/>
    <col min="13555" max="13555" width="12.77734375" style="268" customWidth="1"/>
    <col min="13556" max="13556" width="14.77734375" style="268" customWidth="1"/>
    <col min="13557" max="13557" width="16.77734375" style="268" customWidth="1"/>
    <col min="13558" max="13558" width="16.77734375" style="268" bestFit="1" customWidth="1"/>
    <col min="13559" max="13559" width="15" style="268" bestFit="1" customWidth="1"/>
    <col min="13560" max="13560" width="10.88671875" style="268"/>
    <col min="13561" max="13561" width="6.77734375" style="268" bestFit="1" customWidth="1"/>
    <col min="13562" max="13562" width="36.44140625" style="268" customWidth="1"/>
    <col min="13563" max="13563" width="16.5546875" style="268" bestFit="1" customWidth="1"/>
    <col min="13564" max="13564" width="13.44140625" style="268" bestFit="1" customWidth="1"/>
    <col min="13565" max="13565" width="13" style="268" bestFit="1" customWidth="1"/>
    <col min="13566" max="13566" width="15.77734375" style="268" bestFit="1" customWidth="1"/>
    <col min="13567" max="13567" width="16.44140625" style="268" customWidth="1"/>
    <col min="13568" max="13807" width="10.88671875" style="268"/>
    <col min="13808" max="13808" width="7" style="268" customWidth="1"/>
    <col min="13809" max="13809" width="35.77734375" style="268" customWidth="1"/>
    <col min="13810" max="13810" width="16.5546875" style="268" customWidth="1"/>
    <col min="13811" max="13811" width="12.77734375" style="268" customWidth="1"/>
    <col min="13812" max="13812" width="14.77734375" style="268" customWidth="1"/>
    <col min="13813" max="13813" width="16.77734375" style="268" customWidth="1"/>
    <col min="13814" max="13814" width="16.77734375" style="268" bestFit="1" customWidth="1"/>
    <col min="13815" max="13815" width="15" style="268" bestFit="1" customWidth="1"/>
    <col min="13816" max="13816" width="10.88671875" style="268"/>
    <col min="13817" max="13817" width="6.77734375" style="268" bestFit="1" customWidth="1"/>
    <col min="13818" max="13818" width="36.44140625" style="268" customWidth="1"/>
    <col min="13819" max="13819" width="16.5546875" style="268" bestFit="1" customWidth="1"/>
    <col min="13820" max="13820" width="13.44140625" style="268" bestFit="1" customWidth="1"/>
    <col min="13821" max="13821" width="13" style="268" bestFit="1" customWidth="1"/>
    <col min="13822" max="13822" width="15.77734375" style="268" bestFit="1" customWidth="1"/>
    <col min="13823" max="13823" width="16.44140625" style="268" customWidth="1"/>
    <col min="13824" max="14063" width="10.88671875" style="268"/>
    <col min="14064" max="14064" width="7" style="268" customWidth="1"/>
    <col min="14065" max="14065" width="35.77734375" style="268" customWidth="1"/>
    <col min="14066" max="14066" width="16.5546875" style="268" customWidth="1"/>
    <col min="14067" max="14067" width="12.77734375" style="268" customWidth="1"/>
    <col min="14068" max="14068" width="14.77734375" style="268" customWidth="1"/>
    <col min="14069" max="14069" width="16.77734375" style="268" customWidth="1"/>
    <col min="14070" max="14070" width="16.77734375" style="268" bestFit="1" customWidth="1"/>
    <col min="14071" max="14071" width="15" style="268" bestFit="1" customWidth="1"/>
    <col min="14072" max="14072" width="10.88671875" style="268"/>
    <col min="14073" max="14073" width="6.77734375" style="268" bestFit="1" customWidth="1"/>
    <col min="14074" max="14074" width="36.44140625" style="268" customWidth="1"/>
    <col min="14075" max="14075" width="16.5546875" style="268" bestFit="1" customWidth="1"/>
    <col min="14076" max="14076" width="13.44140625" style="268" bestFit="1" customWidth="1"/>
    <col min="14077" max="14077" width="13" style="268" bestFit="1" customWidth="1"/>
    <col min="14078" max="14078" width="15.77734375" style="268" bestFit="1" customWidth="1"/>
    <col min="14079" max="14079" width="16.44140625" style="268" customWidth="1"/>
    <col min="14080" max="14319" width="10.88671875" style="268"/>
    <col min="14320" max="14320" width="7" style="268" customWidth="1"/>
    <col min="14321" max="14321" width="35.77734375" style="268" customWidth="1"/>
    <col min="14322" max="14322" width="16.5546875" style="268" customWidth="1"/>
    <col min="14323" max="14323" width="12.77734375" style="268" customWidth="1"/>
    <col min="14324" max="14324" width="14.77734375" style="268" customWidth="1"/>
    <col min="14325" max="14325" width="16.77734375" style="268" customWidth="1"/>
    <col min="14326" max="14326" width="16.77734375" style="268" bestFit="1" customWidth="1"/>
    <col min="14327" max="14327" width="15" style="268" bestFit="1" customWidth="1"/>
    <col min="14328" max="14328" width="10.88671875" style="268"/>
    <col min="14329" max="14329" width="6.77734375" style="268" bestFit="1" customWidth="1"/>
    <col min="14330" max="14330" width="36.44140625" style="268" customWidth="1"/>
    <col min="14331" max="14331" width="16.5546875" style="268" bestFit="1" customWidth="1"/>
    <col min="14332" max="14332" width="13.44140625" style="268" bestFit="1" customWidth="1"/>
    <col min="14333" max="14333" width="13" style="268" bestFit="1" customWidth="1"/>
    <col min="14334" max="14334" width="15.77734375" style="268" bestFit="1" customWidth="1"/>
    <col min="14335" max="14335" width="16.44140625" style="268" customWidth="1"/>
    <col min="14336" max="14575" width="10.88671875" style="268"/>
    <col min="14576" max="14576" width="7" style="268" customWidth="1"/>
    <col min="14577" max="14577" width="35.77734375" style="268" customWidth="1"/>
    <col min="14578" max="14578" width="16.5546875" style="268" customWidth="1"/>
    <col min="14579" max="14579" width="12.77734375" style="268" customWidth="1"/>
    <col min="14580" max="14580" width="14.77734375" style="268" customWidth="1"/>
    <col min="14581" max="14581" width="16.77734375" style="268" customWidth="1"/>
    <col min="14582" max="14582" width="16.77734375" style="268" bestFit="1" customWidth="1"/>
    <col min="14583" max="14583" width="15" style="268" bestFit="1" customWidth="1"/>
    <col min="14584" max="14584" width="10.88671875" style="268"/>
    <col min="14585" max="14585" width="6.77734375" style="268" bestFit="1" customWidth="1"/>
    <col min="14586" max="14586" width="36.44140625" style="268" customWidth="1"/>
    <col min="14587" max="14587" width="16.5546875" style="268" bestFit="1" customWidth="1"/>
    <col min="14588" max="14588" width="13.44140625" style="268" bestFit="1" customWidth="1"/>
    <col min="14589" max="14589" width="13" style="268" bestFit="1" customWidth="1"/>
    <col min="14590" max="14590" width="15.77734375" style="268" bestFit="1" customWidth="1"/>
    <col min="14591" max="14591" width="16.44140625" style="268" customWidth="1"/>
    <col min="14592" max="14831" width="10.88671875" style="268"/>
    <col min="14832" max="14832" width="7" style="268" customWidth="1"/>
    <col min="14833" max="14833" width="35.77734375" style="268" customWidth="1"/>
    <col min="14834" max="14834" width="16.5546875" style="268" customWidth="1"/>
    <col min="14835" max="14835" width="12.77734375" style="268" customWidth="1"/>
    <col min="14836" max="14836" width="14.77734375" style="268" customWidth="1"/>
    <col min="14837" max="14837" width="16.77734375" style="268" customWidth="1"/>
    <col min="14838" max="14838" width="16.77734375" style="268" bestFit="1" customWidth="1"/>
    <col min="14839" max="14839" width="15" style="268" bestFit="1" customWidth="1"/>
    <col min="14840" max="14840" width="10.88671875" style="268"/>
    <col min="14841" max="14841" width="6.77734375" style="268" bestFit="1" customWidth="1"/>
    <col min="14842" max="14842" width="36.44140625" style="268" customWidth="1"/>
    <col min="14843" max="14843" width="16.5546875" style="268" bestFit="1" customWidth="1"/>
    <col min="14844" max="14844" width="13.44140625" style="268" bestFit="1" customWidth="1"/>
    <col min="14845" max="14845" width="13" style="268" bestFit="1" customWidth="1"/>
    <col min="14846" max="14846" width="15.77734375" style="268" bestFit="1" customWidth="1"/>
    <col min="14847" max="14847" width="16.44140625" style="268" customWidth="1"/>
    <col min="14848" max="15087" width="10.88671875" style="268"/>
    <col min="15088" max="15088" width="7" style="268" customWidth="1"/>
    <col min="15089" max="15089" width="35.77734375" style="268" customWidth="1"/>
    <col min="15090" max="15090" width="16.5546875" style="268" customWidth="1"/>
    <col min="15091" max="15091" width="12.77734375" style="268" customWidth="1"/>
    <col min="15092" max="15092" width="14.77734375" style="268" customWidth="1"/>
    <col min="15093" max="15093" width="16.77734375" style="268" customWidth="1"/>
    <col min="15094" max="15094" width="16.77734375" style="268" bestFit="1" customWidth="1"/>
    <col min="15095" max="15095" width="15" style="268" bestFit="1" customWidth="1"/>
    <col min="15096" max="15096" width="10.88671875" style="268"/>
    <col min="15097" max="15097" width="6.77734375" style="268" bestFit="1" customWidth="1"/>
    <col min="15098" max="15098" width="36.44140625" style="268" customWidth="1"/>
    <col min="15099" max="15099" width="16.5546875" style="268" bestFit="1" customWidth="1"/>
    <col min="15100" max="15100" width="13.44140625" style="268" bestFit="1" customWidth="1"/>
    <col min="15101" max="15101" width="13" style="268" bestFit="1" customWidth="1"/>
    <col min="15102" max="15102" width="15.77734375" style="268" bestFit="1" customWidth="1"/>
    <col min="15103" max="15103" width="16.44140625" style="268" customWidth="1"/>
    <col min="15104" max="15343" width="10.88671875" style="268"/>
    <col min="15344" max="15344" width="7" style="268" customWidth="1"/>
    <col min="15345" max="15345" width="35.77734375" style="268" customWidth="1"/>
    <col min="15346" max="15346" width="16.5546875" style="268" customWidth="1"/>
    <col min="15347" max="15347" width="12.77734375" style="268" customWidth="1"/>
    <col min="15348" max="15348" width="14.77734375" style="268" customWidth="1"/>
    <col min="15349" max="15349" width="16.77734375" style="268" customWidth="1"/>
    <col min="15350" max="15350" width="16.77734375" style="268" bestFit="1" customWidth="1"/>
    <col min="15351" max="15351" width="15" style="268" bestFit="1" customWidth="1"/>
    <col min="15352" max="15352" width="10.88671875" style="268"/>
    <col min="15353" max="15353" width="6.77734375" style="268" bestFit="1" customWidth="1"/>
    <col min="15354" max="15354" width="36.44140625" style="268" customWidth="1"/>
    <col min="15355" max="15355" width="16.5546875" style="268" bestFit="1" customWidth="1"/>
    <col min="15356" max="15356" width="13.44140625" style="268" bestFit="1" customWidth="1"/>
    <col min="15357" max="15357" width="13" style="268" bestFit="1" customWidth="1"/>
    <col min="15358" max="15358" width="15.77734375" style="268" bestFit="1" customWidth="1"/>
    <col min="15359" max="15359" width="16.44140625" style="268" customWidth="1"/>
    <col min="15360" max="15599" width="10.88671875" style="268"/>
    <col min="15600" max="15600" width="7" style="268" customWidth="1"/>
    <col min="15601" max="15601" width="35.77734375" style="268" customWidth="1"/>
    <col min="15602" max="15602" width="16.5546875" style="268" customWidth="1"/>
    <col min="15603" max="15603" width="12.77734375" style="268" customWidth="1"/>
    <col min="15604" max="15604" width="14.77734375" style="268" customWidth="1"/>
    <col min="15605" max="15605" width="16.77734375" style="268" customWidth="1"/>
    <col min="15606" max="15606" width="16.77734375" style="268" bestFit="1" customWidth="1"/>
    <col min="15607" max="15607" width="15" style="268" bestFit="1" customWidth="1"/>
    <col min="15608" max="15608" width="10.88671875" style="268"/>
    <col min="15609" max="15609" width="6.77734375" style="268" bestFit="1" customWidth="1"/>
    <col min="15610" max="15610" width="36.44140625" style="268" customWidth="1"/>
    <col min="15611" max="15611" width="16.5546875" style="268" bestFit="1" customWidth="1"/>
    <col min="15612" max="15612" width="13.44140625" style="268" bestFit="1" customWidth="1"/>
    <col min="15613" max="15613" width="13" style="268" bestFit="1" customWidth="1"/>
    <col min="15614" max="15614" width="15.77734375" style="268" bestFit="1" customWidth="1"/>
    <col min="15615" max="15615" width="16.44140625" style="268" customWidth="1"/>
    <col min="15616" max="15855" width="10.88671875" style="268"/>
    <col min="15856" max="15856" width="7" style="268" customWidth="1"/>
    <col min="15857" max="15857" width="35.77734375" style="268" customWidth="1"/>
    <col min="15858" max="15858" width="16.5546875" style="268" customWidth="1"/>
    <col min="15859" max="15859" width="12.77734375" style="268" customWidth="1"/>
    <col min="15860" max="15860" width="14.77734375" style="268" customWidth="1"/>
    <col min="15861" max="15861" width="16.77734375" style="268" customWidth="1"/>
    <col min="15862" max="15862" width="16.77734375" style="268" bestFit="1" customWidth="1"/>
    <col min="15863" max="15863" width="15" style="268" bestFit="1" customWidth="1"/>
    <col min="15864" max="15864" width="10.88671875" style="268"/>
    <col min="15865" max="15865" width="6.77734375" style="268" bestFit="1" customWidth="1"/>
    <col min="15866" max="15866" width="36.44140625" style="268" customWidth="1"/>
    <col min="15867" max="15867" width="16.5546875" style="268" bestFit="1" customWidth="1"/>
    <col min="15868" max="15868" width="13.44140625" style="268" bestFit="1" customWidth="1"/>
    <col min="15869" max="15869" width="13" style="268" bestFit="1" customWidth="1"/>
    <col min="15870" max="15870" width="15.77734375" style="268" bestFit="1" customWidth="1"/>
    <col min="15871" max="15871" width="16.44140625" style="268" customWidth="1"/>
    <col min="15872" max="16111" width="10.88671875" style="268"/>
    <col min="16112" max="16112" width="7" style="268" customWidth="1"/>
    <col min="16113" max="16113" width="35.77734375" style="268" customWidth="1"/>
    <col min="16114" max="16114" width="16.5546875" style="268" customWidth="1"/>
    <col min="16115" max="16115" width="12.77734375" style="268" customWidth="1"/>
    <col min="16116" max="16116" width="14.77734375" style="268" customWidth="1"/>
    <col min="16117" max="16117" width="16.77734375" style="268" customWidth="1"/>
    <col min="16118" max="16118" width="16.77734375" style="268" bestFit="1" customWidth="1"/>
    <col min="16119" max="16119" width="15" style="268" bestFit="1" customWidth="1"/>
    <col min="16120" max="16120" width="10.88671875" style="268"/>
    <col min="16121" max="16121" width="6.77734375" style="268" bestFit="1" customWidth="1"/>
    <col min="16122" max="16122" width="36.44140625" style="268" customWidth="1"/>
    <col min="16123" max="16123" width="16.5546875" style="268" bestFit="1" customWidth="1"/>
    <col min="16124" max="16124" width="13.44140625" style="268" bestFit="1" customWidth="1"/>
    <col min="16125" max="16125" width="13" style="268" bestFit="1" customWidth="1"/>
    <col min="16126" max="16126" width="15.77734375" style="268" bestFit="1" customWidth="1"/>
    <col min="16127" max="16127" width="16.44140625" style="268" customWidth="1"/>
    <col min="16128" max="16384" width="10.88671875" style="268"/>
  </cols>
  <sheetData>
    <row r="1" spans="1:8" s="1" customFormat="1" x14ac:dyDescent="0.25">
      <c r="H1" s="2"/>
    </row>
    <row r="2" spans="1:8" s="1" customFormat="1" ht="13.8" thickBot="1" x14ac:dyDescent="0.3">
      <c r="H2" s="2"/>
    </row>
    <row r="3" spans="1:8" s="1" customFormat="1" x14ac:dyDescent="0.25">
      <c r="A3" s="3" t="s">
        <v>0</v>
      </c>
      <c r="B3" s="4"/>
      <c r="C3" s="4"/>
      <c r="D3" s="4"/>
      <c r="E3" s="4"/>
      <c r="F3" s="5"/>
      <c r="H3" s="2"/>
    </row>
    <row r="4" spans="1:8" s="1" customFormat="1" ht="17.399999999999999" x14ac:dyDescent="0.25">
      <c r="A4" s="6" t="s">
        <v>1</v>
      </c>
      <c r="B4" s="7"/>
      <c r="C4" s="7"/>
      <c r="D4" s="7"/>
      <c r="E4" s="7"/>
      <c r="F4" s="8"/>
      <c r="H4" s="2"/>
    </row>
    <row r="5" spans="1:8" s="1" customFormat="1" ht="15" x14ac:dyDescent="0.25">
      <c r="A5" s="9" t="s">
        <v>105</v>
      </c>
      <c r="B5" s="7"/>
      <c r="C5" s="7"/>
      <c r="D5" s="7"/>
      <c r="E5" s="7"/>
      <c r="F5" s="8"/>
      <c r="H5" s="2"/>
    </row>
    <row r="6" spans="1:8" s="1" customFormat="1" x14ac:dyDescent="0.25">
      <c r="A6" s="10" t="s">
        <v>112</v>
      </c>
      <c r="B6" s="7"/>
      <c r="C6" s="7"/>
      <c r="D6" s="7"/>
      <c r="E6" s="7"/>
      <c r="F6" s="8"/>
      <c r="H6" s="2"/>
    </row>
    <row r="7" spans="1:8" s="1" customFormat="1" ht="23.55" customHeight="1" x14ac:dyDescent="0.25">
      <c r="A7" s="280" t="s">
        <v>106</v>
      </c>
      <c r="B7" s="281"/>
      <c r="C7" s="281"/>
      <c r="D7" s="281"/>
      <c r="E7" s="281"/>
      <c r="F7" s="282"/>
      <c r="H7" s="2"/>
    </row>
    <row r="8" spans="1:8" s="1" customFormat="1" ht="13.8" thickBot="1" x14ac:dyDescent="0.3">
      <c r="A8" s="11" t="s">
        <v>2</v>
      </c>
      <c r="B8" s="7"/>
      <c r="C8" s="7"/>
      <c r="D8" s="7"/>
      <c r="E8" s="7"/>
      <c r="F8" s="8"/>
      <c r="H8" s="2"/>
    </row>
    <row r="9" spans="1:8" s="1" customFormat="1" ht="13.8" thickBot="1" x14ac:dyDescent="0.3">
      <c r="A9" s="12"/>
      <c r="B9" s="13"/>
      <c r="C9" s="13"/>
      <c r="D9" s="13"/>
      <c r="E9" s="283" t="s">
        <v>3</v>
      </c>
      <c r="F9" s="284"/>
      <c r="H9" s="2"/>
    </row>
    <row r="10" spans="1:8" s="1" customFormat="1" x14ac:dyDescent="0.25">
      <c r="A10" s="14"/>
      <c r="B10" s="15"/>
      <c r="C10" s="15"/>
      <c r="D10" s="15"/>
      <c r="E10" s="15"/>
      <c r="F10" s="16"/>
      <c r="H10" s="2"/>
    </row>
    <row r="11" spans="1:8" s="1" customFormat="1" ht="15.6" x14ac:dyDescent="0.25">
      <c r="A11" s="17" t="s">
        <v>104</v>
      </c>
      <c r="B11" s="18"/>
      <c r="C11" s="18"/>
      <c r="D11" s="18"/>
      <c r="E11" s="18"/>
      <c r="F11" s="19"/>
      <c r="H11" s="2"/>
    </row>
    <row r="12" spans="1:8" s="1" customFormat="1" ht="14.4" thickBot="1" x14ac:dyDescent="0.3">
      <c r="A12" s="285" t="s">
        <v>4</v>
      </c>
      <c r="B12" s="286"/>
      <c r="C12" s="286"/>
      <c r="D12" s="286"/>
      <c r="E12" s="286"/>
      <c r="F12" s="287"/>
      <c r="H12" s="2"/>
    </row>
    <row r="13" spans="1:8" s="1" customFormat="1" ht="18" thickBot="1" x14ac:dyDescent="0.35">
      <c r="A13" s="288" t="s">
        <v>5</v>
      </c>
      <c r="B13" s="289"/>
      <c r="C13" s="289"/>
      <c r="D13" s="289"/>
      <c r="E13" s="289"/>
      <c r="F13" s="290"/>
      <c r="H13" s="2"/>
    </row>
    <row r="14" spans="1:8" s="1" customFormat="1" x14ac:dyDescent="0.25">
      <c r="A14" s="20"/>
      <c r="B14" s="21"/>
      <c r="C14" s="22" t="s">
        <v>6</v>
      </c>
      <c r="D14" s="22" t="s">
        <v>7</v>
      </c>
      <c r="E14" s="22" t="s">
        <v>8</v>
      </c>
      <c r="F14" s="23" t="s">
        <v>9</v>
      </c>
      <c r="G14" s="24"/>
      <c r="H14" s="2"/>
    </row>
    <row r="15" spans="1:8" s="1" customFormat="1" x14ac:dyDescent="0.25">
      <c r="A15" s="25" t="s">
        <v>10</v>
      </c>
      <c r="B15" s="26" t="s">
        <v>11</v>
      </c>
      <c r="C15" s="27" t="s">
        <v>12</v>
      </c>
      <c r="D15" s="27" t="s">
        <v>13</v>
      </c>
      <c r="E15" s="27" t="s">
        <v>14</v>
      </c>
      <c r="F15" s="28" t="s">
        <v>15</v>
      </c>
      <c r="G15" s="24"/>
      <c r="H15" s="29"/>
    </row>
    <row r="16" spans="1:8" s="1" customFormat="1" ht="13.8" thickBot="1" x14ac:dyDescent="0.3">
      <c r="A16" s="30" t="s">
        <v>16</v>
      </c>
      <c r="B16" s="31"/>
      <c r="C16" s="32" t="s">
        <v>17</v>
      </c>
      <c r="D16" s="32" t="s">
        <v>18</v>
      </c>
      <c r="E16" s="32" t="s">
        <v>19</v>
      </c>
      <c r="F16" s="33" t="s">
        <v>20</v>
      </c>
      <c r="H16" s="2"/>
    </row>
    <row r="17" spans="1:8" s="1" customFormat="1" x14ac:dyDescent="0.25">
      <c r="A17" s="34"/>
      <c r="B17" s="35" t="s">
        <v>21</v>
      </c>
      <c r="C17" s="36"/>
      <c r="D17" s="36"/>
      <c r="E17" s="37"/>
      <c r="F17" s="38"/>
      <c r="H17" s="2"/>
    </row>
    <row r="18" spans="1:8" s="1" customFormat="1" ht="13.8" thickBot="1" x14ac:dyDescent="0.3">
      <c r="A18" s="39"/>
      <c r="B18" s="40" t="s">
        <v>22</v>
      </c>
      <c r="C18" s="41"/>
      <c r="D18" s="41"/>
      <c r="E18" s="42"/>
      <c r="F18" s="43"/>
      <c r="H18" s="2"/>
    </row>
    <row r="19" spans="1:8" s="1" customFormat="1" ht="13.8" thickBot="1" x14ac:dyDescent="0.3">
      <c r="A19" s="44">
        <v>1</v>
      </c>
      <c r="B19" s="45" t="s">
        <v>23</v>
      </c>
      <c r="C19" s="46">
        <v>6996000</v>
      </c>
      <c r="D19" s="47">
        <v>400000</v>
      </c>
      <c r="E19" s="48">
        <v>12</v>
      </c>
      <c r="F19" s="49">
        <f>+A19*(C19+D19)*E19</f>
        <v>88752000</v>
      </c>
      <c r="G19" s="50" t="s">
        <v>24</v>
      </c>
      <c r="H19" s="2"/>
    </row>
    <row r="20" spans="1:8" s="1" customFormat="1" ht="13.8" thickBot="1" x14ac:dyDescent="0.3">
      <c r="A20" s="51">
        <v>1</v>
      </c>
      <c r="B20" s="45" t="s">
        <v>23</v>
      </c>
      <c r="C20" s="46">
        <v>6996000</v>
      </c>
      <c r="D20" s="47">
        <v>400000</v>
      </c>
      <c r="E20" s="52">
        <v>12</v>
      </c>
      <c r="F20" s="53">
        <f>+A20*(C20+D20)*E20</f>
        <v>88752000</v>
      </c>
      <c r="G20" s="50" t="s">
        <v>24</v>
      </c>
      <c r="H20" s="2"/>
    </row>
    <row r="21" spans="1:8" s="1" customFormat="1" ht="13.8" thickBot="1" x14ac:dyDescent="0.3">
      <c r="A21" s="54">
        <v>1</v>
      </c>
      <c r="B21" s="55" t="s">
        <v>25</v>
      </c>
      <c r="C21" s="56">
        <v>4452000</v>
      </c>
      <c r="D21" s="47">
        <v>400000</v>
      </c>
      <c r="E21" s="57">
        <v>12</v>
      </c>
      <c r="F21" s="58">
        <f>+A21*(C21+D21)*E21</f>
        <v>58224000</v>
      </c>
      <c r="G21" s="50" t="s">
        <v>24</v>
      </c>
      <c r="H21" s="2"/>
    </row>
    <row r="22" spans="1:8" s="1" customFormat="1" ht="13.8" thickBot="1" x14ac:dyDescent="0.3">
      <c r="A22" s="59">
        <v>1</v>
      </c>
      <c r="B22" s="60" t="s">
        <v>26</v>
      </c>
      <c r="C22" s="61">
        <v>3074000</v>
      </c>
      <c r="D22" s="47">
        <v>400000</v>
      </c>
      <c r="E22" s="62">
        <v>12</v>
      </c>
      <c r="F22" s="63">
        <f>+A22*(C22+D22)*E22</f>
        <v>41688000</v>
      </c>
      <c r="G22" s="50" t="s">
        <v>24</v>
      </c>
      <c r="H22" s="2"/>
    </row>
    <row r="23" spans="1:8" s="1" customFormat="1" ht="13.8" thickBot="1" x14ac:dyDescent="0.3">
      <c r="A23" s="64">
        <v>1</v>
      </c>
      <c r="B23" s="65" t="s">
        <v>27</v>
      </c>
      <c r="C23" s="66">
        <v>7410000</v>
      </c>
      <c r="D23" s="66"/>
      <c r="E23" s="67"/>
      <c r="F23" s="68">
        <v>45000000</v>
      </c>
      <c r="G23" s="50" t="s">
        <v>28</v>
      </c>
      <c r="H23" s="2"/>
    </row>
    <row r="24" spans="1:8" s="1" customFormat="1" x14ac:dyDescent="0.25">
      <c r="A24" s="69"/>
      <c r="B24" s="70" t="s">
        <v>29</v>
      </c>
      <c r="C24" s="71"/>
      <c r="D24" s="71"/>
      <c r="E24" s="72"/>
      <c r="F24" s="58"/>
      <c r="H24" s="2"/>
    </row>
    <row r="25" spans="1:8" s="1" customFormat="1" x14ac:dyDescent="0.25">
      <c r="A25" s="73">
        <v>1</v>
      </c>
      <c r="B25" s="74" t="s">
        <v>30</v>
      </c>
      <c r="C25" s="75">
        <v>2280000</v>
      </c>
      <c r="D25" s="75"/>
      <c r="E25" s="76">
        <v>12</v>
      </c>
      <c r="F25" s="77">
        <f>+A25*(C25+D25)*E25</f>
        <v>27360000</v>
      </c>
      <c r="H25" s="2"/>
    </row>
    <row r="26" spans="1:8" s="1" customFormat="1" x14ac:dyDescent="0.25">
      <c r="A26" s="78">
        <v>1</v>
      </c>
      <c r="B26" s="79" t="s">
        <v>31</v>
      </c>
      <c r="C26" s="46">
        <v>1438000</v>
      </c>
      <c r="D26" s="80"/>
      <c r="E26" s="81">
        <v>12</v>
      </c>
      <c r="F26" s="82">
        <f>+A26*(C26+D26)*E26</f>
        <v>17256000</v>
      </c>
      <c r="H26" s="2"/>
    </row>
    <row r="27" spans="1:8" s="1" customFormat="1" x14ac:dyDescent="0.25">
      <c r="A27" s="59">
        <v>2</v>
      </c>
      <c r="B27" s="83" t="s">
        <v>32</v>
      </c>
      <c r="C27" s="84">
        <v>1500000</v>
      </c>
      <c r="D27" s="85"/>
      <c r="E27" s="86">
        <v>12</v>
      </c>
      <c r="F27" s="87">
        <f>+A27*(C27+D27)*E27</f>
        <v>36000000</v>
      </c>
      <c r="H27" s="2"/>
    </row>
    <row r="28" spans="1:8" s="1" customFormat="1" ht="13.8" thickBot="1" x14ac:dyDescent="0.3">
      <c r="A28" s="88"/>
      <c r="B28" s="89" t="s">
        <v>33</v>
      </c>
      <c r="C28" s="90"/>
      <c r="D28" s="91"/>
      <c r="E28" s="92"/>
      <c r="F28" s="93">
        <f>SUM(F19:F27)</f>
        <v>403032000</v>
      </c>
      <c r="G28" s="94"/>
      <c r="H28" s="2"/>
    </row>
    <row r="29" spans="1:8" s="1" customFormat="1" ht="13.8" thickBot="1" x14ac:dyDescent="0.3">
      <c r="A29" s="95"/>
      <c r="B29" s="96" t="s">
        <v>34</v>
      </c>
      <c r="C29" s="97"/>
      <c r="D29" s="97"/>
      <c r="E29" s="97"/>
      <c r="F29" s="98">
        <v>2.4</v>
      </c>
      <c r="G29" s="99" t="s">
        <v>35</v>
      </c>
      <c r="H29" s="2"/>
    </row>
    <row r="30" spans="1:8" s="1" customFormat="1" ht="13.8" thickBot="1" x14ac:dyDescent="0.3">
      <c r="A30" s="100"/>
      <c r="B30" s="101" t="s">
        <v>36</v>
      </c>
      <c r="C30" s="102"/>
      <c r="D30" s="102"/>
      <c r="E30" s="102"/>
      <c r="F30" s="103">
        <f>ROUNDUP(F28*F29,0)</f>
        <v>967276800</v>
      </c>
      <c r="G30" s="94"/>
      <c r="H30" s="2"/>
    </row>
    <row r="31" spans="1:8" s="1" customFormat="1" ht="13.8" thickBot="1" x14ac:dyDescent="0.3">
      <c r="A31" s="104"/>
      <c r="H31" s="2"/>
    </row>
    <row r="32" spans="1:8" s="1" customFormat="1" x14ac:dyDescent="0.25">
      <c r="A32" s="105"/>
      <c r="B32" s="106"/>
      <c r="C32" s="107"/>
      <c r="D32" s="22" t="s">
        <v>37</v>
      </c>
      <c r="E32" s="108" t="s">
        <v>38</v>
      </c>
      <c r="F32" s="23" t="s">
        <v>9</v>
      </c>
      <c r="H32" s="2"/>
    </row>
    <row r="33" spans="1:8" s="1" customFormat="1" x14ac:dyDescent="0.25">
      <c r="A33" s="25" t="s">
        <v>10</v>
      </c>
      <c r="B33" s="109" t="s">
        <v>39</v>
      </c>
      <c r="C33" s="27" t="s">
        <v>40</v>
      </c>
      <c r="D33" s="27" t="s">
        <v>41</v>
      </c>
      <c r="E33" s="110" t="s">
        <v>42</v>
      </c>
      <c r="F33" s="28" t="s">
        <v>15</v>
      </c>
      <c r="H33" s="2"/>
    </row>
    <row r="34" spans="1:8" s="1" customFormat="1" ht="13.8" thickBot="1" x14ac:dyDescent="0.3">
      <c r="A34" s="30" t="s">
        <v>43</v>
      </c>
      <c r="B34" s="111"/>
      <c r="C34" s="112"/>
      <c r="D34" s="32" t="s">
        <v>44</v>
      </c>
      <c r="E34" s="113" t="s">
        <v>45</v>
      </c>
      <c r="F34" s="114" t="s">
        <v>46</v>
      </c>
      <c r="H34" s="2"/>
    </row>
    <row r="35" spans="1:8" s="1" customFormat="1" x14ac:dyDescent="0.25">
      <c r="A35" s="115"/>
      <c r="B35" s="35" t="s">
        <v>47</v>
      </c>
      <c r="C35" s="116"/>
      <c r="D35" s="117"/>
      <c r="E35" s="118"/>
      <c r="F35" s="119"/>
      <c r="H35" s="2"/>
    </row>
    <row r="36" spans="1:8" s="1" customFormat="1" x14ac:dyDescent="0.25">
      <c r="A36" s="39"/>
      <c r="B36" s="40" t="s">
        <v>48</v>
      </c>
      <c r="C36" s="120"/>
      <c r="D36" s="121"/>
      <c r="E36" s="122"/>
      <c r="F36" s="123"/>
      <c r="H36" s="2"/>
    </row>
    <row r="37" spans="1:8" s="1" customFormat="1" x14ac:dyDescent="0.25">
      <c r="A37" s="124">
        <v>2</v>
      </c>
      <c r="B37" s="125" t="s">
        <v>49</v>
      </c>
      <c r="C37" s="126" t="s">
        <v>50</v>
      </c>
      <c r="D37" s="127">
        <v>330000</v>
      </c>
      <c r="E37" s="127">
        <v>10</v>
      </c>
      <c r="F37" s="128">
        <f>+A37*D37*E37</f>
        <v>6600000</v>
      </c>
      <c r="H37" s="2"/>
    </row>
    <row r="38" spans="1:8" s="1" customFormat="1" x14ac:dyDescent="0.25">
      <c r="A38" s="129"/>
      <c r="B38" s="130" t="s">
        <v>51</v>
      </c>
      <c r="C38" s="131"/>
      <c r="D38" s="132"/>
      <c r="E38" s="133"/>
      <c r="F38" s="134"/>
      <c r="H38" s="2"/>
    </row>
    <row r="39" spans="1:8" s="1" customFormat="1" ht="24" x14ac:dyDescent="0.25">
      <c r="A39" s="135">
        <v>2</v>
      </c>
      <c r="B39" s="136" t="s">
        <v>52</v>
      </c>
      <c r="C39" s="137" t="s">
        <v>53</v>
      </c>
      <c r="D39" s="138">
        <v>6750000</v>
      </c>
      <c r="E39" s="139">
        <v>12</v>
      </c>
      <c r="F39" s="140">
        <f>+A39*D39*E39</f>
        <v>162000000</v>
      </c>
      <c r="H39" s="2"/>
    </row>
    <row r="40" spans="1:8" s="1" customFormat="1" x14ac:dyDescent="0.25">
      <c r="A40" s="78"/>
      <c r="B40" s="141"/>
      <c r="C40" s="142"/>
      <c r="D40" s="143"/>
      <c r="E40" s="81"/>
      <c r="F40" s="144"/>
      <c r="H40" s="2"/>
    </row>
    <row r="41" spans="1:8" s="1" customFormat="1" ht="13.8" thickBot="1" x14ac:dyDescent="0.3">
      <c r="A41" s="129"/>
      <c r="B41" s="145" t="s">
        <v>54</v>
      </c>
      <c r="C41" s="131"/>
      <c r="D41" s="132"/>
      <c r="E41" s="133"/>
      <c r="F41" s="134"/>
      <c r="H41" s="2"/>
    </row>
    <row r="42" spans="1:8" s="1" customFormat="1" ht="57.6" thickBot="1" x14ac:dyDescent="0.3">
      <c r="A42" s="146">
        <v>1</v>
      </c>
      <c r="B42" s="147" t="s">
        <v>55</v>
      </c>
      <c r="C42" s="148" t="s">
        <v>56</v>
      </c>
      <c r="D42" s="149">
        <v>56000000</v>
      </c>
      <c r="E42" s="150">
        <v>1</v>
      </c>
      <c r="F42" s="151">
        <f t="shared" ref="F42:F49" si="0">+A42*D42*E42</f>
        <v>56000000</v>
      </c>
      <c r="G42" s="152" t="s">
        <v>28</v>
      </c>
      <c r="H42" s="2"/>
    </row>
    <row r="43" spans="1:8" s="1" customFormat="1" ht="22.8" x14ac:dyDescent="0.25">
      <c r="A43" s="153">
        <v>1</v>
      </c>
      <c r="B43" s="154" t="s">
        <v>57</v>
      </c>
      <c r="C43" s="155" t="s">
        <v>58</v>
      </c>
      <c r="D43" s="156">
        <v>6837000</v>
      </c>
      <c r="E43" s="157">
        <v>1</v>
      </c>
      <c r="F43" s="158">
        <f t="shared" si="0"/>
        <v>6837000</v>
      </c>
      <c r="H43" s="2"/>
    </row>
    <row r="44" spans="1:8" s="1" customFormat="1" x14ac:dyDescent="0.25">
      <c r="A44" s="159">
        <v>1</v>
      </c>
      <c r="B44" s="160" t="s">
        <v>59</v>
      </c>
      <c r="C44" s="161" t="s">
        <v>60</v>
      </c>
      <c r="D44" s="162">
        <v>2120000</v>
      </c>
      <c r="E44" s="163">
        <v>12</v>
      </c>
      <c r="F44" s="164">
        <f t="shared" si="0"/>
        <v>25440000</v>
      </c>
      <c r="G44" s="165"/>
      <c r="H44" s="2"/>
    </row>
    <row r="45" spans="1:8" s="1" customFormat="1" x14ac:dyDescent="0.25">
      <c r="A45" s="159">
        <v>1</v>
      </c>
      <c r="B45" s="160" t="s">
        <v>61</v>
      </c>
      <c r="C45" s="161" t="s">
        <v>60</v>
      </c>
      <c r="D45" s="166">
        <v>583000</v>
      </c>
      <c r="E45" s="167">
        <v>12</v>
      </c>
      <c r="F45" s="164">
        <f t="shared" si="0"/>
        <v>6996000</v>
      </c>
      <c r="H45" s="2"/>
    </row>
    <row r="46" spans="1:8" s="1" customFormat="1" ht="23.4" x14ac:dyDescent="0.25">
      <c r="A46" s="153">
        <v>1</v>
      </c>
      <c r="B46" s="160" t="s">
        <v>62</v>
      </c>
      <c r="C46" s="168" t="s">
        <v>60</v>
      </c>
      <c r="D46" s="169">
        <v>318000</v>
      </c>
      <c r="E46" s="170">
        <v>12</v>
      </c>
      <c r="F46" s="171">
        <f t="shared" si="0"/>
        <v>3816000</v>
      </c>
      <c r="H46" s="2"/>
    </row>
    <row r="47" spans="1:8" s="1" customFormat="1" x14ac:dyDescent="0.25">
      <c r="A47" s="159">
        <v>1</v>
      </c>
      <c r="B47" s="160" t="s">
        <v>63</v>
      </c>
      <c r="C47" s="161" t="s">
        <v>60</v>
      </c>
      <c r="D47" s="162">
        <v>520000</v>
      </c>
      <c r="E47" s="163">
        <v>12</v>
      </c>
      <c r="F47" s="164">
        <f t="shared" si="0"/>
        <v>6240000</v>
      </c>
      <c r="H47" s="2"/>
    </row>
    <row r="48" spans="1:8" s="1" customFormat="1" x14ac:dyDescent="0.25">
      <c r="A48" s="159">
        <v>1</v>
      </c>
      <c r="B48" s="160" t="s">
        <v>64</v>
      </c>
      <c r="C48" s="161" t="s">
        <v>60</v>
      </c>
      <c r="D48" s="162">
        <v>690000</v>
      </c>
      <c r="E48" s="163">
        <v>12</v>
      </c>
      <c r="F48" s="164">
        <f t="shared" si="0"/>
        <v>8280000</v>
      </c>
      <c r="H48" s="2"/>
    </row>
    <row r="49" spans="1:8" s="1" customFormat="1" x14ac:dyDescent="0.25">
      <c r="A49" s="172">
        <v>1</v>
      </c>
      <c r="B49" s="173" t="s">
        <v>65</v>
      </c>
      <c r="C49" s="174" t="s">
        <v>60</v>
      </c>
      <c r="D49" s="175">
        <v>640000</v>
      </c>
      <c r="E49" s="176">
        <v>12</v>
      </c>
      <c r="F49" s="164">
        <f t="shared" si="0"/>
        <v>7680000</v>
      </c>
      <c r="H49" s="2"/>
    </row>
    <row r="50" spans="1:8" s="1" customFormat="1" ht="13.8" thickBot="1" x14ac:dyDescent="0.3">
      <c r="A50" s="177"/>
      <c r="B50" s="178" t="s">
        <v>66</v>
      </c>
      <c r="C50" s="179"/>
      <c r="D50" s="179"/>
      <c r="E50" s="179"/>
      <c r="F50" s="180">
        <f>ROUNDUP(SUM(F37:F49),0)</f>
        <v>289889000</v>
      </c>
      <c r="G50" s="181"/>
      <c r="H50" s="2"/>
    </row>
    <row r="51" spans="1:8" s="1" customFormat="1" ht="13.8" thickBot="1" x14ac:dyDescent="0.3">
      <c r="A51" s="182"/>
      <c r="B51" s="183"/>
      <c r="C51" s="184"/>
      <c r="D51" s="184"/>
      <c r="E51" s="184"/>
      <c r="F51" s="185"/>
      <c r="H51" s="2"/>
    </row>
    <row r="52" spans="1:8" s="1" customFormat="1" x14ac:dyDescent="0.25">
      <c r="A52" s="105"/>
      <c r="B52" s="106"/>
      <c r="C52" s="107"/>
      <c r="D52" s="22" t="s">
        <v>37</v>
      </c>
      <c r="E52" s="108" t="s">
        <v>38</v>
      </c>
      <c r="F52" s="23" t="s">
        <v>9</v>
      </c>
      <c r="H52" s="2"/>
    </row>
    <row r="53" spans="1:8" s="1" customFormat="1" x14ac:dyDescent="0.25">
      <c r="A53" s="25" t="s">
        <v>10</v>
      </c>
      <c r="B53" s="109" t="s">
        <v>39</v>
      </c>
      <c r="C53" s="27" t="s">
        <v>40</v>
      </c>
      <c r="D53" s="27" t="s">
        <v>41</v>
      </c>
      <c r="E53" s="110" t="s">
        <v>42</v>
      </c>
      <c r="F53" s="28" t="s">
        <v>15</v>
      </c>
      <c r="H53" s="2"/>
    </row>
    <row r="54" spans="1:8" s="1" customFormat="1" ht="13.8" thickBot="1" x14ac:dyDescent="0.3">
      <c r="A54" s="30" t="s">
        <v>67</v>
      </c>
      <c r="B54" s="111"/>
      <c r="C54" s="112"/>
      <c r="D54" s="32" t="s">
        <v>68</v>
      </c>
      <c r="E54" s="113" t="s">
        <v>69</v>
      </c>
      <c r="F54" s="114" t="s">
        <v>70</v>
      </c>
      <c r="H54" s="2"/>
    </row>
    <row r="55" spans="1:8" s="1" customFormat="1" ht="13.8" thickBot="1" x14ac:dyDescent="0.3">
      <c r="A55" s="186"/>
      <c r="B55" s="35" t="s">
        <v>71</v>
      </c>
      <c r="C55" s="116"/>
      <c r="D55" s="117"/>
      <c r="E55" s="118"/>
      <c r="F55" s="119"/>
      <c r="H55" s="2"/>
    </row>
    <row r="56" spans="1:8" s="1" customFormat="1" ht="60.6" thickBot="1" x14ac:dyDescent="0.3">
      <c r="A56" s="187">
        <v>1</v>
      </c>
      <c r="B56" s="188" t="s">
        <v>72</v>
      </c>
      <c r="C56" s="189" t="s">
        <v>73</v>
      </c>
      <c r="D56" s="190">
        <v>35000000</v>
      </c>
      <c r="E56" s="150">
        <v>1</v>
      </c>
      <c r="F56" s="191">
        <f>+A56*D56*E56</f>
        <v>35000000</v>
      </c>
      <c r="G56" s="192" t="s">
        <v>28</v>
      </c>
      <c r="H56" s="2"/>
    </row>
    <row r="57" spans="1:8" s="1" customFormat="1" ht="23.4" thickBot="1" x14ac:dyDescent="0.3">
      <c r="A57" s="146">
        <v>1</v>
      </c>
      <c r="B57" s="193" t="s">
        <v>74</v>
      </c>
      <c r="C57" s="194" t="s">
        <v>75</v>
      </c>
      <c r="D57" s="195">
        <v>416500</v>
      </c>
      <c r="E57" s="150">
        <v>260</v>
      </c>
      <c r="F57" s="191">
        <f t="shared" ref="F57:F58" si="1">+A57*D57*E57</f>
        <v>108290000</v>
      </c>
      <c r="G57" s="192" t="s">
        <v>28</v>
      </c>
      <c r="H57" s="2"/>
    </row>
    <row r="58" spans="1:8" s="1" customFormat="1" ht="34.799999999999997" thickBot="1" x14ac:dyDescent="0.3">
      <c r="A58" s="146">
        <v>1</v>
      </c>
      <c r="B58" s="193" t="s">
        <v>76</v>
      </c>
      <c r="C58" s="194" t="s">
        <v>75</v>
      </c>
      <c r="D58" s="195">
        <v>812000</v>
      </c>
      <c r="E58" s="150">
        <v>5</v>
      </c>
      <c r="F58" s="191">
        <f t="shared" si="1"/>
        <v>4060000</v>
      </c>
      <c r="G58" s="192" t="s">
        <v>28</v>
      </c>
      <c r="H58" s="2"/>
    </row>
    <row r="59" spans="1:8" s="1" customFormat="1" ht="22.8" x14ac:dyDescent="0.25">
      <c r="A59" s="196">
        <v>1</v>
      </c>
      <c r="B59" s="197" t="s">
        <v>77</v>
      </c>
      <c r="C59" s="155" t="s">
        <v>78</v>
      </c>
      <c r="D59" s="169">
        <v>6300000</v>
      </c>
      <c r="E59" s="198">
        <v>1</v>
      </c>
      <c r="F59" s="158">
        <f>+A59*D59*E59</f>
        <v>6300000</v>
      </c>
      <c r="H59" s="2"/>
    </row>
    <row r="60" spans="1:8" s="1" customFormat="1" x14ac:dyDescent="0.25">
      <c r="A60" s="199">
        <v>1000</v>
      </c>
      <c r="B60" s="200" t="s">
        <v>79</v>
      </c>
      <c r="C60" s="201" t="s">
        <v>80</v>
      </c>
      <c r="D60" s="162">
        <v>1970</v>
      </c>
      <c r="E60" s="163">
        <v>2</v>
      </c>
      <c r="F60" s="202">
        <f>+A60*D60*E60</f>
        <v>3940000</v>
      </c>
      <c r="H60" s="2"/>
    </row>
    <row r="61" spans="1:8" s="1" customFormat="1" x14ac:dyDescent="0.25">
      <c r="A61" s="203"/>
      <c r="B61" s="204"/>
      <c r="C61" s="205"/>
      <c r="D61" s="84"/>
      <c r="E61" s="176"/>
      <c r="F61" s="206"/>
      <c r="H61" s="2"/>
    </row>
    <row r="62" spans="1:8" s="1" customFormat="1" ht="13.8" thickBot="1" x14ac:dyDescent="0.3">
      <c r="A62" s="207"/>
      <c r="B62" s="208" t="s">
        <v>81</v>
      </c>
      <c r="C62" s="209"/>
      <c r="D62" s="210"/>
      <c r="E62" s="72"/>
      <c r="F62" s="211">
        <f>ROUNDUP(SUM(F56:F61),0)</f>
        <v>157590000</v>
      </c>
      <c r="G62" s="181"/>
      <c r="H62" s="2"/>
    </row>
    <row r="63" spans="1:8" s="1" customFormat="1" ht="13.8" thickBot="1" x14ac:dyDescent="0.3">
      <c r="A63" s="212"/>
      <c r="B63" s="213" t="s">
        <v>82</v>
      </c>
      <c r="C63" s="214"/>
      <c r="D63" s="214"/>
      <c r="E63" s="214"/>
      <c r="F63" s="215">
        <f>+F30+F50+F62</f>
        <v>1414755800</v>
      </c>
      <c r="G63" s="181"/>
      <c r="H63" s="2"/>
    </row>
    <row r="64" spans="1:8" s="1" customFormat="1" ht="13.8" thickBot="1" x14ac:dyDescent="0.3">
      <c r="A64" s="216"/>
      <c r="B64" s="291" t="s">
        <v>83</v>
      </c>
      <c r="C64" s="291"/>
      <c r="D64" s="291"/>
      <c r="E64" s="292"/>
      <c r="F64" s="217">
        <v>38860000</v>
      </c>
      <c r="G64" s="192" t="s">
        <v>28</v>
      </c>
      <c r="H64" s="2"/>
    </row>
    <row r="65" spans="1:9" s="1" customFormat="1" x14ac:dyDescent="0.25">
      <c r="A65" s="216"/>
      <c r="B65" s="218" t="s">
        <v>84</v>
      </c>
      <c r="C65" s="219"/>
      <c r="D65" s="219"/>
      <c r="E65" s="220"/>
      <c r="F65" s="221">
        <f>+F63+F64</f>
        <v>1453615800</v>
      </c>
      <c r="G65" s="222"/>
      <c r="H65" s="2"/>
    </row>
    <row r="66" spans="1:9" s="1" customFormat="1" x14ac:dyDescent="0.25">
      <c r="A66" s="216"/>
      <c r="B66" s="223" t="s">
        <v>85</v>
      </c>
      <c r="C66" s="224"/>
      <c r="D66" s="224"/>
      <c r="E66" s="225"/>
      <c r="F66" s="226">
        <f>+F65*19%</f>
        <v>276187002</v>
      </c>
      <c r="G66" s="227"/>
      <c r="H66" s="228"/>
    </row>
    <row r="67" spans="1:9" s="1" customFormat="1" ht="13.8" thickBot="1" x14ac:dyDescent="0.3">
      <c r="A67" s="216"/>
      <c r="B67" s="229" t="s">
        <v>86</v>
      </c>
      <c r="C67" s="230"/>
      <c r="D67" s="230"/>
      <c r="E67" s="231"/>
      <c r="F67" s="232">
        <f>+F65+F66</f>
        <v>1729802802</v>
      </c>
      <c r="G67" s="227"/>
      <c r="H67" s="228"/>
    </row>
    <row r="68" spans="1:9" s="1" customFormat="1" ht="16.2" thickBot="1" x14ac:dyDescent="0.35">
      <c r="A68" s="233"/>
      <c r="B68" s="278" t="s">
        <v>87</v>
      </c>
      <c r="C68" s="278"/>
      <c r="D68" s="278"/>
      <c r="E68" s="279"/>
      <c r="F68" s="234">
        <f>+F67</f>
        <v>1729802802</v>
      </c>
      <c r="G68" s="227"/>
      <c r="H68" s="228"/>
    </row>
    <row r="69" spans="1:9" s="1" customFormat="1" ht="18" thickBot="1" x14ac:dyDescent="0.35">
      <c r="A69" s="296" t="s">
        <v>88</v>
      </c>
      <c r="B69" s="297"/>
      <c r="C69" s="297"/>
      <c r="D69" s="297"/>
      <c r="E69" s="297"/>
      <c r="F69" s="298"/>
      <c r="G69" s="235"/>
      <c r="H69" s="228"/>
    </row>
    <row r="70" spans="1:9" s="1" customFormat="1" x14ac:dyDescent="0.25">
      <c r="A70" s="20"/>
      <c r="B70" s="21"/>
      <c r="C70" s="22" t="s">
        <v>6</v>
      </c>
      <c r="D70" s="22" t="s">
        <v>7</v>
      </c>
      <c r="E70" s="22" t="s">
        <v>8</v>
      </c>
      <c r="F70" s="23" t="s">
        <v>9</v>
      </c>
      <c r="G70" s="24"/>
      <c r="H70" s="2"/>
    </row>
    <row r="71" spans="1:9" s="1" customFormat="1" x14ac:dyDescent="0.25">
      <c r="A71" s="25" t="s">
        <v>10</v>
      </c>
      <c r="B71" s="26" t="s">
        <v>11</v>
      </c>
      <c r="C71" s="27" t="s">
        <v>12</v>
      </c>
      <c r="D71" s="27" t="s">
        <v>13</v>
      </c>
      <c r="E71" s="27" t="s">
        <v>14</v>
      </c>
      <c r="F71" s="28" t="s">
        <v>15</v>
      </c>
      <c r="G71" s="24"/>
      <c r="H71" s="29"/>
    </row>
    <row r="72" spans="1:9" s="1" customFormat="1" ht="13.8" thickBot="1" x14ac:dyDescent="0.3">
      <c r="A72" s="30" t="s">
        <v>16</v>
      </c>
      <c r="B72" s="31"/>
      <c r="C72" s="32" t="s">
        <v>17</v>
      </c>
      <c r="D72" s="32" t="s">
        <v>18</v>
      </c>
      <c r="E72" s="32" t="s">
        <v>19</v>
      </c>
      <c r="F72" s="33" t="s">
        <v>20</v>
      </c>
      <c r="H72" s="2"/>
    </row>
    <row r="73" spans="1:9" s="1" customFormat="1" x14ac:dyDescent="0.25">
      <c r="A73" s="34"/>
      <c r="B73" s="35" t="s">
        <v>21</v>
      </c>
      <c r="C73" s="36"/>
      <c r="D73" s="36"/>
      <c r="E73" s="37"/>
      <c r="F73" s="38"/>
      <c r="H73" s="2"/>
    </row>
    <row r="74" spans="1:9" s="1" customFormat="1" ht="13.8" thickBot="1" x14ac:dyDescent="0.3">
      <c r="A74" s="39"/>
      <c r="B74" s="40" t="s">
        <v>22</v>
      </c>
      <c r="C74" s="41"/>
      <c r="D74" s="41"/>
      <c r="E74" s="42"/>
      <c r="F74" s="43"/>
      <c r="H74" s="2"/>
    </row>
    <row r="75" spans="1:9" s="1" customFormat="1" ht="13.8" thickBot="1" x14ac:dyDescent="0.3">
      <c r="A75" s="44">
        <v>1</v>
      </c>
      <c r="B75" s="45" t="s">
        <v>23</v>
      </c>
      <c r="C75" s="46">
        <v>7416000</v>
      </c>
      <c r="D75" s="236">
        <v>450000</v>
      </c>
      <c r="E75" s="48">
        <v>12</v>
      </c>
      <c r="F75" s="49">
        <f>+A75*(C75+D75)*E75</f>
        <v>94392000</v>
      </c>
      <c r="G75" s="50" t="s">
        <v>24</v>
      </c>
      <c r="H75" s="2"/>
      <c r="I75" s="2"/>
    </row>
    <row r="76" spans="1:9" s="1" customFormat="1" ht="13.8" thickBot="1" x14ac:dyDescent="0.3">
      <c r="A76" s="44">
        <v>1</v>
      </c>
      <c r="B76" s="45" t="s">
        <v>23</v>
      </c>
      <c r="C76" s="71">
        <v>7416000</v>
      </c>
      <c r="D76" s="236">
        <v>450000</v>
      </c>
      <c r="E76" s="52">
        <v>12</v>
      </c>
      <c r="F76" s="53">
        <f>+A76*(C76+D76)*E76</f>
        <v>94392000</v>
      </c>
      <c r="G76" s="50" t="s">
        <v>24</v>
      </c>
      <c r="H76" s="2"/>
      <c r="I76" s="2"/>
    </row>
    <row r="77" spans="1:9" s="1" customFormat="1" ht="13.8" thickBot="1" x14ac:dyDescent="0.3">
      <c r="A77" s="54">
        <v>1</v>
      </c>
      <c r="B77" s="55" t="s">
        <v>25</v>
      </c>
      <c r="C77" s="56">
        <v>4720000</v>
      </c>
      <c r="D77" s="236">
        <v>450000</v>
      </c>
      <c r="E77" s="57">
        <v>12</v>
      </c>
      <c r="F77" s="58">
        <f>+A77*(C77+D77)*E77</f>
        <v>62040000</v>
      </c>
      <c r="G77" s="50" t="s">
        <v>24</v>
      </c>
      <c r="H77" s="2"/>
      <c r="I77" s="2"/>
    </row>
    <row r="78" spans="1:9" s="1" customFormat="1" ht="13.8" thickBot="1" x14ac:dyDescent="0.3">
      <c r="A78" s="59">
        <v>1</v>
      </c>
      <c r="B78" s="60" t="s">
        <v>26</v>
      </c>
      <c r="C78" s="61">
        <v>3260000</v>
      </c>
      <c r="D78" s="236">
        <v>450000</v>
      </c>
      <c r="E78" s="62">
        <v>12</v>
      </c>
      <c r="F78" s="63">
        <f>+A78*(C78+D78)*E78</f>
        <v>44520000</v>
      </c>
      <c r="G78" s="50" t="s">
        <v>24</v>
      </c>
      <c r="H78" s="2"/>
      <c r="I78" s="2"/>
    </row>
    <row r="79" spans="1:9" s="1" customFormat="1" ht="13.8" thickBot="1" x14ac:dyDescent="0.3">
      <c r="A79" s="64">
        <v>1</v>
      </c>
      <c r="B79" s="65" t="s">
        <v>27</v>
      </c>
      <c r="C79" s="66">
        <v>7860000</v>
      </c>
      <c r="D79" s="66"/>
      <c r="E79" s="67"/>
      <c r="F79" s="68">
        <v>55000000</v>
      </c>
      <c r="G79" s="50" t="s">
        <v>28</v>
      </c>
      <c r="H79" s="2"/>
      <c r="I79" s="2"/>
    </row>
    <row r="80" spans="1:9" s="1" customFormat="1" x14ac:dyDescent="0.25">
      <c r="A80" s="237"/>
      <c r="B80" s="238" t="s">
        <v>29</v>
      </c>
      <c r="C80" s="71"/>
      <c r="D80" s="71"/>
      <c r="E80" s="72"/>
      <c r="F80" s="58"/>
      <c r="H80" s="2"/>
    </row>
    <row r="81" spans="1:8" s="1" customFormat="1" x14ac:dyDescent="0.25">
      <c r="A81" s="73">
        <v>1</v>
      </c>
      <c r="B81" s="74" t="s">
        <v>30</v>
      </c>
      <c r="C81" s="75">
        <v>2415000</v>
      </c>
      <c r="D81" s="75"/>
      <c r="E81" s="76">
        <v>12</v>
      </c>
      <c r="F81" s="77">
        <f>+A81*(C81+D81)*E81</f>
        <v>28980000</v>
      </c>
      <c r="H81" s="2"/>
    </row>
    <row r="82" spans="1:8" s="1" customFormat="1" x14ac:dyDescent="0.25">
      <c r="A82" s="78">
        <v>1</v>
      </c>
      <c r="B82" s="79" t="s">
        <v>31</v>
      </c>
      <c r="C82" s="46">
        <v>1525000</v>
      </c>
      <c r="D82" s="80"/>
      <c r="E82" s="81">
        <v>12</v>
      </c>
      <c r="F82" s="82">
        <f>+A82*(C82+D82)*E82</f>
        <v>18300000</v>
      </c>
      <c r="H82" s="2"/>
    </row>
    <row r="83" spans="1:8" s="1" customFormat="1" x14ac:dyDescent="0.25">
      <c r="A83" s="59">
        <v>2</v>
      </c>
      <c r="B83" s="83" t="s">
        <v>32</v>
      </c>
      <c r="C83" s="84">
        <v>1590000</v>
      </c>
      <c r="D83" s="85"/>
      <c r="E83" s="86">
        <v>12</v>
      </c>
      <c r="F83" s="87">
        <f>+A83*(C83+D83)*E83</f>
        <v>38160000</v>
      </c>
      <c r="H83" s="2"/>
    </row>
    <row r="84" spans="1:8" s="1" customFormat="1" ht="13.8" thickBot="1" x14ac:dyDescent="0.3">
      <c r="A84" s="88"/>
      <c r="B84" s="89" t="s">
        <v>33</v>
      </c>
      <c r="C84" s="90"/>
      <c r="D84" s="91"/>
      <c r="E84" s="92"/>
      <c r="F84" s="93">
        <f>SUM(F75:F83)</f>
        <v>435784000</v>
      </c>
      <c r="G84" s="94"/>
      <c r="H84" s="2"/>
    </row>
    <row r="85" spans="1:8" s="1" customFormat="1" ht="13.8" thickBot="1" x14ac:dyDescent="0.3">
      <c r="A85" s="239"/>
      <c r="B85" s="240" t="s">
        <v>34</v>
      </c>
      <c r="C85" s="97"/>
      <c r="D85" s="97"/>
      <c r="E85" s="97"/>
      <c r="F85" s="98">
        <v>2.4</v>
      </c>
      <c r="G85" s="99" t="s">
        <v>35</v>
      </c>
      <c r="H85" s="2"/>
    </row>
    <row r="86" spans="1:8" s="1" customFormat="1" ht="13.8" thickBot="1" x14ac:dyDescent="0.3">
      <c r="A86" s="100"/>
      <c r="B86" s="101" t="s">
        <v>36</v>
      </c>
      <c r="C86" s="102"/>
      <c r="D86" s="102"/>
      <c r="E86" s="102"/>
      <c r="F86" s="103">
        <f>ROUNDUP(F84*F85,0)</f>
        <v>1045881600</v>
      </c>
      <c r="G86" s="94"/>
      <c r="H86" s="2"/>
    </row>
    <row r="87" spans="1:8" s="1" customFormat="1" ht="13.8" thickBot="1" x14ac:dyDescent="0.3">
      <c r="A87" s="104"/>
      <c r="H87" s="2"/>
    </row>
    <row r="88" spans="1:8" s="1" customFormat="1" x14ac:dyDescent="0.25">
      <c r="A88" s="105"/>
      <c r="B88" s="106"/>
      <c r="C88" s="107"/>
      <c r="D88" s="22" t="s">
        <v>37</v>
      </c>
      <c r="E88" s="108" t="s">
        <v>38</v>
      </c>
      <c r="F88" s="23" t="s">
        <v>9</v>
      </c>
      <c r="H88" s="2"/>
    </row>
    <row r="89" spans="1:8" s="1" customFormat="1" x14ac:dyDescent="0.25">
      <c r="A89" s="25" t="s">
        <v>10</v>
      </c>
      <c r="B89" s="109" t="s">
        <v>39</v>
      </c>
      <c r="C89" s="27" t="s">
        <v>40</v>
      </c>
      <c r="D89" s="27" t="s">
        <v>41</v>
      </c>
      <c r="E89" s="110" t="s">
        <v>42</v>
      </c>
      <c r="F89" s="28" t="s">
        <v>15</v>
      </c>
      <c r="H89" s="2"/>
    </row>
    <row r="90" spans="1:8" s="1" customFormat="1" ht="13.8" thickBot="1" x14ac:dyDescent="0.3">
      <c r="A90" s="30" t="s">
        <v>43</v>
      </c>
      <c r="B90" s="111"/>
      <c r="C90" s="112"/>
      <c r="D90" s="32" t="s">
        <v>44</v>
      </c>
      <c r="E90" s="113" t="s">
        <v>45</v>
      </c>
      <c r="F90" s="114" t="s">
        <v>46</v>
      </c>
      <c r="H90" s="2"/>
    </row>
    <row r="91" spans="1:8" s="1" customFormat="1" x14ac:dyDescent="0.25">
      <c r="A91" s="115"/>
      <c r="B91" s="35" t="s">
        <v>47</v>
      </c>
      <c r="C91" s="116"/>
      <c r="D91" s="117"/>
      <c r="E91" s="118"/>
      <c r="F91" s="119"/>
      <c r="H91" s="2"/>
    </row>
    <row r="92" spans="1:8" s="1" customFormat="1" x14ac:dyDescent="0.25">
      <c r="A92" s="39"/>
      <c r="B92" s="40" t="s">
        <v>48</v>
      </c>
      <c r="C92" s="120"/>
      <c r="D92" s="121"/>
      <c r="E92" s="122"/>
      <c r="F92" s="123"/>
      <c r="H92" s="2"/>
    </row>
    <row r="93" spans="1:8" s="1" customFormat="1" x14ac:dyDescent="0.25">
      <c r="A93" s="124">
        <v>2</v>
      </c>
      <c r="B93" s="125" t="s">
        <v>49</v>
      </c>
      <c r="C93" s="126" t="s">
        <v>50</v>
      </c>
      <c r="D93" s="127">
        <v>349000</v>
      </c>
      <c r="E93" s="127">
        <v>10</v>
      </c>
      <c r="F93" s="128">
        <f>+A93*D93*E93</f>
        <v>6980000</v>
      </c>
      <c r="H93" s="2"/>
    </row>
    <row r="94" spans="1:8" s="1" customFormat="1" x14ac:dyDescent="0.25">
      <c r="A94" s="129"/>
      <c r="B94" s="130" t="s">
        <v>51</v>
      </c>
      <c r="C94" s="131"/>
      <c r="D94" s="241"/>
      <c r="E94" s="242"/>
      <c r="F94" s="134"/>
      <c r="H94" s="2"/>
    </row>
    <row r="95" spans="1:8" s="1" customFormat="1" ht="24" x14ac:dyDescent="0.25">
      <c r="A95" s="135">
        <v>2</v>
      </c>
      <c r="B95" s="136" t="s">
        <v>52</v>
      </c>
      <c r="C95" s="137" t="s">
        <v>53</v>
      </c>
      <c r="D95" s="138">
        <v>7200000</v>
      </c>
      <c r="E95" s="139">
        <v>12</v>
      </c>
      <c r="F95" s="140">
        <f>+A95*D95*E95</f>
        <v>172800000</v>
      </c>
      <c r="H95" s="2"/>
    </row>
    <row r="96" spans="1:8" s="1" customFormat="1" x14ac:dyDescent="0.25">
      <c r="A96" s="78"/>
      <c r="B96" s="141"/>
      <c r="C96" s="142"/>
      <c r="D96" s="143"/>
      <c r="E96" s="81"/>
      <c r="F96" s="144"/>
      <c r="H96" s="2"/>
    </row>
    <row r="97" spans="1:8" s="1" customFormat="1" ht="13.8" thickBot="1" x14ac:dyDescent="0.3">
      <c r="A97" s="129"/>
      <c r="B97" s="145" t="s">
        <v>54</v>
      </c>
      <c r="C97" s="131"/>
      <c r="D97" s="241"/>
      <c r="E97" s="242"/>
      <c r="F97" s="134"/>
      <c r="H97" s="2"/>
    </row>
    <row r="98" spans="1:8" s="1" customFormat="1" ht="57.6" thickBot="1" x14ac:dyDescent="0.35">
      <c r="A98" s="146">
        <v>1</v>
      </c>
      <c r="B98" s="147" t="s">
        <v>55</v>
      </c>
      <c r="C98" s="148" t="s">
        <v>56</v>
      </c>
      <c r="D98" s="243">
        <v>67000000</v>
      </c>
      <c r="E98" s="150">
        <v>1</v>
      </c>
      <c r="F98" s="151">
        <f t="shared" ref="F98:F105" si="2">+A98*D98*E98</f>
        <v>67000000</v>
      </c>
      <c r="G98" s="152" t="s">
        <v>28</v>
      </c>
      <c r="H98" s="2"/>
    </row>
    <row r="99" spans="1:8" s="1" customFormat="1" ht="22.8" x14ac:dyDescent="0.3">
      <c r="A99" s="153">
        <v>1</v>
      </c>
      <c r="B99" s="154" t="s">
        <v>57</v>
      </c>
      <c r="C99" s="155" t="s">
        <v>58</v>
      </c>
      <c r="D99" s="244">
        <v>7250000</v>
      </c>
      <c r="E99" s="157">
        <v>1</v>
      </c>
      <c r="F99" s="158">
        <f t="shared" si="2"/>
        <v>7250000</v>
      </c>
      <c r="H99" s="2"/>
    </row>
    <row r="100" spans="1:8" s="1" customFormat="1" ht="14.4" x14ac:dyDescent="0.3">
      <c r="A100" s="159">
        <v>1</v>
      </c>
      <c r="B100" s="160" t="s">
        <v>59</v>
      </c>
      <c r="C100" s="161" t="s">
        <v>60</v>
      </c>
      <c r="D100" s="244">
        <v>2250000</v>
      </c>
      <c r="E100" s="163">
        <v>12</v>
      </c>
      <c r="F100" s="164">
        <f t="shared" si="2"/>
        <v>27000000</v>
      </c>
      <c r="G100" s="165"/>
      <c r="H100" s="2"/>
    </row>
    <row r="101" spans="1:8" s="1" customFormat="1" ht="14.4" x14ac:dyDescent="0.3">
      <c r="A101" s="159">
        <v>1</v>
      </c>
      <c r="B101" s="160" t="s">
        <v>61</v>
      </c>
      <c r="C101" s="161" t="s">
        <v>60</v>
      </c>
      <c r="D101" s="244">
        <v>618000</v>
      </c>
      <c r="E101" s="163">
        <v>12</v>
      </c>
      <c r="F101" s="164">
        <f t="shared" si="2"/>
        <v>7416000</v>
      </c>
      <c r="H101" s="2"/>
    </row>
    <row r="102" spans="1:8" s="1" customFormat="1" ht="24" x14ac:dyDescent="0.3">
      <c r="A102" s="153">
        <v>1</v>
      </c>
      <c r="B102" s="160" t="s">
        <v>62</v>
      </c>
      <c r="C102" s="168" t="s">
        <v>60</v>
      </c>
      <c r="D102" s="244">
        <v>335000</v>
      </c>
      <c r="E102" s="170">
        <v>12</v>
      </c>
      <c r="F102" s="171">
        <f t="shared" si="2"/>
        <v>4020000</v>
      </c>
      <c r="H102" s="2"/>
    </row>
    <row r="103" spans="1:8" s="1" customFormat="1" x14ac:dyDescent="0.25">
      <c r="A103" s="159">
        <v>1</v>
      </c>
      <c r="B103" s="160" t="s">
        <v>63</v>
      </c>
      <c r="C103" s="161" t="s">
        <v>60</v>
      </c>
      <c r="D103" s="162">
        <v>590000</v>
      </c>
      <c r="E103" s="163">
        <v>12</v>
      </c>
      <c r="F103" s="164">
        <f t="shared" si="2"/>
        <v>7080000</v>
      </c>
      <c r="H103" s="2"/>
    </row>
    <row r="104" spans="1:8" s="1" customFormat="1" x14ac:dyDescent="0.25">
      <c r="A104" s="159">
        <v>1</v>
      </c>
      <c r="B104" s="160" t="s">
        <v>64</v>
      </c>
      <c r="C104" s="161" t="s">
        <v>60</v>
      </c>
      <c r="D104" s="162">
        <v>730000</v>
      </c>
      <c r="E104" s="163">
        <v>12</v>
      </c>
      <c r="F104" s="164">
        <f t="shared" si="2"/>
        <v>8760000</v>
      </c>
      <c r="H104" s="2"/>
    </row>
    <row r="105" spans="1:8" s="1" customFormat="1" x14ac:dyDescent="0.25">
      <c r="A105" s="172">
        <v>1</v>
      </c>
      <c r="B105" s="173" t="s">
        <v>65</v>
      </c>
      <c r="C105" s="174" t="s">
        <v>60</v>
      </c>
      <c r="D105" s="175">
        <v>680000</v>
      </c>
      <c r="E105" s="176">
        <v>12</v>
      </c>
      <c r="F105" s="164">
        <f t="shared" si="2"/>
        <v>8160000</v>
      </c>
      <c r="H105" s="2"/>
    </row>
    <row r="106" spans="1:8" s="1" customFormat="1" ht="13.8" thickBot="1" x14ac:dyDescent="0.3">
      <c r="A106" s="177"/>
      <c r="B106" s="178" t="s">
        <v>66</v>
      </c>
      <c r="C106" s="179"/>
      <c r="D106" s="179"/>
      <c r="E106" s="179"/>
      <c r="F106" s="180">
        <f>ROUNDUP(SUM(F93:F105),0)</f>
        <v>316466000</v>
      </c>
      <c r="G106" s="181"/>
      <c r="H106" s="2"/>
    </row>
    <row r="107" spans="1:8" s="1" customFormat="1" ht="13.8" thickBot="1" x14ac:dyDescent="0.3">
      <c r="A107" s="182"/>
      <c r="B107" s="183"/>
      <c r="C107" s="184"/>
      <c r="D107" s="184"/>
      <c r="E107" s="184"/>
      <c r="F107" s="185"/>
      <c r="H107" s="2"/>
    </row>
    <row r="108" spans="1:8" s="1" customFormat="1" x14ac:dyDescent="0.25">
      <c r="A108" s="105"/>
      <c r="B108" s="106"/>
      <c r="C108" s="107"/>
      <c r="D108" s="22" t="s">
        <v>37</v>
      </c>
      <c r="E108" s="108" t="s">
        <v>38</v>
      </c>
      <c r="F108" s="23" t="s">
        <v>9</v>
      </c>
      <c r="H108" s="2"/>
    </row>
    <row r="109" spans="1:8" s="1" customFormat="1" x14ac:dyDescent="0.25">
      <c r="A109" s="25" t="s">
        <v>10</v>
      </c>
      <c r="B109" s="109" t="s">
        <v>39</v>
      </c>
      <c r="C109" s="27" t="s">
        <v>40</v>
      </c>
      <c r="D109" s="27" t="s">
        <v>41</v>
      </c>
      <c r="E109" s="110" t="s">
        <v>42</v>
      </c>
      <c r="F109" s="28" t="s">
        <v>15</v>
      </c>
      <c r="H109" s="2"/>
    </row>
    <row r="110" spans="1:8" s="1" customFormat="1" ht="13.8" thickBot="1" x14ac:dyDescent="0.3">
      <c r="A110" s="30" t="s">
        <v>67</v>
      </c>
      <c r="B110" s="111"/>
      <c r="C110" s="112"/>
      <c r="D110" s="32" t="s">
        <v>68</v>
      </c>
      <c r="E110" s="113" t="s">
        <v>69</v>
      </c>
      <c r="F110" s="114" t="s">
        <v>70</v>
      </c>
      <c r="H110" s="2"/>
    </row>
    <row r="111" spans="1:8" s="1" customFormat="1" ht="13.8" thickBot="1" x14ac:dyDescent="0.3">
      <c r="A111" s="245"/>
      <c r="B111" s="35" t="s">
        <v>71</v>
      </c>
      <c r="C111" s="116"/>
      <c r="D111" s="117"/>
      <c r="E111" s="118"/>
      <c r="F111" s="119"/>
      <c r="H111" s="2"/>
    </row>
    <row r="112" spans="1:8" s="1" customFormat="1" ht="60.6" thickBot="1" x14ac:dyDescent="0.3">
      <c r="A112" s="246">
        <v>1</v>
      </c>
      <c r="B112" s="247" t="s">
        <v>72</v>
      </c>
      <c r="C112" s="248" t="s">
        <v>73</v>
      </c>
      <c r="D112" s="249">
        <v>41000000</v>
      </c>
      <c r="E112" s="250">
        <v>1</v>
      </c>
      <c r="F112" s="251">
        <f>+A112*D112*E112</f>
        <v>41000000</v>
      </c>
      <c r="G112" s="192" t="s">
        <v>28</v>
      </c>
      <c r="H112" s="2"/>
    </row>
    <row r="113" spans="1:8" s="1" customFormat="1" ht="23.4" thickBot="1" x14ac:dyDescent="0.3">
      <c r="A113" s="246">
        <v>1</v>
      </c>
      <c r="B113" s="247" t="s">
        <v>74</v>
      </c>
      <c r="C113" s="248" t="s">
        <v>75</v>
      </c>
      <c r="D113" s="249">
        <v>506000</v>
      </c>
      <c r="E113" s="250">
        <v>260</v>
      </c>
      <c r="F113" s="251">
        <f t="shared" ref="F113:F114" si="3">+A113*D113*E113</f>
        <v>131560000</v>
      </c>
      <c r="G113" s="192" t="s">
        <v>28</v>
      </c>
      <c r="H113" s="2"/>
    </row>
    <row r="114" spans="1:8" s="1" customFormat="1" ht="34.799999999999997" thickBot="1" x14ac:dyDescent="0.3">
      <c r="A114" s="246">
        <v>1</v>
      </c>
      <c r="B114" s="247" t="s">
        <v>76</v>
      </c>
      <c r="C114" s="248" t="s">
        <v>75</v>
      </c>
      <c r="D114" s="249">
        <v>1012000</v>
      </c>
      <c r="E114" s="250">
        <v>5</v>
      </c>
      <c r="F114" s="251">
        <f t="shared" si="3"/>
        <v>5060000</v>
      </c>
      <c r="G114" s="192" t="s">
        <v>28</v>
      </c>
      <c r="H114" s="2"/>
    </row>
    <row r="115" spans="1:8" s="1" customFormat="1" ht="22.8" x14ac:dyDescent="0.25">
      <c r="A115" s="252">
        <v>1</v>
      </c>
      <c r="B115" s="253" t="s">
        <v>77</v>
      </c>
      <c r="C115" s="254" t="s">
        <v>78</v>
      </c>
      <c r="D115" s="255">
        <v>6900000</v>
      </c>
      <c r="E115" s="256">
        <v>1</v>
      </c>
      <c r="F115" s="257">
        <f>+A115*D115*E115</f>
        <v>6900000</v>
      </c>
      <c r="H115" s="2"/>
    </row>
    <row r="116" spans="1:8" s="1" customFormat="1" x14ac:dyDescent="0.25">
      <c r="A116" s="258">
        <v>1000</v>
      </c>
      <c r="B116" s="259" t="s">
        <v>79</v>
      </c>
      <c r="C116" s="260" t="s">
        <v>80</v>
      </c>
      <c r="D116" s="261">
        <v>2100</v>
      </c>
      <c r="E116" s="262">
        <v>2</v>
      </c>
      <c r="F116" s="263">
        <f>+A116*D116*E116</f>
        <v>4200000</v>
      </c>
      <c r="H116" s="2"/>
    </row>
    <row r="117" spans="1:8" s="1" customFormat="1" x14ac:dyDescent="0.25">
      <c r="A117" s="258"/>
      <c r="B117" s="259"/>
      <c r="C117" s="260"/>
      <c r="D117" s="261"/>
      <c r="E117" s="262"/>
      <c r="F117" s="263"/>
      <c r="H117" s="2"/>
    </row>
    <row r="118" spans="1:8" s="1" customFormat="1" ht="13.8" thickBot="1" x14ac:dyDescent="0.3">
      <c r="A118" s="207"/>
      <c r="B118" s="208" t="s">
        <v>81</v>
      </c>
      <c r="C118" s="209"/>
      <c r="D118" s="210"/>
      <c r="E118" s="72"/>
      <c r="F118" s="211">
        <f>ROUNDUP(SUM(F112:F117),0)</f>
        <v>188720000</v>
      </c>
      <c r="G118" s="181"/>
      <c r="H118" s="2"/>
    </row>
    <row r="119" spans="1:8" s="1" customFormat="1" ht="13.8" thickBot="1" x14ac:dyDescent="0.3">
      <c r="A119" s="212"/>
      <c r="B119" s="213" t="s">
        <v>82</v>
      </c>
      <c r="C119" s="214"/>
      <c r="D119" s="214"/>
      <c r="E119" s="214"/>
      <c r="F119" s="215">
        <f>+F86+F106+F118</f>
        <v>1551067600</v>
      </c>
      <c r="G119" s="181"/>
      <c r="H119" s="2"/>
    </row>
    <row r="120" spans="1:8" s="1" customFormat="1" ht="13.8" thickBot="1" x14ac:dyDescent="0.3">
      <c r="A120" s="216"/>
      <c r="B120" s="291" t="s">
        <v>83</v>
      </c>
      <c r="C120" s="291"/>
      <c r="D120" s="291"/>
      <c r="E120" s="292"/>
      <c r="F120" s="217">
        <v>93275000</v>
      </c>
      <c r="G120" s="192" t="s">
        <v>28</v>
      </c>
      <c r="H120" s="2"/>
    </row>
    <row r="121" spans="1:8" s="1" customFormat="1" x14ac:dyDescent="0.25">
      <c r="A121" s="216"/>
      <c r="B121" s="218" t="s">
        <v>84</v>
      </c>
      <c r="C121" s="219"/>
      <c r="D121" s="219"/>
      <c r="E121" s="220"/>
      <c r="F121" s="221">
        <f>+F119+F120</f>
        <v>1644342600</v>
      </c>
      <c r="G121" s="222"/>
      <c r="H121" s="2"/>
    </row>
    <row r="122" spans="1:8" s="1" customFormat="1" x14ac:dyDescent="0.25">
      <c r="A122" s="216"/>
      <c r="B122" s="223" t="s">
        <v>85</v>
      </c>
      <c r="C122" s="224"/>
      <c r="D122" s="224"/>
      <c r="E122" s="225"/>
      <c r="F122" s="226">
        <f>+F121*19%</f>
        <v>312425094</v>
      </c>
      <c r="G122" s="227"/>
      <c r="H122" s="228"/>
    </row>
    <row r="123" spans="1:8" s="1" customFormat="1" ht="13.8" thickBot="1" x14ac:dyDescent="0.3">
      <c r="A123" s="216"/>
      <c r="B123" s="229" t="s">
        <v>86</v>
      </c>
      <c r="C123" s="230"/>
      <c r="D123" s="230"/>
      <c r="E123" s="231"/>
      <c r="F123" s="232">
        <f>+F121+F122</f>
        <v>1956767694</v>
      </c>
      <c r="G123" s="227"/>
      <c r="H123" s="228"/>
    </row>
    <row r="124" spans="1:8" s="1" customFormat="1" ht="16.2" thickBot="1" x14ac:dyDescent="0.35">
      <c r="A124" s="233"/>
      <c r="B124" s="278" t="s">
        <v>87</v>
      </c>
      <c r="C124" s="278"/>
      <c r="D124" s="278"/>
      <c r="E124" s="279"/>
      <c r="F124" s="234">
        <f>+F123</f>
        <v>1956767694</v>
      </c>
      <c r="G124" s="227"/>
      <c r="H124" s="228"/>
    </row>
    <row r="125" spans="1:8" s="1" customFormat="1" ht="18" thickBot="1" x14ac:dyDescent="0.35">
      <c r="A125" s="296" t="s">
        <v>89</v>
      </c>
      <c r="B125" s="297"/>
      <c r="C125" s="297"/>
      <c r="D125" s="297"/>
      <c r="E125" s="297"/>
      <c r="F125" s="298"/>
      <c r="G125" s="235"/>
      <c r="H125" s="228"/>
    </row>
    <row r="126" spans="1:8" s="1" customFormat="1" x14ac:dyDescent="0.25">
      <c r="A126" s="20"/>
      <c r="B126" s="21"/>
      <c r="C126" s="22" t="s">
        <v>6</v>
      </c>
      <c r="D126" s="22" t="s">
        <v>7</v>
      </c>
      <c r="E126" s="22" t="s">
        <v>8</v>
      </c>
      <c r="F126" s="23" t="s">
        <v>9</v>
      </c>
      <c r="G126" s="24"/>
      <c r="H126" s="2"/>
    </row>
    <row r="127" spans="1:8" s="1" customFormat="1" x14ac:dyDescent="0.25">
      <c r="A127" s="25" t="s">
        <v>10</v>
      </c>
      <c r="B127" s="26" t="s">
        <v>11</v>
      </c>
      <c r="C127" s="27" t="s">
        <v>12</v>
      </c>
      <c r="D127" s="27" t="s">
        <v>13</v>
      </c>
      <c r="E127" s="27" t="s">
        <v>14</v>
      </c>
      <c r="F127" s="28" t="s">
        <v>15</v>
      </c>
      <c r="G127" s="24"/>
      <c r="H127" s="29"/>
    </row>
    <row r="128" spans="1:8" s="1" customFormat="1" ht="13.8" thickBot="1" x14ac:dyDescent="0.3">
      <c r="A128" s="30" t="s">
        <v>16</v>
      </c>
      <c r="B128" s="31"/>
      <c r="C128" s="32" t="s">
        <v>17</v>
      </c>
      <c r="D128" s="32" t="s">
        <v>18</v>
      </c>
      <c r="E128" s="32" t="s">
        <v>19</v>
      </c>
      <c r="F128" s="33" t="s">
        <v>20</v>
      </c>
      <c r="H128" s="2"/>
    </row>
    <row r="129" spans="1:9" s="1" customFormat="1" x14ac:dyDescent="0.25">
      <c r="A129" s="34"/>
      <c r="B129" s="35" t="s">
        <v>21</v>
      </c>
      <c r="C129" s="36"/>
      <c r="D129" s="36"/>
      <c r="E129" s="37"/>
      <c r="F129" s="38"/>
      <c r="H129" s="2"/>
    </row>
    <row r="130" spans="1:9" s="1" customFormat="1" ht="13.8" thickBot="1" x14ac:dyDescent="0.3">
      <c r="A130" s="39"/>
      <c r="B130" s="40" t="s">
        <v>22</v>
      </c>
      <c r="C130" s="41"/>
      <c r="D130" s="41"/>
      <c r="E130" s="42"/>
      <c r="F130" s="43"/>
      <c r="H130" s="2"/>
    </row>
    <row r="131" spans="1:9" s="1" customFormat="1" ht="13.8" thickBot="1" x14ac:dyDescent="0.3">
      <c r="A131" s="44">
        <v>1</v>
      </c>
      <c r="B131" s="45" t="s">
        <v>23</v>
      </c>
      <c r="C131" s="46">
        <v>7860000</v>
      </c>
      <c r="D131" s="236">
        <v>500000</v>
      </c>
      <c r="E131" s="48">
        <v>7</v>
      </c>
      <c r="F131" s="49">
        <f>+A131*(C131+D131)*E131</f>
        <v>58520000</v>
      </c>
      <c r="G131" s="50" t="s">
        <v>24</v>
      </c>
      <c r="H131" s="2"/>
      <c r="I131" s="2"/>
    </row>
    <row r="132" spans="1:9" s="1" customFormat="1" ht="13.8" thickBot="1" x14ac:dyDescent="0.3">
      <c r="A132" s="44">
        <v>1</v>
      </c>
      <c r="B132" s="45" t="s">
        <v>23</v>
      </c>
      <c r="C132" s="71">
        <v>7860000</v>
      </c>
      <c r="D132" s="236">
        <v>500000</v>
      </c>
      <c r="E132" s="52">
        <v>7</v>
      </c>
      <c r="F132" s="53">
        <f>+A132*(C132+D132)*E132</f>
        <v>58520000</v>
      </c>
      <c r="G132" s="50" t="s">
        <v>24</v>
      </c>
      <c r="H132" s="2"/>
      <c r="I132" s="2"/>
    </row>
    <row r="133" spans="1:9" s="1" customFormat="1" ht="13.8" thickBot="1" x14ac:dyDescent="0.3">
      <c r="A133" s="54">
        <v>1</v>
      </c>
      <c r="B133" s="55" t="s">
        <v>25</v>
      </c>
      <c r="C133" s="56">
        <v>5100000</v>
      </c>
      <c r="D133" s="236">
        <v>500000</v>
      </c>
      <c r="E133" s="57">
        <v>7</v>
      </c>
      <c r="F133" s="58">
        <f>+A133*(C133+D133)*E133</f>
        <v>39200000</v>
      </c>
      <c r="G133" s="50" t="s">
        <v>24</v>
      </c>
      <c r="H133" s="2"/>
      <c r="I133" s="2"/>
    </row>
    <row r="134" spans="1:9" s="1" customFormat="1" ht="13.8" thickBot="1" x14ac:dyDescent="0.3">
      <c r="A134" s="59">
        <v>1</v>
      </c>
      <c r="B134" s="60" t="s">
        <v>26</v>
      </c>
      <c r="C134" s="61">
        <v>3500000</v>
      </c>
      <c r="D134" s="236">
        <v>500000</v>
      </c>
      <c r="E134" s="62">
        <v>7</v>
      </c>
      <c r="F134" s="63">
        <f>+A134*(C134+D134)*E134</f>
        <v>28000000</v>
      </c>
      <c r="G134" s="50" t="s">
        <v>24</v>
      </c>
      <c r="H134" s="2"/>
      <c r="I134" s="2"/>
    </row>
    <row r="135" spans="1:9" s="1" customFormat="1" ht="13.8" thickBot="1" x14ac:dyDescent="0.3">
      <c r="A135" s="64">
        <v>1</v>
      </c>
      <c r="B135" s="65" t="s">
        <v>27</v>
      </c>
      <c r="C135" s="66">
        <v>8600000</v>
      </c>
      <c r="D135" s="66"/>
      <c r="E135" s="67"/>
      <c r="F135" s="68">
        <v>40000000</v>
      </c>
      <c r="G135" s="50" t="s">
        <v>28</v>
      </c>
      <c r="H135" s="2"/>
      <c r="I135" s="2"/>
    </row>
    <row r="136" spans="1:9" s="1" customFormat="1" x14ac:dyDescent="0.25">
      <c r="A136" s="237"/>
      <c r="B136" s="238" t="s">
        <v>29</v>
      </c>
      <c r="C136" s="71"/>
      <c r="D136" s="71"/>
      <c r="E136" s="72"/>
      <c r="F136" s="58"/>
      <c r="H136" s="2"/>
    </row>
    <row r="137" spans="1:9" s="1" customFormat="1" x14ac:dyDescent="0.25">
      <c r="A137" s="73">
        <v>1</v>
      </c>
      <c r="B137" s="74" t="s">
        <v>30</v>
      </c>
      <c r="C137" s="75">
        <v>2565000</v>
      </c>
      <c r="D137" s="75"/>
      <c r="E137" s="76">
        <v>7</v>
      </c>
      <c r="F137" s="77">
        <f>+A137*(C137+D137)*E137</f>
        <v>17955000</v>
      </c>
      <c r="H137" s="2"/>
    </row>
    <row r="138" spans="1:9" s="1" customFormat="1" x14ac:dyDescent="0.25">
      <c r="A138" s="78">
        <v>1</v>
      </c>
      <c r="B138" s="79" t="s">
        <v>31</v>
      </c>
      <c r="C138" s="46">
        <v>1700000</v>
      </c>
      <c r="D138" s="80"/>
      <c r="E138" s="81">
        <v>7</v>
      </c>
      <c r="F138" s="82">
        <f>+A138*(C138+D138)*E138</f>
        <v>11900000</v>
      </c>
      <c r="H138" s="2"/>
    </row>
    <row r="139" spans="1:9" s="1" customFormat="1" x14ac:dyDescent="0.25">
      <c r="A139" s="59">
        <v>2</v>
      </c>
      <c r="B139" s="83" t="s">
        <v>32</v>
      </c>
      <c r="C139" s="84">
        <v>1690000</v>
      </c>
      <c r="D139" s="85"/>
      <c r="E139" s="86">
        <v>7</v>
      </c>
      <c r="F139" s="87">
        <f>+A139*(C139+D139)*E139</f>
        <v>23660000</v>
      </c>
      <c r="H139" s="2"/>
    </row>
    <row r="140" spans="1:9" s="1" customFormat="1" ht="13.8" thickBot="1" x14ac:dyDescent="0.3">
      <c r="A140" s="88"/>
      <c r="B140" s="89" t="s">
        <v>33</v>
      </c>
      <c r="C140" s="90"/>
      <c r="D140" s="91"/>
      <c r="E140" s="92"/>
      <c r="F140" s="93">
        <f>SUM(F131:F139)</f>
        <v>277755000</v>
      </c>
      <c r="G140" s="94"/>
      <c r="H140" s="2"/>
    </row>
    <row r="141" spans="1:9" s="1" customFormat="1" ht="13.8" thickBot="1" x14ac:dyDescent="0.3">
      <c r="A141" s="95"/>
      <c r="B141" s="96" t="s">
        <v>34</v>
      </c>
      <c r="C141" s="97"/>
      <c r="D141" s="97"/>
      <c r="E141" s="97"/>
      <c r="F141" s="98">
        <v>2.4</v>
      </c>
      <c r="G141" s="99" t="s">
        <v>35</v>
      </c>
      <c r="H141" s="2"/>
    </row>
    <row r="142" spans="1:9" s="1" customFormat="1" ht="13.8" thickBot="1" x14ac:dyDescent="0.3">
      <c r="A142" s="100"/>
      <c r="B142" s="101" t="s">
        <v>36</v>
      </c>
      <c r="C142" s="102"/>
      <c r="D142" s="102"/>
      <c r="E142" s="102"/>
      <c r="F142" s="103">
        <f>ROUNDUP(F140*F141,0)</f>
        <v>666612000</v>
      </c>
      <c r="G142" s="94"/>
      <c r="H142" s="2"/>
    </row>
    <row r="143" spans="1:9" s="1" customFormat="1" ht="13.8" thickBot="1" x14ac:dyDescent="0.3">
      <c r="A143" s="104"/>
      <c r="H143" s="2"/>
    </row>
    <row r="144" spans="1:9" s="1" customFormat="1" x14ac:dyDescent="0.25">
      <c r="A144" s="105"/>
      <c r="B144" s="106"/>
      <c r="C144" s="107"/>
      <c r="D144" s="22" t="s">
        <v>37</v>
      </c>
      <c r="E144" s="108" t="s">
        <v>38</v>
      </c>
      <c r="F144" s="23" t="s">
        <v>9</v>
      </c>
      <c r="H144" s="2"/>
    </row>
    <row r="145" spans="1:8" s="1" customFormat="1" x14ac:dyDescent="0.25">
      <c r="A145" s="25" t="s">
        <v>10</v>
      </c>
      <c r="B145" s="109" t="s">
        <v>39</v>
      </c>
      <c r="C145" s="27" t="s">
        <v>40</v>
      </c>
      <c r="D145" s="27" t="s">
        <v>41</v>
      </c>
      <c r="E145" s="110" t="s">
        <v>42</v>
      </c>
      <c r="F145" s="28" t="s">
        <v>15</v>
      </c>
      <c r="H145" s="2"/>
    </row>
    <row r="146" spans="1:8" s="1" customFormat="1" ht="13.8" thickBot="1" x14ac:dyDescent="0.3">
      <c r="A146" s="30" t="s">
        <v>43</v>
      </c>
      <c r="B146" s="111"/>
      <c r="C146" s="112"/>
      <c r="D146" s="32" t="s">
        <v>44</v>
      </c>
      <c r="E146" s="113" t="s">
        <v>45</v>
      </c>
      <c r="F146" s="114" t="s">
        <v>46</v>
      </c>
      <c r="H146" s="2"/>
    </row>
    <row r="147" spans="1:8" s="1" customFormat="1" x14ac:dyDescent="0.25">
      <c r="A147" s="115"/>
      <c r="B147" s="35" t="s">
        <v>47</v>
      </c>
      <c r="C147" s="116"/>
      <c r="D147" s="117"/>
      <c r="E147" s="118"/>
      <c r="F147" s="119"/>
      <c r="H147" s="2"/>
    </row>
    <row r="148" spans="1:8" s="1" customFormat="1" x14ac:dyDescent="0.25">
      <c r="A148" s="39"/>
      <c r="B148" s="40" t="s">
        <v>48</v>
      </c>
      <c r="C148" s="120"/>
      <c r="D148" s="121"/>
      <c r="E148" s="122"/>
      <c r="F148" s="123"/>
      <c r="H148" s="2"/>
    </row>
    <row r="149" spans="1:8" s="1" customFormat="1" x14ac:dyDescent="0.25">
      <c r="A149" s="124">
        <v>2</v>
      </c>
      <c r="B149" s="125" t="s">
        <v>49</v>
      </c>
      <c r="C149" s="126" t="s">
        <v>50</v>
      </c>
      <c r="D149" s="127">
        <v>370000</v>
      </c>
      <c r="E149" s="127">
        <v>10</v>
      </c>
      <c r="F149" s="128">
        <f>+A149*D149*E149</f>
        <v>7400000</v>
      </c>
      <c r="H149" s="2"/>
    </row>
    <row r="150" spans="1:8" s="1" customFormat="1" x14ac:dyDescent="0.25">
      <c r="A150" s="129"/>
      <c r="B150" s="130" t="s">
        <v>51</v>
      </c>
      <c r="C150" s="131"/>
      <c r="D150" s="241"/>
      <c r="E150" s="242"/>
      <c r="F150" s="134"/>
      <c r="H150" s="2"/>
    </row>
    <row r="151" spans="1:8" s="1" customFormat="1" ht="24" x14ac:dyDescent="0.25">
      <c r="A151" s="135">
        <v>2</v>
      </c>
      <c r="B151" s="136" t="s">
        <v>52</v>
      </c>
      <c r="C151" s="137" t="s">
        <v>53</v>
      </c>
      <c r="D151" s="138">
        <v>7350000</v>
      </c>
      <c r="E151" s="139">
        <v>7</v>
      </c>
      <c r="F151" s="140">
        <f>+A151*D151*E151</f>
        <v>102900000</v>
      </c>
      <c r="H151" s="2"/>
    </row>
    <row r="152" spans="1:8" s="1" customFormat="1" x14ac:dyDescent="0.25">
      <c r="A152" s="78"/>
      <c r="B152" s="141"/>
      <c r="C152" s="142"/>
      <c r="D152" s="143"/>
      <c r="E152" s="81"/>
      <c r="F152" s="144"/>
      <c r="H152" s="2"/>
    </row>
    <row r="153" spans="1:8" s="1" customFormat="1" ht="13.8" thickBot="1" x14ac:dyDescent="0.3">
      <c r="A153" s="129"/>
      <c r="B153" s="145" t="s">
        <v>54</v>
      </c>
      <c r="C153" s="131"/>
      <c r="D153" s="132"/>
      <c r="E153" s="133"/>
      <c r="F153" s="134"/>
      <c r="H153" s="2"/>
    </row>
    <row r="154" spans="1:8" s="1" customFormat="1" ht="57.6" thickBot="1" x14ac:dyDescent="0.3">
      <c r="A154" s="146">
        <v>1</v>
      </c>
      <c r="B154" s="147" t="s">
        <v>55</v>
      </c>
      <c r="C154" s="148" t="s">
        <v>56</v>
      </c>
      <c r="D154" s="149">
        <v>39000000</v>
      </c>
      <c r="E154" s="150">
        <v>1</v>
      </c>
      <c r="F154" s="151">
        <f t="shared" ref="F154:F161" si="4">+A154*D154*E154</f>
        <v>39000000</v>
      </c>
      <c r="G154" s="152" t="s">
        <v>28</v>
      </c>
      <c r="H154" s="2"/>
    </row>
    <row r="155" spans="1:8" s="1" customFormat="1" ht="22.8" x14ac:dyDescent="0.25">
      <c r="A155" s="153">
        <v>1</v>
      </c>
      <c r="B155" s="154" t="s">
        <v>57</v>
      </c>
      <c r="C155" s="155" t="s">
        <v>58</v>
      </c>
      <c r="D155" s="156">
        <v>7680000</v>
      </c>
      <c r="E155" s="157">
        <v>1</v>
      </c>
      <c r="F155" s="158">
        <f t="shared" si="4"/>
        <v>7680000</v>
      </c>
      <c r="H155" s="2"/>
    </row>
    <row r="156" spans="1:8" s="1" customFormat="1" x14ac:dyDescent="0.25">
      <c r="A156" s="159">
        <v>1</v>
      </c>
      <c r="B156" s="160" t="s">
        <v>59</v>
      </c>
      <c r="C156" s="161" t="s">
        <v>60</v>
      </c>
      <c r="D156" s="162">
        <v>2400000</v>
      </c>
      <c r="E156" s="163">
        <v>7</v>
      </c>
      <c r="F156" s="164">
        <f t="shared" si="4"/>
        <v>16800000</v>
      </c>
      <c r="G156" s="165"/>
      <c r="H156" s="2"/>
    </row>
    <row r="157" spans="1:8" s="1" customFormat="1" x14ac:dyDescent="0.25">
      <c r="A157" s="159">
        <v>1</v>
      </c>
      <c r="B157" s="160" t="s">
        <v>61</v>
      </c>
      <c r="C157" s="161" t="s">
        <v>60</v>
      </c>
      <c r="D157" s="166">
        <v>650000</v>
      </c>
      <c r="E157" s="167">
        <v>7</v>
      </c>
      <c r="F157" s="164">
        <f t="shared" si="4"/>
        <v>4550000</v>
      </c>
      <c r="H157" s="2"/>
    </row>
    <row r="158" spans="1:8" s="1" customFormat="1" ht="23.4" x14ac:dyDescent="0.25">
      <c r="A158" s="153">
        <v>1</v>
      </c>
      <c r="B158" s="160" t="s">
        <v>62</v>
      </c>
      <c r="C158" s="168" t="s">
        <v>60</v>
      </c>
      <c r="D158" s="169">
        <v>350000</v>
      </c>
      <c r="E158" s="170">
        <v>7</v>
      </c>
      <c r="F158" s="171">
        <f t="shared" si="4"/>
        <v>2450000</v>
      </c>
      <c r="H158" s="2"/>
    </row>
    <row r="159" spans="1:8" s="1" customFormat="1" x14ac:dyDescent="0.25">
      <c r="A159" s="159">
        <v>1</v>
      </c>
      <c r="B159" s="160" t="s">
        <v>63</v>
      </c>
      <c r="C159" s="161" t="s">
        <v>60</v>
      </c>
      <c r="D159" s="162">
        <v>590000</v>
      </c>
      <c r="E159" s="163">
        <v>7</v>
      </c>
      <c r="F159" s="164">
        <f t="shared" si="4"/>
        <v>4130000</v>
      </c>
      <c r="H159" s="2"/>
    </row>
    <row r="160" spans="1:8" s="1" customFormat="1" x14ac:dyDescent="0.25">
      <c r="A160" s="159">
        <v>1</v>
      </c>
      <c r="B160" s="160" t="s">
        <v>64</v>
      </c>
      <c r="C160" s="161" t="s">
        <v>60</v>
      </c>
      <c r="D160" s="162">
        <v>775000</v>
      </c>
      <c r="E160" s="163">
        <v>7</v>
      </c>
      <c r="F160" s="164">
        <f t="shared" si="4"/>
        <v>5425000</v>
      </c>
      <c r="H160" s="2"/>
    </row>
    <row r="161" spans="1:8" s="1" customFormat="1" x14ac:dyDescent="0.25">
      <c r="A161" s="172">
        <v>1</v>
      </c>
      <c r="B161" s="173" t="s">
        <v>65</v>
      </c>
      <c r="C161" s="174" t="s">
        <v>60</v>
      </c>
      <c r="D161" s="175">
        <v>730000</v>
      </c>
      <c r="E161" s="176">
        <v>7</v>
      </c>
      <c r="F161" s="164">
        <f t="shared" si="4"/>
        <v>5110000</v>
      </c>
      <c r="H161" s="2"/>
    </row>
    <row r="162" spans="1:8" s="1" customFormat="1" ht="13.8" thickBot="1" x14ac:dyDescent="0.3">
      <c r="A162" s="177"/>
      <c r="B162" s="178" t="s">
        <v>66</v>
      </c>
      <c r="C162" s="179"/>
      <c r="D162" s="179"/>
      <c r="E162" s="179"/>
      <c r="F162" s="180">
        <f>ROUNDUP(SUM(F149:F161),0)</f>
        <v>195445000</v>
      </c>
      <c r="G162" s="181">
        <f>+F149+F151+F154+F155+F156+F157+F158+F159+F160+F161</f>
        <v>195445000</v>
      </c>
      <c r="H162" s="2"/>
    </row>
    <row r="163" spans="1:8" s="1" customFormat="1" ht="13.8" thickBot="1" x14ac:dyDescent="0.3">
      <c r="A163" s="182"/>
      <c r="B163" s="183"/>
      <c r="C163" s="184"/>
      <c r="D163" s="184"/>
      <c r="E163" s="184"/>
      <c r="F163" s="185"/>
      <c r="H163" s="2"/>
    </row>
    <row r="164" spans="1:8" s="1" customFormat="1" x14ac:dyDescent="0.25">
      <c r="A164" s="105"/>
      <c r="B164" s="106"/>
      <c r="C164" s="107"/>
      <c r="D164" s="22" t="s">
        <v>37</v>
      </c>
      <c r="E164" s="108" t="s">
        <v>38</v>
      </c>
      <c r="F164" s="23" t="s">
        <v>9</v>
      </c>
      <c r="H164" s="2"/>
    </row>
    <row r="165" spans="1:8" s="1" customFormat="1" x14ac:dyDescent="0.25">
      <c r="A165" s="25" t="s">
        <v>10</v>
      </c>
      <c r="B165" s="109" t="s">
        <v>39</v>
      </c>
      <c r="C165" s="27" t="s">
        <v>40</v>
      </c>
      <c r="D165" s="27" t="s">
        <v>41</v>
      </c>
      <c r="E165" s="110" t="s">
        <v>42</v>
      </c>
      <c r="F165" s="28" t="s">
        <v>15</v>
      </c>
      <c r="H165" s="2"/>
    </row>
    <row r="166" spans="1:8" s="1" customFormat="1" ht="13.8" thickBot="1" x14ac:dyDescent="0.3">
      <c r="A166" s="30" t="s">
        <v>67</v>
      </c>
      <c r="B166" s="111"/>
      <c r="C166" s="112"/>
      <c r="D166" s="32" t="s">
        <v>68</v>
      </c>
      <c r="E166" s="113" t="s">
        <v>69</v>
      </c>
      <c r="F166" s="114" t="s">
        <v>70</v>
      </c>
      <c r="H166" s="2"/>
    </row>
    <row r="167" spans="1:8" s="1" customFormat="1" ht="13.8" thickBot="1" x14ac:dyDescent="0.3">
      <c r="A167" s="186"/>
      <c r="B167" s="35" t="s">
        <v>71</v>
      </c>
      <c r="C167" s="116"/>
      <c r="D167" s="117"/>
      <c r="E167" s="118"/>
      <c r="F167" s="119"/>
      <c r="H167" s="2"/>
    </row>
    <row r="168" spans="1:8" s="1" customFormat="1" ht="60.6" thickBot="1" x14ac:dyDescent="0.3">
      <c r="A168" s="187">
        <v>1</v>
      </c>
      <c r="B168" s="147" t="s">
        <v>90</v>
      </c>
      <c r="C168" s="189" t="s">
        <v>73</v>
      </c>
      <c r="D168" s="190">
        <v>20000000</v>
      </c>
      <c r="E168" s="150">
        <v>1</v>
      </c>
      <c r="F168" s="191">
        <f>+A168*D168*E168</f>
        <v>20000000</v>
      </c>
      <c r="G168" s="192" t="s">
        <v>28</v>
      </c>
      <c r="H168" s="2"/>
    </row>
    <row r="169" spans="1:8" s="1" customFormat="1" ht="23.4" thickBot="1" x14ac:dyDescent="0.3">
      <c r="A169" s="146">
        <v>1</v>
      </c>
      <c r="B169" s="193" t="s">
        <v>74</v>
      </c>
      <c r="C169" s="194" t="s">
        <v>75</v>
      </c>
      <c r="D169" s="195">
        <v>550000</v>
      </c>
      <c r="E169" s="150">
        <v>260</v>
      </c>
      <c r="F169" s="191">
        <f t="shared" ref="F169:F170" si="5">+A169*D169*E169</f>
        <v>143000000</v>
      </c>
      <c r="G169" s="192" t="s">
        <v>28</v>
      </c>
      <c r="H169" s="2"/>
    </row>
    <row r="170" spans="1:8" s="1" customFormat="1" ht="34.799999999999997" thickBot="1" x14ac:dyDescent="0.3">
      <c r="A170" s="146">
        <v>1</v>
      </c>
      <c r="B170" s="193" t="s">
        <v>76</v>
      </c>
      <c r="C170" s="194" t="s">
        <v>75</v>
      </c>
      <c r="D170" s="195">
        <v>1100000</v>
      </c>
      <c r="E170" s="150">
        <v>5</v>
      </c>
      <c r="F170" s="191">
        <f t="shared" si="5"/>
        <v>5500000</v>
      </c>
      <c r="G170" s="192" t="s">
        <v>28</v>
      </c>
      <c r="H170" s="2"/>
    </row>
    <row r="171" spans="1:8" s="1" customFormat="1" ht="22.8" x14ac:dyDescent="0.25">
      <c r="A171" s="196">
        <v>1</v>
      </c>
      <c r="B171" s="197" t="s">
        <v>77</v>
      </c>
      <c r="C171" s="155" t="s">
        <v>78</v>
      </c>
      <c r="D171" s="169">
        <v>7080000</v>
      </c>
      <c r="E171" s="198">
        <v>1</v>
      </c>
      <c r="F171" s="158">
        <f>+A171*D171*E171</f>
        <v>7080000</v>
      </c>
      <c r="H171" s="2"/>
    </row>
    <row r="172" spans="1:8" s="1" customFormat="1" x14ac:dyDescent="0.25">
      <c r="A172" s="199">
        <v>1000</v>
      </c>
      <c r="B172" s="200" t="s">
        <v>79</v>
      </c>
      <c r="C172" s="201" t="s">
        <v>80</v>
      </c>
      <c r="D172" s="162">
        <v>2220</v>
      </c>
      <c r="E172" s="163">
        <v>1</v>
      </c>
      <c r="F172" s="202">
        <f>+A172*D172*E172</f>
        <v>2220000</v>
      </c>
      <c r="H172" s="2"/>
    </row>
    <row r="173" spans="1:8" s="1" customFormat="1" x14ac:dyDescent="0.25">
      <c r="A173" s="203"/>
      <c r="B173" s="204"/>
      <c r="C173" s="205"/>
      <c r="D173" s="84"/>
      <c r="E173" s="176"/>
      <c r="F173" s="206"/>
      <c r="H173" s="2"/>
    </row>
    <row r="174" spans="1:8" s="1" customFormat="1" ht="13.8" thickBot="1" x14ac:dyDescent="0.3">
      <c r="A174" s="207"/>
      <c r="B174" s="208" t="s">
        <v>81</v>
      </c>
      <c r="C174" s="209"/>
      <c r="D174" s="210"/>
      <c r="E174" s="72"/>
      <c r="F174" s="211">
        <f>ROUNDUP(SUM(F168:F173),0)</f>
        <v>177800000</v>
      </c>
      <c r="G174" s="181"/>
      <c r="H174" s="2"/>
    </row>
    <row r="175" spans="1:8" s="1" customFormat="1" ht="13.8" thickBot="1" x14ac:dyDescent="0.3">
      <c r="A175" s="212"/>
      <c r="B175" s="213" t="s">
        <v>82</v>
      </c>
      <c r="C175" s="214"/>
      <c r="D175" s="214"/>
      <c r="E175" s="214"/>
      <c r="F175" s="215">
        <f>+F142+F162+F174</f>
        <v>1039857000</v>
      </c>
      <c r="G175" s="181"/>
      <c r="H175" s="2"/>
    </row>
    <row r="176" spans="1:8" s="1" customFormat="1" ht="13.8" thickBot="1" x14ac:dyDescent="0.3">
      <c r="A176" s="216"/>
      <c r="B176" s="291" t="s">
        <v>83</v>
      </c>
      <c r="C176" s="291"/>
      <c r="D176" s="291"/>
      <c r="E176" s="292"/>
      <c r="F176" s="217">
        <v>55953000</v>
      </c>
      <c r="G176" s="192" t="s">
        <v>28</v>
      </c>
      <c r="H176" s="2"/>
    </row>
    <row r="177" spans="1:8" s="1" customFormat="1" x14ac:dyDescent="0.25">
      <c r="A177" s="216"/>
      <c r="B177" s="218" t="s">
        <v>84</v>
      </c>
      <c r="C177" s="219"/>
      <c r="D177" s="219"/>
      <c r="E177" s="220"/>
      <c r="F177" s="221">
        <f>+F175+F176</f>
        <v>1095810000</v>
      </c>
      <c r="G177" s="222"/>
      <c r="H177" s="228"/>
    </row>
    <row r="178" spans="1:8" s="1" customFormat="1" x14ac:dyDescent="0.25">
      <c r="A178" s="216"/>
      <c r="B178" s="223" t="s">
        <v>85</v>
      </c>
      <c r="C178" s="224"/>
      <c r="D178" s="224"/>
      <c r="E178" s="225"/>
      <c r="F178" s="226">
        <f>+F177*19%</f>
        <v>208203900</v>
      </c>
      <c r="G178" s="227"/>
      <c r="H178" s="228"/>
    </row>
    <row r="179" spans="1:8" s="1" customFormat="1" ht="13.8" thickBot="1" x14ac:dyDescent="0.3">
      <c r="A179" s="216"/>
      <c r="B179" s="229" t="s">
        <v>86</v>
      </c>
      <c r="C179" s="230"/>
      <c r="D179" s="230"/>
      <c r="E179" s="231"/>
      <c r="F179" s="232">
        <f>+F177+F178</f>
        <v>1304013900</v>
      </c>
      <c r="G179" s="227"/>
      <c r="H179" s="228"/>
    </row>
    <row r="180" spans="1:8" s="1" customFormat="1" ht="16.2" thickBot="1" x14ac:dyDescent="0.35">
      <c r="A180" s="233"/>
      <c r="B180" s="278" t="s">
        <v>91</v>
      </c>
      <c r="C180" s="278"/>
      <c r="D180" s="278"/>
      <c r="E180" s="279"/>
      <c r="F180" s="234">
        <f>+F179</f>
        <v>1304013900</v>
      </c>
      <c r="G180" s="227"/>
      <c r="H180" s="228"/>
    </row>
    <row r="181" spans="1:8" ht="16.2" thickBot="1" x14ac:dyDescent="0.35">
      <c r="A181" s="264"/>
      <c r="B181" s="265"/>
      <c r="C181" s="265"/>
      <c r="D181" s="265"/>
      <c r="E181" s="265"/>
      <c r="F181" s="266"/>
      <c r="G181" s="227"/>
      <c r="H181" s="267"/>
    </row>
    <row r="182" spans="1:8" s="1" customFormat="1" ht="16.2" thickBot="1" x14ac:dyDescent="0.35">
      <c r="A182" s="269"/>
      <c r="B182" s="299" t="s">
        <v>87</v>
      </c>
      <c r="C182" s="278"/>
      <c r="D182" s="278"/>
      <c r="E182" s="278"/>
      <c r="F182" s="234">
        <f>+F68</f>
        <v>1729802802</v>
      </c>
      <c r="G182" s="270"/>
      <c r="H182" s="228"/>
    </row>
    <row r="183" spans="1:8" s="1" customFormat="1" ht="16.2" thickBot="1" x14ac:dyDescent="0.35">
      <c r="A183" s="269"/>
      <c r="B183" s="299" t="s">
        <v>92</v>
      </c>
      <c r="C183" s="278"/>
      <c r="D183" s="278"/>
      <c r="E183" s="278"/>
      <c r="F183" s="234">
        <f>+F124</f>
        <v>1956767694</v>
      </c>
      <c r="G183" s="270"/>
      <c r="H183" s="228"/>
    </row>
    <row r="184" spans="1:8" s="1" customFormat="1" ht="16.2" thickBot="1" x14ac:dyDescent="0.35">
      <c r="A184" s="269"/>
      <c r="B184" s="300" t="s">
        <v>93</v>
      </c>
      <c r="C184" s="301"/>
      <c r="D184" s="301"/>
      <c r="E184" s="301"/>
      <c r="F184" s="234">
        <f>+F180</f>
        <v>1304013900</v>
      </c>
      <c r="G184" s="270"/>
      <c r="H184" s="228"/>
    </row>
    <row r="185" spans="1:8" s="1" customFormat="1" ht="18" thickBot="1" x14ac:dyDescent="0.35">
      <c r="A185" s="302" t="s">
        <v>94</v>
      </c>
      <c r="B185" s="303"/>
      <c r="C185" s="303"/>
      <c r="D185" s="303"/>
      <c r="E185" s="303"/>
      <c r="F185" s="271">
        <f>+F182+F183+F184</f>
        <v>4990584396</v>
      </c>
      <c r="G185" s="272"/>
      <c r="H185" s="2"/>
    </row>
    <row r="186" spans="1:8" s="1" customFormat="1" x14ac:dyDescent="0.25">
      <c r="A186" s="304" t="s">
        <v>95</v>
      </c>
      <c r="B186" s="305"/>
      <c r="C186" s="273"/>
      <c r="D186" s="273"/>
      <c r="E186" s="273"/>
      <c r="F186" s="274"/>
      <c r="G186" s="275"/>
      <c r="H186" s="2"/>
    </row>
    <row r="187" spans="1:8" s="1" customFormat="1" ht="31.05" customHeight="1" x14ac:dyDescent="0.25">
      <c r="A187" s="293" t="s">
        <v>107</v>
      </c>
      <c r="B187" s="294"/>
      <c r="C187" s="294"/>
      <c r="D187" s="294"/>
      <c r="E187" s="294"/>
      <c r="F187" s="295"/>
      <c r="G187" s="94"/>
      <c r="H187" s="2"/>
    </row>
    <row r="188" spans="1:8" s="1" customFormat="1" ht="44.55" customHeight="1" x14ac:dyDescent="0.25">
      <c r="A188" s="293" t="s">
        <v>108</v>
      </c>
      <c r="B188" s="294"/>
      <c r="C188" s="294"/>
      <c r="D188" s="294"/>
      <c r="E188" s="294"/>
      <c r="F188" s="295"/>
      <c r="G188" s="94"/>
      <c r="H188" s="2"/>
    </row>
    <row r="189" spans="1:8" s="1" customFormat="1" ht="27.75" customHeight="1" x14ac:dyDescent="0.25">
      <c r="A189" s="293" t="s">
        <v>96</v>
      </c>
      <c r="B189" s="294"/>
      <c r="C189" s="294"/>
      <c r="D189" s="294"/>
      <c r="E189" s="294"/>
      <c r="F189" s="295"/>
      <c r="G189" s="276"/>
      <c r="H189" s="2"/>
    </row>
    <row r="190" spans="1:8" s="1" customFormat="1" ht="35.25" customHeight="1" x14ac:dyDescent="0.25">
      <c r="A190" s="293" t="s">
        <v>97</v>
      </c>
      <c r="B190" s="294"/>
      <c r="C190" s="294"/>
      <c r="D190" s="294"/>
      <c r="E190" s="294"/>
      <c r="F190" s="295"/>
      <c r="G190" s="276"/>
      <c r="H190" s="2"/>
    </row>
    <row r="191" spans="1:8" s="1" customFormat="1" ht="27" customHeight="1" x14ac:dyDescent="0.25">
      <c r="A191" s="293" t="s">
        <v>98</v>
      </c>
      <c r="B191" s="294"/>
      <c r="C191" s="294"/>
      <c r="D191" s="294"/>
      <c r="E191" s="294"/>
      <c r="F191" s="295"/>
      <c r="H191" s="2"/>
    </row>
    <row r="192" spans="1:8" s="1" customFormat="1" ht="18" customHeight="1" x14ac:dyDescent="0.25">
      <c r="A192" s="293" t="s">
        <v>109</v>
      </c>
      <c r="B192" s="294"/>
      <c r="C192" s="294"/>
      <c r="D192" s="294"/>
      <c r="E192" s="294"/>
      <c r="F192" s="295"/>
      <c r="H192" s="2"/>
    </row>
    <row r="193" spans="1:8" s="1" customFormat="1" ht="29.25" customHeight="1" x14ac:dyDescent="0.25">
      <c r="A193" s="293" t="s">
        <v>99</v>
      </c>
      <c r="B193" s="294"/>
      <c r="C193" s="294"/>
      <c r="D193" s="294"/>
      <c r="E193" s="294"/>
      <c r="F193" s="295"/>
      <c r="H193" s="2"/>
    </row>
    <row r="194" spans="1:8" s="1" customFormat="1" ht="31.5" customHeight="1" x14ac:dyDescent="0.25">
      <c r="A194" s="293" t="s">
        <v>100</v>
      </c>
      <c r="B194" s="294"/>
      <c r="C194" s="294"/>
      <c r="D194" s="294"/>
      <c r="E194" s="294"/>
      <c r="F194" s="295"/>
      <c r="H194" s="2"/>
    </row>
    <row r="195" spans="1:8" s="1" customFormat="1" ht="12.75" customHeight="1" x14ac:dyDescent="0.25">
      <c r="A195" s="293" t="s">
        <v>101</v>
      </c>
      <c r="B195" s="294"/>
      <c r="C195" s="294"/>
      <c r="D195" s="294"/>
      <c r="E195" s="294"/>
      <c r="F195" s="295"/>
      <c r="H195" s="2"/>
    </row>
    <row r="196" spans="1:8" s="1" customFormat="1" ht="38.25" customHeight="1" x14ac:dyDescent="0.25">
      <c r="A196" s="309" t="s">
        <v>102</v>
      </c>
      <c r="B196" s="310"/>
      <c r="C196" s="310"/>
      <c r="D196" s="310"/>
      <c r="E196" s="310"/>
      <c r="F196" s="311"/>
      <c r="H196" s="2"/>
    </row>
    <row r="197" spans="1:8" s="1" customFormat="1" ht="29.55" customHeight="1" x14ac:dyDescent="0.3">
      <c r="A197" s="309" t="s">
        <v>103</v>
      </c>
      <c r="B197" s="310"/>
      <c r="C197" s="310"/>
      <c r="D197" s="310"/>
      <c r="E197" s="310"/>
      <c r="F197" s="311"/>
      <c r="H197" s="2"/>
    </row>
    <row r="198" spans="1:8" s="1" customFormat="1" ht="35.549999999999997" customHeight="1" x14ac:dyDescent="0.25">
      <c r="A198" s="312" t="s">
        <v>110</v>
      </c>
      <c r="B198" s="313"/>
      <c r="C198" s="313"/>
      <c r="D198" s="313"/>
      <c r="E198" s="313"/>
      <c r="F198" s="314"/>
      <c r="H198" s="2"/>
    </row>
    <row r="199" spans="1:8" ht="76.95" customHeight="1" thickBot="1" x14ac:dyDescent="0.3">
      <c r="A199" s="306" t="s">
        <v>111</v>
      </c>
      <c r="B199" s="307"/>
      <c r="C199" s="307"/>
      <c r="D199" s="307"/>
      <c r="E199" s="307"/>
      <c r="F199" s="308"/>
    </row>
  </sheetData>
  <mergeCells count="30">
    <mergeCell ref="A199:F199"/>
    <mergeCell ref="A188:F188"/>
    <mergeCell ref="A189:F189"/>
    <mergeCell ref="A190:F190"/>
    <mergeCell ref="A191:F191"/>
    <mergeCell ref="A192:F192"/>
    <mergeCell ref="A193:F193"/>
    <mergeCell ref="A194:F194"/>
    <mergeCell ref="A195:F195"/>
    <mergeCell ref="A196:F196"/>
    <mergeCell ref="A197:F197"/>
    <mergeCell ref="A198:F198"/>
    <mergeCell ref="A187:F187"/>
    <mergeCell ref="A69:F69"/>
    <mergeCell ref="B120:E120"/>
    <mergeCell ref="B124:E124"/>
    <mergeCell ref="A125:F125"/>
    <mergeCell ref="B176:E176"/>
    <mergeCell ref="B180:E180"/>
    <mergeCell ref="B182:E182"/>
    <mergeCell ref="B183:E183"/>
    <mergeCell ref="B184:E184"/>
    <mergeCell ref="A185:E185"/>
    <mergeCell ref="A186:B186"/>
    <mergeCell ref="B68:E68"/>
    <mergeCell ref="A7:F7"/>
    <mergeCell ref="E9:F9"/>
    <mergeCell ref="A12:F12"/>
    <mergeCell ref="A13:F13"/>
    <mergeCell ref="B64:E64"/>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Sandra Liliana Baron Becerra</cp:lastModifiedBy>
  <dcterms:created xsi:type="dcterms:W3CDTF">2023-10-22T21:33:41Z</dcterms:created>
  <dcterms:modified xsi:type="dcterms:W3CDTF">2023-10-31T22:25:06Z</dcterms:modified>
</cp:coreProperties>
</file>