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3/PROVEEDORES/CO1.PCCNTR.4897038 ORGANIAGRO SAS- LOTE 2 AGROPECUARIO/DOCEAVOPAGO/recibidos/"/>
    </mc:Choice>
  </mc:AlternateContent>
  <xr:revisionPtr revIDLastSave="109" documentId="13_ncr:1_{3EF03750-3163-48DD-A9BA-CD5685058AA9}" xr6:coauthVersionLast="47" xr6:coauthVersionMax="47" xr10:uidLastSave="{ED78FBEE-42B7-4B11-B732-6CF46C465845}"/>
  <bookViews>
    <workbookView xWindow="-120" yWindow="-120" windowWidth="29040" windowHeight="15840" xr2:uid="{00000000-000D-0000-FFFF-FFFF00000000}"/>
  </bookViews>
  <sheets>
    <sheet name="Facturas + I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  <c r="D71" i="1"/>
  <c r="C71" i="1"/>
  <c r="D78" i="1"/>
  <c r="C78" i="1"/>
  <c r="E74" i="1"/>
  <c r="D74" i="1"/>
  <c r="C74" i="1"/>
  <c r="E73" i="1"/>
  <c r="E72" i="1"/>
  <c r="E68" i="1"/>
  <c r="EA26" i="1" l="1"/>
  <c r="EC26" i="1" s="1"/>
  <c r="EC25" i="1"/>
  <c r="EE25" i="1" s="1"/>
  <c r="EC24" i="1"/>
  <c r="EE24" i="1" s="1"/>
  <c r="EC23" i="1"/>
  <c r="EE23" i="1" s="1"/>
  <c r="EC22" i="1"/>
  <c r="EE22" i="1" s="1"/>
  <c r="EC21" i="1"/>
  <c r="EE21" i="1" s="1"/>
  <c r="EC20" i="1"/>
  <c r="EE20" i="1" s="1"/>
  <c r="EC19" i="1"/>
  <c r="EE19" i="1" s="1"/>
  <c r="EC18" i="1"/>
  <c r="EE18" i="1" s="1"/>
  <c r="EC17" i="1"/>
  <c r="EE17" i="1" s="1"/>
  <c r="EC16" i="1"/>
  <c r="EE16" i="1" s="1"/>
  <c r="EC15" i="1"/>
  <c r="EE15" i="1" s="1"/>
  <c r="EC14" i="1"/>
  <c r="EE14" i="1" s="1"/>
  <c r="EC13" i="1"/>
  <c r="EE13" i="1" s="1"/>
  <c r="EC12" i="1"/>
  <c r="EE12" i="1" s="1"/>
  <c r="EC11" i="1"/>
  <c r="EE11" i="1" s="1"/>
  <c r="EC10" i="1"/>
  <c r="EE10" i="1" s="1"/>
  <c r="EC9" i="1"/>
  <c r="EE9" i="1" s="1"/>
  <c r="EC8" i="1"/>
  <c r="EE8" i="1" s="1"/>
  <c r="EC7" i="1"/>
  <c r="EE7" i="1" s="1"/>
  <c r="EC6" i="1"/>
  <c r="EE6" i="1" s="1"/>
  <c r="EC5" i="1"/>
  <c r="EE5" i="1" s="1"/>
  <c r="DU26" i="1"/>
  <c r="DW26" i="1" s="1"/>
  <c r="DW25" i="1"/>
  <c r="DY25" i="1" s="1"/>
  <c r="DW24" i="1"/>
  <c r="DY24" i="1" s="1"/>
  <c r="DW23" i="1"/>
  <c r="DY23" i="1" s="1"/>
  <c r="DW22" i="1"/>
  <c r="DY22" i="1" s="1"/>
  <c r="DW21" i="1"/>
  <c r="DY21" i="1" s="1"/>
  <c r="DW20" i="1"/>
  <c r="DY20" i="1" s="1"/>
  <c r="DW19" i="1"/>
  <c r="DY19" i="1" s="1"/>
  <c r="DW18" i="1"/>
  <c r="DY18" i="1" s="1"/>
  <c r="DW17" i="1"/>
  <c r="DY17" i="1" s="1"/>
  <c r="DW16" i="1"/>
  <c r="DY16" i="1" s="1"/>
  <c r="DW15" i="1"/>
  <c r="DY15" i="1" s="1"/>
  <c r="DW14" i="1"/>
  <c r="DY14" i="1" s="1"/>
  <c r="DW13" i="1"/>
  <c r="DY13" i="1" s="1"/>
  <c r="DW12" i="1"/>
  <c r="DY12" i="1" s="1"/>
  <c r="DY11" i="1"/>
  <c r="DW11" i="1"/>
  <c r="DW10" i="1"/>
  <c r="DY10" i="1" s="1"/>
  <c r="DW9" i="1"/>
  <c r="DY9" i="1" s="1"/>
  <c r="DW8" i="1"/>
  <c r="DY8" i="1" s="1"/>
  <c r="DW7" i="1"/>
  <c r="DY7" i="1" s="1"/>
  <c r="DW6" i="1"/>
  <c r="DY6" i="1" s="1"/>
  <c r="DW5" i="1"/>
  <c r="DY5" i="1" s="1"/>
  <c r="DO26" i="1"/>
  <c r="DQ26" i="1" s="1"/>
  <c r="DQ25" i="1"/>
  <c r="DS25" i="1" s="1"/>
  <c r="DQ24" i="1"/>
  <c r="DS24" i="1" s="1"/>
  <c r="DQ23" i="1"/>
  <c r="DS23" i="1" s="1"/>
  <c r="DQ22" i="1"/>
  <c r="DS22" i="1" s="1"/>
  <c r="DQ21" i="1"/>
  <c r="DS21" i="1" s="1"/>
  <c r="DQ20" i="1"/>
  <c r="DS20" i="1" s="1"/>
  <c r="DS19" i="1"/>
  <c r="DQ19" i="1"/>
  <c r="DQ18" i="1"/>
  <c r="DS18" i="1" s="1"/>
  <c r="DQ17" i="1"/>
  <c r="DS17" i="1" s="1"/>
  <c r="DQ16" i="1"/>
  <c r="DS16" i="1" s="1"/>
  <c r="DQ15" i="1"/>
  <c r="DS15" i="1" s="1"/>
  <c r="DQ14" i="1"/>
  <c r="DS14" i="1" s="1"/>
  <c r="DQ13" i="1"/>
  <c r="DS13" i="1" s="1"/>
  <c r="DQ12" i="1"/>
  <c r="DS12" i="1" s="1"/>
  <c r="DQ11" i="1"/>
  <c r="DS11" i="1" s="1"/>
  <c r="DQ10" i="1"/>
  <c r="DS10" i="1" s="1"/>
  <c r="DQ9" i="1"/>
  <c r="DS9" i="1" s="1"/>
  <c r="DQ8" i="1"/>
  <c r="DS8" i="1" s="1"/>
  <c r="DQ7" i="1"/>
  <c r="DS7" i="1" s="1"/>
  <c r="DQ6" i="1"/>
  <c r="DS6" i="1" s="1"/>
  <c r="DQ5" i="1"/>
  <c r="DS5" i="1" s="1"/>
  <c r="DI26" i="1"/>
  <c r="DK26" i="1" s="1"/>
  <c r="DK25" i="1"/>
  <c r="DM25" i="1" s="1"/>
  <c r="DK24" i="1"/>
  <c r="DM24" i="1" s="1"/>
  <c r="DK23" i="1"/>
  <c r="DM23" i="1" s="1"/>
  <c r="DK22" i="1"/>
  <c r="DM22" i="1" s="1"/>
  <c r="DK21" i="1"/>
  <c r="DM21" i="1" s="1"/>
  <c r="DK20" i="1"/>
  <c r="DM20" i="1" s="1"/>
  <c r="DK19" i="1"/>
  <c r="DM19" i="1" s="1"/>
  <c r="DK18" i="1"/>
  <c r="DM18" i="1" s="1"/>
  <c r="DM17" i="1"/>
  <c r="DK17" i="1"/>
  <c r="DK16" i="1"/>
  <c r="DM16" i="1" s="1"/>
  <c r="DK15" i="1"/>
  <c r="DM15" i="1" s="1"/>
  <c r="DK14" i="1"/>
  <c r="DM14" i="1" s="1"/>
  <c r="DK13" i="1"/>
  <c r="DM13" i="1" s="1"/>
  <c r="DK12" i="1"/>
  <c r="DM12" i="1" s="1"/>
  <c r="DK11" i="1"/>
  <c r="DM11" i="1" s="1"/>
  <c r="DK10" i="1"/>
  <c r="DM10" i="1" s="1"/>
  <c r="DK9" i="1"/>
  <c r="DM9" i="1" s="1"/>
  <c r="DK8" i="1"/>
  <c r="DM8" i="1" s="1"/>
  <c r="DK7" i="1"/>
  <c r="DM7" i="1" s="1"/>
  <c r="DK6" i="1"/>
  <c r="DM6" i="1" s="1"/>
  <c r="DK5" i="1"/>
  <c r="DM5" i="1" s="1"/>
  <c r="E64" i="1"/>
  <c r="E65" i="1"/>
  <c r="E66" i="1"/>
  <c r="E67" i="1"/>
  <c r="DC26" i="1"/>
  <c r="DE26" i="1" s="1"/>
  <c r="DE25" i="1"/>
  <c r="DG25" i="1" s="1"/>
  <c r="DE24" i="1"/>
  <c r="DG24" i="1" s="1"/>
  <c r="DE23" i="1"/>
  <c r="DG23" i="1" s="1"/>
  <c r="DE22" i="1"/>
  <c r="DG22" i="1" s="1"/>
  <c r="DE21" i="1"/>
  <c r="DG21" i="1" s="1"/>
  <c r="DE20" i="1"/>
  <c r="DG20" i="1" s="1"/>
  <c r="DE19" i="1"/>
  <c r="DG19" i="1" s="1"/>
  <c r="DE18" i="1"/>
  <c r="DG18" i="1" s="1"/>
  <c r="DE17" i="1"/>
  <c r="DG17" i="1" s="1"/>
  <c r="DE16" i="1"/>
  <c r="DG16" i="1" s="1"/>
  <c r="DG15" i="1"/>
  <c r="DE15" i="1"/>
  <c r="DE14" i="1"/>
  <c r="DG14" i="1" s="1"/>
  <c r="DE13" i="1"/>
  <c r="DG13" i="1" s="1"/>
  <c r="DE12" i="1"/>
  <c r="DG12" i="1" s="1"/>
  <c r="DE11" i="1"/>
  <c r="DG11" i="1" s="1"/>
  <c r="DE10" i="1"/>
  <c r="DG10" i="1" s="1"/>
  <c r="DE9" i="1"/>
  <c r="DG9" i="1" s="1"/>
  <c r="DE8" i="1"/>
  <c r="DG8" i="1" s="1"/>
  <c r="DE7" i="1"/>
  <c r="DG7" i="1" s="1"/>
  <c r="DE6" i="1"/>
  <c r="DG6" i="1" s="1"/>
  <c r="DE5" i="1"/>
  <c r="DG5" i="1" s="1"/>
  <c r="CW26" i="1"/>
  <c r="CY26" i="1" s="1"/>
  <c r="CY25" i="1"/>
  <c r="DA25" i="1" s="1"/>
  <c r="CY24" i="1"/>
  <c r="DA24" i="1" s="1"/>
  <c r="CY23" i="1"/>
  <c r="DA23" i="1" s="1"/>
  <c r="CY22" i="1"/>
  <c r="DA22" i="1" s="1"/>
  <c r="CY21" i="1"/>
  <c r="DA21" i="1" s="1"/>
  <c r="CY20" i="1"/>
  <c r="DA20" i="1" s="1"/>
  <c r="CY19" i="1"/>
  <c r="DA19" i="1" s="1"/>
  <c r="CY18" i="1"/>
  <c r="DA18" i="1" s="1"/>
  <c r="CY17" i="1"/>
  <c r="DA17" i="1" s="1"/>
  <c r="CY16" i="1"/>
  <c r="DA16" i="1" s="1"/>
  <c r="CY15" i="1"/>
  <c r="DA15" i="1" s="1"/>
  <c r="CY14" i="1"/>
  <c r="DA14" i="1" s="1"/>
  <c r="CY13" i="1"/>
  <c r="DA13" i="1" s="1"/>
  <c r="CY12" i="1"/>
  <c r="DA12" i="1" s="1"/>
  <c r="CY11" i="1"/>
  <c r="DA11" i="1" s="1"/>
  <c r="CY10" i="1"/>
  <c r="DA10" i="1" s="1"/>
  <c r="CY9" i="1"/>
  <c r="DA9" i="1" s="1"/>
  <c r="CY8" i="1"/>
  <c r="DA8" i="1" s="1"/>
  <c r="CY7" i="1"/>
  <c r="DA7" i="1" s="1"/>
  <c r="CY6" i="1"/>
  <c r="DA6" i="1" s="1"/>
  <c r="CY5" i="1"/>
  <c r="DA5" i="1" s="1"/>
  <c r="CQ26" i="1"/>
  <c r="CS26" i="1" s="1"/>
  <c r="CS25" i="1"/>
  <c r="CU25" i="1" s="1"/>
  <c r="CS24" i="1"/>
  <c r="CU24" i="1" s="1"/>
  <c r="CS23" i="1"/>
  <c r="CU23" i="1" s="1"/>
  <c r="CS22" i="1"/>
  <c r="CU22" i="1" s="1"/>
  <c r="CS21" i="1"/>
  <c r="CU21" i="1" s="1"/>
  <c r="CS20" i="1"/>
  <c r="CU20" i="1" s="1"/>
  <c r="CU19" i="1"/>
  <c r="CS19" i="1"/>
  <c r="CS18" i="1"/>
  <c r="CU18" i="1" s="1"/>
  <c r="CS17" i="1"/>
  <c r="CU17" i="1" s="1"/>
  <c r="CS16" i="1"/>
  <c r="CU16" i="1" s="1"/>
  <c r="CS15" i="1"/>
  <c r="CU15" i="1" s="1"/>
  <c r="CS14" i="1"/>
  <c r="CU14" i="1" s="1"/>
  <c r="CS13" i="1"/>
  <c r="CU13" i="1" s="1"/>
  <c r="CS12" i="1"/>
  <c r="CU12" i="1" s="1"/>
  <c r="CS11" i="1"/>
  <c r="CU11" i="1" s="1"/>
  <c r="CS10" i="1"/>
  <c r="CU10" i="1" s="1"/>
  <c r="CS9" i="1"/>
  <c r="CU9" i="1" s="1"/>
  <c r="CS8" i="1"/>
  <c r="CU8" i="1" s="1"/>
  <c r="CS7" i="1"/>
  <c r="CU7" i="1" s="1"/>
  <c r="CS6" i="1"/>
  <c r="CU6" i="1" s="1"/>
  <c r="CS5" i="1"/>
  <c r="CU5" i="1" s="1"/>
  <c r="CK26" i="1"/>
  <c r="CM26" i="1" s="1"/>
  <c r="CM25" i="1"/>
  <c r="CO25" i="1" s="1"/>
  <c r="CM24" i="1"/>
  <c r="CO24" i="1" s="1"/>
  <c r="CM23" i="1"/>
  <c r="CO23" i="1" s="1"/>
  <c r="CM22" i="1"/>
  <c r="CO22" i="1" s="1"/>
  <c r="CM21" i="1"/>
  <c r="CO21" i="1" s="1"/>
  <c r="CM20" i="1"/>
  <c r="CO20" i="1" s="1"/>
  <c r="CO19" i="1"/>
  <c r="CM19" i="1"/>
  <c r="CM18" i="1"/>
  <c r="CO18" i="1" s="1"/>
  <c r="CM17" i="1"/>
  <c r="CO17" i="1" s="1"/>
  <c r="CM16" i="1"/>
  <c r="CO16" i="1" s="1"/>
  <c r="CM15" i="1"/>
  <c r="CO15" i="1" s="1"/>
  <c r="CM14" i="1"/>
  <c r="CO14" i="1" s="1"/>
  <c r="CM13" i="1"/>
  <c r="CO13" i="1" s="1"/>
  <c r="CM12" i="1"/>
  <c r="CO12" i="1" s="1"/>
  <c r="CM11" i="1"/>
  <c r="CO11" i="1" s="1"/>
  <c r="CM10" i="1"/>
  <c r="CO10" i="1" s="1"/>
  <c r="CM9" i="1"/>
  <c r="CO9" i="1" s="1"/>
  <c r="CM8" i="1"/>
  <c r="CO8" i="1" s="1"/>
  <c r="CM7" i="1"/>
  <c r="CO7" i="1" s="1"/>
  <c r="CM6" i="1"/>
  <c r="CO6" i="1" s="1"/>
  <c r="CM5" i="1"/>
  <c r="CO5" i="1" s="1"/>
  <c r="CE26" i="1"/>
  <c r="CG26" i="1" s="1"/>
  <c r="CI26" i="1" s="1"/>
  <c r="CG25" i="1"/>
  <c r="CI25" i="1" s="1"/>
  <c r="CG24" i="1"/>
  <c r="CI24" i="1" s="1"/>
  <c r="CG23" i="1"/>
  <c r="CI23" i="1" s="1"/>
  <c r="CG22" i="1"/>
  <c r="CI22" i="1" s="1"/>
  <c r="CG21" i="1"/>
  <c r="CI21" i="1" s="1"/>
  <c r="CG20" i="1"/>
  <c r="CI20" i="1" s="1"/>
  <c r="CG19" i="1"/>
  <c r="CI19" i="1" s="1"/>
  <c r="CG18" i="1"/>
  <c r="CI18" i="1" s="1"/>
  <c r="CG17" i="1"/>
  <c r="CI17" i="1" s="1"/>
  <c r="CG16" i="1"/>
  <c r="CI16" i="1" s="1"/>
  <c r="CG15" i="1"/>
  <c r="CI15" i="1" s="1"/>
  <c r="CG14" i="1"/>
  <c r="CI14" i="1" s="1"/>
  <c r="CI13" i="1"/>
  <c r="CG13" i="1"/>
  <c r="CG12" i="1"/>
  <c r="CI12" i="1" s="1"/>
  <c r="CG11" i="1"/>
  <c r="CI11" i="1" s="1"/>
  <c r="CG10" i="1"/>
  <c r="CI10" i="1" s="1"/>
  <c r="CG9" i="1"/>
  <c r="CI9" i="1" s="1"/>
  <c r="CG8" i="1"/>
  <c r="CI8" i="1" s="1"/>
  <c r="CG7" i="1"/>
  <c r="CI7" i="1" s="1"/>
  <c r="CG6" i="1"/>
  <c r="CI6" i="1" s="1"/>
  <c r="CG5" i="1"/>
  <c r="CI5" i="1" s="1"/>
  <c r="BY26" i="1"/>
  <c r="CA26" i="1" s="1"/>
  <c r="CA25" i="1"/>
  <c r="CC25" i="1" s="1"/>
  <c r="CA24" i="1"/>
  <c r="CC24" i="1" s="1"/>
  <c r="CA23" i="1"/>
  <c r="CC23" i="1" s="1"/>
  <c r="CA22" i="1"/>
  <c r="CC22" i="1" s="1"/>
  <c r="CC21" i="1"/>
  <c r="CA21" i="1"/>
  <c r="CA20" i="1"/>
  <c r="CC20" i="1" s="1"/>
  <c r="CA19" i="1"/>
  <c r="CC19" i="1" s="1"/>
  <c r="CA18" i="1"/>
  <c r="CC18" i="1" s="1"/>
  <c r="CA17" i="1"/>
  <c r="CC17" i="1" s="1"/>
  <c r="CA16" i="1"/>
  <c r="CC16" i="1" s="1"/>
  <c r="CA15" i="1"/>
  <c r="CC15" i="1" s="1"/>
  <c r="CA14" i="1"/>
  <c r="CC14" i="1" s="1"/>
  <c r="CA13" i="1"/>
  <c r="CC13" i="1" s="1"/>
  <c r="CA12" i="1"/>
  <c r="CC12" i="1" s="1"/>
  <c r="CA11" i="1"/>
  <c r="CC11" i="1" s="1"/>
  <c r="CA10" i="1"/>
  <c r="CC10" i="1" s="1"/>
  <c r="CA9" i="1"/>
  <c r="CC9" i="1" s="1"/>
  <c r="CA8" i="1"/>
  <c r="CC8" i="1" s="1"/>
  <c r="CA7" i="1"/>
  <c r="CC7" i="1" s="1"/>
  <c r="CA6" i="1"/>
  <c r="CC6" i="1" s="1"/>
  <c r="CA5" i="1"/>
  <c r="CC5" i="1" s="1"/>
  <c r="BS26" i="1"/>
  <c r="BU26" i="1" s="1"/>
  <c r="BW26" i="1" s="1"/>
  <c r="BU25" i="1"/>
  <c r="BW25" i="1" s="1"/>
  <c r="BU24" i="1"/>
  <c r="BW24" i="1" s="1"/>
  <c r="BU23" i="1"/>
  <c r="BW23" i="1" s="1"/>
  <c r="BU22" i="1"/>
  <c r="BW22" i="1" s="1"/>
  <c r="BU21" i="1"/>
  <c r="BW21" i="1" s="1"/>
  <c r="BU20" i="1"/>
  <c r="BW20" i="1" s="1"/>
  <c r="BU19" i="1"/>
  <c r="BW19" i="1" s="1"/>
  <c r="BU18" i="1"/>
  <c r="BW18" i="1" s="1"/>
  <c r="BU17" i="1"/>
  <c r="BW17" i="1" s="1"/>
  <c r="BU16" i="1"/>
  <c r="BW16" i="1" s="1"/>
  <c r="BU15" i="1"/>
  <c r="BW15" i="1" s="1"/>
  <c r="BU14" i="1"/>
  <c r="BW14" i="1" s="1"/>
  <c r="BU13" i="1"/>
  <c r="BW13" i="1" s="1"/>
  <c r="BU12" i="1"/>
  <c r="BW12" i="1" s="1"/>
  <c r="BU11" i="1"/>
  <c r="BW11" i="1" s="1"/>
  <c r="BU10" i="1"/>
  <c r="BW10" i="1" s="1"/>
  <c r="BU9" i="1"/>
  <c r="BW9" i="1" s="1"/>
  <c r="BU8" i="1"/>
  <c r="BW8" i="1" s="1"/>
  <c r="BU7" i="1"/>
  <c r="BW7" i="1" s="1"/>
  <c r="BU6" i="1"/>
  <c r="BW6" i="1" s="1"/>
  <c r="BU5" i="1"/>
  <c r="BW5" i="1" s="1"/>
  <c r="E56" i="1"/>
  <c r="E57" i="1"/>
  <c r="E58" i="1"/>
  <c r="E59" i="1"/>
  <c r="E60" i="1"/>
  <c r="E61" i="1"/>
  <c r="E62" i="1"/>
  <c r="E63" i="1"/>
  <c r="E48" i="1"/>
  <c r="E49" i="1"/>
  <c r="E50" i="1"/>
  <c r="E51" i="1"/>
  <c r="E52" i="1"/>
  <c r="E53" i="1"/>
  <c r="E54" i="1"/>
  <c r="E55" i="1"/>
  <c r="EE26" i="1" l="1"/>
  <c r="EE29" i="1" s="1"/>
  <c r="EC35" i="1" s="1"/>
  <c r="EC29" i="1"/>
  <c r="DY26" i="1"/>
  <c r="DY29" i="1" s="1"/>
  <c r="DW35" i="1" s="1"/>
  <c r="DW29" i="1"/>
  <c r="DS26" i="1"/>
  <c r="DS29" i="1" s="1"/>
  <c r="DQ35" i="1" s="1"/>
  <c r="DQ29" i="1"/>
  <c r="DM26" i="1"/>
  <c r="DM29" i="1" s="1"/>
  <c r="DK35" i="1" s="1"/>
  <c r="DK29" i="1"/>
  <c r="DG26" i="1"/>
  <c r="DG29" i="1" s="1"/>
  <c r="DE35" i="1" s="1"/>
  <c r="DE29" i="1"/>
  <c r="DA26" i="1"/>
  <c r="DA29" i="1" s="1"/>
  <c r="CY35" i="1" s="1"/>
  <c r="CY29" i="1"/>
  <c r="CU26" i="1"/>
  <c r="CU29" i="1" s="1"/>
  <c r="CS35" i="1" s="1"/>
  <c r="CS29" i="1"/>
  <c r="CO26" i="1"/>
  <c r="CO29" i="1" s="1"/>
  <c r="CM35" i="1" s="1"/>
  <c r="CM29" i="1"/>
  <c r="CI29" i="1"/>
  <c r="CG35" i="1" s="1"/>
  <c r="CG29" i="1"/>
  <c r="CC26" i="1"/>
  <c r="CC29" i="1" s="1"/>
  <c r="CA35" i="1" s="1"/>
  <c r="CA29" i="1"/>
  <c r="BW29" i="1"/>
  <c r="BU35" i="1" s="1"/>
  <c r="BU29" i="1"/>
  <c r="E47" i="1"/>
  <c r="EC38" i="1" l="1"/>
  <c r="EE31" i="1"/>
  <c r="EC31" i="1"/>
  <c r="EC34" i="1"/>
  <c r="EC36" i="1" s="1"/>
  <c r="DW38" i="1"/>
  <c r="DY31" i="1"/>
  <c r="DW34" i="1"/>
  <c r="DW36" i="1" s="1"/>
  <c r="DW31" i="1"/>
  <c r="DQ38" i="1"/>
  <c r="DS31" i="1"/>
  <c r="DQ34" i="1"/>
  <c r="DQ36" i="1" s="1"/>
  <c r="DQ31" i="1"/>
  <c r="DK38" i="1"/>
  <c r="DM31" i="1"/>
  <c r="DK31" i="1"/>
  <c r="DK34" i="1"/>
  <c r="DK36" i="1" s="1"/>
  <c r="DE38" i="1"/>
  <c r="DG31" i="1"/>
  <c r="DE31" i="1"/>
  <c r="DE34" i="1"/>
  <c r="DE36" i="1" s="1"/>
  <c r="CY38" i="1"/>
  <c r="DA31" i="1"/>
  <c r="CY34" i="1"/>
  <c r="CY36" i="1" s="1"/>
  <c r="CY31" i="1"/>
  <c r="CS38" i="1"/>
  <c r="CU31" i="1"/>
  <c r="CS31" i="1"/>
  <c r="CS34" i="1"/>
  <c r="CS36" i="1" s="1"/>
  <c r="CM38" i="1"/>
  <c r="CO31" i="1"/>
  <c r="CM31" i="1"/>
  <c r="CM34" i="1"/>
  <c r="CM36" i="1" s="1"/>
  <c r="CG38" i="1"/>
  <c r="CI31" i="1"/>
  <c r="CG31" i="1"/>
  <c r="CG34" i="1"/>
  <c r="CG36" i="1" s="1"/>
  <c r="CA38" i="1"/>
  <c r="CC31" i="1"/>
  <c r="CA34" i="1"/>
  <c r="CA36" i="1" s="1"/>
  <c r="CA31" i="1"/>
  <c r="BU38" i="1"/>
  <c r="BW31" i="1"/>
  <c r="BU31" i="1"/>
  <c r="BU34" i="1"/>
  <c r="BU36" i="1" s="1"/>
  <c r="BL26" i="1"/>
  <c r="BN26" i="1" s="1"/>
  <c r="BP26" i="1" s="1"/>
  <c r="BN25" i="1"/>
  <c r="BP25" i="1" s="1"/>
  <c r="BN24" i="1"/>
  <c r="BP24" i="1" s="1"/>
  <c r="BN23" i="1"/>
  <c r="BP23" i="1" s="1"/>
  <c r="BN22" i="1"/>
  <c r="BP22" i="1" s="1"/>
  <c r="BN21" i="1"/>
  <c r="BP21" i="1" s="1"/>
  <c r="BN20" i="1"/>
  <c r="BP20" i="1" s="1"/>
  <c r="BN19" i="1"/>
  <c r="BP19" i="1" s="1"/>
  <c r="BN18" i="1"/>
  <c r="BP18" i="1" s="1"/>
  <c r="BN17" i="1"/>
  <c r="BP17" i="1" s="1"/>
  <c r="BN16" i="1"/>
  <c r="BP16" i="1" s="1"/>
  <c r="BN15" i="1"/>
  <c r="BP15" i="1" s="1"/>
  <c r="BN14" i="1"/>
  <c r="BP14" i="1" s="1"/>
  <c r="BN13" i="1"/>
  <c r="BP13" i="1" s="1"/>
  <c r="BN12" i="1"/>
  <c r="BP12" i="1" s="1"/>
  <c r="BN11" i="1"/>
  <c r="BP11" i="1" s="1"/>
  <c r="BN10" i="1"/>
  <c r="BP10" i="1" s="1"/>
  <c r="BN9" i="1"/>
  <c r="BP9" i="1" s="1"/>
  <c r="BN8" i="1"/>
  <c r="BP8" i="1" s="1"/>
  <c r="BN7" i="1"/>
  <c r="BP7" i="1" s="1"/>
  <c r="BN6" i="1"/>
  <c r="BP6" i="1" s="1"/>
  <c r="BN5" i="1"/>
  <c r="BP5" i="1" s="1"/>
  <c r="BE26" i="1"/>
  <c r="BG26" i="1" s="1"/>
  <c r="BI26" i="1" s="1"/>
  <c r="BG25" i="1"/>
  <c r="BI25" i="1" s="1"/>
  <c r="BG24" i="1"/>
  <c r="BI24" i="1" s="1"/>
  <c r="BG23" i="1"/>
  <c r="BI23" i="1" s="1"/>
  <c r="BG22" i="1"/>
  <c r="BI22" i="1" s="1"/>
  <c r="BG21" i="1"/>
  <c r="BI21" i="1" s="1"/>
  <c r="BG20" i="1"/>
  <c r="BI20" i="1" s="1"/>
  <c r="BG19" i="1"/>
  <c r="BI19" i="1" s="1"/>
  <c r="BG18" i="1"/>
  <c r="BI18" i="1" s="1"/>
  <c r="BG17" i="1"/>
  <c r="BI17" i="1" s="1"/>
  <c r="BG16" i="1"/>
  <c r="BI16" i="1" s="1"/>
  <c r="BG15" i="1"/>
  <c r="BI15" i="1" s="1"/>
  <c r="BG14" i="1"/>
  <c r="BI14" i="1" s="1"/>
  <c r="BG13" i="1"/>
  <c r="BI13" i="1" s="1"/>
  <c r="BG12" i="1"/>
  <c r="BI12" i="1" s="1"/>
  <c r="BG11" i="1"/>
  <c r="BI11" i="1" s="1"/>
  <c r="BG10" i="1"/>
  <c r="BI10" i="1" s="1"/>
  <c r="BG9" i="1"/>
  <c r="BI9" i="1" s="1"/>
  <c r="BG8" i="1"/>
  <c r="BI8" i="1" s="1"/>
  <c r="BG7" i="1"/>
  <c r="BI7" i="1" s="1"/>
  <c r="BG6" i="1"/>
  <c r="BI6" i="1" s="1"/>
  <c r="BG5" i="1"/>
  <c r="BI5" i="1" s="1"/>
  <c r="AX26" i="1"/>
  <c r="AZ26" i="1" s="1"/>
  <c r="BB26" i="1" s="1"/>
  <c r="AZ25" i="1"/>
  <c r="BB25" i="1" s="1"/>
  <c r="AZ24" i="1"/>
  <c r="BB24" i="1" s="1"/>
  <c r="AZ23" i="1"/>
  <c r="BB23" i="1" s="1"/>
  <c r="AZ22" i="1"/>
  <c r="BB22" i="1" s="1"/>
  <c r="AZ21" i="1"/>
  <c r="BB21" i="1" s="1"/>
  <c r="AZ20" i="1"/>
  <c r="BB20" i="1" s="1"/>
  <c r="AZ19" i="1"/>
  <c r="BB19" i="1" s="1"/>
  <c r="AZ18" i="1"/>
  <c r="BB18" i="1" s="1"/>
  <c r="AZ17" i="1"/>
  <c r="BB17" i="1" s="1"/>
  <c r="AZ16" i="1"/>
  <c r="BB16" i="1" s="1"/>
  <c r="AZ15" i="1"/>
  <c r="BB15" i="1" s="1"/>
  <c r="AZ14" i="1"/>
  <c r="BB14" i="1" s="1"/>
  <c r="AZ13" i="1"/>
  <c r="BB13" i="1" s="1"/>
  <c r="AZ12" i="1"/>
  <c r="BB12" i="1" s="1"/>
  <c r="AZ11" i="1"/>
  <c r="BB11" i="1" s="1"/>
  <c r="AZ10" i="1"/>
  <c r="BB10" i="1" s="1"/>
  <c r="AZ9" i="1"/>
  <c r="BB9" i="1" s="1"/>
  <c r="AZ8" i="1"/>
  <c r="BB8" i="1" s="1"/>
  <c r="AZ7" i="1"/>
  <c r="BB7" i="1" s="1"/>
  <c r="AZ6" i="1"/>
  <c r="BB6" i="1" s="1"/>
  <c r="AZ5" i="1"/>
  <c r="BB5" i="1" s="1"/>
  <c r="AQ26" i="1"/>
  <c r="AS26" i="1" s="1"/>
  <c r="AU26" i="1" s="1"/>
  <c r="AS25" i="1"/>
  <c r="AU25" i="1" s="1"/>
  <c r="AS24" i="1"/>
  <c r="AU24" i="1" s="1"/>
  <c r="AS23" i="1"/>
  <c r="AU23" i="1" s="1"/>
  <c r="AS22" i="1"/>
  <c r="AU22" i="1" s="1"/>
  <c r="AS21" i="1"/>
  <c r="AU21" i="1" s="1"/>
  <c r="AS20" i="1"/>
  <c r="AU20" i="1" s="1"/>
  <c r="AS19" i="1"/>
  <c r="AU19" i="1" s="1"/>
  <c r="AS18" i="1"/>
  <c r="AU18" i="1" s="1"/>
  <c r="AS17" i="1"/>
  <c r="AU17" i="1" s="1"/>
  <c r="AS16" i="1"/>
  <c r="AU16" i="1" s="1"/>
  <c r="AS15" i="1"/>
  <c r="AU15" i="1" s="1"/>
  <c r="AS14" i="1"/>
  <c r="AU14" i="1" s="1"/>
  <c r="AS13" i="1"/>
  <c r="AU13" i="1" s="1"/>
  <c r="AS12" i="1"/>
  <c r="AU12" i="1" s="1"/>
  <c r="AS11" i="1"/>
  <c r="AU11" i="1" s="1"/>
  <c r="AS10" i="1"/>
  <c r="AU10" i="1" s="1"/>
  <c r="AS9" i="1"/>
  <c r="AU9" i="1" s="1"/>
  <c r="AS8" i="1"/>
  <c r="AU8" i="1" s="1"/>
  <c r="AS7" i="1"/>
  <c r="AU7" i="1" s="1"/>
  <c r="AS6" i="1"/>
  <c r="AU6" i="1" s="1"/>
  <c r="AS5" i="1"/>
  <c r="AU5" i="1" s="1"/>
  <c r="AJ26" i="1"/>
  <c r="AL26" i="1" s="1"/>
  <c r="AN26" i="1" s="1"/>
  <c r="AL25" i="1"/>
  <c r="AN25" i="1" s="1"/>
  <c r="AL24" i="1"/>
  <c r="AN24" i="1" s="1"/>
  <c r="AL23" i="1"/>
  <c r="AN23" i="1" s="1"/>
  <c r="AL22" i="1"/>
  <c r="AN22" i="1" s="1"/>
  <c r="AL21" i="1"/>
  <c r="AN21" i="1" s="1"/>
  <c r="AL20" i="1"/>
  <c r="AN20" i="1" s="1"/>
  <c r="AL19" i="1"/>
  <c r="AN19" i="1" s="1"/>
  <c r="AL18" i="1"/>
  <c r="AN18" i="1" s="1"/>
  <c r="AL17" i="1"/>
  <c r="AN17" i="1" s="1"/>
  <c r="AL16" i="1"/>
  <c r="AN16" i="1" s="1"/>
  <c r="AL15" i="1"/>
  <c r="AN15" i="1" s="1"/>
  <c r="AL14" i="1"/>
  <c r="AN14" i="1" s="1"/>
  <c r="AL13" i="1"/>
  <c r="AN13" i="1" s="1"/>
  <c r="AL12" i="1"/>
  <c r="AN12" i="1" s="1"/>
  <c r="AL11" i="1"/>
  <c r="AN11" i="1" s="1"/>
  <c r="AL10" i="1"/>
  <c r="AN10" i="1" s="1"/>
  <c r="AL9" i="1"/>
  <c r="AN9" i="1" s="1"/>
  <c r="AL8" i="1"/>
  <c r="AN8" i="1" s="1"/>
  <c r="AL7" i="1"/>
  <c r="AN7" i="1" s="1"/>
  <c r="AL6" i="1"/>
  <c r="AN6" i="1" s="1"/>
  <c r="AL5" i="1"/>
  <c r="AN5" i="1" s="1"/>
  <c r="AC26" i="1"/>
  <c r="AE26" i="1" s="1"/>
  <c r="AE25" i="1"/>
  <c r="AG25" i="1" s="1"/>
  <c r="AE24" i="1"/>
  <c r="AG24" i="1" s="1"/>
  <c r="AE23" i="1"/>
  <c r="AG23" i="1" s="1"/>
  <c r="AE22" i="1"/>
  <c r="AG22" i="1" s="1"/>
  <c r="AE21" i="1"/>
  <c r="AG21" i="1" s="1"/>
  <c r="AE20" i="1"/>
  <c r="AG20" i="1" s="1"/>
  <c r="AE19" i="1"/>
  <c r="AG19" i="1" s="1"/>
  <c r="AE18" i="1"/>
  <c r="AG18" i="1" s="1"/>
  <c r="AE17" i="1"/>
  <c r="AG17" i="1" s="1"/>
  <c r="AE16" i="1"/>
  <c r="AG16" i="1" s="1"/>
  <c r="AE15" i="1"/>
  <c r="AG15" i="1" s="1"/>
  <c r="AE14" i="1"/>
  <c r="AG14" i="1" s="1"/>
  <c r="AE13" i="1"/>
  <c r="AG13" i="1" s="1"/>
  <c r="AE12" i="1"/>
  <c r="AG12" i="1" s="1"/>
  <c r="AE11" i="1"/>
  <c r="AG11" i="1" s="1"/>
  <c r="AE10" i="1"/>
  <c r="AG10" i="1" s="1"/>
  <c r="AE9" i="1"/>
  <c r="AG9" i="1" s="1"/>
  <c r="AE8" i="1"/>
  <c r="AG8" i="1" s="1"/>
  <c r="AE7" i="1"/>
  <c r="AG7" i="1" s="1"/>
  <c r="AE6" i="1"/>
  <c r="AE5" i="1"/>
  <c r="AG5" i="1" s="1"/>
  <c r="V26" i="1"/>
  <c r="X26" i="1" s="1"/>
  <c r="Z26" i="1" s="1"/>
  <c r="X25" i="1"/>
  <c r="Z25" i="1" s="1"/>
  <c r="X24" i="1"/>
  <c r="Z24" i="1" s="1"/>
  <c r="X23" i="1"/>
  <c r="Z23" i="1" s="1"/>
  <c r="X22" i="1"/>
  <c r="Z22" i="1" s="1"/>
  <c r="X21" i="1"/>
  <c r="Z21" i="1" s="1"/>
  <c r="X20" i="1"/>
  <c r="Z20" i="1" s="1"/>
  <c r="X19" i="1"/>
  <c r="Z19" i="1" s="1"/>
  <c r="X18" i="1"/>
  <c r="Z18" i="1" s="1"/>
  <c r="X17" i="1"/>
  <c r="Z17" i="1" s="1"/>
  <c r="X16" i="1"/>
  <c r="Z16" i="1" s="1"/>
  <c r="X15" i="1"/>
  <c r="Z15" i="1" s="1"/>
  <c r="X14" i="1"/>
  <c r="Z14" i="1" s="1"/>
  <c r="X13" i="1"/>
  <c r="Z13" i="1" s="1"/>
  <c r="X12" i="1"/>
  <c r="Z12" i="1" s="1"/>
  <c r="X11" i="1"/>
  <c r="Z11" i="1" s="1"/>
  <c r="X10" i="1"/>
  <c r="Z10" i="1" s="1"/>
  <c r="X9" i="1"/>
  <c r="Z9" i="1" s="1"/>
  <c r="X8" i="1"/>
  <c r="Z8" i="1" s="1"/>
  <c r="X7" i="1"/>
  <c r="X6" i="1"/>
  <c r="Z6" i="1" s="1"/>
  <c r="X5" i="1"/>
  <c r="Z5" i="1" s="1"/>
  <c r="O26" i="1"/>
  <c r="Q26" i="1" s="1"/>
  <c r="S26" i="1" s="1"/>
  <c r="Q25" i="1"/>
  <c r="S25" i="1" s="1"/>
  <c r="Q24" i="1"/>
  <c r="S24" i="1" s="1"/>
  <c r="Q23" i="1"/>
  <c r="S23" i="1" s="1"/>
  <c r="Q22" i="1"/>
  <c r="S22" i="1" s="1"/>
  <c r="Q21" i="1"/>
  <c r="S21" i="1" s="1"/>
  <c r="Q20" i="1"/>
  <c r="S20" i="1" s="1"/>
  <c r="Q19" i="1"/>
  <c r="S19" i="1" s="1"/>
  <c r="Q18" i="1"/>
  <c r="S18" i="1" s="1"/>
  <c r="Q17" i="1"/>
  <c r="S17" i="1" s="1"/>
  <c r="Q16" i="1"/>
  <c r="S16" i="1" s="1"/>
  <c r="Q15" i="1"/>
  <c r="S15" i="1" s="1"/>
  <c r="Q14" i="1"/>
  <c r="S14" i="1" s="1"/>
  <c r="Q13" i="1"/>
  <c r="S13" i="1" s="1"/>
  <c r="Q12" i="1"/>
  <c r="S12" i="1" s="1"/>
  <c r="Q11" i="1"/>
  <c r="S11" i="1" s="1"/>
  <c r="Q10" i="1"/>
  <c r="S10" i="1" s="1"/>
  <c r="Q9" i="1"/>
  <c r="S9" i="1" s="1"/>
  <c r="Q8" i="1"/>
  <c r="S8" i="1" s="1"/>
  <c r="Q7" i="1"/>
  <c r="Q6" i="1"/>
  <c r="S6" i="1" s="1"/>
  <c r="Q5" i="1"/>
  <c r="S5" i="1" s="1"/>
  <c r="X29" i="1" l="1"/>
  <c r="Z31" i="1" s="1"/>
  <c r="Q29" i="1"/>
  <c r="Q34" i="1" s="1"/>
  <c r="BP29" i="1"/>
  <c r="BN35" i="1" s="1"/>
  <c r="BN29" i="1"/>
  <c r="BI29" i="1"/>
  <c r="BG35" i="1" s="1"/>
  <c r="BG29" i="1"/>
  <c r="AN29" i="1"/>
  <c r="AL35" i="1" s="1"/>
  <c r="BB29" i="1"/>
  <c r="AZ35" i="1" s="1"/>
  <c r="AZ29" i="1"/>
  <c r="AU29" i="1"/>
  <c r="AS35" i="1" s="1"/>
  <c r="AS29" i="1"/>
  <c r="AL29" i="1"/>
  <c r="AG26" i="1"/>
  <c r="AE29" i="1"/>
  <c r="Z7" i="1"/>
  <c r="Z29" i="1" s="1"/>
  <c r="X35" i="1" s="1"/>
  <c r="S7" i="1"/>
  <c r="C9" i="1"/>
  <c r="E9" i="1" s="1"/>
  <c r="C10" i="1"/>
  <c r="E10" i="1" s="1"/>
  <c r="C11" i="1"/>
  <c r="E11" i="1" s="1"/>
  <c r="C6" i="1"/>
  <c r="S31" i="1" l="1"/>
  <c r="S29" i="1"/>
  <c r="Q35" i="1" s="1"/>
  <c r="Q36" i="1" s="1"/>
  <c r="AG29" i="1"/>
  <c r="AE35" i="1" s="1"/>
  <c r="BN34" i="1"/>
  <c r="BN36" i="1" s="1"/>
  <c r="BP31" i="1"/>
  <c r="BN31" i="1"/>
  <c r="BN38" i="1"/>
  <c r="BG34" i="1"/>
  <c r="BG36" i="1" s="1"/>
  <c r="BI31" i="1"/>
  <c r="BG31" i="1"/>
  <c r="BG38" i="1"/>
  <c r="X38" i="1"/>
  <c r="X34" i="1"/>
  <c r="X36" i="1" s="1"/>
  <c r="AZ34" i="1"/>
  <c r="AZ36" i="1" s="1"/>
  <c r="BB31" i="1"/>
  <c r="AZ31" i="1"/>
  <c r="AZ38" i="1"/>
  <c r="AS34" i="1"/>
  <c r="AS36" i="1" s="1"/>
  <c r="AU31" i="1"/>
  <c r="AS31" i="1"/>
  <c r="AS38" i="1"/>
  <c r="AL38" i="1"/>
  <c r="AL34" i="1"/>
  <c r="AL36" i="1" s="1"/>
  <c r="AN31" i="1"/>
  <c r="AL31" i="1"/>
  <c r="AE38" i="1"/>
  <c r="AG31" i="1"/>
  <c r="AE34" i="1"/>
  <c r="X31" i="1"/>
  <c r="Q38" i="1"/>
  <c r="AE31" i="1" l="1"/>
  <c r="Q31" i="1"/>
  <c r="AE36" i="1"/>
  <c r="E71" i="1" l="1"/>
  <c r="C8" i="1" l="1"/>
  <c r="E8" i="1" s="1"/>
  <c r="C12" i="1"/>
  <c r="E12" i="1" s="1"/>
  <c r="C13" i="1"/>
  <c r="E13" i="1" s="1"/>
  <c r="C14" i="1"/>
  <c r="E14" i="1" s="1"/>
  <c r="C15" i="1"/>
  <c r="E15" i="1" s="1"/>
  <c r="C16" i="1"/>
  <c r="E16" i="1" s="1"/>
  <c r="C17" i="1"/>
  <c r="E17" i="1" s="1"/>
  <c r="C18" i="1"/>
  <c r="E18" i="1" s="1"/>
  <c r="C19" i="1"/>
  <c r="E19" i="1" s="1"/>
  <c r="C20" i="1"/>
  <c r="E20" i="1" s="1"/>
  <c r="C21" i="1"/>
  <c r="E21" i="1" s="1"/>
  <c r="C22" i="1"/>
  <c r="E22" i="1" s="1"/>
  <c r="C23" i="1"/>
  <c r="E23" i="1" s="1"/>
  <c r="J20" i="1"/>
  <c r="L20" i="1" s="1"/>
  <c r="J21" i="1"/>
  <c r="L21" i="1" s="1"/>
  <c r="J22" i="1"/>
  <c r="L22" i="1" s="1"/>
  <c r="J23" i="1"/>
  <c r="L23" i="1" s="1"/>
  <c r="J8" i="1" l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4" i="1"/>
  <c r="J25" i="1"/>
  <c r="A26" i="1" l="1"/>
  <c r="C26" i="1" s="1"/>
  <c r="E26" i="1" s="1"/>
  <c r="C25" i="1"/>
  <c r="E25" i="1" s="1"/>
  <c r="C24" i="1"/>
  <c r="E24" i="1" s="1"/>
  <c r="C7" i="1"/>
  <c r="C5" i="1"/>
  <c r="H26" i="1"/>
  <c r="J26" i="1" s="1"/>
  <c r="C29" i="1" l="1"/>
  <c r="E31" i="1" s="1"/>
  <c r="E6" i="1"/>
  <c r="E7" i="1"/>
  <c r="E5" i="1"/>
  <c r="L26" i="1"/>
  <c r="E29" i="1" l="1"/>
  <c r="C31" i="1" s="1"/>
  <c r="C34" i="1"/>
  <c r="C38" i="1"/>
  <c r="C35" i="1" l="1"/>
  <c r="C36" i="1" s="1"/>
  <c r="J6" i="1"/>
  <c r="L6" i="1" s="1"/>
  <c r="J7" i="1"/>
  <c r="L7" i="1" s="1"/>
  <c r="J5" i="1"/>
  <c r="L5" i="1" l="1"/>
  <c r="L24" i="1"/>
  <c r="L25" i="1"/>
  <c r="J29" i="1"/>
  <c r="J34" i="1" l="1"/>
  <c r="J38" i="1"/>
  <c r="L29" i="1"/>
  <c r="L31" i="1"/>
  <c r="J35" i="1" l="1"/>
  <c r="J36" i="1" s="1"/>
  <c r="J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Yeison Fabian Romero Tamayo</author>
  </authors>
  <commentList>
    <comment ref="E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S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Z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AG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AN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AU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BB1" authorId="0" shapeId="0" xr:uid="{B007BD11-3FD5-42C5-A80E-2E85780C5F12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BI1" authorId="0" shapeId="0" xr:uid="{B92AF5B4-8CFA-4DDA-97A2-8914134B0828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BP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BW1" authorId="0" shapeId="0" xr:uid="{EECEBBE4-22B6-4D37-989D-4F8FD6807233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CC1" authorId="0" shapeId="0" xr:uid="{BEAD273D-2F13-49D0-93B4-20C00F81A547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CI1" authorId="0" shapeId="0" xr:uid="{776D5DD3-5358-4456-B37B-C70879378E2D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CO1" authorId="0" shapeId="0" xr:uid="{890DBC4F-E934-469B-88DD-3760808BAB54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CU1" authorId="0" shapeId="0" xr:uid="{D1A7B8A6-832C-49C0-8946-8386E8A8ECDC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DA1" authorId="0" shapeId="0" xr:uid="{D20AF114-FEDB-4798-8022-0E8A1DBE30FA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PEDIDO</t>
        </r>
      </text>
    </comment>
    <comment ref="C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J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Q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X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AE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AL2" authorId="0" shapeId="0" xr:uid="{FC7F6FCE-18F6-45F9-A21D-AE02987B1411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AS2" authorId="0" shapeId="0" xr:uid="{C33965EC-60B5-4498-B8CC-A3AA3C7D72D4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AZ2" authorId="0" shapeId="0" xr:uid="{ACC806F6-1563-4AA3-B8E6-1DE11CEACD6D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BG2" authorId="0" shapeId="0" xr:uid="{7DA9D160-7342-4AB1-B90E-3BAA4CA1E711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BN2" authorId="0" shapeId="0" xr:uid="{95137B5F-1D07-4BC2-B702-DBCD22BE31BC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BU2" authorId="0" shapeId="0" xr:uid="{63B2307A-B120-4829-9C1E-CE509EF6B2D7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CA2" authorId="0" shapeId="0" xr:uid="{0C27C541-1BA3-4CF6-AD48-B71512630B7E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CG2" authorId="0" shapeId="0" xr:uid="{E7BCDF4E-CF17-4B51-B511-28770E54469E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CM2" authorId="0" shapeId="0" xr:uid="{BD8B85D7-7379-4432-A082-61477068BCA6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CS2" authorId="0" shapeId="0" xr:uid="{0C4BF51F-C9B2-4A47-8FA6-6DEA7DB6475D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CY2" authorId="0" shapeId="0" xr:uid="{90FBDD94-5CA4-4E85-9CD1-D7F8B00D4F0D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DE2" authorId="0" shapeId="0" xr:uid="{C201DCAF-E3F9-454E-ACA8-4393C1ED4E37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DK2" authorId="0" shapeId="0" xr:uid="{6E284749-52C2-4560-A174-27EFF6D7B560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DQ2" authorId="0" shapeId="0" xr:uid="{D74AECAB-9CE0-4FA2-B113-6B9663C2AAE2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DW2" authorId="0" shapeId="0" xr:uid="{1FD77866-DB59-46A7-A9A4-32678ECF6552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EC2" authorId="0" shapeId="0" xr:uid="{55A34F8A-E5D8-4135-B662-0C6163C434B9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  <comment ref="EJ2" authorId="0" shapeId="0" xr:uid="{02CE97A4-34BD-4179-B6B4-DCB6580DBE5B}">
      <text>
        <r>
          <rPr>
            <b/>
            <sz val="9"/>
            <color indexed="81"/>
            <rFont val="Tahoma"/>
            <family val="2"/>
          </rPr>
          <t>Yeison Fabian Romero Tamayo:</t>
        </r>
        <r>
          <rPr>
            <sz val="9"/>
            <color indexed="81"/>
            <rFont val="Tahoma"/>
            <family val="2"/>
          </rPr>
          <t xml:space="preserve">
indicar numero de la factura </t>
        </r>
      </text>
    </comment>
  </commentList>
</comments>
</file>

<file path=xl/sharedStrings.xml><?xml version="1.0" encoding="utf-8"?>
<sst xmlns="http://schemas.openxmlformats.org/spreadsheetml/2006/main" count="408" uniqueCount="83">
  <si>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</si>
  <si>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</si>
  <si>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</si>
  <si>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</si>
  <si>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</si>
  <si>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</si>
  <si>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</si>
  <si>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</si>
  <si>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 xml:space="preserve">Numero de Factura </t>
  </si>
  <si>
    <t xml:space="preserve">Proveedor </t>
  </si>
  <si>
    <t>Subtotal General</t>
  </si>
  <si>
    <t xml:space="preserve">IVA General </t>
  </si>
  <si>
    <t xml:space="preserve">Total General </t>
  </si>
  <si>
    <t>Base Retención</t>
  </si>
  <si>
    <t>TOTALES</t>
  </si>
  <si>
    <t>FACTURA</t>
  </si>
  <si>
    <t xml:space="preserve">SUBTOTAL </t>
  </si>
  <si>
    <t xml:space="preserve">IVA </t>
  </si>
  <si>
    <t>TOTAL</t>
  </si>
  <si>
    <t>organiagro</t>
  </si>
  <si>
    <t>OR276</t>
  </si>
  <si>
    <t>PEDIDO 475</t>
  </si>
  <si>
    <t>OR278</t>
  </si>
  <si>
    <t>OR279</t>
  </si>
  <si>
    <t>PEDIDO 537</t>
  </si>
  <si>
    <t>OR280</t>
  </si>
  <si>
    <t>OR281</t>
  </si>
  <si>
    <t>PEDIDO 496</t>
  </si>
  <si>
    <t>PEDIDO 495</t>
  </si>
  <si>
    <t>OR 281</t>
  </si>
  <si>
    <t>OR282</t>
  </si>
  <si>
    <t>OR 282</t>
  </si>
  <si>
    <t>PEDIDO 514</t>
  </si>
  <si>
    <t>OR283</t>
  </si>
  <si>
    <t>OR 283</t>
  </si>
  <si>
    <t>PEDIDO515</t>
  </si>
  <si>
    <t>OR284</t>
  </si>
  <si>
    <t>OR 284</t>
  </si>
  <si>
    <t>PEDIDO516</t>
  </si>
  <si>
    <t>OR285</t>
  </si>
  <si>
    <t>OR 285</t>
  </si>
  <si>
    <t>PEDIDO422</t>
  </si>
  <si>
    <t>OR286</t>
  </si>
  <si>
    <t>OR 286</t>
  </si>
  <si>
    <t>PEDIDO 583</t>
  </si>
  <si>
    <t>OR287</t>
  </si>
  <si>
    <t>PEDIDO 593</t>
  </si>
  <si>
    <t>OR 287</t>
  </si>
  <si>
    <t>OR288</t>
  </si>
  <si>
    <t>OR 288</t>
  </si>
  <si>
    <t>PEDIDO 586</t>
  </si>
  <si>
    <t>OR289</t>
  </si>
  <si>
    <t>PEDIDO 600</t>
  </si>
  <si>
    <t>OR 289</t>
  </si>
  <si>
    <t>OR290</t>
  </si>
  <si>
    <t>OR 290</t>
  </si>
  <si>
    <t>PEDIDO 428</t>
  </si>
  <si>
    <t>OR291</t>
  </si>
  <si>
    <t>PEDIDO 394</t>
  </si>
  <si>
    <t>OR 291</t>
  </si>
  <si>
    <t>OR292</t>
  </si>
  <si>
    <t>OR 292</t>
  </si>
  <si>
    <t>PEDIDO 601</t>
  </si>
  <si>
    <t>OR293</t>
  </si>
  <si>
    <t>OR 293</t>
  </si>
  <si>
    <t>PEDIDO 596</t>
  </si>
  <si>
    <t>OR294</t>
  </si>
  <si>
    <t>OR 294</t>
  </si>
  <si>
    <t>PEDIDO 595</t>
  </si>
  <si>
    <t>OR295</t>
  </si>
  <si>
    <t>PEDIDO 546</t>
  </si>
  <si>
    <t>PEDIDO 545</t>
  </si>
  <si>
    <t>OR 296</t>
  </si>
  <si>
    <t>OR296</t>
  </si>
  <si>
    <t>OR297</t>
  </si>
  <si>
    <t>OR 297</t>
  </si>
  <si>
    <t>PEDIDO 611</t>
  </si>
  <si>
    <t>OR246</t>
  </si>
  <si>
    <t>OR298</t>
  </si>
  <si>
    <t>NCE30</t>
  </si>
  <si>
    <t>NCE32</t>
  </si>
  <si>
    <t>OR 298</t>
  </si>
  <si>
    <t>TOTAL A PAGAR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</si>
</sst>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3" fillId="0" borderId="1" xfId="1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5" fontId="2" fillId="3" borderId="1" xfId="1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1" applyFont="1" applyFill="1" applyBorder="1" applyAlignment="1">
      <alignment vertical="center"/>
    </xf>
    <xf numFmtId="164" fontId="0" fillId="3" borderId="1" xfId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3" borderId="1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0" fillId="4" borderId="1" xfId="0" applyFill="1" applyBorder="1" applyAlignment="1">
      <alignment vertical="center"/>
    </xf>
    <xf numFmtId="164" fontId="0" fillId="4" borderId="1" xfId="1" applyFont="1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164" fontId="3" fillId="4" borderId="1" xfId="1" applyFont="1" applyFill="1" applyBorder="1" applyAlignment="1">
      <alignment vertical="center"/>
    </xf>
    <xf numFmtId="164" fontId="0" fillId="0" borderId="0" xfId="1" applyFont="1" applyAlignment="1">
      <alignment vertical="center"/>
    </xf>
    <xf numFmtId="165" fontId="3" fillId="0" borderId="0" xfId="1" applyNumberFormat="1" applyFont="1" applyAlignment="1">
      <alignment vertical="center"/>
    </xf>
    <xf numFmtId="165" fontId="0" fillId="0" borderId="0" xfId="1" applyNumberFormat="1" applyFont="1" applyFill="1" applyAlignment="1">
      <alignment vertical="center"/>
    </xf>
    <xf numFmtId="0" fontId="0" fillId="4" borderId="0" xfId="0" applyFill="1" applyAlignment="1">
      <alignment vertical="center"/>
    </xf>
    <xf numFmtId="9" fontId="3" fillId="4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44" fontId="0" fillId="4" borderId="1" xfId="0" applyNumberForma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79"/>
  <sheetViews>
    <sheetView tabSelected="1" topLeftCell="A36" zoomScale="70" zoomScaleNormal="70" workbookViewId="0">
      <selection activeCell="H61" sqref="H61"/>
    </sheetView>
  </sheetViews>
  <sheetFormatPr baseColWidth="10" defaultColWidth="11.42578125" defaultRowHeight="15" x14ac:dyDescent="0.25"/>
  <cols>
    <col min="1" max="1" width="10.140625" style="2" bestFit="1" customWidth="1"/>
    <col min="2" max="2" width="20.42578125" style="2" bestFit="1" customWidth="1"/>
    <col min="3" max="3" width="22" style="2" customWidth="1"/>
    <col min="4" max="4" width="24.7109375" style="2" customWidth="1"/>
    <col min="5" max="5" width="22" style="2" customWidth="1"/>
    <col min="6" max="6" width="9" style="2" customWidth="1"/>
    <col min="7" max="7" width="19.140625" style="2" bestFit="1" customWidth="1"/>
    <col min="8" max="8" width="18.7109375" style="2" bestFit="1" customWidth="1"/>
    <col min="9" max="9" width="24.7109375" style="3" customWidth="1"/>
    <col min="10" max="10" width="18.28515625" style="4" customWidth="1"/>
    <col min="11" max="11" width="22.7109375" style="5" customWidth="1"/>
    <col min="12" max="12" width="16.42578125" style="4" customWidth="1"/>
    <col min="13" max="13" width="11.5703125" style="2" customWidth="1"/>
    <col min="16" max="16" width="23" customWidth="1"/>
    <col min="17" max="17" width="20.7109375" customWidth="1"/>
    <col min="18" max="18" width="21.140625" customWidth="1"/>
    <col min="19" max="19" width="17.28515625" style="2" customWidth="1"/>
    <col min="20" max="22" width="11.42578125" style="2"/>
    <col min="23" max="23" width="23.28515625" style="2" customWidth="1"/>
    <col min="24" max="24" width="18.7109375" style="2" customWidth="1"/>
    <col min="25" max="25" width="20.7109375" style="2" customWidth="1"/>
    <col min="26" max="26" width="17.42578125" style="2" customWidth="1"/>
    <col min="27" max="29" width="11.42578125" style="2"/>
    <col min="30" max="30" width="22.85546875" style="2" customWidth="1"/>
    <col min="31" max="31" width="18.5703125" style="2" customWidth="1"/>
    <col min="32" max="32" width="20.7109375" style="2" customWidth="1"/>
    <col min="33" max="33" width="19.28515625" style="2" customWidth="1"/>
    <col min="34" max="36" width="11.42578125" style="2"/>
    <col min="37" max="37" width="22.85546875" style="2" customWidth="1"/>
    <col min="38" max="38" width="17.42578125" style="2" customWidth="1"/>
    <col min="39" max="39" width="18.140625" style="2" customWidth="1"/>
    <col min="40" max="40" width="19.28515625" style="2" customWidth="1"/>
    <col min="41" max="43" width="11.42578125" style="2"/>
    <col min="44" max="44" width="23.28515625" style="2" customWidth="1"/>
    <col min="45" max="45" width="19.5703125" style="2" customWidth="1"/>
    <col min="46" max="47" width="20.28515625" style="2" customWidth="1"/>
    <col min="48" max="50" width="11.42578125" style="2"/>
    <col min="51" max="51" width="22.7109375" style="2" customWidth="1"/>
    <col min="52" max="52" width="20.7109375" style="2" customWidth="1"/>
    <col min="53" max="53" width="18.7109375" style="2" customWidth="1"/>
    <col min="54" max="54" width="19.140625" style="2" customWidth="1"/>
    <col min="55" max="57" width="11.42578125" style="2"/>
    <col min="58" max="58" width="23.28515625" style="2" customWidth="1"/>
    <col min="59" max="59" width="20.28515625" style="2" customWidth="1"/>
    <col min="60" max="60" width="20" style="2" customWidth="1"/>
    <col min="61" max="61" width="19.5703125" style="2" customWidth="1"/>
    <col min="62" max="64" width="11.42578125" style="2"/>
    <col min="65" max="65" width="23.28515625" style="2" customWidth="1"/>
    <col min="66" max="67" width="19.28515625" style="2" customWidth="1"/>
    <col min="68" max="68" width="21.7109375" style="2" customWidth="1"/>
    <col min="69" max="70" width="11.42578125" style="2"/>
    <col min="71" max="71" width="15.85546875" style="2" customWidth="1"/>
    <col min="72" max="72" width="21" style="2" customWidth="1"/>
    <col min="73" max="73" width="17.140625" style="2" customWidth="1"/>
    <col min="74" max="74" width="11.42578125" style="2"/>
    <col min="75" max="75" width="19" style="2" customWidth="1"/>
    <col min="76" max="77" width="11.42578125" style="2"/>
    <col min="78" max="78" width="19.140625" style="2" customWidth="1"/>
    <col min="79" max="79" width="21.42578125" style="2" customWidth="1"/>
    <col min="80" max="80" width="17.7109375" style="2" customWidth="1"/>
    <col min="81" max="81" width="19.5703125" style="2" customWidth="1"/>
    <col min="82" max="83" width="11.42578125" style="2"/>
    <col min="84" max="84" width="18.140625" style="2" customWidth="1"/>
    <col min="85" max="85" width="18.7109375" style="2" customWidth="1"/>
    <col min="86" max="86" width="11.42578125" style="2"/>
    <col min="87" max="87" width="23" style="2" customWidth="1"/>
    <col min="88" max="89" width="11.42578125" style="2"/>
    <col min="90" max="90" width="16.7109375" style="2" customWidth="1"/>
    <col min="91" max="91" width="20.140625" style="2" customWidth="1"/>
    <col min="92" max="92" width="11.42578125" style="2"/>
    <col min="93" max="93" width="15.5703125" style="2" customWidth="1"/>
    <col min="94" max="95" width="11.42578125" style="2"/>
    <col min="96" max="96" width="16.7109375" style="2" customWidth="1"/>
    <col min="97" max="97" width="22.42578125" style="2" customWidth="1"/>
    <col min="98" max="98" width="11.42578125" style="2"/>
    <col min="99" max="99" width="18.42578125" style="2" customWidth="1"/>
    <col min="100" max="101" width="11.42578125" style="2"/>
    <col min="102" max="102" width="21" style="2" customWidth="1"/>
    <col min="103" max="103" width="21.42578125" style="2" customWidth="1"/>
    <col min="104" max="104" width="11.42578125" style="2"/>
    <col min="105" max="105" width="19.140625" style="2" customWidth="1"/>
    <col min="106" max="106" width="11.42578125" style="2"/>
    <col min="107" max="107" width="11.28515625" style="2" customWidth="1"/>
    <col min="108" max="108" width="20" style="2" customWidth="1"/>
    <col min="109" max="109" width="17.5703125" style="2" customWidth="1"/>
    <col min="110" max="110" width="11.42578125" style="2"/>
    <col min="111" max="111" width="15.7109375" style="2" customWidth="1"/>
    <col min="112" max="113" width="11.42578125" style="2"/>
    <col min="114" max="114" width="17.28515625" style="2" customWidth="1"/>
    <col min="115" max="115" width="17.140625" style="2" customWidth="1"/>
    <col min="116" max="116" width="11.42578125" style="2"/>
    <col min="117" max="117" width="16.5703125" style="2" customWidth="1"/>
    <col min="118" max="119" width="11.42578125" style="2"/>
    <col min="120" max="120" width="16.140625" style="2" customWidth="1"/>
    <col min="121" max="121" width="17.5703125" style="2" customWidth="1"/>
    <col min="122" max="122" width="11.42578125" style="2"/>
    <col min="123" max="123" width="18.42578125" style="2" customWidth="1"/>
    <col min="124" max="125" width="11.42578125" style="2"/>
    <col min="126" max="126" width="20.85546875" style="2" customWidth="1"/>
    <col min="127" max="127" width="16.28515625" style="2" customWidth="1"/>
    <col min="128" max="128" width="11.42578125" style="2"/>
    <col min="129" max="129" width="14.140625" style="2" customWidth="1"/>
    <col min="130" max="131" width="11.42578125" style="2"/>
    <col min="132" max="132" width="16.140625" style="2" customWidth="1"/>
    <col min="133" max="133" width="18.42578125" style="2" customWidth="1"/>
    <col min="134" max="134" width="11.42578125" style="2"/>
    <col min="135" max="135" width="17" style="2" customWidth="1"/>
    <col min="136" max="16384" width="11.42578125" style="2"/>
  </cols>
  <sheetData>
    <row r="1" spans="1:140" x14ac:dyDescent="0.25">
      <c r="B1" s="3"/>
      <c r="C1" s="4"/>
      <c r="D1" s="5"/>
      <c r="E1" s="34" t="s">
        <v>21</v>
      </c>
      <c r="L1" s="34"/>
      <c r="O1" s="2"/>
      <c r="P1" s="3"/>
      <c r="Q1" s="4"/>
      <c r="R1" s="5"/>
      <c r="S1" s="34" t="s">
        <v>24</v>
      </c>
      <c r="W1" s="3"/>
      <c r="X1" s="4"/>
      <c r="Y1" s="5"/>
      <c r="Z1" s="34" t="s">
        <v>28</v>
      </c>
      <c r="AD1" s="3"/>
      <c r="AE1" s="4"/>
      <c r="AF1" s="5"/>
      <c r="AG1" s="34" t="s">
        <v>27</v>
      </c>
      <c r="AK1" s="3"/>
      <c r="AL1" s="4"/>
      <c r="AM1" s="5"/>
      <c r="AN1" s="34" t="s">
        <v>32</v>
      </c>
      <c r="AR1" s="3"/>
      <c r="AS1" s="4"/>
      <c r="AT1" s="5"/>
      <c r="AU1" s="34" t="s">
        <v>35</v>
      </c>
      <c r="AY1" s="3"/>
      <c r="AZ1" s="4"/>
      <c r="BA1" s="5"/>
      <c r="BB1" s="34" t="s">
        <v>38</v>
      </c>
      <c r="BF1" s="3"/>
      <c r="BG1" s="4"/>
      <c r="BH1" s="5"/>
      <c r="BI1" s="34" t="s">
        <v>41</v>
      </c>
      <c r="BM1" s="3"/>
      <c r="BN1" s="4"/>
      <c r="BO1" s="5"/>
      <c r="BP1" s="34" t="s">
        <v>44</v>
      </c>
      <c r="BT1" s="3"/>
      <c r="BU1" s="4"/>
      <c r="BV1" s="5"/>
      <c r="BW1" s="34" t="s">
        <v>46</v>
      </c>
      <c r="BZ1" s="3"/>
      <c r="CA1" s="4"/>
      <c r="CB1" s="5"/>
      <c r="CC1" s="34" t="s">
        <v>50</v>
      </c>
      <c r="CF1" s="3"/>
      <c r="CG1" s="4"/>
      <c r="CH1" s="5"/>
      <c r="CI1" s="34" t="s">
        <v>52</v>
      </c>
      <c r="CL1" s="3"/>
      <c r="CM1" s="4"/>
      <c r="CN1" s="5"/>
      <c r="CO1" s="34" t="s">
        <v>56</v>
      </c>
      <c r="CR1" s="3"/>
      <c r="CS1" s="4"/>
      <c r="CT1" s="5"/>
      <c r="CU1" s="34" t="s">
        <v>58</v>
      </c>
      <c r="CX1" s="3"/>
      <c r="CY1" s="4"/>
      <c r="CZ1" s="5"/>
      <c r="DA1" s="34" t="s">
        <v>62</v>
      </c>
      <c r="DG1" s="2" t="s">
        <v>65</v>
      </c>
      <c r="DM1" s="2" t="s">
        <v>68</v>
      </c>
      <c r="DS1" s="2" t="s">
        <v>70</v>
      </c>
      <c r="DY1" s="2" t="s">
        <v>71</v>
      </c>
      <c r="EE1" s="2" t="s">
        <v>76</v>
      </c>
    </row>
    <row r="2" spans="1:140" ht="27" customHeight="1" x14ac:dyDescent="0.25">
      <c r="B2" s="6" t="s">
        <v>8</v>
      </c>
      <c r="C2" s="1" t="s">
        <v>20</v>
      </c>
      <c r="D2" s="7" t="s">
        <v>9</v>
      </c>
      <c r="E2" s="8" t="s">
        <v>19</v>
      </c>
      <c r="I2" s="6" t="s">
        <v>8</v>
      </c>
      <c r="J2" s="1" t="s">
        <v>22</v>
      </c>
      <c r="K2" s="7" t="s">
        <v>9</v>
      </c>
      <c r="L2" s="8" t="s">
        <v>19</v>
      </c>
      <c r="O2" s="2"/>
      <c r="P2" s="6" t="s">
        <v>8</v>
      </c>
      <c r="Q2" s="1" t="s">
        <v>23</v>
      </c>
      <c r="R2" s="7" t="s">
        <v>9</v>
      </c>
      <c r="S2" s="8" t="s">
        <v>19</v>
      </c>
      <c r="W2" s="6" t="s">
        <v>8</v>
      </c>
      <c r="X2" s="1" t="s">
        <v>25</v>
      </c>
      <c r="Y2" s="7" t="s">
        <v>9</v>
      </c>
      <c r="Z2" s="8" t="s">
        <v>19</v>
      </c>
      <c r="AD2" s="6" t="s">
        <v>8</v>
      </c>
      <c r="AE2" s="1" t="s">
        <v>29</v>
      </c>
      <c r="AF2" s="7" t="s">
        <v>9</v>
      </c>
      <c r="AG2" s="8" t="s">
        <v>19</v>
      </c>
      <c r="AK2" s="6" t="s">
        <v>8</v>
      </c>
      <c r="AL2" s="1" t="s">
        <v>31</v>
      </c>
      <c r="AM2" s="7" t="s">
        <v>9</v>
      </c>
      <c r="AN2" s="8" t="s">
        <v>19</v>
      </c>
      <c r="AR2" s="6" t="s">
        <v>8</v>
      </c>
      <c r="AS2" s="1" t="s">
        <v>34</v>
      </c>
      <c r="AT2" s="7" t="s">
        <v>9</v>
      </c>
      <c r="AU2" s="8" t="s">
        <v>19</v>
      </c>
      <c r="AY2" s="6" t="s">
        <v>8</v>
      </c>
      <c r="AZ2" s="1" t="s">
        <v>37</v>
      </c>
      <c r="BA2" s="7" t="s">
        <v>9</v>
      </c>
      <c r="BB2" s="8" t="s">
        <v>19</v>
      </c>
      <c r="BF2" s="6" t="s">
        <v>8</v>
      </c>
      <c r="BG2" s="1" t="s">
        <v>40</v>
      </c>
      <c r="BH2" s="7" t="s">
        <v>9</v>
      </c>
      <c r="BI2" s="8" t="s">
        <v>19</v>
      </c>
      <c r="BM2" s="6" t="s">
        <v>8</v>
      </c>
      <c r="BN2" s="1" t="s">
        <v>43</v>
      </c>
      <c r="BO2" s="7" t="s">
        <v>9</v>
      </c>
      <c r="BP2" s="8" t="s">
        <v>19</v>
      </c>
      <c r="BT2" s="6" t="s">
        <v>8</v>
      </c>
      <c r="BU2" s="1" t="s">
        <v>47</v>
      </c>
      <c r="BV2" s="7" t="s">
        <v>9</v>
      </c>
      <c r="BW2" s="8" t="s">
        <v>19</v>
      </c>
      <c r="BZ2" s="6" t="s">
        <v>8</v>
      </c>
      <c r="CA2" s="1" t="s">
        <v>49</v>
      </c>
      <c r="CB2" s="7" t="s">
        <v>9</v>
      </c>
      <c r="CC2" s="8" t="s">
        <v>19</v>
      </c>
      <c r="CF2" s="6" t="s">
        <v>8</v>
      </c>
      <c r="CG2" s="1" t="s">
        <v>53</v>
      </c>
      <c r="CH2" s="7" t="s">
        <v>9</v>
      </c>
      <c r="CI2" s="8" t="s">
        <v>19</v>
      </c>
      <c r="CL2" s="6" t="s">
        <v>8</v>
      </c>
      <c r="CM2" s="1" t="s">
        <v>55</v>
      </c>
      <c r="CN2" s="7" t="s">
        <v>9</v>
      </c>
      <c r="CO2" s="8" t="s">
        <v>19</v>
      </c>
      <c r="CR2" s="6" t="s">
        <v>8</v>
      </c>
      <c r="CS2" s="1" t="s">
        <v>59</v>
      </c>
      <c r="CT2" s="7" t="s">
        <v>9</v>
      </c>
      <c r="CU2" s="8" t="s">
        <v>19</v>
      </c>
      <c r="CX2" s="6" t="s">
        <v>8</v>
      </c>
      <c r="CY2" s="1" t="s">
        <v>61</v>
      </c>
      <c r="CZ2" s="7" t="s">
        <v>9</v>
      </c>
      <c r="DA2" s="8" t="s">
        <v>19</v>
      </c>
      <c r="DD2" s="6" t="s">
        <v>8</v>
      </c>
      <c r="DE2" s="1" t="s">
        <v>64</v>
      </c>
      <c r="DF2" s="7" t="s">
        <v>9</v>
      </c>
      <c r="DG2" s="8" t="s">
        <v>19</v>
      </c>
      <c r="DJ2" s="6" t="s">
        <v>8</v>
      </c>
      <c r="DK2" s="1" t="s">
        <v>67</v>
      </c>
      <c r="DL2" s="7" t="s">
        <v>9</v>
      </c>
      <c r="DM2" s="8" t="s">
        <v>19</v>
      </c>
      <c r="DP2" s="6" t="s">
        <v>8</v>
      </c>
      <c r="DQ2" s="1" t="s">
        <v>81</v>
      </c>
      <c r="DR2" s="7" t="s">
        <v>9</v>
      </c>
      <c r="DS2" s="8" t="s">
        <v>19</v>
      </c>
      <c r="DV2" s="6" t="s">
        <v>8</v>
      </c>
      <c r="DW2" s="1" t="s">
        <v>72</v>
      </c>
      <c r="DX2" s="7" t="s">
        <v>9</v>
      </c>
      <c r="DY2" s="8" t="s">
        <v>19</v>
      </c>
      <c r="EB2" s="6" t="s">
        <v>8</v>
      </c>
      <c r="EC2" s="1" t="s">
        <v>75</v>
      </c>
      <c r="ED2" s="7" t="s">
        <v>9</v>
      </c>
      <c r="EE2" s="8" t="s">
        <v>19</v>
      </c>
    </row>
    <row r="3" spans="1:140" x14ac:dyDescent="0.25">
      <c r="B3" s="3"/>
      <c r="C3" s="4"/>
      <c r="D3" s="5"/>
      <c r="E3" s="4"/>
      <c r="O3" s="2"/>
      <c r="P3" s="3"/>
      <c r="Q3" s="4"/>
      <c r="R3" s="5"/>
      <c r="S3" s="4"/>
      <c r="W3" s="3"/>
      <c r="X3" s="4"/>
      <c r="Y3" s="5"/>
      <c r="Z3" s="4"/>
      <c r="AD3" s="3"/>
      <c r="AE3" s="4"/>
      <c r="AF3" s="5"/>
      <c r="AG3" s="4"/>
      <c r="AK3" s="3"/>
      <c r="AL3" s="4"/>
      <c r="AM3" s="5"/>
      <c r="AN3" s="4"/>
      <c r="AR3" s="3"/>
      <c r="AS3" s="4"/>
      <c r="AT3" s="5"/>
      <c r="AU3" s="4"/>
      <c r="AY3" s="3"/>
      <c r="AZ3" s="4"/>
      <c r="BA3" s="5"/>
      <c r="BB3" s="4"/>
      <c r="BF3" s="3"/>
      <c r="BG3" s="4"/>
      <c r="BH3" s="5"/>
      <c r="BI3" s="4"/>
      <c r="BM3" s="3"/>
      <c r="BN3" s="4"/>
      <c r="BO3" s="5"/>
      <c r="BP3" s="4"/>
      <c r="BT3" s="3"/>
      <c r="BU3" s="4"/>
      <c r="BV3" s="5"/>
      <c r="BW3" s="4"/>
      <c r="BZ3" s="3"/>
      <c r="CA3" s="4"/>
      <c r="CB3" s="5"/>
      <c r="CC3" s="4"/>
      <c r="CF3" s="3"/>
      <c r="CG3" s="4"/>
      <c r="CH3" s="5"/>
      <c r="CI3" s="4"/>
      <c r="CL3" s="3"/>
      <c r="CM3" s="4"/>
      <c r="CN3" s="5"/>
      <c r="CO3" s="4"/>
      <c r="CR3" s="3"/>
      <c r="CS3" s="4"/>
      <c r="CT3" s="5"/>
      <c r="CU3" s="4"/>
      <c r="CX3" s="3"/>
      <c r="CY3" s="4"/>
      <c r="CZ3" s="5"/>
      <c r="DA3" s="4"/>
      <c r="DD3" s="3"/>
      <c r="DE3" s="4"/>
      <c r="DF3" s="5"/>
      <c r="DG3" s="4"/>
      <c r="DJ3" s="3"/>
      <c r="DK3" s="4"/>
      <c r="DL3" s="5"/>
      <c r="DM3" s="4"/>
      <c r="DP3" s="3"/>
      <c r="DQ3" s="4"/>
      <c r="DR3" s="5"/>
      <c r="DS3" s="4"/>
      <c r="DV3" s="3"/>
      <c r="DW3" s="4"/>
      <c r="DX3" s="5"/>
      <c r="DY3" s="4"/>
      <c r="EB3" s="3"/>
      <c r="EC3" s="4"/>
      <c r="ED3" s="5"/>
      <c r="EE3" s="4"/>
    </row>
    <row r="4" spans="1:140" x14ac:dyDescent="0.25">
      <c r="A4" s="9" t="s">
        <v>0</v>
      </c>
      <c r="B4" s="10" t="s">
        <v>1</v>
      </c>
      <c r="C4" s="11" t="s">
        <v>2</v>
      </c>
      <c r="D4" s="12" t="s">
        <v>3</v>
      </c>
      <c r="E4" s="11" t="s">
        <v>4</v>
      </c>
      <c r="H4" s="9" t="s">
        <v>0</v>
      </c>
      <c r="I4" s="10" t="s">
        <v>1</v>
      </c>
      <c r="J4" s="11" t="s">
        <v>2</v>
      </c>
      <c r="K4" s="12" t="s">
        <v>3</v>
      </c>
      <c r="L4" s="11" t="s">
        <v>4</v>
      </c>
      <c r="O4" s="9" t="s">
        <v>0</v>
      </c>
      <c r="P4" s="10" t="s">
        <v>1</v>
      </c>
      <c r="Q4" s="11" t="s">
        <v>2</v>
      </c>
      <c r="R4" s="12" t="s">
        <v>3</v>
      </c>
      <c r="S4" s="11" t="s">
        <v>4</v>
      </c>
      <c r="V4" s="9" t="s">
        <v>0</v>
      </c>
      <c r="W4" s="10" t="s">
        <v>1</v>
      </c>
      <c r="X4" s="11" t="s">
        <v>2</v>
      </c>
      <c r="Y4" s="12" t="s">
        <v>3</v>
      </c>
      <c r="Z4" s="11" t="s">
        <v>4</v>
      </c>
      <c r="AC4" s="9" t="s">
        <v>0</v>
      </c>
      <c r="AD4" s="10" t="s">
        <v>1</v>
      </c>
      <c r="AE4" s="11" t="s">
        <v>2</v>
      </c>
      <c r="AF4" s="12" t="s">
        <v>3</v>
      </c>
      <c r="AG4" s="11" t="s">
        <v>4</v>
      </c>
      <c r="AJ4" s="9" t="s">
        <v>0</v>
      </c>
      <c r="AK4" s="10" t="s">
        <v>1</v>
      </c>
      <c r="AL4" s="11" t="s">
        <v>2</v>
      </c>
      <c r="AM4" s="12" t="s">
        <v>3</v>
      </c>
      <c r="AN4" s="11" t="s">
        <v>4</v>
      </c>
      <c r="AQ4" s="9" t="s">
        <v>0</v>
      </c>
      <c r="AR4" s="10" t="s">
        <v>1</v>
      </c>
      <c r="AS4" s="11" t="s">
        <v>2</v>
      </c>
      <c r="AT4" s="12" t="s">
        <v>3</v>
      </c>
      <c r="AU4" s="11" t="s">
        <v>4</v>
      </c>
      <c r="AX4" s="9" t="s">
        <v>0</v>
      </c>
      <c r="AY4" s="10" t="s">
        <v>1</v>
      </c>
      <c r="AZ4" s="11" t="s">
        <v>2</v>
      </c>
      <c r="BA4" s="12" t="s">
        <v>3</v>
      </c>
      <c r="BB4" s="11" t="s">
        <v>4</v>
      </c>
      <c r="BE4" s="9" t="s">
        <v>0</v>
      </c>
      <c r="BF4" s="10" t="s">
        <v>1</v>
      </c>
      <c r="BG4" s="11" t="s">
        <v>2</v>
      </c>
      <c r="BH4" s="12" t="s">
        <v>3</v>
      </c>
      <c r="BI4" s="11" t="s">
        <v>4</v>
      </c>
      <c r="BL4" s="9" t="s">
        <v>0</v>
      </c>
      <c r="BM4" s="10" t="s">
        <v>1</v>
      </c>
      <c r="BN4" s="11" t="s">
        <v>2</v>
      </c>
      <c r="BO4" s="12" t="s">
        <v>3</v>
      </c>
      <c r="BP4" s="11" t="s">
        <v>4</v>
      </c>
      <c r="BS4" s="9" t="s">
        <v>0</v>
      </c>
      <c r="BT4" s="10" t="s">
        <v>1</v>
      </c>
      <c r="BU4" s="11" t="s">
        <v>2</v>
      </c>
      <c r="BV4" s="12" t="s">
        <v>3</v>
      </c>
      <c r="BW4" s="11" t="s">
        <v>4</v>
      </c>
      <c r="BY4" s="9" t="s">
        <v>0</v>
      </c>
      <c r="BZ4" s="10" t="s">
        <v>1</v>
      </c>
      <c r="CA4" s="11" t="s">
        <v>2</v>
      </c>
      <c r="CB4" s="12" t="s">
        <v>3</v>
      </c>
      <c r="CC4" s="11" t="s">
        <v>4</v>
      </c>
      <c r="CE4" s="9" t="s">
        <v>0</v>
      </c>
      <c r="CF4" s="10" t="s">
        <v>1</v>
      </c>
      <c r="CG4" s="11" t="s">
        <v>2</v>
      </c>
      <c r="CH4" s="12" t="s">
        <v>3</v>
      </c>
      <c r="CI4" s="11" t="s">
        <v>4</v>
      </c>
      <c r="CK4" s="9" t="s">
        <v>0</v>
      </c>
      <c r="CL4" s="10" t="s">
        <v>1</v>
      </c>
      <c r="CM4" s="11" t="s">
        <v>2</v>
      </c>
      <c r="CN4" s="12" t="s">
        <v>3</v>
      </c>
      <c r="CO4" s="11" t="s">
        <v>4</v>
      </c>
      <c r="CQ4" s="9" t="s">
        <v>0</v>
      </c>
      <c r="CR4" s="10" t="s">
        <v>1</v>
      </c>
      <c r="CS4" s="11" t="s">
        <v>2</v>
      </c>
      <c r="CT4" s="12" t="s">
        <v>3</v>
      </c>
      <c r="CU4" s="11" t="s">
        <v>4</v>
      </c>
      <c r="CW4" s="9" t="s">
        <v>0</v>
      </c>
      <c r="CX4" s="10" t="s">
        <v>1</v>
      </c>
      <c r="CY4" s="11" t="s">
        <v>2</v>
      </c>
      <c r="CZ4" s="12" t="s">
        <v>3</v>
      </c>
      <c r="DA4" s="11" t="s">
        <v>4</v>
      </c>
      <c r="DC4" s="9" t="s">
        <v>0</v>
      </c>
      <c r="DD4" s="10" t="s">
        <v>1</v>
      </c>
      <c r="DE4" s="11" t="s">
        <v>2</v>
      </c>
      <c r="DF4" s="12" t="s">
        <v>3</v>
      </c>
      <c r="DG4" s="11" t="s">
        <v>4</v>
      </c>
      <c r="DI4" s="9" t="s">
        <v>0</v>
      </c>
      <c r="DJ4" s="10" t="s">
        <v>1</v>
      </c>
      <c r="DK4" s="11" t="s">
        <v>2</v>
      </c>
      <c r="DL4" s="12" t="s">
        <v>3</v>
      </c>
      <c r="DM4" s="11" t="s">
        <v>4</v>
      </c>
      <c r="DO4" s="9" t="s">
        <v>0</v>
      </c>
      <c r="DP4" s="10" t="s">
        <v>1</v>
      </c>
      <c r="DQ4" s="11" t="s">
        <v>2</v>
      </c>
      <c r="DR4" s="12" t="s">
        <v>3</v>
      </c>
      <c r="DS4" s="11" t="s">
        <v>4</v>
      </c>
      <c r="DU4" s="9" t="s">
        <v>0</v>
      </c>
      <c r="DV4" s="10" t="s">
        <v>1</v>
      </c>
      <c r="DW4" s="11" t="s">
        <v>2</v>
      </c>
      <c r="DX4" s="12" t="s">
        <v>3</v>
      </c>
      <c r="DY4" s="11" t="s">
        <v>4</v>
      </c>
      <c r="EA4" s="9" t="s">
        <v>0</v>
      </c>
      <c r="EB4" s="10" t="s">
        <v>1</v>
      </c>
      <c r="EC4" s="11" t="s">
        <v>2</v>
      </c>
      <c r="ED4" s="12" t="s">
        <v>3</v>
      </c>
      <c r="EE4" s="11" t="s">
        <v>4</v>
      </c>
    </row>
    <row r="5" spans="1:140" x14ac:dyDescent="0.25">
      <c r="A5" s="13">
        <v>50</v>
      </c>
      <c r="B5" s="14">
        <v>39564</v>
      </c>
      <c r="C5" s="15">
        <f>+A5*B5</f>
        <v>1978200</v>
      </c>
      <c r="D5" s="16"/>
      <c r="E5" s="17">
        <f>+C5*D5</f>
        <v>0</v>
      </c>
      <c r="H5" s="13">
        <v>1</v>
      </c>
      <c r="I5" s="14">
        <v>368939.49</v>
      </c>
      <c r="J5" s="15">
        <f>+H5*I5</f>
        <v>368939.49</v>
      </c>
      <c r="K5" s="16">
        <v>0.19</v>
      </c>
      <c r="L5" s="17">
        <f>+J5*K5</f>
        <v>70098.503100000002</v>
      </c>
      <c r="M5" s="18"/>
      <c r="O5" s="13">
        <v>6</v>
      </c>
      <c r="P5" s="14">
        <v>101765</v>
      </c>
      <c r="Q5" s="15">
        <f>+O5*P5</f>
        <v>610590</v>
      </c>
      <c r="R5" s="16"/>
      <c r="S5" s="17">
        <f>+Q5*R5</f>
        <v>0</v>
      </c>
      <c r="V5" s="13">
        <v>3</v>
      </c>
      <c r="W5" s="14">
        <v>32967</v>
      </c>
      <c r="X5" s="15">
        <f>+V5*W5</f>
        <v>98901</v>
      </c>
      <c r="Y5" s="16"/>
      <c r="Z5" s="17">
        <f>+X5*Y5</f>
        <v>0</v>
      </c>
      <c r="AC5" s="13">
        <v>3</v>
      </c>
      <c r="AD5" s="14">
        <v>42858</v>
      </c>
      <c r="AE5" s="15">
        <f>+AC5*AD5</f>
        <v>128574</v>
      </c>
      <c r="AF5" s="16"/>
      <c r="AG5" s="17">
        <f>+AE5*AF5</f>
        <v>0</v>
      </c>
      <c r="AJ5" s="13">
        <v>2</v>
      </c>
      <c r="AK5" s="14">
        <v>32967</v>
      </c>
      <c r="AL5" s="15">
        <f>+AJ5*AK5</f>
        <v>65934</v>
      </c>
      <c r="AM5" s="16"/>
      <c r="AN5" s="17">
        <f>+AL5*AM5</f>
        <v>0</v>
      </c>
      <c r="AQ5" s="13">
        <v>2</v>
      </c>
      <c r="AR5" s="14">
        <v>42858</v>
      </c>
      <c r="AS5" s="15">
        <f>+AQ5*AR5</f>
        <v>85716</v>
      </c>
      <c r="AT5" s="16"/>
      <c r="AU5" s="17">
        <f>+AS5*AT5</f>
        <v>0</v>
      </c>
      <c r="AX5" s="13">
        <v>2</v>
      </c>
      <c r="AY5" s="14">
        <v>32967</v>
      </c>
      <c r="AZ5" s="15">
        <f>+AX5*AY5</f>
        <v>65934</v>
      </c>
      <c r="BA5" s="16"/>
      <c r="BB5" s="17">
        <f>+AZ5*BA5</f>
        <v>0</v>
      </c>
      <c r="BE5" s="13">
        <v>6</v>
      </c>
      <c r="BF5" s="14">
        <v>51383</v>
      </c>
      <c r="BG5" s="15">
        <f>+BE5*BF5</f>
        <v>308298</v>
      </c>
      <c r="BH5" s="16"/>
      <c r="BI5" s="17">
        <f>+BG5*BH5</f>
        <v>0</v>
      </c>
      <c r="BL5" s="13">
        <v>20</v>
      </c>
      <c r="BM5" s="14">
        <v>118971.38</v>
      </c>
      <c r="BN5" s="15">
        <f>+BL5*BM5</f>
        <v>2379427.6</v>
      </c>
      <c r="BO5" s="16">
        <v>0.05</v>
      </c>
      <c r="BP5" s="17">
        <f>+BN5*BO5</f>
        <v>118971.38</v>
      </c>
      <c r="BS5" s="13">
        <v>30</v>
      </c>
      <c r="BT5" s="14">
        <v>118971.43</v>
      </c>
      <c r="BU5" s="15">
        <f>+BS5*BT5</f>
        <v>3569142.9</v>
      </c>
      <c r="BV5" s="16">
        <v>0.05</v>
      </c>
      <c r="BW5" s="17">
        <f>+BU5*BV5</f>
        <v>178457.14500000002</v>
      </c>
      <c r="BY5" s="13">
        <v>3</v>
      </c>
      <c r="BZ5" s="14">
        <v>39564</v>
      </c>
      <c r="CA5" s="15">
        <f>+BY5*BZ5</f>
        <v>118692</v>
      </c>
      <c r="CB5" s="16"/>
      <c r="CC5" s="17">
        <f>+CA5*CB5</f>
        <v>0</v>
      </c>
      <c r="CE5" s="13">
        <v>13</v>
      </c>
      <c r="CF5" s="14">
        <v>118971.45</v>
      </c>
      <c r="CG5" s="15">
        <f>+CE5*CF5</f>
        <v>1546628.8499999999</v>
      </c>
      <c r="CH5" s="16">
        <v>0.05</v>
      </c>
      <c r="CI5" s="17">
        <f>+CG5*CH5</f>
        <v>77331.44249999999</v>
      </c>
      <c r="CK5" s="13">
        <v>6</v>
      </c>
      <c r="CL5" s="14">
        <v>51383</v>
      </c>
      <c r="CM5" s="15">
        <f>+CK5*CL5</f>
        <v>308298</v>
      </c>
      <c r="CN5" s="16">
        <v>0.05</v>
      </c>
      <c r="CO5" s="17">
        <f>+CM5*CN5</f>
        <v>15414.900000000001</v>
      </c>
      <c r="CQ5" s="13">
        <v>4</v>
      </c>
      <c r="CR5" s="14">
        <v>59570</v>
      </c>
      <c r="CS5" s="15">
        <f>+CQ5*CR5</f>
        <v>238280</v>
      </c>
      <c r="CT5" s="16"/>
      <c r="CU5" s="17">
        <f>+CS5*CT5</f>
        <v>0</v>
      </c>
      <c r="CW5" s="13">
        <v>13</v>
      </c>
      <c r="CX5" s="14">
        <v>72182.87</v>
      </c>
      <c r="CY5" s="15">
        <f>+CW5*CX5</f>
        <v>938377.30999999994</v>
      </c>
      <c r="CZ5" s="16">
        <v>0.05</v>
      </c>
      <c r="DA5" s="17">
        <f>+CY5*CZ5</f>
        <v>46918.8655</v>
      </c>
      <c r="DC5" s="13">
        <v>12</v>
      </c>
      <c r="DD5" s="14">
        <v>28328</v>
      </c>
      <c r="DE5" s="15">
        <f>+DC5*DD5</f>
        <v>339936</v>
      </c>
      <c r="DF5" s="16"/>
      <c r="DG5" s="17">
        <f>+DE5*DF5</f>
        <v>0</v>
      </c>
      <c r="DI5" s="13">
        <v>12</v>
      </c>
      <c r="DJ5" s="14">
        <v>28328</v>
      </c>
      <c r="DK5" s="15">
        <f>+DI5*DJ5</f>
        <v>339936</v>
      </c>
      <c r="DL5" s="16"/>
      <c r="DM5" s="17">
        <f>+DK5*DL5</f>
        <v>0</v>
      </c>
      <c r="DO5" s="13">
        <v>50</v>
      </c>
      <c r="DP5" s="14">
        <v>39564</v>
      </c>
      <c r="DQ5" s="15">
        <f>+DO5*DP5</f>
        <v>1978200</v>
      </c>
      <c r="DR5" s="16"/>
      <c r="DS5" s="17">
        <f>+DQ5*DR5</f>
        <v>0</v>
      </c>
      <c r="DU5" s="13">
        <v>7</v>
      </c>
      <c r="DV5" s="14">
        <v>76615</v>
      </c>
      <c r="DW5" s="15">
        <f>+DU5*DV5</f>
        <v>536305</v>
      </c>
      <c r="DX5" s="16"/>
      <c r="DY5" s="17">
        <f>+DW5*DX5</f>
        <v>0</v>
      </c>
      <c r="EA5" s="13">
        <v>1</v>
      </c>
      <c r="EB5" s="14">
        <v>70499</v>
      </c>
      <c r="EC5" s="15">
        <f>+EA5*EB5</f>
        <v>70499</v>
      </c>
      <c r="ED5" s="16">
        <v>0.05</v>
      </c>
      <c r="EE5" s="17">
        <f>+EC5*ED5</f>
        <v>3524.9500000000003</v>
      </c>
    </row>
    <row r="6" spans="1:140" x14ac:dyDescent="0.25">
      <c r="A6" s="13"/>
      <c r="B6" s="14"/>
      <c r="C6" s="20">
        <f>+A6*B6</f>
        <v>0</v>
      </c>
      <c r="D6" s="16"/>
      <c r="E6" s="17">
        <f t="shared" ref="E6:E26" si="0">+C6*D6</f>
        <v>0</v>
      </c>
      <c r="F6" s="19"/>
      <c r="H6" s="13">
        <v>1</v>
      </c>
      <c r="I6" s="14">
        <v>143946</v>
      </c>
      <c r="J6" s="20">
        <f t="shared" ref="J6:J26" si="1">+H6*I6</f>
        <v>143946</v>
      </c>
      <c r="K6" s="16"/>
      <c r="L6" s="17">
        <f t="shared" ref="L6:L7" si="2">+J6*K6</f>
        <v>0</v>
      </c>
      <c r="M6" s="18"/>
      <c r="O6" s="13">
        <v>6</v>
      </c>
      <c r="P6" s="14">
        <v>24557</v>
      </c>
      <c r="Q6" s="20">
        <f t="shared" ref="Q6:Q26" si="3">+O6*P6</f>
        <v>147342</v>
      </c>
      <c r="R6" s="16"/>
      <c r="S6" s="17">
        <f t="shared" ref="S6:S26" si="4">+Q6*R6</f>
        <v>0</v>
      </c>
      <c r="V6" s="13">
        <v>3</v>
      </c>
      <c r="W6" s="14">
        <v>22004</v>
      </c>
      <c r="X6" s="20">
        <f t="shared" ref="X6:X26" si="5">+V6*W6</f>
        <v>66012</v>
      </c>
      <c r="Y6" s="16"/>
      <c r="Z6" s="17">
        <f>+X6*Y6</f>
        <v>0</v>
      </c>
      <c r="AC6" s="13">
        <v>2</v>
      </c>
      <c r="AD6" s="14">
        <v>40356</v>
      </c>
      <c r="AE6" s="20">
        <f t="shared" ref="AE6:AE26" si="6">+AC6*AD6</f>
        <v>80712</v>
      </c>
      <c r="AG6" s="17"/>
      <c r="AJ6" s="13">
        <v>4</v>
      </c>
      <c r="AK6" s="14">
        <v>11625</v>
      </c>
      <c r="AL6" s="20">
        <f t="shared" ref="AL6:AL26" si="7">+AJ6*AK6</f>
        <v>46500</v>
      </c>
      <c r="AM6" s="16"/>
      <c r="AN6" s="17">
        <f t="shared" ref="AN6:AN26" si="8">+AL6*AM6</f>
        <v>0</v>
      </c>
      <c r="AQ6" s="13">
        <v>2</v>
      </c>
      <c r="AR6" s="14">
        <v>51383</v>
      </c>
      <c r="AS6" s="20">
        <f t="shared" ref="AS6:AS26" si="9">+AQ6*AR6</f>
        <v>102766</v>
      </c>
      <c r="AT6" s="16"/>
      <c r="AU6" s="17">
        <f t="shared" ref="AU6:AU26" si="10">+AS6*AT6</f>
        <v>0</v>
      </c>
      <c r="AX6" s="13">
        <v>3</v>
      </c>
      <c r="AY6" s="14">
        <v>11625</v>
      </c>
      <c r="AZ6" s="20">
        <f t="shared" ref="AZ6:AZ26" si="11">+AX6*AY6</f>
        <v>34875</v>
      </c>
      <c r="BA6" s="16"/>
      <c r="BB6" s="17">
        <f t="shared" ref="BB6:BB26" si="12">+AZ6*BA6</f>
        <v>0</v>
      </c>
      <c r="BE6" s="13">
        <v>1</v>
      </c>
      <c r="BF6" s="14">
        <v>11902</v>
      </c>
      <c r="BG6" s="20">
        <f t="shared" ref="BG6:BG26" si="13">+BE6*BF6</f>
        <v>11902</v>
      </c>
      <c r="BH6" s="16"/>
      <c r="BI6" s="17">
        <f t="shared" ref="BI6:BI26" si="14">+BG6*BH6</f>
        <v>0</v>
      </c>
      <c r="BL6" s="13">
        <v>5</v>
      </c>
      <c r="BM6" s="14">
        <v>103121</v>
      </c>
      <c r="BN6" s="20">
        <f t="shared" ref="BN6:BN26" si="15">+BL6*BM6</f>
        <v>515605</v>
      </c>
      <c r="BO6" s="16">
        <v>0.05</v>
      </c>
      <c r="BP6" s="17">
        <f t="shared" ref="BP6:BP26" si="16">+BN6*BO6</f>
        <v>25780.25</v>
      </c>
      <c r="BS6" s="13">
        <v>12</v>
      </c>
      <c r="BT6" s="14">
        <v>168942</v>
      </c>
      <c r="BU6" s="20">
        <f t="shared" ref="BU6:BU26" si="17">+BS6*BT6</f>
        <v>2027304</v>
      </c>
      <c r="BV6" s="16"/>
      <c r="BW6" s="17">
        <f t="shared" ref="BW6:BW26" si="18">+BU6*BV6</f>
        <v>0</v>
      </c>
      <c r="BY6" s="13">
        <v>5</v>
      </c>
      <c r="BZ6" s="14">
        <v>117941.89</v>
      </c>
      <c r="CA6" s="20">
        <f t="shared" ref="CA6:CA26" si="19">+BY6*BZ6</f>
        <v>589709.44999999995</v>
      </c>
      <c r="CB6" s="16">
        <v>0.05</v>
      </c>
      <c r="CC6" s="17">
        <f t="shared" ref="CC6:CC26" si="20">+CA6*CB6</f>
        <v>29485.4725</v>
      </c>
      <c r="CE6" s="13">
        <v>1</v>
      </c>
      <c r="CF6" s="14">
        <v>8542</v>
      </c>
      <c r="CG6" s="20">
        <f t="shared" ref="CG6:CG26" si="21">+CE6*CF6</f>
        <v>8542</v>
      </c>
      <c r="CH6" s="16"/>
      <c r="CI6" s="17">
        <f t="shared" ref="CI6:CI26" si="22">+CG6*CH6</f>
        <v>0</v>
      </c>
      <c r="CK6" s="13">
        <v>1</v>
      </c>
      <c r="CL6" s="14">
        <v>11902</v>
      </c>
      <c r="CM6" s="20">
        <f t="shared" ref="CM6:CM26" si="23">+CK6*CL6</f>
        <v>11902</v>
      </c>
      <c r="CN6" s="16"/>
      <c r="CO6" s="17">
        <f t="shared" ref="CO6:CO26" si="24">+CM6*CN6</f>
        <v>0</v>
      </c>
      <c r="CQ6" s="13">
        <v>4</v>
      </c>
      <c r="CR6" s="14">
        <v>32967</v>
      </c>
      <c r="CS6" s="20">
        <f t="shared" ref="CS6:CS26" si="25">+CQ6*CR6</f>
        <v>131868</v>
      </c>
      <c r="CT6" s="16"/>
      <c r="CU6" s="17">
        <f t="shared" ref="CU6:CU26" si="26">+CS6*CT6</f>
        <v>0</v>
      </c>
      <c r="CW6" s="13"/>
      <c r="CX6" s="14"/>
      <c r="CY6" s="20">
        <f t="shared" ref="CY6:CY26" si="27">+CW6*CX6</f>
        <v>0</v>
      </c>
      <c r="CZ6" s="16"/>
      <c r="DA6" s="17">
        <f t="shared" ref="DA6:DA26" si="28">+CY6*CZ6</f>
        <v>0</v>
      </c>
      <c r="DC6" s="13">
        <v>30</v>
      </c>
      <c r="DD6" s="14">
        <v>11625</v>
      </c>
      <c r="DE6" s="20">
        <f t="shared" ref="DE6:DE26" si="29">+DC6*DD6</f>
        <v>348750</v>
      </c>
      <c r="DF6" s="16"/>
      <c r="DG6" s="17">
        <f t="shared" ref="DG6:DG26" si="30">+DE6*DF6</f>
        <v>0</v>
      </c>
      <c r="DI6" s="13">
        <v>30</v>
      </c>
      <c r="DJ6" s="14">
        <v>11625</v>
      </c>
      <c r="DK6" s="20">
        <f t="shared" ref="DK6:DK26" si="31">+DI6*DJ6</f>
        <v>348750</v>
      </c>
      <c r="DL6" s="16"/>
      <c r="DM6" s="17">
        <f t="shared" ref="DM6:DM26" si="32">+DK6*DL6</f>
        <v>0</v>
      </c>
      <c r="DO6" s="13">
        <v>1</v>
      </c>
      <c r="DP6" s="14">
        <v>70499</v>
      </c>
      <c r="DQ6" s="20">
        <f t="shared" ref="DQ6:DQ26" si="33">+DO6*DP6</f>
        <v>70499</v>
      </c>
      <c r="DR6" s="16">
        <v>0.05</v>
      </c>
      <c r="DS6" s="17">
        <f t="shared" ref="DS6:DS26" si="34">+DQ6*DR6</f>
        <v>3524.9500000000003</v>
      </c>
      <c r="DU6" s="13">
        <v>6</v>
      </c>
      <c r="DV6" s="14">
        <v>43619</v>
      </c>
      <c r="DW6" s="20">
        <f t="shared" ref="DW6:DW26" si="35">+DU6*DV6</f>
        <v>261714</v>
      </c>
      <c r="DX6" s="16"/>
      <c r="DY6" s="17">
        <f t="shared" ref="DY6:DY26" si="36">+DW6*DX6</f>
        <v>0</v>
      </c>
      <c r="EA6" s="13">
        <v>14</v>
      </c>
      <c r="EB6" s="14">
        <v>103120.9</v>
      </c>
      <c r="EC6" s="20">
        <f t="shared" ref="EC6:EC26" si="37">+EA6*EB6</f>
        <v>1443692.5999999999</v>
      </c>
      <c r="ED6" s="16">
        <v>0.05</v>
      </c>
      <c r="EE6" s="17">
        <f t="shared" ref="EE6:EE26" si="38">+EC6*ED6</f>
        <v>72184.62999999999</v>
      </c>
    </row>
    <row r="7" spans="1:140" x14ac:dyDescent="0.25">
      <c r="A7" s="13"/>
      <c r="B7" s="14"/>
      <c r="C7" s="20">
        <f t="shared" ref="C7:C26" si="39">+A7*B7</f>
        <v>0</v>
      </c>
      <c r="D7" s="16"/>
      <c r="E7" s="17">
        <f t="shared" si="0"/>
        <v>0</v>
      </c>
      <c r="H7" s="13">
        <v>20</v>
      </c>
      <c r="I7" s="14">
        <v>59570</v>
      </c>
      <c r="J7" s="20">
        <f t="shared" si="1"/>
        <v>1191400</v>
      </c>
      <c r="K7" s="16"/>
      <c r="L7" s="17">
        <f t="shared" si="2"/>
        <v>0</v>
      </c>
      <c r="M7" s="18"/>
      <c r="O7" s="13">
        <v>4</v>
      </c>
      <c r="P7" s="14">
        <v>32967</v>
      </c>
      <c r="Q7" s="20">
        <f t="shared" si="3"/>
        <v>131868</v>
      </c>
      <c r="R7" s="16"/>
      <c r="S7" s="17">
        <f t="shared" si="4"/>
        <v>0</v>
      </c>
      <c r="V7" s="13">
        <v>1</v>
      </c>
      <c r="W7" s="14">
        <v>28328</v>
      </c>
      <c r="X7" s="20">
        <f t="shared" si="5"/>
        <v>28328</v>
      </c>
      <c r="Y7" s="16"/>
      <c r="Z7" s="17">
        <f t="shared" ref="Z7:Z26" si="40">+X7*Y7</f>
        <v>0</v>
      </c>
      <c r="AC7" s="13">
        <v>1</v>
      </c>
      <c r="AD7" s="14">
        <v>368939</v>
      </c>
      <c r="AE7" s="20">
        <f t="shared" si="6"/>
        <v>368939</v>
      </c>
      <c r="AF7" s="16">
        <v>0.19</v>
      </c>
      <c r="AG7" s="17">
        <f t="shared" ref="AG7:AG26" si="41">+AE7*AF7</f>
        <v>70098.41</v>
      </c>
      <c r="AJ7" s="13">
        <v>2</v>
      </c>
      <c r="AK7" s="14">
        <v>51383</v>
      </c>
      <c r="AL7" s="20">
        <f t="shared" si="7"/>
        <v>102766</v>
      </c>
      <c r="AM7" s="16"/>
      <c r="AN7" s="17">
        <f t="shared" si="8"/>
        <v>0</v>
      </c>
      <c r="AQ7" s="13">
        <v>2</v>
      </c>
      <c r="AR7" s="14">
        <v>25361</v>
      </c>
      <c r="AS7" s="20">
        <f t="shared" si="9"/>
        <v>50722</v>
      </c>
      <c r="AT7" s="16">
        <v>0.19</v>
      </c>
      <c r="AU7" s="17">
        <f t="shared" si="10"/>
        <v>9637.18</v>
      </c>
      <c r="AX7" s="13">
        <v>2</v>
      </c>
      <c r="AY7" s="14">
        <v>51383</v>
      </c>
      <c r="AZ7" s="20">
        <f t="shared" si="11"/>
        <v>102766</v>
      </c>
      <c r="BA7" s="16"/>
      <c r="BB7" s="17">
        <f t="shared" si="12"/>
        <v>0</v>
      </c>
      <c r="BE7" s="13">
        <v>6</v>
      </c>
      <c r="BF7" s="14">
        <v>24400</v>
      </c>
      <c r="BG7" s="20">
        <f t="shared" si="13"/>
        <v>146400</v>
      </c>
      <c r="BH7" s="16"/>
      <c r="BI7" s="17">
        <f t="shared" si="14"/>
        <v>0</v>
      </c>
      <c r="BL7" s="13">
        <v>6</v>
      </c>
      <c r="BM7" s="14">
        <v>80422</v>
      </c>
      <c r="BN7" s="20">
        <f t="shared" si="15"/>
        <v>482532</v>
      </c>
      <c r="BO7" s="16">
        <v>0.05</v>
      </c>
      <c r="BP7" s="17">
        <f t="shared" si="16"/>
        <v>24126.600000000002</v>
      </c>
      <c r="BS7" s="13">
        <v>6</v>
      </c>
      <c r="BT7" s="14">
        <v>20176</v>
      </c>
      <c r="BU7" s="20">
        <f t="shared" si="17"/>
        <v>121056</v>
      </c>
      <c r="BV7" s="16"/>
      <c r="BW7" s="17">
        <f t="shared" si="18"/>
        <v>0</v>
      </c>
      <c r="BY7" s="13">
        <v>6</v>
      </c>
      <c r="BZ7" s="14">
        <v>118971.5</v>
      </c>
      <c r="CA7" s="20">
        <f t="shared" si="19"/>
        <v>713829</v>
      </c>
      <c r="CB7" s="16">
        <v>0.05</v>
      </c>
      <c r="CC7" s="17">
        <f t="shared" si="20"/>
        <v>35691.450000000004</v>
      </c>
      <c r="CE7" s="13"/>
      <c r="CF7" s="14"/>
      <c r="CG7" s="20">
        <f t="shared" si="21"/>
        <v>0</v>
      </c>
      <c r="CH7" s="16"/>
      <c r="CI7" s="17">
        <f t="shared" si="22"/>
        <v>0</v>
      </c>
      <c r="CK7" s="13">
        <v>6</v>
      </c>
      <c r="CL7" s="14">
        <v>24400</v>
      </c>
      <c r="CM7" s="20">
        <f t="shared" si="23"/>
        <v>146400</v>
      </c>
      <c r="CN7" s="16"/>
      <c r="CO7" s="17">
        <f t="shared" si="24"/>
        <v>0</v>
      </c>
      <c r="CQ7" s="13">
        <v>5</v>
      </c>
      <c r="CR7" s="14">
        <v>14066</v>
      </c>
      <c r="CS7" s="20">
        <f t="shared" si="25"/>
        <v>70330</v>
      </c>
      <c r="CT7" s="16"/>
      <c r="CU7" s="17">
        <f t="shared" si="26"/>
        <v>0</v>
      </c>
      <c r="CW7" s="13"/>
      <c r="CX7" s="14"/>
      <c r="CY7" s="20">
        <f t="shared" si="27"/>
        <v>0</v>
      </c>
      <c r="CZ7" s="16"/>
      <c r="DA7" s="17">
        <f t="shared" si="28"/>
        <v>0</v>
      </c>
      <c r="DC7" s="13">
        <v>18</v>
      </c>
      <c r="DD7" s="14">
        <v>40356</v>
      </c>
      <c r="DE7" s="20">
        <f t="shared" si="29"/>
        <v>726408</v>
      </c>
      <c r="DF7" s="16"/>
      <c r="DG7" s="17">
        <f t="shared" si="30"/>
        <v>0</v>
      </c>
      <c r="DI7" s="13">
        <v>18</v>
      </c>
      <c r="DJ7" s="14">
        <v>40356</v>
      </c>
      <c r="DK7" s="20">
        <f t="shared" si="31"/>
        <v>726408</v>
      </c>
      <c r="DL7" s="16"/>
      <c r="DM7" s="17">
        <f t="shared" si="32"/>
        <v>0</v>
      </c>
      <c r="DO7" s="13">
        <v>6</v>
      </c>
      <c r="DP7" s="14">
        <v>80422</v>
      </c>
      <c r="DQ7" s="20">
        <f t="shared" si="33"/>
        <v>482532</v>
      </c>
      <c r="DR7" s="16">
        <v>0.05</v>
      </c>
      <c r="DS7" s="17">
        <f t="shared" si="34"/>
        <v>24126.600000000002</v>
      </c>
      <c r="DU7" s="13">
        <v>1</v>
      </c>
      <c r="DV7" s="14">
        <v>117942</v>
      </c>
      <c r="DW7" s="20">
        <f t="shared" si="35"/>
        <v>117942</v>
      </c>
      <c r="DX7" s="16">
        <v>0.05</v>
      </c>
      <c r="DY7" s="17">
        <f t="shared" si="36"/>
        <v>5897.1</v>
      </c>
      <c r="EA7" s="13">
        <v>4</v>
      </c>
      <c r="EB7" s="14">
        <v>22004</v>
      </c>
      <c r="EC7" s="20">
        <f t="shared" si="37"/>
        <v>88016</v>
      </c>
      <c r="ED7" s="16"/>
      <c r="EE7" s="17">
        <f t="shared" si="38"/>
        <v>0</v>
      </c>
    </row>
    <row r="8" spans="1:140" x14ac:dyDescent="0.25">
      <c r="A8" s="28"/>
      <c r="B8" s="14"/>
      <c r="C8" s="20">
        <f t="shared" ref="C8:C23" si="42">+A8*B8</f>
        <v>0</v>
      </c>
      <c r="D8" s="16"/>
      <c r="E8" s="17">
        <f t="shared" ref="E8:E23" si="43">+C8*D8</f>
        <v>0</v>
      </c>
      <c r="H8" s="13">
        <v>5</v>
      </c>
      <c r="I8" s="14">
        <v>39564</v>
      </c>
      <c r="J8" s="20">
        <f t="shared" si="1"/>
        <v>197820</v>
      </c>
      <c r="K8" s="16"/>
      <c r="L8" s="17">
        <f t="shared" ref="L8:L26" si="44">+J8*K8</f>
        <v>0</v>
      </c>
      <c r="M8" s="18"/>
      <c r="O8" s="13">
        <v>4</v>
      </c>
      <c r="P8" s="14">
        <v>42858</v>
      </c>
      <c r="Q8" s="20">
        <f t="shared" si="3"/>
        <v>171432</v>
      </c>
      <c r="R8" s="16"/>
      <c r="S8" s="17">
        <f t="shared" si="4"/>
        <v>0</v>
      </c>
      <c r="V8" s="13">
        <v>2</v>
      </c>
      <c r="W8" s="14">
        <v>40356</v>
      </c>
      <c r="X8" s="20">
        <f t="shared" si="5"/>
        <v>80712</v>
      </c>
      <c r="Z8" s="17">
        <f>+X8*Y5</f>
        <v>0</v>
      </c>
      <c r="AC8" s="13"/>
      <c r="AD8" s="14"/>
      <c r="AE8" s="20">
        <f t="shared" si="6"/>
        <v>0</v>
      </c>
      <c r="AF8" s="16"/>
      <c r="AG8" s="17">
        <f t="shared" si="41"/>
        <v>0</v>
      </c>
      <c r="AJ8" s="13">
        <v>4</v>
      </c>
      <c r="AK8" s="14">
        <v>22004</v>
      </c>
      <c r="AL8" s="20">
        <f t="shared" si="7"/>
        <v>88016</v>
      </c>
      <c r="AM8" s="16"/>
      <c r="AN8" s="17">
        <f t="shared" si="8"/>
        <v>0</v>
      </c>
      <c r="AQ8" s="13">
        <v>2</v>
      </c>
      <c r="AR8" s="14">
        <v>265832</v>
      </c>
      <c r="AS8" s="20">
        <f t="shared" si="9"/>
        <v>531664</v>
      </c>
      <c r="AT8" s="16"/>
      <c r="AU8" s="17">
        <f t="shared" si="10"/>
        <v>0</v>
      </c>
      <c r="AX8" s="13">
        <v>1</v>
      </c>
      <c r="AY8" s="14">
        <v>40356</v>
      </c>
      <c r="AZ8" s="20">
        <f t="shared" si="11"/>
        <v>40356</v>
      </c>
      <c r="BA8" s="16"/>
      <c r="BB8" s="17">
        <f t="shared" si="12"/>
        <v>0</v>
      </c>
      <c r="BE8" s="13">
        <v>10</v>
      </c>
      <c r="BF8" s="14">
        <v>23984</v>
      </c>
      <c r="BG8" s="20">
        <f t="shared" si="13"/>
        <v>239840</v>
      </c>
      <c r="BH8" s="16"/>
      <c r="BI8" s="17">
        <f t="shared" si="14"/>
        <v>0</v>
      </c>
      <c r="BL8" s="13"/>
      <c r="BM8" s="14"/>
      <c r="BN8" s="20">
        <f t="shared" si="15"/>
        <v>0</v>
      </c>
      <c r="BO8" s="16">
        <v>0.05</v>
      </c>
      <c r="BP8" s="17">
        <f t="shared" si="16"/>
        <v>0</v>
      </c>
      <c r="BS8" s="13">
        <v>16</v>
      </c>
      <c r="BT8" s="14">
        <v>22004</v>
      </c>
      <c r="BU8" s="20">
        <f t="shared" si="17"/>
        <v>352064</v>
      </c>
      <c r="BV8" s="16"/>
      <c r="BW8" s="17">
        <f t="shared" si="18"/>
        <v>0</v>
      </c>
      <c r="BY8" s="13"/>
      <c r="BZ8" s="14"/>
      <c r="CA8" s="20">
        <f t="shared" si="19"/>
        <v>0</v>
      </c>
      <c r="CB8" s="16"/>
      <c r="CC8" s="17">
        <f t="shared" si="20"/>
        <v>0</v>
      </c>
      <c r="CE8" s="13"/>
      <c r="CF8" s="14"/>
      <c r="CG8" s="20">
        <f t="shared" si="21"/>
        <v>0</v>
      </c>
      <c r="CH8" s="16"/>
      <c r="CI8" s="17">
        <f t="shared" si="22"/>
        <v>0</v>
      </c>
      <c r="CK8" s="13">
        <v>10</v>
      </c>
      <c r="CL8" s="14">
        <v>23984</v>
      </c>
      <c r="CM8" s="20">
        <f t="shared" si="23"/>
        <v>239840</v>
      </c>
      <c r="CN8" s="16"/>
      <c r="CO8" s="17">
        <f t="shared" si="24"/>
        <v>0</v>
      </c>
      <c r="CQ8" s="13">
        <v>5</v>
      </c>
      <c r="CR8" s="14">
        <v>11901</v>
      </c>
      <c r="CS8" s="20">
        <f t="shared" si="25"/>
        <v>59505</v>
      </c>
      <c r="CT8" s="16"/>
      <c r="CU8" s="17">
        <f t="shared" si="26"/>
        <v>0</v>
      </c>
      <c r="CW8" s="13"/>
      <c r="CX8" s="14"/>
      <c r="CY8" s="20">
        <f t="shared" si="27"/>
        <v>0</v>
      </c>
      <c r="CZ8" s="16"/>
      <c r="DA8" s="17">
        <f t="shared" si="28"/>
        <v>0</v>
      </c>
      <c r="DC8" s="13">
        <v>10</v>
      </c>
      <c r="DD8" s="14">
        <v>16998</v>
      </c>
      <c r="DE8" s="20">
        <f t="shared" si="29"/>
        <v>169980</v>
      </c>
      <c r="DF8" s="16"/>
      <c r="DG8" s="17">
        <f t="shared" si="30"/>
        <v>0</v>
      </c>
      <c r="DI8" s="13">
        <v>10</v>
      </c>
      <c r="DJ8" s="14">
        <v>16998</v>
      </c>
      <c r="DK8" s="20">
        <f t="shared" si="31"/>
        <v>169980</v>
      </c>
      <c r="DL8" s="16"/>
      <c r="DM8" s="17">
        <f t="shared" si="32"/>
        <v>0</v>
      </c>
      <c r="DO8" s="13">
        <v>1</v>
      </c>
      <c r="DP8" s="14">
        <v>389521</v>
      </c>
      <c r="DQ8" s="20">
        <f t="shared" si="33"/>
        <v>389521</v>
      </c>
      <c r="DR8" s="16">
        <v>0.19</v>
      </c>
      <c r="DS8" s="17">
        <f t="shared" si="34"/>
        <v>74008.990000000005</v>
      </c>
      <c r="DU8" s="13">
        <v>1</v>
      </c>
      <c r="DV8" s="14">
        <v>72183</v>
      </c>
      <c r="DW8" s="20">
        <f t="shared" si="35"/>
        <v>72183</v>
      </c>
      <c r="DX8" s="16">
        <v>0.05</v>
      </c>
      <c r="DY8" s="17">
        <f t="shared" si="36"/>
        <v>3609.15</v>
      </c>
      <c r="EA8" s="13">
        <v>10</v>
      </c>
      <c r="EB8" s="14">
        <v>80421.899999999994</v>
      </c>
      <c r="EC8" s="20">
        <f t="shared" si="37"/>
        <v>804219</v>
      </c>
      <c r="ED8" s="16">
        <v>0.05</v>
      </c>
      <c r="EE8" s="17">
        <f t="shared" si="38"/>
        <v>40210.950000000004</v>
      </c>
    </row>
    <row r="9" spans="1:140" x14ac:dyDescent="0.25">
      <c r="A9" s="13"/>
      <c r="B9" s="14"/>
      <c r="C9" s="20">
        <f t="shared" si="42"/>
        <v>0</v>
      </c>
      <c r="D9" s="16"/>
      <c r="E9" s="17">
        <f t="shared" si="43"/>
        <v>0</v>
      </c>
      <c r="H9" s="13"/>
      <c r="I9" s="14"/>
      <c r="J9" s="20">
        <f t="shared" si="1"/>
        <v>0</v>
      </c>
      <c r="K9" s="16"/>
      <c r="L9" s="17">
        <f t="shared" si="44"/>
        <v>0</v>
      </c>
      <c r="M9" s="18"/>
      <c r="O9" s="13">
        <v>6</v>
      </c>
      <c r="P9" s="14">
        <v>25360.5</v>
      </c>
      <c r="Q9" s="20">
        <f t="shared" si="3"/>
        <v>152163</v>
      </c>
      <c r="R9" s="16">
        <v>0.19</v>
      </c>
      <c r="S9" s="17">
        <f t="shared" si="4"/>
        <v>28910.97</v>
      </c>
      <c r="V9" s="13">
        <v>6</v>
      </c>
      <c r="W9" s="14">
        <v>11625</v>
      </c>
      <c r="X9" s="20">
        <f t="shared" si="5"/>
        <v>69750</v>
      </c>
      <c r="Y9" s="16"/>
      <c r="Z9" s="17">
        <f t="shared" si="40"/>
        <v>0</v>
      </c>
      <c r="AC9" s="13"/>
      <c r="AD9" s="14"/>
      <c r="AE9" s="20">
        <f t="shared" si="6"/>
        <v>0</v>
      </c>
      <c r="AF9" s="16"/>
      <c r="AG9" s="17">
        <f t="shared" si="41"/>
        <v>0</v>
      </c>
      <c r="AJ9" s="13">
        <v>1</v>
      </c>
      <c r="AK9" s="14">
        <v>25360</v>
      </c>
      <c r="AL9" s="20">
        <f t="shared" si="7"/>
        <v>25360</v>
      </c>
      <c r="AM9" s="16">
        <v>0.19</v>
      </c>
      <c r="AN9" s="17">
        <f t="shared" si="8"/>
        <v>4818.3999999999996</v>
      </c>
      <c r="AQ9" s="13">
        <v>2</v>
      </c>
      <c r="AR9" s="14">
        <v>24557</v>
      </c>
      <c r="AS9" s="20">
        <f t="shared" si="9"/>
        <v>49114</v>
      </c>
      <c r="AT9" s="16"/>
      <c r="AU9" s="17">
        <f t="shared" si="10"/>
        <v>0</v>
      </c>
      <c r="AX9" s="13">
        <v>1</v>
      </c>
      <c r="AY9" s="14">
        <v>25361</v>
      </c>
      <c r="AZ9" s="20">
        <f t="shared" si="11"/>
        <v>25361</v>
      </c>
      <c r="BA9" s="16">
        <v>0.19</v>
      </c>
      <c r="BB9" s="17">
        <f t="shared" si="12"/>
        <v>4818.59</v>
      </c>
      <c r="BE9" s="13">
        <v>4</v>
      </c>
      <c r="BF9" s="14">
        <v>73733</v>
      </c>
      <c r="BG9" s="20">
        <f t="shared" si="13"/>
        <v>294932</v>
      </c>
      <c r="BH9" s="16"/>
      <c r="BI9" s="17">
        <f t="shared" si="14"/>
        <v>0</v>
      </c>
      <c r="BL9" s="13"/>
      <c r="BM9" s="14"/>
      <c r="BN9" s="20">
        <f t="shared" si="15"/>
        <v>0</v>
      </c>
      <c r="BO9" s="16"/>
      <c r="BP9" s="17">
        <f t="shared" si="16"/>
        <v>0</v>
      </c>
      <c r="BS9" s="13">
        <v>8</v>
      </c>
      <c r="BT9" s="14">
        <v>70499</v>
      </c>
      <c r="BU9" s="20">
        <f t="shared" si="17"/>
        <v>563992</v>
      </c>
      <c r="BV9" s="16">
        <v>0.05</v>
      </c>
      <c r="BW9" s="17">
        <f t="shared" si="18"/>
        <v>28199.600000000002</v>
      </c>
      <c r="BY9" s="13"/>
      <c r="BZ9" s="14"/>
      <c r="CA9" s="20">
        <f t="shared" si="19"/>
        <v>0</v>
      </c>
      <c r="CB9" s="16">
        <v>0.05</v>
      </c>
      <c r="CC9" s="17">
        <f t="shared" si="20"/>
        <v>0</v>
      </c>
      <c r="CE9" s="13"/>
      <c r="CF9" s="14"/>
      <c r="CG9" s="20">
        <f t="shared" si="21"/>
        <v>0</v>
      </c>
      <c r="CH9" s="16"/>
      <c r="CI9" s="17">
        <f t="shared" si="22"/>
        <v>0</v>
      </c>
      <c r="CK9" s="13">
        <v>4</v>
      </c>
      <c r="CL9" s="14">
        <v>73733</v>
      </c>
      <c r="CM9" s="20">
        <f t="shared" si="23"/>
        <v>294932</v>
      </c>
      <c r="CN9" s="16"/>
      <c r="CO9" s="17">
        <f t="shared" si="24"/>
        <v>0</v>
      </c>
      <c r="CQ9" s="13">
        <v>10</v>
      </c>
      <c r="CR9" s="14">
        <v>15674</v>
      </c>
      <c r="CS9" s="20">
        <f t="shared" si="25"/>
        <v>156740</v>
      </c>
      <c r="CT9" s="16"/>
      <c r="CU9" s="17">
        <f t="shared" si="26"/>
        <v>0</v>
      </c>
      <c r="CW9" s="13"/>
      <c r="CX9" s="14"/>
      <c r="CY9" s="20">
        <f t="shared" si="27"/>
        <v>0</v>
      </c>
      <c r="CZ9" s="16"/>
      <c r="DA9" s="17">
        <f t="shared" si="28"/>
        <v>0</v>
      </c>
      <c r="DC9" s="13">
        <v>9</v>
      </c>
      <c r="DD9" s="14">
        <v>42858</v>
      </c>
      <c r="DE9" s="20">
        <f t="shared" si="29"/>
        <v>385722</v>
      </c>
      <c r="DF9" s="16"/>
      <c r="DG9" s="17">
        <f t="shared" si="30"/>
        <v>0</v>
      </c>
      <c r="DI9" s="13">
        <v>9</v>
      </c>
      <c r="DJ9" s="14">
        <v>42858</v>
      </c>
      <c r="DK9" s="20">
        <f t="shared" si="31"/>
        <v>385722</v>
      </c>
      <c r="DL9" s="16"/>
      <c r="DM9" s="17">
        <f t="shared" si="32"/>
        <v>0</v>
      </c>
      <c r="DO9" s="13"/>
      <c r="DP9" s="14"/>
      <c r="DQ9" s="20">
        <f t="shared" si="33"/>
        <v>0</v>
      </c>
      <c r="DR9" s="16"/>
      <c r="DS9" s="17">
        <f t="shared" si="34"/>
        <v>0</v>
      </c>
      <c r="DU9" s="13"/>
      <c r="DV9" s="14"/>
      <c r="DW9" s="20">
        <f t="shared" si="35"/>
        <v>0</v>
      </c>
      <c r="DX9" s="16"/>
      <c r="DY9" s="17">
        <f t="shared" si="36"/>
        <v>0</v>
      </c>
      <c r="EA9" s="13">
        <v>2</v>
      </c>
      <c r="EB9" s="14">
        <v>11525</v>
      </c>
      <c r="EC9" s="20">
        <f t="shared" si="37"/>
        <v>23050</v>
      </c>
      <c r="ED9" s="16"/>
      <c r="EE9" s="17">
        <f t="shared" si="38"/>
        <v>0</v>
      </c>
    </row>
    <row r="10" spans="1:140" x14ac:dyDescent="0.25">
      <c r="A10" s="13"/>
      <c r="B10" s="14"/>
      <c r="C10" s="20">
        <f t="shared" si="42"/>
        <v>0</v>
      </c>
      <c r="D10" s="16"/>
      <c r="E10" s="17">
        <f t="shared" si="43"/>
        <v>0</v>
      </c>
      <c r="H10" s="13"/>
      <c r="I10" s="14"/>
      <c r="J10" s="20">
        <f t="shared" si="1"/>
        <v>0</v>
      </c>
      <c r="K10" s="16"/>
      <c r="L10" s="17">
        <f t="shared" si="44"/>
        <v>0</v>
      </c>
      <c r="M10" s="18"/>
      <c r="O10" s="13"/>
      <c r="P10" s="14"/>
      <c r="Q10" s="20">
        <f t="shared" si="3"/>
        <v>0</v>
      </c>
      <c r="R10" s="16"/>
      <c r="S10" s="17">
        <f t="shared" si="4"/>
        <v>0</v>
      </c>
      <c r="V10" s="13">
        <v>2</v>
      </c>
      <c r="W10" s="14">
        <v>14066</v>
      </c>
      <c r="X10" s="20">
        <f t="shared" si="5"/>
        <v>28132</v>
      </c>
      <c r="Y10" s="16"/>
      <c r="Z10" s="17">
        <f t="shared" si="40"/>
        <v>0</v>
      </c>
      <c r="AC10" s="13"/>
      <c r="AD10" s="14"/>
      <c r="AE10" s="20">
        <f t="shared" si="6"/>
        <v>0</v>
      </c>
      <c r="AF10" s="16"/>
      <c r="AG10" s="17">
        <f t="shared" si="41"/>
        <v>0</v>
      </c>
      <c r="AJ10" s="13">
        <v>1</v>
      </c>
      <c r="AK10" s="14">
        <v>81906</v>
      </c>
      <c r="AL10" s="20">
        <f t="shared" si="7"/>
        <v>81906</v>
      </c>
      <c r="AM10" s="16"/>
      <c r="AN10" s="17">
        <f t="shared" si="8"/>
        <v>0</v>
      </c>
      <c r="AQ10" s="13">
        <v>1</v>
      </c>
      <c r="AR10" s="14">
        <v>14066</v>
      </c>
      <c r="AS10" s="20">
        <f t="shared" si="9"/>
        <v>14066</v>
      </c>
      <c r="AT10" s="16"/>
      <c r="AU10" s="17">
        <f t="shared" si="10"/>
        <v>0</v>
      </c>
      <c r="AX10" s="13">
        <v>1</v>
      </c>
      <c r="AY10" s="14">
        <v>81906</v>
      </c>
      <c r="AZ10" s="20">
        <f t="shared" si="11"/>
        <v>81906</v>
      </c>
      <c r="BA10" s="16"/>
      <c r="BB10" s="17">
        <f t="shared" si="12"/>
        <v>0</v>
      </c>
      <c r="BE10" s="13"/>
      <c r="BF10" s="14"/>
      <c r="BG10" s="20">
        <f t="shared" si="13"/>
        <v>0</v>
      </c>
      <c r="BH10" s="16"/>
      <c r="BI10" s="17">
        <f t="shared" si="14"/>
        <v>0</v>
      </c>
      <c r="BL10" s="13"/>
      <c r="BM10" s="14"/>
      <c r="BN10" s="20">
        <f t="shared" si="15"/>
        <v>0</v>
      </c>
      <c r="BO10" s="16"/>
      <c r="BP10" s="17">
        <f t="shared" si="16"/>
        <v>0</v>
      </c>
      <c r="BS10" s="13">
        <v>4</v>
      </c>
      <c r="BT10" s="14">
        <v>75195</v>
      </c>
      <c r="BU10" s="20">
        <f t="shared" si="17"/>
        <v>300780</v>
      </c>
      <c r="BV10" s="16"/>
      <c r="BW10" s="17">
        <f t="shared" si="18"/>
        <v>0</v>
      </c>
      <c r="BY10" s="13"/>
      <c r="BZ10" s="14"/>
      <c r="CA10" s="20">
        <f t="shared" si="19"/>
        <v>0</v>
      </c>
      <c r="CB10" s="16"/>
      <c r="CC10" s="17">
        <f t="shared" si="20"/>
        <v>0</v>
      </c>
      <c r="CE10" s="13"/>
      <c r="CF10" s="14"/>
      <c r="CG10" s="20">
        <f t="shared" si="21"/>
        <v>0</v>
      </c>
      <c r="CH10" s="16"/>
      <c r="CI10" s="17">
        <f t="shared" si="22"/>
        <v>0</v>
      </c>
      <c r="CK10" s="13"/>
      <c r="CL10" s="14"/>
      <c r="CM10" s="20">
        <f t="shared" si="23"/>
        <v>0</v>
      </c>
      <c r="CN10" s="16"/>
      <c r="CO10" s="17">
        <f t="shared" si="24"/>
        <v>0</v>
      </c>
      <c r="CQ10" s="13">
        <v>5</v>
      </c>
      <c r="CR10" s="14">
        <v>11625</v>
      </c>
      <c r="CS10" s="20">
        <f t="shared" si="25"/>
        <v>58125</v>
      </c>
      <c r="CT10" s="16"/>
      <c r="CU10" s="17">
        <f t="shared" si="26"/>
        <v>0</v>
      </c>
      <c r="CW10" s="13"/>
      <c r="CX10" s="14"/>
      <c r="CY10" s="20">
        <f t="shared" si="27"/>
        <v>0</v>
      </c>
      <c r="CZ10" s="16"/>
      <c r="DA10" s="17">
        <f t="shared" si="28"/>
        <v>0</v>
      </c>
      <c r="DC10" s="13"/>
      <c r="DD10" s="14"/>
      <c r="DE10" s="20">
        <f t="shared" si="29"/>
        <v>0</v>
      </c>
      <c r="DF10" s="16"/>
      <c r="DG10" s="17">
        <f t="shared" si="30"/>
        <v>0</v>
      </c>
      <c r="DI10" s="13"/>
      <c r="DJ10" s="14"/>
      <c r="DK10" s="20">
        <f t="shared" si="31"/>
        <v>0</v>
      </c>
      <c r="DL10" s="16"/>
      <c r="DM10" s="17">
        <f t="shared" si="32"/>
        <v>0</v>
      </c>
      <c r="DO10" s="13"/>
      <c r="DP10" s="14"/>
      <c r="DQ10" s="20">
        <f t="shared" si="33"/>
        <v>0</v>
      </c>
      <c r="DR10" s="16"/>
      <c r="DS10" s="17">
        <f t="shared" si="34"/>
        <v>0</v>
      </c>
      <c r="DU10" s="13"/>
      <c r="DV10" s="14"/>
      <c r="DW10" s="20">
        <f t="shared" si="35"/>
        <v>0</v>
      </c>
      <c r="DX10" s="16"/>
      <c r="DY10" s="17">
        <f t="shared" si="36"/>
        <v>0</v>
      </c>
      <c r="EA10" s="13">
        <v>2</v>
      </c>
      <c r="EB10" s="14">
        <v>19822</v>
      </c>
      <c r="EC10" s="20">
        <f t="shared" si="37"/>
        <v>39644</v>
      </c>
      <c r="ED10" s="16"/>
      <c r="EE10" s="17">
        <f t="shared" si="38"/>
        <v>0</v>
      </c>
    </row>
    <row r="11" spans="1:140" x14ac:dyDescent="0.25">
      <c r="A11" s="13"/>
      <c r="B11" s="14"/>
      <c r="C11" s="20">
        <f t="shared" si="42"/>
        <v>0</v>
      </c>
      <c r="D11" s="16"/>
      <c r="E11" s="17">
        <f t="shared" si="43"/>
        <v>0</v>
      </c>
      <c r="H11" s="13"/>
      <c r="I11" s="14"/>
      <c r="J11" s="20">
        <f t="shared" si="1"/>
        <v>0</v>
      </c>
      <c r="K11" s="16"/>
      <c r="L11" s="17">
        <f t="shared" si="44"/>
        <v>0</v>
      </c>
      <c r="M11" s="18"/>
      <c r="O11" s="13"/>
      <c r="P11" s="14"/>
      <c r="Q11" s="20">
        <f t="shared" si="3"/>
        <v>0</v>
      </c>
      <c r="R11" s="16"/>
      <c r="S11" s="17">
        <f t="shared" si="4"/>
        <v>0</v>
      </c>
      <c r="V11" s="13">
        <v>2</v>
      </c>
      <c r="W11" s="14">
        <v>24557</v>
      </c>
      <c r="X11" s="20">
        <f t="shared" si="5"/>
        <v>49114</v>
      </c>
      <c r="Y11" s="16"/>
      <c r="Z11" s="17">
        <f t="shared" si="40"/>
        <v>0</v>
      </c>
      <c r="AC11" s="13"/>
      <c r="AD11" s="14"/>
      <c r="AE11" s="20">
        <f t="shared" si="6"/>
        <v>0</v>
      </c>
      <c r="AF11" s="16"/>
      <c r="AG11" s="17">
        <f t="shared" si="41"/>
        <v>0</v>
      </c>
      <c r="AJ11" s="13">
        <v>1</v>
      </c>
      <c r="AK11" s="14">
        <v>41839</v>
      </c>
      <c r="AL11" s="20">
        <f t="shared" si="7"/>
        <v>41839</v>
      </c>
      <c r="AM11" s="16"/>
      <c r="AN11" s="17">
        <f t="shared" si="8"/>
        <v>0</v>
      </c>
      <c r="AQ11" s="13">
        <v>1</v>
      </c>
      <c r="AR11" s="14">
        <v>28328</v>
      </c>
      <c r="AS11" s="20">
        <f t="shared" si="9"/>
        <v>28328</v>
      </c>
      <c r="AT11" s="16"/>
      <c r="AU11" s="17">
        <f t="shared" si="10"/>
        <v>0</v>
      </c>
      <c r="AX11" s="13">
        <v>1</v>
      </c>
      <c r="AY11" s="14">
        <v>41839</v>
      </c>
      <c r="AZ11" s="20">
        <f t="shared" si="11"/>
        <v>41839</v>
      </c>
      <c r="BA11" s="16"/>
      <c r="BB11" s="17">
        <f t="shared" si="12"/>
        <v>0</v>
      </c>
      <c r="BE11" s="13"/>
      <c r="BF11" s="14"/>
      <c r="BG11" s="20">
        <f t="shared" si="13"/>
        <v>0</v>
      </c>
      <c r="BH11" s="16">
        <v>0.19</v>
      </c>
      <c r="BI11" s="17">
        <f t="shared" si="14"/>
        <v>0</v>
      </c>
      <c r="BL11" s="13"/>
      <c r="BM11" s="14"/>
      <c r="BN11" s="20">
        <f t="shared" si="15"/>
        <v>0</v>
      </c>
      <c r="BO11" s="16"/>
      <c r="BP11" s="17">
        <f t="shared" si="16"/>
        <v>0</v>
      </c>
      <c r="BS11" s="13">
        <v>1</v>
      </c>
      <c r="BT11" s="14">
        <v>164603</v>
      </c>
      <c r="BU11" s="20">
        <f t="shared" si="17"/>
        <v>164603</v>
      </c>
      <c r="BV11" s="16"/>
      <c r="BW11" s="17">
        <f t="shared" si="18"/>
        <v>0</v>
      </c>
      <c r="BY11" s="13"/>
      <c r="BZ11" s="14"/>
      <c r="CA11" s="20">
        <f t="shared" si="19"/>
        <v>0</v>
      </c>
      <c r="CB11" s="16"/>
      <c r="CC11" s="17">
        <f t="shared" si="20"/>
        <v>0</v>
      </c>
      <c r="CE11" s="13"/>
      <c r="CF11" s="14"/>
      <c r="CG11" s="20">
        <f t="shared" si="21"/>
        <v>0</v>
      </c>
      <c r="CH11" s="16"/>
      <c r="CI11" s="17">
        <f t="shared" si="22"/>
        <v>0</v>
      </c>
      <c r="CK11" s="13"/>
      <c r="CL11" s="14"/>
      <c r="CM11" s="20">
        <f t="shared" si="23"/>
        <v>0</v>
      </c>
      <c r="CN11" s="16"/>
      <c r="CO11" s="17">
        <f t="shared" si="24"/>
        <v>0</v>
      </c>
      <c r="CQ11" s="13">
        <v>2</v>
      </c>
      <c r="CR11" s="14">
        <v>16998</v>
      </c>
      <c r="CS11" s="20">
        <f t="shared" si="25"/>
        <v>33996</v>
      </c>
      <c r="CT11" s="16"/>
      <c r="CU11" s="17">
        <f t="shared" si="26"/>
        <v>0</v>
      </c>
      <c r="CW11" s="13"/>
      <c r="CX11" s="14"/>
      <c r="CY11" s="20">
        <f t="shared" si="27"/>
        <v>0</v>
      </c>
      <c r="CZ11" s="16"/>
      <c r="DA11" s="17">
        <f t="shared" si="28"/>
        <v>0</v>
      </c>
      <c r="DC11" s="13"/>
      <c r="DD11" s="14"/>
      <c r="DE11" s="20">
        <f t="shared" si="29"/>
        <v>0</v>
      </c>
      <c r="DF11" s="16"/>
      <c r="DG11" s="17">
        <f t="shared" si="30"/>
        <v>0</v>
      </c>
      <c r="DI11" s="13"/>
      <c r="DJ11" s="14"/>
      <c r="DK11" s="20">
        <f t="shared" si="31"/>
        <v>0</v>
      </c>
      <c r="DL11" s="16"/>
      <c r="DM11" s="17">
        <f t="shared" si="32"/>
        <v>0</v>
      </c>
      <c r="DO11" s="13"/>
      <c r="DP11" s="14"/>
      <c r="DQ11" s="20">
        <f t="shared" si="33"/>
        <v>0</v>
      </c>
      <c r="DR11" s="16"/>
      <c r="DS11" s="17">
        <f t="shared" si="34"/>
        <v>0</v>
      </c>
      <c r="DU11" s="13"/>
      <c r="DV11" s="14"/>
      <c r="DW11" s="20">
        <f t="shared" si="35"/>
        <v>0</v>
      </c>
      <c r="DX11" s="16"/>
      <c r="DY11" s="17">
        <f t="shared" si="36"/>
        <v>0</v>
      </c>
      <c r="EA11" s="13">
        <v>2</v>
      </c>
      <c r="EB11" s="14">
        <v>11452</v>
      </c>
      <c r="EC11" s="20">
        <f t="shared" si="37"/>
        <v>22904</v>
      </c>
      <c r="ED11" s="16"/>
      <c r="EE11" s="17">
        <f t="shared" si="38"/>
        <v>0</v>
      </c>
    </row>
    <row r="12" spans="1:140" x14ac:dyDescent="0.25">
      <c r="A12" s="13"/>
      <c r="B12" s="14"/>
      <c r="C12" s="20">
        <f t="shared" si="42"/>
        <v>0</v>
      </c>
      <c r="D12" s="16"/>
      <c r="E12" s="17">
        <f t="shared" si="43"/>
        <v>0</v>
      </c>
      <c r="H12" s="13"/>
      <c r="I12" s="14"/>
      <c r="J12" s="20">
        <f t="shared" si="1"/>
        <v>0</v>
      </c>
      <c r="K12" s="16"/>
      <c r="L12" s="17">
        <f t="shared" si="44"/>
        <v>0</v>
      </c>
      <c r="M12" s="18"/>
      <c r="O12" s="13"/>
      <c r="P12" s="14"/>
      <c r="Q12" s="20">
        <f t="shared" si="3"/>
        <v>0</v>
      </c>
      <c r="R12" s="16"/>
      <c r="S12" s="17">
        <f t="shared" si="4"/>
        <v>0</v>
      </c>
      <c r="V12" s="13">
        <v>1</v>
      </c>
      <c r="W12" s="14">
        <v>50979</v>
      </c>
      <c r="X12" s="20">
        <f t="shared" si="5"/>
        <v>50979</v>
      </c>
      <c r="Y12" s="16"/>
      <c r="Z12" s="17">
        <f t="shared" si="40"/>
        <v>0</v>
      </c>
      <c r="AC12" s="13"/>
      <c r="AD12" s="14"/>
      <c r="AE12" s="20">
        <f t="shared" si="6"/>
        <v>0</v>
      </c>
      <c r="AF12" s="16"/>
      <c r="AG12" s="17">
        <f t="shared" si="41"/>
        <v>0</v>
      </c>
      <c r="AJ12" s="13">
        <v>1</v>
      </c>
      <c r="AK12" s="14">
        <v>73733</v>
      </c>
      <c r="AL12" s="20">
        <f t="shared" si="7"/>
        <v>73733</v>
      </c>
      <c r="AM12" s="16"/>
      <c r="AN12" s="17">
        <f t="shared" si="8"/>
        <v>0</v>
      </c>
      <c r="AQ12" s="13"/>
      <c r="AR12" s="14"/>
      <c r="AS12" s="20">
        <f t="shared" si="9"/>
        <v>0</v>
      </c>
      <c r="AT12" s="16"/>
      <c r="AU12" s="17">
        <f t="shared" si="10"/>
        <v>0</v>
      </c>
      <c r="AX12" s="13">
        <v>1</v>
      </c>
      <c r="AY12" s="14">
        <v>50979</v>
      </c>
      <c r="AZ12" s="20">
        <f t="shared" si="11"/>
        <v>50979</v>
      </c>
      <c r="BA12" s="16"/>
      <c r="BB12" s="17">
        <f t="shared" si="12"/>
        <v>0</v>
      </c>
      <c r="BE12" s="13"/>
      <c r="BF12" s="14"/>
      <c r="BG12" s="20">
        <f t="shared" si="13"/>
        <v>0</v>
      </c>
      <c r="BH12" s="16"/>
      <c r="BI12" s="17">
        <f t="shared" si="14"/>
        <v>0</v>
      </c>
      <c r="BL12" s="13"/>
      <c r="BM12" s="14"/>
      <c r="BN12" s="20">
        <f t="shared" si="15"/>
        <v>0</v>
      </c>
      <c r="BO12" s="16"/>
      <c r="BP12" s="17">
        <f t="shared" si="16"/>
        <v>0</v>
      </c>
      <c r="BS12" s="13">
        <v>4</v>
      </c>
      <c r="BT12" s="14">
        <v>127055</v>
      </c>
      <c r="BU12" s="20">
        <f t="shared" si="17"/>
        <v>508220</v>
      </c>
      <c r="BV12" s="16"/>
      <c r="BW12" s="17">
        <f t="shared" si="18"/>
        <v>0</v>
      </c>
      <c r="BY12" s="13"/>
      <c r="BZ12" s="14"/>
      <c r="CA12" s="20">
        <f t="shared" si="19"/>
        <v>0</v>
      </c>
      <c r="CB12" s="16"/>
      <c r="CC12" s="17">
        <f t="shared" si="20"/>
        <v>0</v>
      </c>
      <c r="CE12" s="13"/>
      <c r="CF12" s="14"/>
      <c r="CG12" s="20">
        <f t="shared" si="21"/>
        <v>0</v>
      </c>
      <c r="CH12" s="16"/>
      <c r="CI12" s="17">
        <f t="shared" si="22"/>
        <v>0</v>
      </c>
      <c r="CK12" s="13"/>
      <c r="CL12" s="14"/>
      <c r="CM12" s="20">
        <f t="shared" si="23"/>
        <v>0</v>
      </c>
      <c r="CN12" s="16"/>
      <c r="CO12" s="17">
        <f t="shared" si="24"/>
        <v>0</v>
      </c>
      <c r="CQ12" s="13">
        <v>7</v>
      </c>
      <c r="CR12" s="14">
        <v>23984</v>
      </c>
      <c r="CS12" s="20">
        <f t="shared" si="25"/>
        <v>167888</v>
      </c>
      <c r="CT12" s="16"/>
      <c r="CU12" s="17">
        <f t="shared" si="26"/>
        <v>0</v>
      </c>
      <c r="CW12" s="13"/>
      <c r="CX12" s="14"/>
      <c r="CY12" s="20">
        <f t="shared" si="27"/>
        <v>0</v>
      </c>
      <c r="CZ12" s="16"/>
      <c r="DA12" s="17">
        <f t="shared" si="28"/>
        <v>0</v>
      </c>
      <c r="DC12" s="13"/>
      <c r="DD12" s="14"/>
      <c r="DE12" s="20">
        <f t="shared" si="29"/>
        <v>0</v>
      </c>
      <c r="DF12" s="16"/>
      <c r="DG12" s="17">
        <f t="shared" si="30"/>
        <v>0</v>
      </c>
      <c r="DI12" s="13"/>
      <c r="DJ12" s="14"/>
      <c r="DK12" s="20">
        <f t="shared" si="31"/>
        <v>0</v>
      </c>
      <c r="DL12" s="16"/>
      <c r="DM12" s="17">
        <f t="shared" si="32"/>
        <v>0</v>
      </c>
      <c r="DO12" s="13"/>
      <c r="DP12" s="14"/>
      <c r="DQ12" s="20">
        <f t="shared" si="33"/>
        <v>0</v>
      </c>
      <c r="DR12" s="16"/>
      <c r="DS12" s="17">
        <f t="shared" si="34"/>
        <v>0</v>
      </c>
      <c r="DU12" s="13"/>
      <c r="DV12" s="14"/>
      <c r="DW12" s="20">
        <f t="shared" si="35"/>
        <v>0</v>
      </c>
      <c r="DX12" s="16"/>
      <c r="DY12" s="17">
        <f t="shared" si="36"/>
        <v>0</v>
      </c>
      <c r="EA12" s="13">
        <v>2</v>
      </c>
      <c r="EB12" s="14">
        <v>10199</v>
      </c>
      <c r="EC12" s="20">
        <f t="shared" si="37"/>
        <v>20398</v>
      </c>
      <c r="ED12" s="16"/>
      <c r="EE12" s="17">
        <f t="shared" si="38"/>
        <v>0</v>
      </c>
    </row>
    <row r="13" spans="1:140" x14ac:dyDescent="0.25">
      <c r="A13" s="13"/>
      <c r="B13" s="14"/>
      <c r="C13" s="20">
        <f t="shared" si="42"/>
        <v>0</v>
      </c>
      <c r="D13" s="16"/>
      <c r="E13" s="17">
        <f t="shared" si="43"/>
        <v>0</v>
      </c>
      <c r="H13" s="13"/>
      <c r="I13" s="14"/>
      <c r="J13" s="20">
        <f t="shared" si="1"/>
        <v>0</v>
      </c>
      <c r="K13" s="16"/>
      <c r="L13" s="17">
        <f t="shared" si="44"/>
        <v>0</v>
      </c>
      <c r="M13" s="18"/>
      <c r="O13" s="13"/>
      <c r="P13" s="14"/>
      <c r="Q13" s="20">
        <f t="shared" si="3"/>
        <v>0</v>
      </c>
      <c r="R13" s="16"/>
      <c r="S13" s="17">
        <f t="shared" si="4"/>
        <v>0</v>
      </c>
      <c r="V13" s="13">
        <v>1</v>
      </c>
      <c r="W13" s="14">
        <v>39564</v>
      </c>
      <c r="X13" s="20">
        <f t="shared" si="5"/>
        <v>39564</v>
      </c>
      <c r="Y13" s="16"/>
      <c r="Z13" s="17">
        <f t="shared" si="40"/>
        <v>0</v>
      </c>
      <c r="AC13" s="13"/>
      <c r="AD13" s="14"/>
      <c r="AE13" s="20">
        <f t="shared" si="6"/>
        <v>0</v>
      </c>
      <c r="AF13" s="16"/>
      <c r="AG13" s="17">
        <f t="shared" si="41"/>
        <v>0</v>
      </c>
      <c r="AJ13" s="13">
        <v>1</v>
      </c>
      <c r="AK13" s="14">
        <v>265832</v>
      </c>
      <c r="AL13" s="20">
        <f t="shared" si="7"/>
        <v>265832</v>
      </c>
      <c r="AM13" s="16"/>
      <c r="AN13" s="17">
        <f t="shared" si="8"/>
        <v>0</v>
      </c>
      <c r="AQ13" s="13"/>
      <c r="AR13" s="14"/>
      <c r="AS13" s="20">
        <f t="shared" si="9"/>
        <v>0</v>
      </c>
      <c r="AT13" s="16"/>
      <c r="AU13" s="17">
        <f t="shared" si="10"/>
        <v>0</v>
      </c>
      <c r="AX13" s="13">
        <v>1</v>
      </c>
      <c r="AY13" s="14">
        <v>73733</v>
      </c>
      <c r="AZ13" s="20">
        <f t="shared" si="11"/>
        <v>73733</v>
      </c>
      <c r="BA13" s="16"/>
      <c r="BB13" s="17">
        <f t="shared" si="12"/>
        <v>0</v>
      </c>
      <c r="BE13" s="13"/>
      <c r="BF13" s="14"/>
      <c r="BG13" s="20">
        <f t="shared" si="13"/>
        <v>0</v>
      </c>
      <c r="BH13" s="16"/>
      <c r="BI13" s="17">
        <f t="shared" si="14"/>
        <v>0</v>
      </c>
      <c r="BL13" s="13"/>
      <c r="BM13" s="14"/>
      <c r="BN13" s="20">
        <f t="shared" si="15"/>
        <v>0</v>
      </c>
      <c r="BO13" s="16"/>
      <c r="BP13" s="17">
        <f t="shared" si="16"/>
        <v>0</v>
      </c>
      <c r="BS13" s="13">
        <v>5</v>
      </c>
      <c r="BT13" s="14">
        <v>43619</v>
      </c>
      <c r="BU13" s="20">
        <f t="shared" si="17"/>
        <v>218095</v>
      </c>
      <c r="BV13" s="16"/>
      <c r="BW13" s="17">
        <f t="shared" si="18"/>
        <v>0</v>
      </c>
      <c r="BY13" s="13"/>
      <c r="BZ13" s="14"/>
      <c r="CA13" s="20">
        <f t="shared" si="19"/>
        <v>0</v>
      </c>
      <c r="CB13" s="16"/>
      <c r="CC13" s="17">
        <f t="shared" si="20"/>
        <v>0</v>
      </c>
      <c r="CE13" s="13"/>
      <c r="CF13" s="14"/>
      <c r="CG13" s="20">
        <f t="shared" si="21"/>
        <v>0</v>
      </c>
      <c r="CH13" s="16"/>
      <c r="CI13" s="17">
        <f t="shared" si="22"/>
        <v>0</v>
      </c>
      <c r="CK13" s="13"/>
      <c r="CL13" s="14"/>
      <c r="CM13" s="20">
        <f t="shared" si="23"/>
        <v>0</v>
      </c>
      <c r="CN13" s="16"/>
      <c r="CO13" s="17">
        <f t="shared" si="24"/>
        <v>0</v>
      </c>
      <c r="CQ13" s="13">
        <v>1</v>
      </c>
      <c r="CR13" s="14">
        <v>368939</v>
      </c>
      <c r="CS13" s="20">
        <f t="shared" si="25"/>
        <v>368939</v>
      </c>
      <c r="CT13" s="16">
        <v>0.19</v>
      </c>
      <c r="CU13" s="17">
        <f t="shared" si="26"/>
        <v>70098.41</v>
      </c>
      <c r="CW13" s="13"/>
      <c r="CX13" s="14"/>
      <c r="CY13" s="20">
        <f t="shared" si="27"/>
        <v>0</v>
      </c>
      <c r="CZ13" s="16"/>
      <c r="DA13" s="17">
        <f t="shared" si="28"/>
        <v>0</v>
      </c>
      <c r="DC13" s="13"/>
      <c r="DD13" s="14"/>
      <c r="DE13" s="20">
        <f t="shared" si="29"/>
        <v>0</v>
      </c>
      <c r="DF13" s="16"/>
      <c r="DG13" s="17">
        <f t="shared" si="30"/>
        <v>0</v>
      </c>
      <c r="DI13" s="13"/>
      <c r="DJ13" s="14"/>
      <c r="DK13" s="20">
        <f t="shared" si="31"/>
        <v>0</v>
      </c>
      <c r="DL13" s="16"/>
      <c r="DM13" s="17">
        <f t="shared" si="32"/>
        <v>0</v>
      </c>
      <c r="DO13" s="13"/>
      <c r="DP13" s="14"/>
      <c r="DQ13" s="20">
        <f t="shared" si="33"/>
        <v>0</v>
      </c>
      <c r="DR13" s="16"/>
      <c r="DS13" s="17">
        <f t="shared" si="34"/>
        <v>0</v>
      </c>
      <c r="DU13" s="13"/>
      <c r="DV13" s="14"/>
      <c r="DW13" s="20">
        <f t="shared" si="35"/>
        <v>0</v>
      </c>
      <c r="DX13" s="16"/>
      <c r="DY13" s="17">
        <f t="shared" si="36"/>
        <v>0</v>
      </c>
      <c r="EA13" s="13">
        <v>2</v>
      </c>
      <c r="EB13" s="14">
        <v>23984</v>
      </c>
      <c r="EC13" s="20">
        <f t="shared" si="37"/>
        <v>47968</v>
      </c>
      <c r="ED13" s="16"/>
      <c r="EE13" s="17">
        <f t="shared" si="38"/>
        <v>0</v>
      </c>
    </row>
    <row r="14" spans="1:140" x14ac:dyDescent="0.25">
      <c r="A14" s="13"/>
      <c r="B14" s="14"/>
      <c r="C14" s="20">
        <f t="shared" si="42"/>
        <v>0</v>
      </c>
      <c r="D14" s="16"/>
      <c r="E14" s="17">
        <f t="shared" si="43"/>
        <v>0</v>
      </c>
      <c r="H14" s="13"/>
      <c r="I14" s="14"/>
      <c r="J14" s="20">
        <f t="shared" si="1"/>
        <v>0</v>
      </c>
      <c r="K14" s="16"/>
      <c r="L14" s="17">
        <f t="shared" si="44"/>
        <v>0</v>
      </c>
      <c r="M14" s="18"/>
      <c r="O14" s="13"/>
      <c r="P14" s="14"/>
      <c r="Q14" s="20">
        <f t="shared" si="3"/>
        <v>0</v>
      </c>
      <c r="R14" s="16"/>
      <c r="S14" s="17">
        <f t="shared" si="4"/>
        <v>0</v>
      </c>
      <c r="V14" s="13">
        <v>1</v>
      </c>
      <c r="W14" s="14">
        <v>25360.3</v>
      </c>
      <c r="X14" s="20">
        <f t="shared" si="5"/>
        <v>25360.3</v>
      </c>
      <c r="Y14" s="16">
        <v>0.19</v>
      </c>
      <c r="Z14" s="17">
        <f t="shared" si="40"/>
        <v>4818.4570000000003</v>
      </c>
      <c r="AC14" s="13"/>
      <c r="AD14" s="14"/>
      <c r="AE14" s="20">
        <f t="shared" si="6"/>
        <v>0</v>
      </c>
      <c r="AF14" s="16"/>
      <c r="AG14" s="17">
        <f t="shared" si="41"/>
        <v>0</v>
      </c>
      <c r="AJ14" s="13">
        <v>1</v>
      </c>
      <c r="AK14" s="14">
        <v>89761</v>
      </c>
      <c r="AL14" s="20">
        <f t="shared" si="7"/>
        <v>89761</v>
      </c>
      <c r="AM14" s="16"/>
      <c r="AN14" s="17">
        <f t="shared" si="8"/>
        <v>0</v>
      </c>
      <c r="AQ14" s="13"/>
      <c r="AR14" s="14"/>
      <c r="AS14" s="20">
        <f t="shared" si="9"/>
        <v>0</v>
      </c>
      <c r="AT14" s="16"/>
      <c r="AU14" s="17">
        <f t="shared" si="10"/>
        <v>0</v>
      </c>
      <c r="AX14" s="13">
        <v>1</v>
      </c>
      <c r="AY14" s="14">
        <v>265832</v>
      </c>
      <c r="AZ14" s="20">
        <f t="shared" si="11"/>
        <v>265832</v>
      </c>
      <c r="BA14" s="16"/>
      <c r="BB14" s="17">
        <f t="shared" si="12"/>
        <v>0</v>
      </c>
      <c r="BE14" s="13"/>
      <c r="BF14" s="14"/>
      <c r="BG14" s="20">
        <f t="shared" si="13"/>
        <v>0</v>
      </c>
      <c r="BH14" s="16"/>
      <c r="BI14" s="17">
        <f t="shared" si="14"/>
        <v>0</v>
      </c>
      <c r="BL14" s="13"/>
      <c r="BM14" s="14"/>
      <c r="BN14" s="20">
        <f t="shared" si="15"/>
        <v>0</v>
      </c>
      <c r="BO14" s="16"/>
      <c r="BP14" s="17">
        <f t="shared" si="16"/>
        <v>0</v>
      </c>
      <c r="BS14" s="13"/>
      <c r="BT14" s="14"/>
      <c r="BU14" s="20">
        <f t="shared" si="17"/>
        <v>0</v>
      </c>
      <c r="BV14" s="16"/>
      <c r="BW14" s="17">
        <f t="shared" si="18"/>
        <v>0</v>
      </c>
      <c r="BY14" s="13"/>
      <c r="BZ14" s="14"/>
      <c r="CA14" s="20">
        <f t="shared" si="19"/>
        <v>0</v>
      </c>
      <c r="CB14" s="16"/>
      <c r="CC14" s="17">
        <f t="shared" si="20"/>
        <v>0</v>
      </c>
      <c r="CE14" s="13"/>
      <c r="CF14" s="14"/>
      <c r="CG14" s="20">
        <f t="shared" si="21"/>
        <v>0</v>
      </c>
      <c r="CH14" s="16"/>
      <c r="CI14" s="17">
        <f t="shared" si="22"/>
        <v>0</v>
      </c>
      <c r="CK14" s="13"/>
      <c r="CL14" s="14"/>
      <c r="CM14" s="20">
        <f t="shared" si="23"/>
        <v>0</v>
      </c>
      <c r="CN14" s="16"/>
      <c r="CO14" s="17">
        <f t="shared" si="24"/>
        <v>0</v>
      </c>
      <c r="CQ14" s="13"/>
      <c r="CR14" s="14"/>
      <c r="CS14" s="20">
        <f t="shared" si="25"/>
        <v>0</v>
      </c>
      <c r="CT14" s="16"/>
      <c r="CU14" s="17">
        <f t="shared" si="26"/>
        <v>0</v>
      </c>
      <c r="CW14" s="13"/>
      <c r="CX14" s="14"/>
      <c r="CY14" s="20">
        <f t="shared" si="27"/>
        <v>0</v>
      </c>
      <c r="CZ14" s="16"/>
      <c r="DA14" s="17">
        <f t="shared" si="28"/>
        <v>0</v>
      </c>
      <c r="DC14" s="13"/>
      <c r="DD14" s="14"/>
      <c r="DE14" s="20">
        <f t="shared" si="29"/>
        <v>0</v>
      </c>
      <c r="DF14" s="16"/>
      <c r="DG14" s="17">
        <f t="shared" si="30"/>
        <v>0</v>
      </c>
      <c r="DI14" s="13"/>
      <c r="DJ14" s="14"/>
      <c r="DK14" s="20">
        <f t="shared" si="31"/>
        <v>0</v>
      </c>
      <c r="DL14" s="16"/>
      <c r="DM14" s="17">
        <f t="shared" si="32"/>
        <v>0</v>
      </c>
      <c r="DO14" s="13"/>
      <c r="DP14" s="14"/>
      <c r="DQ14" s="20">
        <f t="shared" si="33"/>
        <v>0</v>
      </c>
      <c r="DR14" s="16"/>
      <c r="DS14" s="17">
        <f t="shared" si="34"/>
        <v>0</v>
      </c>
      <c r="DU14" s="13"/>
      <c r="DV14" s="14"/>
      <c r="DW14" s="20">
        <f t="shared" si="35"/>
        <v>0</v>
      </c>
      <c r="DX14" s="16"/>
      <c r="DY14" s="17">
        <f t="shared" si="36"/>
        <v>0</v>
      </c>
      <c r="EA14" s="13">
        <v>2</v>
      </c>
      <c r="EB14" s="14">
        <v>11625</v>
      </c>
      <c r="EC14" s="20">
        <f t="shared" si="37"/>
        <v>23250</v>
      </c>
      <c r="ED14" s="16"/>
      <c r="EE14" s="17">
        <f t="shared" si="38"/>
        <v>0</v>
      </c>
    </row>
    <row r="15" spans="1:140" x14ac:dyDescent="0.25">
      <c r="A15" s="13"/>
      <c r="B15" s="14"/>
      <c r="C15" s="20">
        <f t="shared" si="42"/>
        <v>0</v>
      </c>
      <c r="D15" s="16"/>
      <c r="E15" s="17">
        <f t="shared" si="43"/>
        <v>0</v>
      </c>
      <c r="H15" s="13"/>
      <c r="I15" s="14"/>
      <c r="J15" s="20">
        <f t="shared" si="1"/>
        <v>0</v>
      </c>
      <c r="K15" s="16"/>
      <c r="L15" s="17">
        <f t="shared" si="44"/>
        <v>0</v>
      </c>
      <c r="M15" s="18"/>
      <c r="O15" s="13"/>
      <c r="P15" s="14"/>
      <c r="Q15" s="20">
        <f t="shared" si="3"/>
        <v>0</v>
      </c>
      <c r="R15" s="16"/>
      <c r="S15" s="17">
        <f t="shared" si="4"/>
        <v>0</v>
      </c>
      <c r="V15" s="13"/>
      <c r="W15" s="14"/>
      <c r="X15" s="20">
        <f t="shared" si="5"/>
        <v>0</v>
      </c>
      <c r="Y15" s="16"/>
      <c r="Z15" s="17">
        <f t="shared" si="40"/>
        <v>0</v>
      </c>
      <c r="AC15" s="13"/>
      <c r="AD15" s="14"/>
      <c r="AE15" s="20">
        <f t="shared" si="6"/>
        <v>0</v>
      </c>
      <c r="AF15" s="16"/>
      <c r="AG15" s="17">
        <f t="shared" si="41"/>
        <v>0</v>
      </c>
      <c r="AJ15" s="13"/>
      <c r="AK15" s="14"/>
      <c r="AL15" s="20">
        <f t="shared" si="7"/>
        <v>0</v>
      </c>
      <c r="AM15" s="16"/>
      <c r="AN15" s="17">
        <f t="shared" si="8"/>
        <v>0</v>
      </c>
      <c r="AQ15" s="13"/>
      <c r="AR15" s="14"/>
      <c r="AS15" s="20">
        <f t="shared" si="9"/>
        <v>0</v>
      </c>
      <c r="AT15" s="16"/>
      <c r="AU15" s="17">
        <f t="shared" si="10"/>
        <v>0</v>
      </c>
      <c r="AX15" s="13">
        <v>1</v>
      </c>
      <c r="AY15" s="14">
        <v>89761</v>
      </c>
      <c r="AZ15" s="20">
        <f t="shared" si="11"/>
        <v>89761</v>
      </c>
      <c r="BA15" s="16"/>
      <c r="BB15" s="17">
        <f t="shared" si="12"/>
        <v>0</v>
      </c>
      <c r="BE15" s="13"/>
      <c r="BF15" s="14"/>
      <c r="BG15" s="20">
        <f t="shared" si="13"/>
        <v>0</v>
      </c>
      <c r="BH15" s="16"/>
      <c r="BI15" s="17">
        <f t="shared" si="14"/>
        <v>0</v>
      </c>
      <c r="BL15" s="13"/>
      <c r="BM15" s="14"/>
      <c r="BN15" s="20">
        <f t="shared" si="15"/>
        <v>0</v>
      </c>
      <c r="BO15" s="16"/>
      <c r="BP15" s="17">
        <f t="shared" si="16"/>
        <v>0</v>
      </c>
      <c r="BS15" s="13"/>
      <c r="BT15" s="14"/>
      <c r="BU15" s="20">
        <f t="shared" si="17"/>
        <v>0</v>
      </c>
      <c r="BV15" s="16"/>
      <c r="BW15" s="17">
        <f t="shared" si="18"/>
        <v>0</v>
      </c>
      <c r="BY15" s="13"/>
      <c r="BZ15" s="14"/>
      <c r="CA15" s="20">
        <f t="shared" si="19"/>
        <v>0</v>
      </c>
      <c r="CB15" s="16"/>
      <c r="CC15" s="17">
        <f t="shared" si="20"/>
        <v>0</v>
      </c>
      <c r="CE15" s="13"/>
      <c r="CF15" s="14"/>
      <c r="CG15" s="20">
        <f t="shared" si="21"/>
        <v>0</v>
      </c>
      <c r="CH15" s="16"/>
      <c r="CI15" s="17">
        <f t="shared" si="22"/>
        <v>0</v>
      </c>
      <c r="CK15" s="13"/>
      <c r="CL15" s="14"/>
      <c r="CM15" s="20">
        <f t="shared" si="23"/>
        <v>0</v>
      </c>
      <c r="CN15" s="16"/>
      <c r="CO15" s="17">
        <f t="shared" si="24"/>
        <v>0</v>
      </c>
      <c r="CQ15" s="13"/>
      <c r="CR15" s="14"/>
      <c r="CS15" s="20">
        <f t="shared" si="25"/>
        <v>0</v>
      </c>
      <c r="CT15" s="16"/>
      <c r="CU15" s="17">
        <f t="shared" si="26"/>
        <v>0</v>
      </c>
      <c r="CW15" s="13"/>
      <c r="CX15" s="14"/>
      <c r="CY15" s="20">
        <f t="shared" si="27"/>
        <v>0</v>
      </c>
      <c r="CZ15" s="16"/>
      <c r="DA15" s="17">
        <f t="shared" si="28"/>
        <v>0</v>
      </c>
      <c r="DC15" s="13"/>
      <c r="DD15" s="14"/>
      <c r="DE15" s="20">
        <f t="shared" si="29"/>
        <v>0</v>
      </c>
      <c r="DF15" s="16"/>
      <c r="DG15" s="17">
        <f t="shared" si="30"/>
        <v>0</v>
      </c>
      <c r="DI15" s="13"/>
      <c r="DJ15" s="14"/>
      <c r="DK15" s="20">
        <f t="shared" si="31"/>
        <v>0</v>
      </c>
      <c r="DL15" s="16"/>
      <c r="DM15" s="17">
        <f t="shared" si="32"/>
        <v>0</v>
      </c>
      <c r="DO15" s="13"/>
      <c r="DP15" s="14"/>
      <c r="DQ15" s="20">
        <f t="shared" si="33"/>
        <v>0</v>
      </c>
      <c r="DR15" s="16"/>
      <c r="DS15" s="17">
        <f t="shared" si="34"/>
        <v>0</v>
      </c>
      <c r="DU15" s="13"/>
      <c r="DV15" s="14"/>
      <c r="DW15" s="20">
        <f t="shared" si="35"/>
        <v>0</v>
      </c>
      <c r="DX15" s="16"/>
      <c r="DY15" s="17">
        <f t="shared" si="36"/>
        <v>0</v>
      </c>
      <c r="EA15" s="13">
        <v>2</v>
      </c>
      <c r="EB15" s="14">
        <v>28328</v>
      </c>
      <c r="EC15" s="20">
        <f t="shared" si="37"/>
        <v>56656</v>
      </c>
      <c r="ED15" s="16"/>
      <c r="EE15" s="17">
        <f t="shared" si="38"/>
        <v>0</v>
      </c>
    </row>
    <row r="16" spans="1:140" x14ac:dyDescent="0.25">
      <c r="A16" s="13"/>
      <c r="B16" s="14"/>
      <c r="C16" s="20">
        <f t="shared" si="42"/>
        <v>0</v>
      </c>
      <c r="D16" s="16"/>
      <c r="E16" s="17">
        <f t="shared" si="43"/>
        <v>0</v>
      </c>
      <c r="H16" s="13"/>
      <c r="I16" s="14"/>
      <c r="J16" s="20">
        <f t="shared" si="1"/>
        <v>0</v>
      </c>
      <c r="K16" s="16"/>
      <c r="L16" s="17">
        <f t="shared" si="44"/>
        <v>0</v>
      </c>
      <c r="M16" s="18"/>
      <c r="O16" s="13"/>
      <c r="P16" s="14"/>
      <c r="Q16" s="20">
        <f t="shared" si="3"/>
        <v>0</v>
      </c>
      <c r="R16" s="16"/>
      <c r="S16" s="17">
        <f t="shared" si="4"/>
        <v>0</v>
      </c>
      <c r="V16" s="13"/>
      <c r="W16" s="14"/>
      <c r="X16" s="20">
        <f t="shared" si="5"/>
        <v>0</v>
      </c>
      <c r="Y16" s="16"/>
      <c r="Z16" s="17">
        <f t="shared" si="40"/>
        <v>0</v>
      </c>
      <c r="AC16" s="13"/>
      <c r="AD16" s="14"/>
      <c r="AE16" s="20">
        <f t="shared" si="6"/>
        <v>0</v>
      </c>
      <c r="AF16" s="16"/>
      <c r="AG16" s="17">
        <f t="shared" si="41"/>
        <v>0</v>
      </c>
      <c r="AJ16" s="13"/>
      <c r="AK16" s="14"/>
      <c r="AL16" s="20">
        <f t="shared" si="7"/>
        <v>0</v>
      </c>
      <c r="AM16" s="16"/>
      <c r="AN16" s="17">
        <f t="shared" si="8"/>
        <v>0</v>
      </c>
      <c r="AQ16" s="13"/>
      <c r="AR16" s="14"/>
      <c r="AS16" s="20">
        <f t="shared" si="9"/>
        <v>0</v>
      </c>
      <c r="AT16" s="16"/>
      <c r="AU16" s="17">
        <f t="shared" si="10"/>
        <v>0</v>
      </c>
      <c r="AX16" s="13"/>
      <c r="AY16" s="14"/>
      <c r="AZ16" s="20">
        <f t="shared" si="11"/>
        <v>0</v>
      </c>
      <c r="BA16" s="16"/>
      <c r="BB16" s="17">
        <f t="shared" si="12"/>
        <v>0</v>
      </c>
      <c r="BE16" s="13"/>
      <c r="BF16" s="14"/>
      <c r="BG16" s="20">
        <f t="shared" si="13"/>
        <v>0</v>
      </c>
      <c r="BH16" s="16"/>
      <c r="BI16" s="17">
        <f t="shared" si="14"/>
        <v>0</v>
      </c>
      <c r="BL16" s="13"/>
      <c r="BM16" s="14"/>
      <c r="BN16" s="20">
        <f t="shared" si="15"/>
        <v>0</v>
      </c>
      <c r="BO16" s="16"/>
      <c r="BP16" s="17">
        <f t="shared" si="16"/>
        <v>0</v>
      </c>
      <c r="BS16" s="13"/>
      <c r="BT16" s="14"/>
      <c r="BU16" s="20">
        <f t="shared" si="17"/>
        <v>0</v>
      </c>
      <c r="BV16" s="16"/>
      <c r="BW16" s="17">
        <f t="shared" si="18"/>
        <v>0</v>
      </c>
      <c r="BY16" s="13"/>
      <c r="BZ16" s="14"/>
      <c r="CA16" s="20">
        <f t="shared" si="19"/>
        <v>0</v>
      </c>
      <c r="CB16" s="16"/>
      <c r="CC16" s="17">
        <f t="shared" si="20"/>
        <v>0</v>
      </c>
      <c r="CE16" s="13"/>
      <c r="CF16" s="14"/>
      <c r="CG16" s="20">
        <f t="shared" si="21"/>
        <v>0</v>
      </c>
      <c r="CH16" s="16"/>
      <c r="CI16" s="17">
        <f t="shared" si="22"/>
        <v>0</v>
      </c>
      <c r="CK16" s="13"/>
      <c r="CL16" s="14"/>
      <c r="CM16" s="20">
        <f t="shared" si="23"/>
        <v>0</v>
      </c>
      <c r="CN16" s="16"/>
      <c r="CO16" s="17">
        <f t="shared" si="24"/>
        <v>0</v>
      </c>
      <c r="CQ16" s="13"/>
      <c r="CR16" s="14"/>
      <c r="CS16" s="20">
        <f t="shared" si="25"/>
        <v>0</v>
      </c>
      <c r="CT16" s="16"/>
      <c r="CU16" s="17">
        <f t="shared" si="26"/>
        <v>0</v>
      </c>
      <c r="CW16" s="13"/>
      <c r="CX16" s="14"/>
      <c r="CY16" s="20">
        <f t="shared" si="27"/>
        <v>0</v>
      </c>
      <c r="CZ16" s="16"/>
      <c r="DA16" s="17">
        <f t="shared" si="28"/>
        <v>0</v>
      </c>
      <c r="DC16" s="13"/>
      <c r="DD16" s="14"/>
      <c r="DE16" s="20">
        <f t="shared" si="29"/>
        <v>0</v>
      </c>
      <c r="DF16" s="16"/>
      <c r="DG16" s="17">
        <f t="shared" si="30"/>
        <v>0</v>
      </c>
      <c r="DI16" s="13"/>
      <c r="DJ16" s="14"/>
      <c r="DK16" s="20">
        <f t="shared" si="31"/>
        <v>0</v>
      </c>
      <c r="DL16" s="16"/>
      <c r="DM16" s="17">
        <f t="shared" si="32"/>
        <v>0</v>
      </c>
      <c r="DO16" s="13"/>
      <c r="DP16" s="14"/>
      <c r="DQ16" s="20">
        <f t="shared" si="33"/>
        <v>0</v>
      </c>
      <c r="DR16" s="16"/>
      <c r="DS16" s="17">
        <f t="shared" si="34"/>
        <v>0</v>
      </c>
      <c r="DU16" s="13"/>
      <c r="DV16" s="14"/>
      <c r="DW16" s="20">
        <f t="shared" si="35"/>
        <v>0</v>
      </c>
      <c r="DX16" s="16"/>
      <c r="DY16" s="17">
        <f t="shared" si="36"/>
        <v>0</v>
      </c>
      <c r="EA16" s="13">
        <v>3</v>
      </c>
      <c r="EB16" s="14">
        <v>15674</v>
      </c>
      <c r="EC16" s="20">
        <f t="shared" si="37"/>
        <v>47022</v>
      </c>
      <c r="ED16" s="16"/>
      <c r="EE16" s="17">
        <f t="shared" si="38"/>
        <v>0</v>
      </c>
    </row>
    <row r="17" spans="1:135" x14ac:dyDescent="0.25">
      <c r="A17" s="13"/>
      <c r="B17" s="14"/>
      <c r="C17" s="20">
        <f t="shared" si="42"/>
        <v>0</v>
      </c>
      <c r="D17" s="16"/>
      <c r="E17" s="17">
        <f t="shared" si="43"/>
        <v>0</v>
      </c>
      <c r="H17" s="13"/>
      <c r="I17" s="14"/>
      <c r="J17" s="20">
        <f t="shared" si="1"/>
        <v>0</v>
      </c>
      <c r="K17" s="16"/>
      <c r="L17" s="17">
        <f t="shared" si="44"/>
        <v>0</v>
      </c>
      <c r="M17" s="18"/>
      <c r="O17" s="13"/>
      <c r="P17" s="14"/>
      <c r="Q17" s="20">
        <f t="shared" si="3"/>
        <v>0</v>
      </c>
      <c r="R17" s="16"/>
      <c r="S17" s="17">
        <f t="shared" si="4"/>
        <v>0</v>
      </c>
      <c r="V17" s="13"/>
      <c r="W17" s="14"/>
      <c r="X17" s="20">
        <f t="shared" si="5"/>
        <v>0</v>
      </c>
      <c r="Y17" s="16"/>
      <c r="Z17" s="17">
        <f t="shared" si="40"/>
        <v>0</v>
      </c>
      <c r="AC17" s="13"/>
      <c r="AD17" s="14"/>
      <c r="AE17" s="20">
        <f t="shared" si="6"/>
        <v>0</v>
      </c>
      <c r="AF17" s="16"/>
      <c r="AG17" s="17">
        <f t="shared" si="41"/>
        <v>0</v>
      </c>
      <c r="AJ17" s="13"/>
      <c r="AK17" s="14"/>
      <c r="AL17" s="20">
        <f t="shared" si="7"/>
        <v>0</v>
      </c>
      <c r="AM17" s="16"/>
      <c r="AN17" s="17">
        <f t="shared" si="8"/>
        <v>0</v>
      </c>
      <c r="AQ17" s="13"/>
      <c r="AR17" s="14"/>
      <c r="AS17" s="20">
        <f t="shared" si="9"/>
        <v>0</v>
      </c>
      <c r="AT17" s="16"/>
      <c r="AU17" s="17">
        <f t="shared" si="10"/>
        <v>0</v>
      </c>
      <c r="AX17" s="13"/>
      <c r="AY17" s="14"/>
      <c r="AZ17" s="20">
        <f t="shared" si="11"/>
        <v>0</v>
      </c>
      <c r="BA17" s="16"/>
      <c r="BB17" s="17">
        <f t="shared" si="12"/>
        <v>0</v>
      </c>
      <c r="BE17" s="13"/>
      <c r="BF17" s="14"/>
      <c r="BG17" s="20">
        <f t="shared" si="13"/>
        <v>0</v>
      </c>
      <c r="BH17" s="16"/>
      <c r="BI17" s="17">
        <f t="shared" si="14"/>
        <v>0</v>
      </c>
      <c r="BL17" s="13"/>
      <c r="BM17" s="14"/>
      <c r="BN17" s="20">
        <f t="shared" si="15"/>
        <v>0</v>
      </c>
      <c r="BO17" s="16"/>
      <c r="BP17" s="17">
        <f t="shared" si="16"/>
        <v>0</v>
      </c>
      <c r="BS17" s="13"/>
      <c r="BT17" s="14"/>
      <c r="BU17" s="20">
        <f t="shared" si="17"/>
        <v>0</v>
      </c>
      <c r="BV17" s="16"/>
      <c r="BW17" s="17">
        <f t="shared" si="18"/>
        <v>0</v>
      </c>
      <c r="BY17" s="13"/>
      <c r="BZ17" s="14"/>
      <c r="CA17" s="20">
        <f t="shared" si="19"/>
        <v>0</v>
      </c>
      <c r="CB17" s="16"/>
      <c r="CC17" s="17">
        <f t="shared" si="20"/>
        <v>0</v>
      </c>
      <c r="CE17" s="13"/>
      <c r="CF17" s="14"/>
      <c r="CG17" s="20">
        <f t="shared" si="21"/>
        <v>0</v>
      </c>
      <c r="CH17" s="16"/>
      <c r="CI17" s="17">
        <f t="shared" si="22"/>
        <v>0</v>
      </c>
      <c r="CK17" s="13"/>
      <c r="CL17" s="14"/>
      <c r="CM17" s="20">
        <f t="shared" si="23"/>
        <v>0</v>
      </c>
      <c r="CN17" s="16"/>
      <c r="CO17" s="17">
        <f t="shared" si="24"/>
        <v>0</v>
      </c>
      <c r="CQ17" s="13"/>
      <c r="CR17" s="14"/>
      <c r="CS17" s="20">
        <f t="shared" si="25"/>
        <v>0</v>
      </c>
      <c r="CT17" s="16"/>
      <c r="CU17" s="17">
        <f t="shared" si="26"/>
        <v>0</v>
      </c>
      <c r="CW17" s="13"/>
      <c r="CX17" s="14"/>
      <c r="CY17" s="20">
        <f t="shared" si="27"/>
        <v>0</v>
      </c>
      <c r="CZ17" s="16"/>
      <c r="DA17" s="17">
        <f t="shared" si="28"/>
        <v>0</v>
      </c>
      <c r="DC17" s="13"/>
      <c r="DD17" s="14"/>
      <c r="DE17" s="20">
        <f t="shared" si="29"/>
        <v>0</v>
      </c>
      <c r="DF17" s="16"/>
      <c r="DG17" s="17">
        <f t="shared" si="30"/>
        <v>0</v>
      </c>
      <c r="DI17" s="13"/>
      <c r="DJ17" s="14"/>
      <c r="DK17" s="20">
        <f t="shared" si="31"/>
        <v>0</v>
      </c>
      <c r="DL17" s="16"/>
      <c r="DM17" s="17">
        <f t="shared" si="32"/>
        <v>0</v>
      </c>
      <c r="DO17" s="13"/>
      <c r="DP17" s="14"/>
      <c r="DQ17" s="20">
        <f t="shared" si="33"/>
        <v>0</v>
      </c>
      <c r="DR17" s="16"/>
      <c r="DS17" s="17">
        <f t="shared" si="34"/>
        <v>0</v>
      </c>
      <c r="DU17" s="13"/>
      <c r="DV17" s="14"/>
      <c r="DW17" s="20">
        <f t="shared" si="35"/>
        <v>0</v>
      </c>
      <c r="DX17" s="16"/>
      <c r="DY17" s="17">
        <f t="shared" si="36"/>
        <v>0</v>
      </c>
      <c r="EA17" s="13">
        <v>2</v>
      </c>
      <c r="EB17" s="14">
        <v>11902</v>
      </c>
      <c r="EC17" s="20">
        <f t="shared" si="37"/>
        <v>23804</v>
      </c>
      <c r="ED17" s="16"/>
      <c r="EE17" s="17">
        <f t="shared" si="38"/>
        <v>0</v>
      </c>
    </row>
    <row r="18" spans="1:135" x14ac:dyDescent="0.25">
      <c r="A18" s="13"/>
      <c r="B18" s="14"/>
      <c r="C18" s="20">
        <f t="shared" si="42"/>
        <v>0</v>
      </c>
      <c r="D18" s="16"/>
      <c r="E18" s="17">
        <f t="shared" si="43"/>
        <v>0</v>
      </c>
      <c r="H18" s="13"/>
      <c r="I18" s="14"/>
      <c r="J18" s="20">
        <f t="shared" si="1"/>
        <v>0</v>
      </c>
      <c r="K18" s="16"/>
      <c r="L18" s="17">
        <f t="shared" si="44"/>
        <v>0</v>
      </c>
      <c r="M18" s="18"/>
      <c r="O18" s="13"/>
      <c r="P18" s="14"/>
      <c r="Q18" s="20">
        <f t="shared" si="3"/>
        <v>0</v>
      </c>
      <c r="R18" s="16"/>
      <c r="S18" s="17">
        <f t="shared" si="4"/>
        <v>0</v>
      </c>
      <c r="V18" s="13"/>
      <c r="W18" s="14"/>
      <c r="X18" s="20">
        <f t="shared" si="5"/>
        <v>0</v>
      </c>
      <c r="Y18" s="16"/>
      <c r="Z18" s="17">
        <f t="shared" si="40"/>
        <v>0</v>
      </c>
      <c r="AC18" s="13"/>
      <c r="AD18" s="14"/>
      <c r="AE18" s="20">
        <f t="shared" si="6"/>
        <v>0</v>
      </c>
      <c r="AF18" s="16"/>
      <c r="AG18" s="17">
        <f t="shared" si="41"/>
        <v>0</v>
      </c>
      <c r="AJ18" s="13"/>
      <c r="AK18" s="14"/>
      <c r="AL18" s="20">
        <f t="shared" si="7"/>
        <v>0</v>
      </c>
      <c r="AM18" s="16"/>
      <c r="AN18" s="17">
        <f t="shared" si="8"/>
        <v>0</v>
      </c>
      <c r="AQ18" s="13"/>
      <c r="AR18" s="14"/>
      <c r="AS18" s="20">
        <f t="shared" si="9"/>
        <v>0</v>
      </c>
      <c r="AT18" s="16"/>
      <c r="AU18" s="17">
        <f t="shared" si="10"/>
        <v>0</v>
      </c>
      <c r="AX18" s="13"/>
      <c r="AY18" s="14"/>
      <c r="AZ18" s="20">
        <f t="shared" si="11"/>
        <v>0</v>
      </c>
      <c r="BA18" s="16"/>
      <c r="BB18" s="17">
        <f t="shared" si="12"/>
        <v>0</v>
      </c>
      <c r="BE18" s="13"/>
      <c r="BF18" s="14"/>
      <c r="BG18" s="20">
        <f t="shared" si="13"/>
        <v>0</v>
      </c>
      <c r="BH18" s="16"/>
      <c r="BI18" s="17">
        <f t="shared" si="14"/>
        <v>0</v>
      </c>
      <c r="BL18" s="13"/>
      <c r="BM18" s="14"/>
      <c r="BN18" s="20">
        <f t="shared" si="15"/>
        <v>0</v>
      </c>
      <c r="BO18" s="16"/>
      <c r="BP18" s="17">
        <f t="shared" si="16"/>
        <v>0</v>
      </c>
      <c r="BS18" s="13"/>
      <c r="BT18" s="14"/>
      <c r="BU18" s="20">
        <f t="shared" si="17"/>
        <v>0</v>
      </c>
      <c r="BV18" s="16"/>
      <c r="BW18" s="17">
        <f t="shared" si="18"/>
        <v>0</v>
      </c>
      <c r="BY18" s="13"/>
      <c r="BZ18" s="14"/>
      <c r="CA18" s="20">
        <f t="shared" si="19"/>
        <v>0</v>
      </c>
      <c r="CB18" s="16"/>
      <c r="CC18" s="17">
        <f t="shared" si="20"/>
        <v>0</v>
      </c>
      <c r="CE18" s="13"/>
      <c r="CF18" s="14"/>
      <c r="CG18" s="20">
        <f t="shared" si="21"/>
        <v>0</v>
      </c>
      <c r="CH18" s="16"/>
      <c r="CI18" s="17">
        <f t="shared" si="22"/>
        <v>0</v>
      </c>
      <c r="CK18" s="13"/>
      <c r="CL18" s="14"/>
      <c r="CM18" s="20">
        <f t="shared" si="23"/>
        <v>0</v>
      </c>
      <c r="CN18" s="16"/>
      <c r="CO18" s="17">
        <f t="shared" si="24"/>
        <v>0</v>
      </c>
      <c r="CQ18" s="13"/>
      <c r="CR18" s="14"/>
      <c r="CS18" s="20">
        <f t="shared" si="25"/>
        <v>0</v>
      </c>
      <c r="CT18" s="16"/>
      <c r="CU18" s="17">
        <f t="shared" si="26"/>
        <v>0</v>
      </c>
      <c r="CW18" s="13"/>
      <c r="CX18" s="14"/>
      <c r="CY18" s="20">
        <f t="shared" si="27"/>
        <v>0</v>
      </c>
      <c r="CZ18" s="16"/>
      <c r="DA18" s="17">
        <f t="shared" si="28"/>
        <v>0</v>
      </c>
      <c r="DC18" s="13"/>
      <c r="DD18" s="14"/>
      <c r="DE18" s="20">
        <f t="shared" si="29"/>
        <v>0</v>
      </c>
      <c r="DF18" s="16"/>
      <c r="DG18" s="17">
        <f t="shared" si="30"/>
        <v>0</v>
      </c>
      <c r="DI18" s="13"/>
      <c r="DJ18" s="14"/>
      <c r="DK18" s="20">
        <f t="shared" si="31"/>
        <v>0</v>
      </c>
      <c r="DL18" s="16"/>
      <c r="DM18" s="17">
        <f t="shared" si="32"/>
        <v>0</v>
      </c>
      <c r="DO18" s="13"/>
      <c r="DP18" s="14"/>
      <c r="DQ18" s="20">
        <f t="shared" si="33"/>
        <v>0</v>
      </c>
      <c r="DR18" s="16"/>
      <c r="DS18" s="17">
        <f t="shared" si="34"/>
        <v>0</v>
      </c>
      <c r="DU18" s="13"/>
      <c r="DV18" s="14"/>
      <c r="DW18" s="20">
        <f t="shared" si="35"/>
        <v>0</v>
      </c>
      <c r="DX18" s="16"/>
      <c r="DY18" s="17">
        <f t="shared" si="36"/>
        <v>0</v>
      </c>
      <c r="EA18" s="13">
        <v>2</v>
      </c>
      <c r="EB18" s="14">
        <v>14302</v>
      </c>
      <c r="EC18" s="20">
        <f t="shared" si="37"/>
        <v>28604</v>
      </c>
      <c r="ED18" s="16"/>
      <c r="EE18" s="17">
        <f t="shared" si="38"/>
        <v>0</v>
      </c>
    </row>
    <row r="19" spans="1:135" x14ac:dyDescent="0.25">
      <c r="A19" s="13"/>
      <c r="B19" s="14"/>
      <c r="C19" s="20">
        <f t="shared" si="42"/>
        <v>0</v>
      </c>
      <c r="D19" s="16"/>
      <c r="E19" s="17">
        <f t="shared" si="43"/>
        <v>0</v>
      </c>
      <c r="H19" s="13"/>
      <c r="I19" s="14"/>
      <c r="J19" s="20">
        <f t="shared" si="1"/>
        <v>0</v>
      </c>
      <c r="K19" s="16"/>
      <c r="L19" s="17">
        <f t="shared" si="44"/>
        <v>0</v>
      </c>
      <c r="M19" s="18"/>
      <c r="O19" s="13"/>
      <c r="P19" s="14"/>
      <c r="Q19" s="20">
        <f t="shared" si="3"/>
        <v>0</v>
      </c>
      <c r="R19" s="16"/>
      <c r="S19" s="17">
        <f t="shared" si="4"/>
        <v>0</v>
      </c>
      <c r="V19" s="13"/>
      <c r="W19" s="14"/>
      <c r="X19" s="20">
        <f t="shared" si="5"/>
        <v>0</v>
      </c>
      <c r="Y19" s="16"/>
      <c r="Z19" s="17">
        <f t="shared" si="40"/>
        <v>0</v>
      </c>
      <c r="AC19" s="13"/>
      <c r="AD19" s="14"/>
      <c r="AE19" s="20">
        <f t="shared" si="6"/>
        <v>0</v>
      </c>
      <c r="AF19" s="16"/>
      <c r="AG19" s="17">
        <f t="shared" si="41"/>
        <v>0</v>
      </c>
      <c r="AJ19" s="13"/>
      <c r="AK19" s="14"/>
      <c r="AL19" s="20">
        <f t="shared" si="7"/>
        <v>0</v>
      </c>
      <c r="AM19" s="16"/>
      <c r="AN19" s="17">
        <f t="shared" si="8"/>
        <v>0</v>
      </c>
      <c r="AQ19" s="13"/>
      <c r="AR19" s="14"/>
      <c r="AS19" s="20">
        <f t="shared" si="9"/>
        <v>0</v>
      </c>
      <c r="AT19" s="16"/>
      <c r="AU19" s="17">
        <f t="shared" si="10"/>
        <v>0</v>
      </c>
      <c r="AX19" s="13"/>
      <c r="AY19" s="14"/>
      <c r="AZ19" s="20">
        <f t="shared" si="11"/>
        <v>0</v>
      </c>
      <c r="BA19" s="16"/>
      <c r="BB19" s="17">
        <f t="shared" si="12"/>
        <v>0</v>
      </c>
      <c r="BE19" s="13"/>
      <c r="BF19" s="14"/>
      <c r="BG19" s="20">
        <f t="shared" si="13"/>
        <v>0</v>
      </c>
      <c r="BH19" s="16"/>
      <c r="BI19" s="17">
        <f t="shared" si="14"/>
        <v>0</v>
      </c>
      <c r="BL19" s="13"/>
      <c r="BM19" s="14"/>
      <c r="BN19" s="20">
        <f t="shared" si="15"/>
        <v>0</v>
      </c>
      <c r="BO19" s="16"/>
      <c r="BP19" s="17">
        <f t="shared" si="16"/>
        <v>0</v>
      </c>
      <c r="BS19" s="13"/>
      <c r="BT19" s="14"/>
      <c r="BU19" s="20">
        <f t="shared" si="17"/>
        <v>0</v>
      </c>
      <c r="BV19" s="16"/>
      <c r="BW19" s="17">
        <f t="shared" si="18"/>
        <v>0</v>
      </c>
      <c r="BY19" s="13"/>
      <c r="BZ19" s="14"/>
      <c r="CA19" s="20">
        <f t="shared" si="19"/>
        <v>0</v>
      </c>
      <c r="CB19" s="16"/>
      <c r="CC19" s="17">
        <f t="shared" si="20"/>
        <v>0</v>
      </c>
      <c r="CE19" s="13"/>
      <c r="CF19" s="14"/>
      <c r="CG19" s="20">
        <f t="shared" si="21"/>
        <v>0</v>
      </c>
      <c r="CH19" s="16"/>
      <c r="CI19" s="17">
        <f t="shared" si="22"/>
        <v>0</v>
      </c>
      <c r="CK19" s="13"/>
      <c r="CL19" s="14"/>
      <c r="CM19" s="20">
        <f t="shared" si="23"/>
        <v>0</v>
      </c>
      <c r="CN19" s="16"/>
      <c r="CO19" s="17">
        <f t="shared" si="24"/>
        <v>0</v>
      </c>
      <c r="CQ19" s="13"/>
      <c r="CR19" s="14"/>
      <c r="CS19" s="20">
        <f t="shared" si="25"/>
        <v>0</v>
      </c>
      <c r="CT19" s="16"/>
      <c r="CU19" s="17">
        <f t="shared" si="26"/>
        <v>0</v>
      </c>
      <c r="CW19" s="13"/>
      <c r="CX19" s="14"/>
      <c r="CY19" s="20">
        <f t="shared" si="27"/>
        <v>0</v>
      </c>
      <c r="CZ19" s="16"/>
      <c r="DA19" s="17">
        <f t="shared" si="28"/>
        <v>0</v>
      </c>
      <c r="DC19" s="13"/>
      <c r="DD19" s="14"/>
      <c r="DE19" s="20">
        <f t="shared" si="29"/>
        <v>0</v>
      </c>
      <c r="DF19" s="16"/>
      <c r="DG19" s="17">
        <f t="shared" si="30"/>
        <v>0</v>
      </c>
      <c r="DI19" s="13"/>
      <c r="DJ19" s="14"/>
      <c r="DK19" s="20">
        <f t="shared" si="31"/>
        <v>0</v>
      </c>
      <c r="DL19" s="16"/>
      <c r="DM19" s="17">
        <f t="shared" si="32"/>
        <v>0</v>
      </c>
      <c r="DO19" s="13"/>
      <c r="DP19" s="14"/>
      <c r="DQ19" s="20">
        <f t="shared" si="33"/>
        <v>0</v>
      </c>
      <c r="DR19" s="16"/>
      <c r="DS19" s="17">
        <f t="shared" si="34"/>
        <v>0</v>
      </c>
      <c r="DU19" s="13"/>
      <c r="DV19" s="14"/>
      <c r="DW19" s="20">
        <f t="shared" si="35"/>
        <v>0</v>
      </c>
      <c r="DX19" s="16"/>
      <c r="DY19" s="17">
        <f t="shared" si="36"/>
        <v>0</v>
      </c>
      <c r="EA19" s="13">
        <v>2</v>
      </c>
      <c r="EB19" s="14">
        <v>14066</v>
      </c>
      <c r="EC19" s="20">
        <f t="shared" si="37"/>
        <v>28132</v>
      </c>
      <c r="ED19" s="16"/>
      <c r="EE19" s="17">
        <f t="shared" si="38"/>
        <v>0</v>
      </c>
    </row>
    <row r="20" spans="1:135" x14ac:dyDescent="0.25">
      <c r="A20" s="13"/>
      <c r="B20" s="14"/>
      <c r="C20" s="20">
        <f t="shared" si="42"/>
        <v>0</v>
      </c>
      <c r="D20" s="16"/>
      <c r="E20" s="17">
        <f t="shared" si="43"/>
        <v>0</v>
      </c>
      <c r="H20" s="13"/>
      <c r="I20" s="14"/>
      <c r="J20" s="20">
        <f t="shared" ref="J20:J23" si="45">+H20*I20</f>
        <v>0</v>
      </c>
      <c r="K20" s="16"/>
      <c r="L20" s="17">
        <f t="shared" ref="L20:L23" si="46">+J20*K20</f>
        <v>0</v>
      </c>
      <c r="M20" s="18"/>
      <c r="O20" s="13"/>
      <c r="P20" s="14"/>
      <c r="Q20" s="20">
        <f t="shared" si="3"/>
        <v>0</v>
      </c>
      <c r="R20" s="16"/>
      <c r="S20" s="17">
        <f t="shared" si="4"/>
        <v>0</v>
      </c>
      <c r="V20" s="13"/>
      <c r="W20" s="14"/>
      <c r="X20" s="20">
        <f t="shared" si="5"/>
        <v>0</v>
      </c>
      <c r="Y20" s="16"/>
      <c r="Z20" s="17">
        <f t="shared" si="40"/>
        <v>0</v>
      </c>
      <c r="AC20" s="13"/>
      <c r="AD20" s="14"/>
      <c r="AE20" s="20">
        <f t="shared" si="6"/>
        <v>0</v>
      </c>
      <c r="AF20" s="16"/>
      <c r="AG20" s="17">
        <f t="shared" si="41"/>
        <v>0</v>
      </c>
      <c r="AJ20" s="13"/>
      <c r="AK20" s="14"/>
      <c r="AL20" s="20">
        <f t="shared" si="7"/>
        <v>0</v>
      </c>
      <c r="AM20" s="16"/>
      <c r="AN20" s="17">
        <f t="shared" si="8"/>
        <v>0</v>
      </c>
      <c r="AQ20" s="13"/>
      <c r="AR20" s="14"/>
      <c r="AS20" s="20">
        <f t="shared" si="9"/>
        <v>0</v>
      </c>
      <c r="AT20" s="16"/>
      <c r="AU20" s="17">
        <f t="shared" si="10"/>
        <v>0</v>
      </c>
      <c r="AX20" s="13"/>
      <c r="AY20" s="14"/>
      <c r="AZ20" s="20">
        <f t="shared" si="11"/>
        <v>0</v>
      </c>
      <c r="BA20" s="16"/>
      <c r="BB20" s="17">
        <f t="shared" si="12"/>
        <v>0</v>
      </c>
      <c r="BE20" s="13"/>
      <c r="BF20" s="14"/>
      <c r="BG20" s="20">
        <f t="shared" si="13"/>
        <v>0</v>
      </c>
      <c r="BH20" s="16"/>
      <c r="BI20" s="17">
        <f t="shared" si="14"/>
        <v>0</v>
      </c>
      <c r="BL20" s="13"/>
      <c r="BM20" s="14"/>
      <c r="BN20" s="20">
        <f t="shared" si="15"/>
        <v>0</v>
      </c>
      <c r="BO20" s="16"/>
      <c r="BP20" s="17">
        <f t="shared" si="16"/>
        <v>0</v>
      </c>
      <c r="BS20" s="13"/>
      <c r="BT20" s="14"/>
      <c r="BU20" s="20">
        <f t="shared" si="17"/>
        <v>0</v>
      </c>
      <c r="BV20" s="16"/>
      <c r="BW20" s="17">
        <f t="shared" si="18"/>
        <v>0</v>
      </c>
      <c r="BY20" s="13"/>
      <c r="BZ20" s="14"/>
      <c r="CA20" s="20">
        <f t="shared" si="19"/>
        <v>0</v>
      </c>
      <c r="CB20" s="16"/>
      <c r="CC20" s="17">
        <f t="shared" si="20"/>
        <v>0</v>
      </c>
      <c r="CE20" s="13"/>
      <c r="CF20" s="14"/>
      <c r="CG20" s="20">
        <f t="shared" si="21"/>
        <v>0</v>
      </c>
      <c r="CH20" s="16"/>
      <c r="CI20" s="17">
        <f t="shared" si="22"/>
        <v>0</v>
      </c>
      <c r="CK20" s="13"/>
      <c r="CL20" s="14"/>
      <c r="CM20" s="20">
        <f t="shared" si="23"/>
        <v>0</v>
      </c>
      <c r="CN20" s="16"/>
      <c r="CO20" s="17">
        <f t="shared" si="24"/>
        <v>0</v>
      </c>
      <c r="CQ20" s="13"/>
      <c r="CR20" s="14"/>
      <c r="CS20" s="20">
        <f t="shared" si="25"/>
        <v>0</v>
      </c>
      <c r="CT20" s="16"/>
      <c r="CU20" s="17">
        <f t="shared" si="26"/>
        <v>0</v>
      </c>
      <c r="CW20" s="13"/>
      <c r="CX20" s="14"/>
      <c r="CY20" s="20">
        <f t="shared" si="27"/>
        <v>0</v>
      </c>
      <c r="CZ20" s="16"/>
      <c r="DA20" s="17">
        <f t="shared" si="28"/>
        <v>0</v>
      </c>
      <c r="DC20" s="13"/>
      <c r="DD20" s="14"/>
      <c r="DE20" s="20">
        <f t="shared" si="29"/>
        <v>0</v>
      </c>
      <c r="DF20" s="16"/>
      <c r="DG20" s="17">
        <f t="shared" si="30"/>
        <v>0</v>
      </c>
      <c r="DI20" s="13"/>
      <c r="DJ20" s="14"/>
      <c r="DK20" s="20">
        <f t="shared" si="31"/>
        <v>0</v>
      </c>
      <c r="DL20" s="16"/>
      <c r="DM20" s="17">
        <f t="shared" si="32"/>
        <v>0</v>
      </c>
      <c r="DO20" s="13"/>
      <c r="DP20" s="14"/>
      <c r="DQ20" s="20">
        <f t="shared" si="33"/>
        <v>0</v>
      </c>
      <c r="DR20" s="16"/>
      <c r="DS20" s="17">
        <f t="shared" si="34"/>
        <v>0</v>
      </c>
      <c r="DU20" s="13"/>
      <c r="DV20" s="14"/>
      <c r="DW20" s="20">
        <f t="shared" si="35"/>
        <v>0</v>
      </c>
      <c r="DX20" s="16"/>
      <c r="DY20" s="17">
        <f t="shared" si="36"/>
        <v>0</v>
      </c>
      <c r="EA20" s="13">
        <v>1</v>
      </c>
      <c r="EB20" s="14">
        <v>32967</v>
      </c>
      <c r="EC20" s="20">
        <f t="shared" si="37"/>
        <v>32967</v>
      </c>
      <c r="ED20" s="16"/>
      <c r="EE20" s="17">
        <f t="shared" si="38"/>
        <v>0</v>
      </c>
    </row>
    <row r="21" spans="1:135" x14ac:dyDescent="0.25">
      <c r="A21" s="13"/>
      <c r="B21" s="14"/>
      <c r="C21" s="20">
        <f t="shared" si="42"/>
        <v>0</v>
      </c>
      <c r="D21" s="16"/>
      <c r="E21" s="17">
        <f t="shared" si="43"/>
        <v>0</v>
      </c>
      <c r="H21" s="13"/>
      <c r="I21" s="14"/>
      <c r="J21" s="20">
        <f t="shared" si="45"/>
        <v>0</v>
      </c>
      <c r="K21" s="16"/>
      <c r="L21" s="17">
        <f t="shared" si="46"/>
        <v>0</v>
      </c>
      <c r="M21" s="18"/>
      <c r="O21" s="13"/>
      <c r="P21" s="14"/>
      <c r="Q21" s="20">
        <f t="shared" si="3"/>
        <v>0</v>
      </c>
      <c r="R21" s="16"/>
      <c r="S21" s="17">
        <f t="shared" si="4"/>
        <v>0</v>
      </c>
      <c r="V21" s="13"/>
      <c r="W21" s="14"/>
      <c r="X21" s="20">
        <f t="shared" si="5"/>
        <v>0</v>
      </c>
      <c r="Y21" s="16"/>
      <c r="Z21" s="17">
        <f t="shared" si="40"/>
        <v>0</v>
      </c>
      <c r="AC21" s="13"/>
      <c r="AD21" s="14"/>
      <c r="AE21" s="20">
        <f t="shared" si="6"/>
        <v>0</v>
      </c>
      <c r="AF21" s="16"/>
      <c r="AG21" s="17">
        <f t="shared" si="41"/>
        <v>0</v>
      </c>
      <c r="AJ21" s="13"/>
      <c r="AK21" s="14"/>
      <c r="AL21" s="20">
        <f t="shared" si="7"/>
        <v>0</v>
      </c>
      <c r="AM21" s="16"/>
      <c r="AN21" s="17">
        <f t="shared" si="8"/>
        <v>0</v>
      </c>
      <c r="AQ21" s="13"/>
      <c r="AR21" s="14"/>
      <c r="AS21" s="20">
        <f t="shared" si="9"/>
        <v>0</v>
      </c>
      <c r="AT21" s="16"/>
      <c r="AU21" s="17">
        <f t="shared" si="10"/>
        <v>0</v>
      </c>
      <c r="AX21" s="13"/>
      <c r="AY21" s="14"/>
      <c r="AZ21" s="20">
        <f t="shared" si="11"/>
        <v>0</v>
      </c>
      <c r="BA21" s="16"/>
      <c r="BB21" s="17">
        <f t="shared" si="12"/>
        <v>0</v>
      </c>
      <c r="BE21" s="13"/>
      <c r="BF21" s="14"/>
      <c r="BG21" s="20">
        <f t="shared" si="13"/>
        <v>0</v>
      </c>
      <c r="BH21" s="16"/>
      <c r="BI21" s="17">
        <f t="shared" si="14"/>
        <v>0</v>
      </c>
      <c r="BL21" s="13"/>
      <c r="BM21" s="14"/>
      <c r="BN21" s="20">
        <f t="shared" si="15"/>
        <v>0</v>
      </c>
      <c r="BO21" s="16"/>
      <c r="BP21" s="17">
        <f t="shared" si="16"/>
        <v>0</v>
      </c>
      <c r="BS21" s="13"/>
      <c r="BT21" s="14"/>
      <c r="BU21" s="20">
        <f t="shared" si="17"/>
        <v>0</v>
      </c>
      <c r="BV21" s="16"/>
      <c r="BW21" s="17">
        <f t="shared" si="18"/>
        <v>0</v>
      </c>
      <c r="BY21" s="13"/>
      <c r="BZ21" s="14"/>
      <c r="CA21" s="20">
        <f t="shared" si="19"/>
        <v>0</v>
      </c>
      <c r="CB21" s="16"/>
      <c r="CC21" s="17">
        <f t="shared" si="20"/>
        <v>0</v>
      </c>
      <c r="CE21" s="13"/>
      <c r="CF21" s="14"/>
      <c r="CG21" s="20">
        <f t="shared" si="21"/>
        <v>0</v>
      </c>
      <c r="CH21" s="16"/>
      <c r="CI21" s="17">
        <f t="shared" si="22"/>
        <v>0</v>
      </c>
      <c r="CK21" s="13"/>
      <c r="CL21" s="14"/>
      <c r="CM21" s="20">
        <f t="shared" si="23"/>
        <v>0</v>
      </c>
      <c r="CN21" s="16"/>
      <c r="CO21" s="17">
        <f t="shared" si="24"/>
        <v>0</v>
      </c>
      <c r="CQ21" s="13"/>
      <c r="CR21" s="14"/>
      <c r="CS21" s="20">
        <f t="shared" si="25"/>
        <v>0</v>
      </c>
      <c r="CT21" s="16"/>
      <c r="CU21" s="17">
        <f t="shared" si="26"/>
        <v>0</v>
      </c>
      <c r="CW21" s="13"/>
      <c r="CX21" s="14"/>
      <c r="CY21" s="20">
        <f t="shared" si="27"/>
        <v>0</v>
      </c>
      <c r="CZ21" s="16"/>
      <c r="DA21" s="17">
        <f t="shared" si="28"/>
        <v>0</v>
      </c>
      <c r="DC21" s="13"/>
      <c r="DD21" s="14"/>
      <c r="DE21" s="20">
        <f t="shared" si="29"/>
        <v>0</v>
      </c>
      <c r="DF21" s="16"/>
      <c r="DG21" s="17">
        <f t="shared" si="30"/>
        <v>0</v>
      </c>
      <c r="DI21" s="13"/>
      <c r="DJ21" s="14"/>
      <c r="DK21" s="20">
        <f t="shared" si="31"/>
        <v>0</v>
      </c>
      <c r="DL21" s="16"/>
      <c r="DM21" s="17">
        <f t="shared" si="32"/>
        <v>0</v>
      </c>
      <c r="DO21" s="13"/>
      <c r="DP21" s="14"/>
      <c r="DQ21" s="20">
        <f t="shared" si="33"/>
        <v>0</v>
      </c>
      <c r="DR21" s="16"/>
      <c r="DS21" s="17">
        <f t="shared" si="34"/>
        <v>0</v>
      </c>
      <c r="DU21" s="13"/>
      <c r="DV21" s="14"/>
      <c r="DW21" s="20">
        <f t="shared" si="35"/>
        <v>0</v>
      </c>
      <c r="DX21" s="16"/>
      <c r="DY21" s="17">
        <f t="shared" si="36"/>
        <v>0</v>
      </c>
      <c r="EA21" s="13">
        <v>2</v>
      </c>
      <c r="EB21" s="14">
        <v>59570</v>
      </c>
      <c r="EC21" s="20">
        <f t="shared" si="37"/>
        <v>119140</v>
      </c>
      <c r="ED21" s="16"/>
      <c r="EE21" s="17">
        <f t="shared" si="38"/>
        <v>0</v>
      </c>
    </row>
    <row r="22" spans="1:135" x14ac:dyDescent="0.25">
      <c r="A22" s="13"/>
      <c r="B22" s="14"/>
      <c r="C22" s="20">
        <f t="shared" si="42"/>
        <v>0</v>
      </c>
      <c r="D22" s="16"/>
      <c r="E22" s="17">
        <f t="shared" si="43"/>
        <v>0</v>
      </c>
      <c r="H22" s="13"/>
      <c r="I22" s="14"/>
      <c r="J22" s="20">
        <f t="shared" si="45"/>
        <v>0</v>
      </c>
      <c r="K22" s="16"/>
      <c r="L22" s="17">
        <f t="shared" si="46"/>
        <v>0</v>
      </c>
      <c r="M22" s="18"/>
      <c r="O22" s="13"/>
      <c r="P22" s="14"/>
      <c r="Q22" s="20">
        <f t="shared" si="3"/>
        <v>0</v>
      </c>
      <c r="R22" s="16"/>
      <c r="S22" s="17">
        <f t="shared" si="4"/>
        <v>0</v>
      </c>
      <c r="V22" s="13"/>
      <c r="W22" s="14"/>
      <c r="X22" s="20">
        <f t="shared" si="5"/>
        <v>0</v>
      </c>
      <c r="Y22" s="16"/>
      <c r="Z22" s="17">
        <f t="shared" si="40"/>
        <v>0</v>
      </c>
      <c r="AC22" s="13"/>
      <c r="AD22" s="14"/>
      <c r="AE22" s="20">
        <f t="shared" si="6"/>
        <v>0</v>
      </c>
      <c r="AF22" s="16"/>
      <c r="AG22" s="17">
        <f t="shared" si="41"/>
        <v>0</v>
      </c>
      <c r="AJ22" s="13"/>
      <c r="AK22" s="14"/>
      <c r="AL22" s="20">
        <f t="shared" si="7"/>
        <v>0</v>
      </c>
      <c r="AM22" s="16"/>
      <c r="AN22" s="17">
        <f t="shared" si="8"/>
        <v>0</v>
      </c>
      <c r="AQ22" s="13"/>
      <c r="AR22" s="14"/>
      <c r="AS22" s="20">
        <f t="shared" si="9"/>
        <v>0</v>
      </c>
      <c r="AT22" s="16"/>
      <c r="AU22" s="17">
        <f t="shared" si="10"/>
        <v>0</v>
      </c>
      <c r="AX22" s="13"/>
      <c r="AY22" s="14"/>
      <c r="AZ22" s="20">
        <f t="shared" si="11"/>
        <v>0</v>
      </c>
      <c r="BA22" s="16"/>
      <c r="BB22" s="17">
        <f t="shared" si="12"/>
        <v>0</v>
      </c>
      <c r="BE22" s="13"/>
      <c r="BF22" s="14"/>
      <c r="BG22" s="20">
        <f t="shared" si="13"/>
        <v>0</v>
      </c>
      <c r="BH22" s="16"/>
      <c r="BI22" s="17">
        <f t="shared" si="14"/>
        <v>0</v>
      </c>
      <c r="BL22" s="13"/>
      <c r="BM22" s="14"/>
      <c r="BN22" s="20">
        <f t="shared" si="15"/>
        <v>0</v>
      </c>
      <c r="BO22" s="16"/>
      <c r="BP22" s="17">
        <f t="shared" si="16"/>
        <v>0</v>
      </c>
      <c r="BS22" s="13"/>
      <c r="BT22" s="14"/>
      <c r="BU22" s="20">
        <f t="shared" si="17"/>
        <v>0</v>
      </c>
      <c r="BV22" s="16"/>
      <c r="BW22" s="17">
        <f t="shared" si="18"/>
        <v>0</v>
      </c>
      <c r="BY22" s="13"/>
      <c r="BZ22" s="14"/>
      <c r="CA22" s="20">
        <f t="shared" si="19"/>
        <v>0</v>
      </c>
      <c r="CB22" s="16"/>
      <c r="CC22" s="17">
        <f t="shared" si="20"/>
        <v>0</v>
      </c>
      <c r="CE22" s="13"/>
      <c r="CF22" s="14"/>
      <c r="CG22" s="20">
        <f t="shared" si="21"/>
        <v>0</v>
      </c>
      <c r="CH22" s="16"/>
      <c r="CI22" s="17">
        <f t="shared" si="22"/>
        <v>0</v>
      </c>
      <c r="CK22" s="13"/>
      <c r="CL22" s="14"/>
      <c r="CM22" s="20">
        <f t="shared" si="23"/>
        <v>0</v>
      </c>
      <c r="CN22" s="16"/>
      <c r="CO22" s="17">
        <f t="shared" si="24"/>
        <v>0</v>
      </c>
      <c r="CQ22" s="13"/>
      <c r="CR22" s="14"/>
      <c r="CS22" s="20">
        <f t="shared" si="25"/>
        <v>0</v>
      </c>
      <c r="CT22" s="16"/>
      <c r="CU22" s="17">
        <f t="shared" si="26"/>
        <v>0</v>
      </c>
      <c r="CW22" s="13"/>
      <c r="CX22" s="14"/>
      <c r="CY22" s="20">
        <f t="shared" si="27"/>
        <v>0</v>
      </c>
      <c r="CZ22" s="16"/>
      <c r="DA22" s="17">
        <f t="shared" si="28"/>
        <v>0</v>
      </c>
      <c r="DC22" s="13"/>
      <c r="DD22" s="14"/>
      <c r="DE22" s="20">
        <f t="shared" si="29"/>
        <v>0</v>
      </c>
      <c r="DF22" s="16"/>
      <c r="DG22" s="17">
        <f t="shared" si="30"/>
        <v>0</v>
      </c>
      <c r="DI22" s="13"/>
      <c r="DJ22" s="14"/>
      <c r="DK22" s="20">
        <f t="shared" si="31"/>
        <v>0</v>
      </c>
      <c r="DL22" s="16"/>
      <c r="DM22" s="17">
        <f t="shared" si="32"/>
        <v>0</v>
      </c>
      <c r="DO22" s="13"/>
      <c r="DP22" s="14"/>
      <c r="DQ22" s="20">
        <f t="shared" si="33"/>
        <v>0</v>
      </c>
      <c r="DR22" s="16"/>
      <c r="DS22" s="17">
        <f t="shared" si="34"/>
        <v>0</v>
      </c>
      <c r="DU22" s="13"/>
      <c r="DV22" s="14"/>
      <c r="DW22" s="20">
        <f t="shared" si="35"/>
        <v>0</v>
      </c>
      <c r="DX22" s="16"/>
      <c r="DY22" s="17">
        <f t="shared" si="36"/>
        <v>0</v>
      </c>
      <c r="EA22" s="13"/>
      <c r="EB22" s="14"/>
      <c r="EC22" s="20">
        <f t="shared" si="37"/>
        <v>0</v>
      </c>
      <c r="ED22" s="16"/>
      <c r="EE22" s="17">
        <f t="shared" si="38"/>
        <v>0</v>
      </c>
    </row>
    <row r="23" spans="1:135" x14ac:dyDescent="0.25">
      <c r="A23" s="13"/>
      <c r="B23" s="14"/>
      <c r="C23" s="20">
        <f t="shared" si="42"/>
        <v>0</v>
      </c>
      <c r="D23" s="16"/>
      <c r="E23" s="17">
        <f t="shared" si="43"/>
        <v>0</v>
      </c>
      <c r="H23" s="13"/>
      <c r="I23" s="14"/>
      <c r="J23" s="20">
        <f t="shared" si="45"/>
        <v>0</v>
      </c>
      <c r="K23" s="16"/>
      <c r="L23" s="17">
        <f t="shared" si="46"/>
        <v>0</v>
      </c>
      <c r="M23" s="18"/>
      <c r="O23" s="13"/>
      <c r="P23" s="14"/>
      <c r="Q23" s="20">
        <f t="shared" si="3"/>
        <v>0</v>
      </c>
      <c r="R23" s="16"/>
      <c r="S23" s="17">
        <f t="shared" si="4"/>
        <v>0</v>
      </c>
      <c r="V23" s="13"/>
      <c r="W23" s="14"/>
      <c r="X23" s="20">
        <f t="shared" si="5"/>
        <v>0</v>
      </c>
      <c r="Y23" s="16"/>
      <c r="Z23" s="17">
        <f t="shared" si="40"/>
        <v>0</v>
      </c>
      <c r="AC23" s="13"/>
      <c r="AD23" s="14"/>
      <c r="AE23" s="20">
        <f t="shared" si="6"/>
        <v>0</v>
      </c>
      <c r="AF23" s="16"/>
      <c r="AG23" s="17">
        <f t="shared" si="41"/>
        <v>0</v>
      </c>
      <c r="AJ23" s="13"/>
      <c r="AK23" s="14"/>
      <c r="AL23" s="20">
        <f t="shared" si="7"/>
        <v>0</v>
      </c>
      <c r="AM23" s="16"/>
      <c r="AN23" s="17">
        <f t="shared" si="8"/>
        <v>0</v>
      </c>
      <c r="AQ23" s="13"/>
      <c r="AR23" s="14"/>
      <c r="AS23" s="20">
        <f t="shared" si="9"/>
        <v>0</v>
      </c>
      <c r="AT23" s="16"/>
      <c r="AU23" s="17">
        <f t="shared" si="10"/>
        <v>0</v>
      </c>
      <c r="AX23" s="13"/>
      <c r="AY23" s="14"/>
      <c r="AZ23" s="20">
        <f t="shared" si="11"/>
        <v>0</v>
      </c>
      <c r="BA23" s="16"/>
      <c r="BB23" s="17">
        <f t="shared" si="12"/>
        <v>0</v>
      </c>
      <c r="BE23" s="13"/>
      <c r="BF23" s="14"/>
      <c r="BG23" s="20">
        <f t="shared" si="13"/>
        <v>0</v>
      </c>
      <c r="BH23" s="16"/>
      <c r="BI23" s="17">
        <f t="shared" si="14"/>
        <v>0</v>
      </c>
      <c r="BL23" s="13"/>
      <c r="BM23" s="14"/>
      <c r="BN23" s="20">
        <f t="shared" si="15"/>
        <v>0</v>
      </c>
      <c r="BO23" s="16"/>
      <c r="BP23" s="17">
        <f t="shared" si="16"/>
        <v>0</v>
      </c>
      <c r="BS23" s="13"/>
      <c r="BT23" s="14"/>
      <c r="BU23" s="20">
        <f t="shared" si="17"/>
        <v>0</v>
      </c>
      <c r="BV23" s="16"/>
      <c r="BW23" s="17">
        <f t="shared" si="18"/>
        <v>0</v>
      </c>
      <c r="BY23" s="13"/>
      <c r="BZ23" s="14"/>
      <c r="CA23" s="20">
        <f t="shared" si="19"/>
        <v>0</v>
      </c>
      <c r="CB23" s="16"/>
      <c r="CC23" s="17">
        <f t="shared" si="20"/>
        <v>0</v>
      </c>
      <c r="CE23" s="13"/>
      <c r="CF23" s="14"/>
      <c r="CG23" s="20">
        <f t="shared" si="21"/>
        <v>0</v>
      </c>
      <c r="CH23" s="16"/>
      <c r="CI23" s="17">
        <f t="shared" si="22"/>
        <v>0</v>
      </c>
      <c r="CK23" s="13"/>
      <c r="CL23" s="14"/>
      <c r="CM23" s="20">
        <f t="shared" si="23"/>
        <v>0</v>
      </c>
      <c r="CN23" s="16"/>
      <c r="CO23" s="17">
        <f t="shared" si="24"/>
        <v>0</v>
      </c>
      <c r="CQ23" s="13"/>
      <c r="CR23" s="14"/>
      <c r="CS23" s="20">
        <f t="shared" si="25"/>
        <v>0</v>
      </c>
      <c r="CT23" s="16"/>
      <c r="CU23" s="17">
        <f t="shared" si="26"/>
        <v>0</v>
      </c>
      <c r="CW23" s="13"/>
      <c r="CX23" s="14"/>
      <c r="CY23" s="20">
        <f t="shared" si="27"/>
        <v>0</v>
      </c>
      <c r="CZ23" s="16"/>
      <c r="DA23" s="17">
        <f t="shared" si="28"/>
        <v>0</v>
      </c>
      <c r="DC23" s="13"/>
      <c r="DD23" s="14"/>
      <c r="DE23" s="20">
        <f t="shared" si="29"/>
        <v>0</v>
      </c>
      <c r="DF23" s="16"/>
      <c r="DG23" s="17">
        <f t="shared" si="30"/>
        <v>0</v>
      </c>
      <c r="DI23" s="13"/>
      <c r="DJ23" s="14"/>
      <c r="DK23" s="20">
        <f t="shared" si="31"/>
        <v>0</v>
      </c>
      <c r="DL23" s="16"/>
      <c r="DM23" s="17">
        <f t="shared" si="32"/>
        <v>0</v>
      </c>
      <c r="DO23" s="13"/>
      <c r="DP23" s="14"/>
      <c r="DQ23" s="20">
        <f t="shared" si="33"/>
        <v>0</v>
      </c>
      <c r="DR23" s="16"/>
      <c r="DS23" s="17">
        <f t="shared" si="34"/>
        <v>0</v>
      </c>
      <c r="DU23" s="13"/>
      <c r="DV23" s="14"/>
      <c r="DW23" s="20">
        <f t="shared" si="35"/>
        <v>0</v>
      </c>
      <c r="DX23" s="16"/>
      <c r="DY23" s="17">
        <f t="shared" si="36"/>
        <v>0</v>
      </c>
      <c r="EA23" s="13"/>
      <c r="EB23" s="14"/>
      <c r="EC23" s="20">
        <f t="shared" si="37"/>
        <v>0</v>
      </c>
      <c r="ED23" s="16"/>
      <c r="EE23" s="17">
        <f t="shared" si="38"/>
        <v>0</v>
      </c>
    </row>
    <row r="24" spans="1:135" x14ac:dyDescent="0.25">
      <c r="A24" s="13"/>
      <c r="B24" s="14"/>
      <c r="C24" s="20">
        <f t="shared" si="39"/>
        <v>0</v>
      </c>
      <c r="D24" s="16"/>
      <c r="E24" s="17">
        <f t="shared" si="0"/>
        <v>0</v>
      </c>
      <c r="H24" s="13"/>
      <c r="I24" s="14"/>
      <c r="J24" s="20">
        <f t="shared" si="1"/>
        <v>0</v>
      </c>
      <c r="K24" s="16"/>
      <c r="L24" s="17">
        <f t="shared" si="44"/>
        <v>0</v>
      </c>
      <c r="M24" s="18"/>
      <c r="O24" s="13"/>
      <c r="P24" s="14"/>
      <c r="Q24" s="20">
        <f t="shared" si="3"/>
        <v>0</v>
      </c>
      <c r="R24" s="16"/>
      <c r="S24" s="17">
        <f t="shared" si="4"/>
        <v>0</v>
      </c>
      <c r="V24" s="13"/>
      <c r="W24" s="14"/>
      <c r="X24" s="20">
        <f t="shared" si="5"/>
        <v>0</v>
      </c>
      <c r="Y24" s="16"/>
      <c r="Z24" s="17">
        <f t="shared" si="40"/>
        <v>0</v>
      </c>
      <c r="AC24" s="13"/>
      <c r="AD24" s="14"/>
      <c r="AE24" s="20">
        <f t="shared" si="6"/>
        <v>0</v>
      </c>
      <c r="AF24" s="16"/>
      <c r="AG24" s="17">
        <f t="shared" si="41"/>
        <v>0</v>
      </c>
      <c r="AJ24" s="13"/>
      <c r="AK24" s="14"/>
      <c r="AL24" s="20">
        <f t="shared" si="7"/>
        <v>0</v>
      </c>
      <c r="AM24" s="16"/>
      <c r="AN24" s="17">
        <f t="shared" si="8"/>
        <v>0</v>
      </c>
      <c r="AQ24" s="13"/>
      <c r="AR24" s="14"/>
      <c r="AS24" s="20">
        <f t="shared" si="9"/>
        <v>0</v>
      </c>
      <c r="AT24" s="16"/>
      <c r="AU24" s="17">
        <f t="shared" si="10"/>
        <v>0</v>
      </c>
      <c r="AX24" s="13"/>
      <c r="AY24" s="14"/>
      <c r="AZ24" s="20">
        <f t="shared" si="11"/>
        <v>0</v>
      </c>
      <c r="BA24" s="16"/>
      <c r="BB24" s="17">
        <f t="shared" si="12"/>
        <v>0</v>
      </c>
      <c r="BE24" s="13"/>
      <c r="BF24" s="14"/>
      <c r="BG24" s="20">
        <f t="shared" si="13"/>
        <v>0</v>
      </c>
      <c r="BH24" s="16"/>
      <c r="BI24" s="17">
        <f t="shared" si="14"/>
        <v>0</v>
      </c>
      <c r="BL24" s="13"/>
      <c r="BM24" s="14"/>
      <c r="BN24" s="20">
        <f t="shared" si="15"/>
        <v>0</v>
      </c>
      <c r="BO24" s="16"/>
      <c r="BP24" s="17">
        <f t="shared" si="16"/>
        <v>0</v>
      </c>
      <c r="BS24" s="13"/>
      <c r="BT24" s="14"/>
      <c r="BU24" s="20">
        <f t="shared" si="17"/>
        <v>0</v>
      </c>
      <c r="BV24" s="16"/>
      <c r="BW24" s="17">
        <f t="shared" si="18"/>
        <v>0</v>
      </c>
      <c r="BY24" s="13"/>
      <c r="BZ24" s="14"/>
      <c r="CA24" s="20">
        <f t="shared" si="19"/>
        <v>0</v>
      </c>
      <c r="CB24" s="16"/>
      <c r="CC24" s="17">
        <f t="shared" si="20"/>
        <v>0</v>
      </c>
      <c r="CE24" s="13"/>
      <c r="CF24" s="14"/>
      <c r="CG24" s="20">
        <f t="shared" si="21"/>
        <v>0</v>
      </c>
      <c r="CH24" s="16"/>
      <c r="CI24" s="17">
        <f t="shared" si="22"/>
        <v>0</v>
      </c>
      <c r="CK24" s="13"/>
      <c r="CL24" s="14"/>
      <c r="CM24" s="20">
        <f t="shared" si="23"/>
        <v>0</v>
      </c>
      <c r="CN24" s="16"/>
      <c r="CO24" s="17">
        <f t="shared" si="24"/>
        <v>0</v>
      </c>
      <c r="CQ24" s="13"/>
      <c r="CR24" s="14"/>
      <c r="CS24" s="20">
        <f t="shared" si="25"/>
        <v>0</v>
      </c>
      <c r="CT24" s="16"/>
      <c r="CU24" s="17">
        <f t="shared" si="26"/>
        <v>0</v>
      </c>
      <c r="CW24" s="13"/>
      <c r="CX24" s="14"/>
      <c r="CY24" s="20">
        <f t="shared" si="27"/>
        <v>0</v>
      </c>
      <c r="CZ24" s="16"/>
      <c r="DA24" s="17">
        <f t="shared" si="28"/>
        <v>0</v>
      </c>
      <c r="DC24" s="13"/>
      <c r="DD24" s="14"/>
      <c r="DE24" s="20">
        <f t="shared" si="29"/>
        <v>0</v>
      </c>
      <c r="DF24" s="16"/>
      <c r="DG24" s="17">
        <f t="shared" si="30"/>
        <v>0</v>
      </c>
      <c r="DI24" s="13"/>
      <c r="DJ24" s="14"/>
      <c r="DK24" s="20">
        <f t="shared" si="31"/>
        <v>0</v>
      </c>
      <c r="DL24" s="16"/>
      <c r="DM24" s="17">
        <f t="shared" si="32"/>
        <v>0</v>
      </c>
      <c r="DO24" s="13"/>
      <c r="DP24" s="14"/>
      <c r="DQ24" s="20">
        <f t="shared" si="33"/>
        <v>0</v>
      </c>
      <c r="DR24" s="16"/>
      <c r="DS24" s="17">
        <f t="shared" si="34"/>
        <v>0</v>
      </c>
      <c r="DU24" s="13"/>
      <c r="DV24" s="14"/>
      <c r="DW24" s="20">
        <f t="shared" si="35"/>
        <v>0</v>
      </c>
      <c r="DX24" s="16"/>
      <c r="DY24" s="17">
        <f t="shared" si="36"/>
        <v>0</v>
      </c>
      <c r="EA24" s="13"/>
      <c r="EB24" s="14"/>
      <c r="EC24" s="20">
        <f t="shared" si="37"/>
        <v>0</v>
      </c>
      <c r="ED24" s="16"/>
      <c r="EE24" s="17">
        <f t="shared" si="38"/>
        <v>0</v>
      </c>
    </row>
    <row r="25" spans="1:135" x14ac:dyDescent="0.25">
      <c r="A25" s="13"/>
      <c r="B25" s="14"/>
      <c r="C25" s="20">
        <f t="shared" si="39"/>
        <v>0</v>
      </c>
      <c r="D25" s="16"/>
      <c r="E25" s="17">
        <f t="shared" si="0"/>
        <v>0</v>
      </c>
      <c r="H25" s="13"/>
      <c r="I25" s="14"/>
      <c r="J25" s="20">
        <f t="shared" si="1"/>
        <v>0</v>
      </c>
      <c r="K25" s="16"/>
      <c r="L25" s="17">
        <f t="shared" si="44"/>
        <v>0</v>
      </c>
      <c r="M25" s="18"/>
      <c r="O25" s="13"/>
      <c r="P25" s="14"/>
      <c r="Q25" s="20">
        <f t="shared" si="3"/>
        <v>0</v>
      </c>
      <c r="R25" s="16"/>
      <c r="S25" s="17">
        <f t="shared" si="4"/>
        <v>0</v>
      </c>
      <c r="V25" s="13"/>
      <c r="W25" s="14"/>
      <c r="X25" s="20">
        <f t="shared" si="5"/>
        <v>0</v>
      </c>
      <c r="Y25" s="16"/>
      <c r="Z25" s="17">
        <f t="shared" si="40"/>
        <v>0</v>
      </c>
      <c r="AC25" s="13"/>
      <c r="AD25" s="14"/>
      <c r="AE25" s="20">
        <f t="shared" si="6"/>
        <v>0</v>
      </c>
      <c r="AF25" s="16"/>
      <c r="AG25" s="17">
        <f t="shared" si="41"/>
        <v>0</v>
      </c>
      <c r="AJ25" s="13"/>
      <c r="AK25" s="14"/>
      <c r="AL25" s="20">
        <f t="shared" si="7"/>
        <v>0</v>
      </c>
      <c r="AM25" s="16"/>
      <c r="AN25" s="17">
        <f t="shared" si="8"/>
        <v>0</v>
      </c>
      <c r="AQ25" s="13"/>
      <c r="AR25" s="14"/>
      <c r="AS25" s="20">
        <f t="shared" si="9"/>
        <v>0</v>
      </c>
      <c r="AT25" s="16"/>
      <c r="AU25" s="17">
        <f t="shared" si="10"/>
        <v>0</v>
      </c>
      <c r="AX25" s="13"/>
      <c r="AY25" s="14"/>
      <c r="AZ25" s="20">
        <f t="shared" si="11"/>
        <v>0</v>
      </c>
      <c r="BA25" s="16"/>
      <c r="BB25" s="17">
        <f t="shared" si="12"/>
        <v>0</v>
      </c>
      <c r="BE25" s="13"/>
      <c r="BF25" s="14"/>
      <c r="BG25" s="20">
        <f t="shared" si="13"/>
        <v>0</v>
      </c>
      <c r="BH25" s="16"/>
      <c r="BI25" s="17">
        <f t="shared" si="14"/>
        <v>0</v>
      </c>
      <c r="BL25" s="13"/>
      <c r="BM25" s="14"/>
      <c r="BN25" s="20">
        <f t="shared" si="15"/>
        <v>0</v>
      </c>
      <c r="BO25" s="16"/>
      <c r="BP25" s="17">
        <f t="shared" si="16"/>
        <v>0</v>
      </c>
      <c r="BS25" s="13"/>
      <c r="BT25" s="14"/>
      <c r="BU25" s="20">
        <f t="shared" si="17"/>
        <v>0</v>
      </c>
      <c r="BV25" s="16"/>
      <c r="BW25" s="17">
        <f t="shared" si="18"/>
        <v>0</v>
      </c>
      <c r="BY25" s="13"/>
      <c r="BZ25" s="14"/>
      <c r="CA25" s="20">
        <f t="shared" si="19"/>
        <v>0</v>
      </c>
      <c r="CB25" s="16"/>
      <c r="CC25" s="17">
        <f t="shared" si="20"/>
        <v>0</v>
      </c>
      <c r="CE25" s="13"/>
      <c r="CF25" s="14"/>
      <c r="CG25" s="20">
        <f t="shared" si="21"/>
        <v>0</v>
      </c>
      <c r="CH25" s="16"/>
      <c r="CI25" s="17">
        <f t="shared" si="22"/>
        <v>0</v>
      </c>
      <c r="CK25" s="13"/>
      <c r="CL25" s="14"/>
      <c r="CM25" s="20">
        <f t="shared" si="23"/>
        <v>0</v>
      </c>
      <c r="CN25" s="16"/>
      <c r="CO25" s="17">
        <f t="shared" si="24"/>
        <v>0</v>
      </c>
      <c r="CQ25" s="13"/>
      <c r="CR25" s="14"/>
      <c r="CS25" s="20">
        <f t="shared" si="25"/>
        <v>0</v>
      </c>
      <c r="CT25" s="16"/>
      <c r="CU25" s="17">
        <f t="shared" si="26"/>
        <v>0</v>
      </c>
      <c r="CW25" s="13"/>
      <c r="CX25" s="14"/>
      <c r="CY25" s="20">
        <f t="shared" si="27"/>
        <v>0</v>
      </c>
      <c r="CZ25" s="16"/>
      <c r="DA25" s="17">
        <f t="shared" si="28"/>
        <v>0</v>
      </c>
      <c r="DC25" s="13"/>
      <c r="DD25" s="14"/>
      <c r="DE25" s="20">
        <f t="shared" si="29"/>
        <v>0</v>
      </c>
      <c r="DF25" s="16"/>
      <c r="DG25" s="17">
        <f t="shared" si="30"/>
        <v>0</v>
      </c>
      <c r="DI25" s="13"/>
      <c r="DJ25" s="14"/>
      <c r="DK25" s="20">
        <f t="shared" si="31"/>
        <v>0</v>
      </c>
      <c r="DL25" s="16"/>
      <c r="DM25" s="17">
        <f t="shared" si="32"/>
        <v>0</v>
      </c>
      <c r="DO25" s="13"/>
      <c r="DP25" s="14"/>
      <c r="DQ25" s="20">
        <f t="shared" si="33"/>
        <v>0</v>
      </c>
      <c r="DR25" s="16"/>
      <c r="DS25" s="17">
        <f t="shared" si="34"/>
        <v>0</v>
      </c>
      <c r="DU25" s="13"/>
      <c r="DV25" s="14"/>
      <c r="DW25" s="20">
        <f t="shared" si="35"/>
        <v>0</v>
      </c>
      <c r="DX25" s="16"/>
      <c r="DY25" s="17">
        <f t="shared" si="36"/>
        <v>0</v>
      </c>
      <c r="EA25" s="13"/>
      <c r="EB25" s="14"/>
      <c r="EC25" s="20">
        <f t="shared" si="37"/>
        <v>0</v>
      </c>
      <c r="ED25" s="16"/>
      <c r="EE25" s="17">
        <f t="shared" si="38"/>
        <v>0</v>
      </c>
    </row>
    <row r="26" spans="1:135" x14ac:dyDescent="0.25">
      <c r="A26" s="13">
        <f>SUM(A5:A25)</f>
        <v>50</v>
      </c>
      <c r="B26" s="14"/>
      <c r="C26" s="20">
        <f t="shared" si="39"/>
        <v>0</v>
      </c>
      <c r="D26" s="16"/>
      <c r="E26" s="17">
        <f t="shared" si="0"/>
        <v>0</v>
      </c>
      <c r="H26" s="13">
        <f>SUM(H5:H25)</f>
        <v>27</v>
      </c>
      <c r="I26" s="14"/>
      <c r="J26" s="20">
        <f t="shared" si="1"/>
        <v>0</v>
      </c>
      <c r="K26" s="16"/>
      <c r="L26" s="17">
        <f t="shared" si="44"/>
        <v>0</v>
      </c>
      <c r="M26" s="18"/>
      <c r="O26" s="13">
        <f>SUM(O5:O25)</f>
        <v>26</v>
      </c>
      <c r="P26" s="14"/>
      <c r="Q26" s="20">
        <f t="shared" si="3"/>
        <v>0</v>
      </c>
      <c r="R26" s="16"/>
      <c r="S26" s="17">
        <f t="shared" si="4"/>
        <v>0</v>
      </c>
      <c r="V26" s="13">
        <f>SUM(V5:V25)</f>
        <v>22</v>
      </c>
      <c r="W26" s="14"/>
      <c r="X26" s="20">
        <f t="shared" si="5"/>
        <v>0</v>
      </c>
      <c r="Y26" s="16"/>
      <c r="Z26" s="17">
        <f t="shared" si="40"/>
        <v>0</v>
      </c>
      <c r="AC26" s="13">
        <f>SUM(AC5:AC25)</f>
        <v>6</v>
      </c>
      <c r="AD26" s="14"/>
      <c r="AE26" s="20">
        <f t="shared" si="6"/>
        <v>0</v>
      </c>
      <c r="AF26" s="16"/>
      <c r="AG26" s="17">
        <f t="shared" si="41"/>
        <v>0</v>
      </c>
      <c r="AJ26" s="13">
        <f>SUM(AJ5:AJ25)</f>
        <v>18</v>
      </c>
      <c r="AK26" s="14"/>
      <c r="AL26" s="20">
        <f t="shared" si="7"/>
        <v>0</v>
      </c>
      <c r="AM26" s="16"/>
      <c r="AN26" s="17">
        <f t="shared" si="8"/>
        <v>0</v>
      </c>
      <c r="AQ26" s="13">
        <f>SUM(AQ5:AQ25)</f>
        <v>12</v>
      </c>
      <c r="AR26" s="14"/>
      <c r="AS26" s="20">
        <f t="shared" si="9"/>
        <v>0</v>
      </c>
      <c r="AT26" s="16"/>
      <c r="AU26" s="17">
        <f t="shared" si="10"/>
        <v>0</v>
      </c>
      <c r="AX26" s="13">
        <f>SUM(AX5:AX25)</f>
        <v>15</v>
      </c>
      <c r="AY26" s="14"/>
      <c r="AZ26" s="20">
        <f t="shared" si="11"/>
        <v>0</v>
      </c>
      <c r="BA26" s="16"/>
      <c r="BB26" s="17">
        <f t="shared" si="12"/>
        <v>0</v>
      </c>
      <c r="BE26" s="13">
        <f>SUM(BE5:BE25)</f>
        <v>27</v>
      </c>
      <c r="BF26" s="14"/>
      <c r="BG26" s="20">
        <f t="shared" si="13"/>
        <v>0</v>
      </c>
      <c r="BH26" s="16"/>
      <c r="BI26" s="17">
        <f t="shared" si="14"/>
        <v>0</v>
      </c>
      <c r="BL26" s="13">
        <f>SUM(BL5:BL25)</f>
        <v>31</v>
      </c>
      <c r="BM26" s="14"/>
      <c r="BN26" s="20">
        <f t="shared" si="15"/>
        <v>0</v>
      </c>
      <c r="BO26" s="16"/>
      <c r="BP26" s="17">
        <f t="shared" si="16"/>
        <v>0</v>
      </c>
      <c r="BS26" s="13">
        <f>SUM(BS5:BS25)</f>
        <v>86</v>
      </c>
      <c r="BT26" s="14"/>
      <c r="BU26" s="20">
        <f t="shared" si="17"/>
        <v>0</v>
      </c>
      <c r="BV26" s="16"/>
      <c r="BW26" s="17">
        <f t="shared" si="18"/>
        <v>0</v>
      </c>
      <c r="BY26" s="13">
        <f>SUM(BY5:BY25)</f>
        <v>14</v>
      </c>
      <c r="BZ26" s="14"/>
      <c r="CA26" s="20">
        <f t="shared" si="19"/>
        <v>0</v>
      </c>
      <c r="CB26" s="16"/>
      <c r="CC26" s="17">
        <f t="shared" si="20"/>
        <v>0</v>
      </c>
      <c r="CE26" s="13">
        <f>SUM(CE5:CE25)</f>
        <v>14</v>
      </c>
      <c r="CF26" s="14"/>
      <c r="CG26" s="20">
        <f t="shared" si="21"/>
        <v>0</v>
      </c>
      <c r="CH26" s="16"/>
      <c r="CI26" s="17">
        <f t="shared" si="22"/>
        <v>0</v>
      </c>
      <c r="CK26" s="13">
        <f>SUM(CK5:CK25)</f>
        <v>27</v>
      </c>
      <c r="CL26" s="14"/>
      <c r="CM26" s="20">
        <f t="shared" si="23"/>
        <v>0</v>
      </c>
      <c r="CN26" s="16"/>
      <c r="CO26" s="17">
        <f t="shared" si="24"/>
        <v>0</v>
      </c>
      <c r="CQ26" s="13">
        <f>SUM(CQ5:CQ25)</f>
        <v>43</v>
      </c>
      <c r="CR26" s="14"/>
      <c r="CS26" s="20">
        <f t="shared" si="25"/>
        <v>0</v>
      </c>
      <c r="CT26" s="16"/>
      <c r="CU26" s="17">
        <f t="shared" si="26"/>
        <v>0</v>
      </c>
      <c r="CW26" s="13">
        <f>SUM(CW5:CW25)</f>
        <v>13</v>
      </c>
      <c r="CX26" s="14"/>
      <c r="CY26" s="20">
        <f t="shared" si="27"/>
        <v>0</v>
      </c>
      <c r="CZ26" s="16"/>
      <c r="DA26" s="17">
        <f t="shared" si="28"/>
        <v>0</v>
      </c>
      <c r="DC26" s="13">
        <f>SUM(DC5:DC25)</f>
        <v>79</v>
      </c>
      <c r="DD26" s="14"/>
      <c r="DE26" s="20">
        <f t="shared" si="29"/>
        <v>0</v>
      </c>
      <c r="DF26" s="16"/>
      <c r="DG26" s="17">
        <f t="shared" si="30"/>
        <v>0</v>
      </c>
      <c r="DI26" s="13">
        <f>SUM(DI5:DI25)</f>
        <v>79</v>
      </c>
      <c r="DJ26" s="14"/>
      <c r="DK26" s="20">
        <f t="shared" si="31"/>
        <v>0</v>
      </c>
      <c r="DL26" s="16"/>
      <c r="DM26" s="17">
        <f t="shared" si="32"/>
        <v>0</v>
      </c>
      <c r="DO26" s="13">
        <f>SUM(DO5:DO25)</f>
        <v>58</v>
      </c>
      <c r="DP26" s="14"/>
      <c r="DQ26" s="20">
        <f t="shared" si="33"/>
        <v>0</v>
      </c>
      <c r="DR26" s="16"/>
      <c r="DS26" s="17">
        <f t="shared" si="34"/>
        <v>0</v>
      </c>
      <c r="DU26" s="13">
        <f>SUM(DU5:DU25)</f>
        <v>15</v>
      </c>
      <c r="DV26" s="14"/>
      <c r="DW26" s="20">
        <f t="shared" si="35"/>
        <v>0</v>
      </c>
      <c r="DX26" s="16"/>
      <c r="DY26" s="17">
        <f t="shared" si="36"/>
        <v>0</v>
      </c>
      <c r="EA26" s="13">
        <f>SUM(EA5:EA25)</f>
        <v>55</v>
      </c>
      <c r="EB26" s="14"/>
      <c r="EC26" s="20">
        <f t="shared" si="37"/>
        <v>0</v>
      </c>
      <c r="ED26" s="16"/>
      <c r="EE26" s="17">
        <f t="shared" si="38"/>
        <v>0</v>
      </c>
    </row>
    <row r="27" spans="1:135" x14ac:dyDescent="0.25">
      <c r="B27" s="3"/>
      <c r="C27" s="4"/>
      <c r="D27" s="5"/>
      <c r="E27" s="4"/>
      <c r="O27" s="2"/>
      <c r="P27" s="3"/>
      <c r="Q27" s="4"/>
      <c r="R27" s="5"/>
      <c r="S27" s="4"/>
      <c r="W27" s="3"/>
      <c r="X27" s="4"/>
      <c r="Y27" s="5"/>
      <c r="Z27" s="4"/>
      <c r="AD27" s="3"/>
      <c r="AE27" s="4"/>
      <c r="AF27" s="5"/>
      <c r="AG27" s="4"/>
      <c r="AK27" s="3"/>
      <c r="AL27" s="4"/>
      <c r="AM27" s="5"/>
      <c r="AN27" s="4"/>
      <c r="AR27" s="3"/>
      <c r="AS27" s="4"/>
      <c r="AT27" s="5"/>
      <c r="AU27" s="4"/>
      <c r="AY27" s="3"/>
      <c r="AZ27" s="4"/>
      <c r="BA27" s="5"/>
      <c r="BB27" s="4"/>
      <c r="BF27" s="3"/>
      <c r="BG27" s="4"/>
      <c r="BH27" s="5"/>
      <c r="BI27" s="4"/>
      <c r="BM27" s="3"/>
      <c r="BN27" s="4"/>
      <c r="BO27" s="5"/>
      <c r="BP27" s="4"/>
      <c r="BT27" s="3"/>
      <c r="BU27" s="4"/>
      <c r="BV27" s="5"/>
      <c r="BW27" s="4"/>
      <c r="BZ27" s="3"/>
      <c r="CA27" s="4"/>
      <c r="CB27" s="5"/>
      <c r="CC27" s="4"/>
      <c r="CF27" s="3"/>
      <c r="CG27" s="4"/>
      <c r="CH27" s="5"/>
      <c r="CI27" s="4"/>
      <c r="CL27" s="3"/>
      <c r="CM27" s="4"/>
      <c r="CN27" s="5"/>
      <c r="CO27" s="4"/>
      <c r="CR27" s="3"/>
      <c r="CS27" s="4"/>
      <c r="CT27" s="5"/>
      <c r="CU27" s="4"/>
      <c r="CX27" s="3"/>
      <c r="CY27" s="4"/>
      <c r="CZ27" s="5"/>
      <c r="DA27" s="4"/>
      <c r="DD27" s="3"/>
      <c r="DE27" s="4"/>
      <c r="DF27" s="5"/>
      <c r="DG27" s="4"/>
      <c r="DJ27" s="3"/>
      <c r="DK27" s="4"/>
      <c r="DL27" s="5"/>
      <c r="DM27" s="4"/>
      <c r="DP27" s="3"/>
      <c r="DQ27" s="4"/>
      <c r="DR27" s="5"/>
      <c r="DS27" s="4"/>
      <c r="DV27" s="3"/>
      <c r="DW27" s="4"/>
      <c r="DX27" s="5"/>
      <c r="DY27" s="4"/>
      <c r="EB27" s="3"/>
      <c r="EC27" s="4"/>
      <c r="ED27" s="5"/>
      <c r="EE27" s="4"/>
    </row>
    <row r="28" spans="1:135" x14ac:dyDescent="0.25">
      <c r="B28" s="3"/>
      <c r="C28" s="4"/>
      <c r="D28" s="5"/>
      <c r="E28" s="4"/>
      <c r="O28" s="2"/>
      <c r="P28" s="3"/>
      <c r="Q28" s="4"/>
      <c r="R28" s="5"/>
      <c r="S28" s="4"/>
      <c r="W28" s="3"/>
      <c r="X28" s="4"/>
      <c r="Y28" s="5"/>
      <c r="Z28" s="4"/>
      <c r="AD28" s="3"/>
      <c r="AE28" s="4"/>
      <c r="AF28" s="5"/>
      <c r="AG28" s="4"/>
      <c r="AK28" s="3"/>
      <c r="AL28" s="4"/>
      <c r="AM28" s="5"/>
      <c r="AN28" s="4"/>
      <c r="AR28" s="3"/>
      <c r="AS28" s="4"/>
      <c r="AT28" s="5"/>
      <c r="AU28" s="4"/>
      <c r="AY28" s="3"/>
      <c r="AZ28" s="4"/>
      <c r="BA28" s="5"/>
      <c r="BB28" s="4"/>
      <c r="BF28" s="3"/>
      <c r="BG28" s="4"/>
      <c r="BH28" s="5"/>
      <c r="BI28" s="4"/>
      <c r="BM28" s="3"/>
      <c r="BN28" s="4"/>
      <c r="BO28" s="5"/>
      <c r="BP28" s="4"/>
      <c r="BT28" s="3"/>
      <c r="BU28" s="4"/>
      <c r="BV28" s="5"/>
      <c r="BW28" s="4"/>
      <c r="BZ28" s="3"/>
      <c r="CA28" s="4"/>
      <c r="CB28" s="5"/>
      <c r="CC28" s="4"/>
      <c r="CF28" s="3"/>
      <c r="CG28" s="4"/>
      <c r="CH28" s="5"/>
      <c r="CI28" s="4"/>
      <c r="CL28" s="3"/>
      <c r="CM28" s="4"/>
      <c r="CN28" s="5"/>
      <c r="CO28" s="4"/>
      <c r="CR28" s="3"/>
      <c r="CS28" s="4"/>
      <c r="CT28" s="5"/>
      <c r="CU28" s="4"/>
      <c r="CX28" s="3"/>
      <c r="CY28" s="4"/>
      <c r="CZ28" s="5"/>
      <c r="DA28" s="4"/>
      <c r="DD28" s="3"/>
      <c r="DE28" s="4"/>
      <c r="DF28" s="5"/>
      <c r="DG28" s="4"/>
      <c r="DJ28" s="3"/>
      <c r="DK28" s="4"/>
      <c r="DL28" s="5"/>
      <c r="DM28" s="4"/>
      <c r="DP28" s="3"/>
      <c r="DQ28" s="4"/>
      <c r="DR28" s="5"/>
      <c r="DS28" s="4"/>
      <c r="DV28" s="3"/>
      <c r="DW28" s="4"/>
      <c r="DX28" s="5"/>
      <c r="DY28" s="4"/>
      <c r="EB28" s="3"/>
      <c r="EC28" s="4"/>
      <c r="ED28" s="5"/>
      <c r="EE28" s="4"/>
    </row>
    <row r="29" spans="1:135" x14ac:dyDescent="0.25">
      <c r="B29" s="6" t="s">
        <v>2</v>
      </c>
      <c r="C29" s="21">
        <f>SUM(C5:C26)</f>
        <v>1978200</v>
      </c>
      <c r="D29" s="22" t="s">
        <v>5</v>
      </c>
      <c r="E29" s="21">
        <f>SUM(E5:E26)</f>
        <v>0</v>
      </c>
      <c r="I29" s="6" t="s">
        <v>2</v>
      </c>
      <c r="J29" s="21">
        <f>SUM(J5:J26)</f>
        <v>1902105.49</v>
      </c>
      <c r="K29" s="22" t="s">
        <v>5</v>
      </c>
      <c r="L29" s="21">
        <f>SUM(L5:L26)</f>
        <v>70098.503100000002</v>
      </c>
      <c r="O29" s="2"/>
      <c r="P29" s="6" t="s">
        <v>2</v>
      </c>
      <c r="Q29" s="21">
        <f>SUM(Q5:Q26)</f>
        <v>1213395</v>
      </c>
      <c r="R29" s="22" t="s">
        <v>5</v>
      </c>
      <c r="S29" s="21">
        <f>SUM(S5:S26)</f>
        <v>28910.97</v>
      </c>
      <c r="W29" s="6" t="s">
        <v>2</v>
      </c>
      <c r="X29" s="21">
        <f>SUM(X5:X26)</f>
        <v>536852.30000000005</v>
      </c>
      <c r="Y29" s="22" t="s">
        <v>5</v>
      </c>
      <c r="Z29" s="21">
        <f>SUM(Z5:Z26)</f>
        <v>4818.4570000000003</v>
      </c>
      <c r="AD29" s="6" t="s">
        <v>2</v>
      </c>
      <c r="AE29" s="21">
        <f>SUM(AE5:AE26)</f>
        <v>578225</v>
      </c>
      <c r="AF29" s="22" t="s">
        <v>5</v>
      </c>
      <c r="AG29" s="21">
        <f>SUM(AG5:AG26)</f>
        <v>70098.41</v>
      </c>
      <c r="AK29" s="6" t="s">
        <v>2</v>
      </c>
      <c r="AL29" s="21">
        <f>SUM(AL5:AL26)</f>
        <v>881647</v>
      </c>
      <c r="AM29" s="22" t="s">
        <v>5</v>
      </c>
      <c r="AN29" s="21">
        <f>SUM(AN5:AN26)</f>
        <v>4818.3999999999996</v>
      </c>
      <c r="AR29" s="6" t="s">
        <v>2</v>
      </c>
      <c r="AS29" s="21">
        <f>SUM(AS5:AS26)</f>
        <v>862376</v>
      </c>
      <c r="AT29" s="22" t="s">
        <v>5</v>
      </c>
      <c r="AU29" s="21">
        <f>SUM(AU5:AU26)</f>
        <v>9637.18</v>
      </c>
      <c r="AY29" s="6" t="s">
        <v>2</v>
      </c>
      <c r="AZ29" s="21">
        <f>SUM(AZ5:AZ26)</f>
        <v>873342</v>
      </c>
      <c r="BA29" s="22" t="s">
        <v>5</v>
      </c>
      <c r="BB29" s="21">
        <f>SUM(BB5:BB26)</f>
        <v>4818.59</v>
      </c>
      <c r="BF29" s="6" t="s">
        <v>2</v>
      </c>
      <c r="BG29" s="21">
        <f>SUM(BG5:BG26)</f>
        <v>1001372</v>
      </c>
      <c r="BH29" s="22" t="s">
        <v>5</v>
      </c>
      <c r="BI29" s="21">
        <f>SUM(BI5:BI26)</f>
        <v>0</v>
      </c>
      <c r="BM29" s="6" t="s">
        <v>2</v>
      </c>
      <c r="BN29" s="21">
        <f>SUM(BN5:BN26)</f>
        <v>3377564.6</v>
      </c>
      <c r="BO29" s="22" t="s">
        <v>5</v>
      </c>
      <c r="BP29" s="21">
        <f>SUM(BP5:BP26)</f>
        <v>168878.23</v>
      </c>
      <c r="BT29" s="6" t="s">
        <v>2</v>
      </c>
      <c r="BU29" s="21">
        <f>SUM(BU5:BU26)</f>
        <v>7825256.9000000004</v>
      </c>
      <c r="BV29" s="22" t="s">
        <v>5</v>
      </c>
      <c r="BW29" s="21">
        <f>SUM(BW5:BW26)</f>
        <v>206656.74500000002</v>
      </c>
      <c r="BZ29" s="6" t="s">
        <v>2</v>
      </c>
      <c r="CA29" s="21">
        <f>SUM(CA5:CA26)</f>
        <v>1422230.45</v>
      </c>
      <c r="CB29" s="22" t="s">
        <v>5</v>
      </c>
      <c r="CC29" s="21">
        <f>SUM(CC5:CC26)</f>
        <v>65176.922500000001</v>
      </c>
      <c r="CF29" s="6" t="s">
        <v>2</v>
      </c>
      <c r="CG29" s="21">
        <f>SUM(CG5:CG26)</f>
        <v>1555170.8499999999</v>
      </c>
      <c r="CH29" s="22" t="s">
        <v>5</v>
      </c>
      <c r="CI29" s="21">
        <f>SUM(CI5:CI26)</f>
        <v>77331.44249999999</v>
      </c>
      <c r="CL29" s="6" t="s">
        <v>2</v>
      </c>
      <c r="CM29" s="21">
        <f>SUM(CM5:CM26)</f>
        <v>1001372</v>
      </c>
      <c r="CN29" s="22" t="s">
        <v>5</v>
      </c>
      <c r="CO29" s="21">
        <f>SUM(CO5:CO26)</f>
        <v>15414.900000000001</v>
      </c>
      <c r="CR29" s="6" t="s">
        <v>2</v>
      </c>
      <c r="CS29" s="21">
        <f>SUM(CS5:CS26)</f>
        <v>1285671</v>
      </c>
      <c r="CT29" s="22" t="s">
        <v>5</v>
      </c>
      <c r="CU29" s="21">
        <f>SUM(CU5:CU26)</f>
        <v>70098.41</v>
      </c>
      <c r="CX29" s="6" t="s">
        <v>2</v>
      </c>
      <c r="CY29" s="21">
        <f>SUM(CY5:CY26)</f>
        <v>938377.30999999994</v>
      </c>
      <c r="CZ29" s="22" t="s">
        <v>5</v>
      </c>
      <c r="DA29" s="21">
        <f>SUM(DA5:DA26)</f>
        <v>46918.8655</v>
      </c>
      <c r="DD29" s="6" t="s">
        <v>2</v>
      </c>
      <c r="DE29" s="21">
        <f>SUM(DE5:DE26)</f>
        <v>1970796</v>
      </c>
      <c r="DF29" s="22" t="s">
        <v>5</v>
      </c>
      <c r="DG29" s="21">
        <f>SUM(DG5:DG26)</f>
        <v>0</v>
      </c>
      <c r="DJ29" s="6" t="s">
        <v>2</v>
      </c>
      <c r="DK29" s="21">
        <f>SUM(DK5:DK26)</f>
        <v>1970796</v>
      </c>
      <c r="DL29" s="22" t="s">
        <v>5</v>
      </c>
      <c r="DM29" s="21">
        <f>SUM(DM5:DM26)</f>
        <v>0</v>
      </c>
      <c r="DP29" s="6" t="s">
        <v>2</v>
      </c>
      <c r="DQ29" s="21">
        <f>SUM(DQ5:DQ26)</f>
        <v>2920752</v>
      </c>
      <c r="DR29" s="22" t="s">
        <v>5</v>
      </c>
      <c r="DS29" s="21">
        <f>SUM(DS5:DS26)</f>
        <v>101660.54000000001</v>
      </c>
      <c r="DV29" s="6" t="s">
        <v>2</v>
      </c>
      <c r="DW29" s="21">
        <f>SUM(DW5:DW26)</f>
        <v>988144</v>
      </c>
      <c r="DX29" s="22" t="s">
        <v>5</v>
      </c>
      <c r="DY29" s="21">
        <f>SUM(DY5:DY26)</f>
        <v>9506.25</v>
      </c>
      <c r="EB29" s="6" t="s">
        <v>2</v>
      </c>
      <c r="EC29" s="21">
        <f>SUM(EC5:EC26)</f>
        <v>2919965.5999999996</v>
      </c>
      <c r="ED29" s="22" t="s">
        <v>5</v>
      </c>
      <c r="EE29" s="21">
        <f>SUM(EE5:EE26)</f>
        <v>115920.53</v>
      </c>
    </row>
    <row r="30" spans="1:135" x14ac:dyDescent="0.25">
      <c r="B30" s="6"/>
      <c r="C30" s="4"/>
      <c r="D30" s="7"/>
      <c r="E30" s="23"/>
      <c r="I30" s="6"/>
      <c r="K30" s="7"/>
      <c r="L30" s="23"/>
      <c r="O30" s="2"/>
      <c r="P30" s="6"/>
      <c r="Q30" s="4"/>
      <c r="R30" s="7"/>
      <c r="S30" s="23"/>
      <c r="W30" s="6"/>
      <c r="X30" s="4"/>
      <c r="Y30" s="7"/>
      <c r="Z30" s="23"/>
      <c r="AD30" s="6"/>
      <c r="AE30" s="4"/>
      <c r="AF30" s="7"/>
      <c r="AG30" s="23"/>
      <c r="AK30" s="6"/>
      <c r="AL30" s="4"/>
      <c r="AM30" s="7"/>
      <c r="AN30" s="23"/>
      <c r="AR30" s="6"/>
      <c r="AS30" s="4"/>
      <c r="AT30" s="7"/>
      <c r="AU30" s="23"/>
      <c r="AY30" s="6"/>
      <c r="AZ30" s="4"/>
      <c r="BA30" s="7"/>
      <c r="BB30" s="23"/>
      <c r="BF30" s="6"/>
      <c r="BG30" s="4"/>
      <c r="BH30" s="7"/>
      <c r="BI30" s="23"/>
      <c r="BM30" s="6"/>
      <c r="BN30" s="4"/>
      <c r="BO30" s="7"/>
      <c r="BP30" s="23"/>
      <c r="BT30" s="6"/>
      <c r="BU30" s="4"/>
      <c r="BV30" s="7"/>
      <c r="BW30" s="23"/>
      <c r="BZ30" s="6"/>
      <c r="CA30" s="4"/>
      <c r="CB30" s="7"/>
      <c r="CC30" s="23"/>
      <c r="CF30" s="6"/>
      <c r="CG30" s="4"/>
      <c r="CH30" s="7"/>
      <c r="CI30" s="23"/>
      <c r="CL30" s="6"/>
      <c r="CM30" s="4"/>
      <c r="CN30" s="7"/>
      <c r="CO30" s="23"/>
      <c r="CR30" s="6"/>
      <c r="CS30" s="4"/>
      <c r="CT30" s="7"/>
      <c r="CU30" s="23"/>
      <c r="CX30" s="6"/>
      <c r="CY30" s="4"/>
      <c r="CZ30" s="7"/>
      <c r="DA30" s="23"/>
      <c r="DD30" s="6"/>
      <c r="DE30" s="4"/>
      <c r="DF30" s="7"/>
      <c r="DG30" s="23"/>
      <c r="DJ30" s="6"/>
      <c r="DK30" s="4"/>
      <c r="DL30" s="7"/>
      <c r="DM30" s="23"/>
      <c r="DP30" s="6"/>
      <c r="DQ30" s="4"/>
      <c r="DR30" s="7"/>
      <c r="DS30" s="23"/>
      <c r="DV30" s="6"/>
      <c r="DW30" s="4"/>
      <c r="DX30" s="7"/>
      <c r="DY30" s="23"/>
      <c r="EB30" s="6"/>
      <c r="EC30" s="4"/>
      <c r="ED30" s="7"/>
      <c r="EE30" s="23"/>
    </row>
    <row r="31" spans="1:135" x14ac:dyDescent="0.25">
      <c r="B31" s="6" t="s">
        <v>6</v>
      </c>
      <c r="C31" s="21">
        <f>+C29+E29</f>
        <v>1978200</v>
      </c>
      <c r="D31" s="7" t="s">
        <v>7</v>
      </c>
      <c r="E31" s="24">
        <f>+C29-E30</f>
        <v>1978200</v>
      </c>
      <c r="I31" s="6" t="s">
        <v>6</v>
      </c>
      <c r="J31" s="21">
        <f>+J29+L29</f>
        <v>1972203.9931000001</v>
      </c>
      <c r="K31" s="7" t="s">
        <v>7</v>
      </c>
      <c r="L31" s="24">
        <f>+J29-L30</f>
        <v>1902105.49</v>
      </c>
      <c r="O31" s="2"/>
      <c r="P31" s="6" t="s">
        <v>6</v>
      </c>
      <c r="Q31" s="21">
        <f>Q29+S29</f>
        <v>1242305.97</v>
      </c>
      <c r="R31" s="7" t="s">
        <v>7</v>
      </c>
      <c r="S31" s="24">
        <f>+Q29-S30</f>
        <v>1213395</v>
      </c>
      <c r="W31" s="6" t="s">
        <v>6</v>
      </c>
      <c r="X31" s="21">
        <f>X29+Z29</f>
        <v>541670.7570000001</v>
      </c>
      <c r="Y31" s="7" t="s">
        <v>7</v>
      </c>
      <c r="Z31" s="24">
        <f>+X29-Z30</f>
        <v>536852.30000000005</v>
      </c>
      <c r="AD31" s="6" t="s">
        <v>6</v>
      </c>
      <c r="AE31" s="21">
        <f>AE29+AG29</f>
        <v>648323.41</v>
      </c>
      <c r="AF31" s="7" t="s">
        <v>7</v>
      </c>
      <c r="AG31" s="24">
        <f>+AE29-AG30</f>
        <v>578225</v>
      </c>
      <c r="AK31" s="6" t="s">
        <v>6</v>
      </c>
      <c r="AL31" s="21">
        <f>AL29+AN29</f>
        <v>886465.4</v>
      </c>
      <c r="AM31" s="7" t="s">
        <v>7</v>
      </c>
      <c r="AN31" s="24">
        <f>+AL29-AN30</f>
        <v>881647</v>
      </c>
      <c r="AR31" s="6" t="s">
        <v>6</v>
      </c>
      <c r="AS31" s="21">
        <f>AS29+AU29</f>
        <v>872013.18</v>
      </c>
      <c r="AT31" s="7" t="s">
        <v>7</v>
      </c>
      <c r="AU31" s="24">
        <f>+AS29-AU30</f>
        <v>862376</v>
      </c>
      <c r="AY31" s="6" t="s">
        <v>6</v>
      </c>
      <c r="AZ31" s="21">
        <f>AZ29+BB29</f>
        <v>878160.59</v>
      </c>
      <c r="BA31" s="7" t="s">
        <v>7</v>
      </c>
      <c r="BB31" s="24">
        <f>+AZ29-BB30</f>
        <v>873342</v>
      </c>
      <c r="BF31" s="6" t="s">
        <v>6</v>
      </c>
      <c r="BG31" s="21">
        <f>BG29+BI29</f>
        <v>1001372</v>
      </c>
      <c r="BH31" s="7" t="s">
        <v>7</v>
      </c>
      <c r="BI31" s="24">
        <f>+BG29-BI30</f>
        <v>1001372</v>
      </c>
      <c r="BM31" s="6" t="s">
        <v>6</v>
      </c>
      <c r="BN31" s="21">
        <f>BN29+BP29</f>
        <v>3546442.83</v>
      </c>
      <c r="BO31" s="7" t="s">
        <v>7</v>
      </c>
      <c r="BP31" s="24">
        <f>+BN29-BP30</f>
        <v>3377564.6</v>
      </c>
      <c r="BT31" s="6" t="s">
        <v>6</v>
      </c>
      <c r="BU31" s="21">
        <f>BU29+BW29</f>
        <v>8031913.6450000005</v>
      </c>
      <c r="BV31" s="7" t="s">
        <v>7</v>
      </c>
      <c r="BW31" s="24">
        <f>+BU29-BW30</f>
        <v>7825256.9000000004</v>
      </c>
      <c r="BZ31" s="6" t="s">
        <v>6</v>
      </c>
      <c r="CA31" s="21">
        <f>CA29+CC29</f>
        <v>1487407.3725000001</v>
      </c>
      <c r="CB31" s="7" t="s">
        <v>7</v>
      </c>
      <c r="CC31" s="24">
        <f>+CA29-CC30</f>
        <v>1422230.45</v>
      </c>
      <c r="CF31" s="6" t="s">
        <v>6</v>
      </c>
      <c r="CG31" s="21">
        <f>CG29+CI29</f>
        <v>1632502.2924999997</v>
      </c>
      <c r="CH31" s="7" t="s">
        <v>7</v>
      </c>
      <c r="CI31" s="24">
        <f>+CG29-CI30</f>
        <v>1555170.8499999999</v>
      </c>
      <c r="CL31" s="6" t="s">
        <v>6</v>
      </c>
      <c r="CM31" s="21">
        <f>CM29+CO29</f>
        <v>1016786.9</v>
      </c>
      <c r="CN31" s="7" t="s">
        <v>7</v>
      </c>
      <c r="CO31" s="24">
        <f>+CM29-CO30</f>
        <v>1001372</v>
      </c>
      <c r="CR31" s="6" t="s">
        <v>6</v>
      </c>
      <c r="CS31" s="21">
        <f>CS29+CU29</f>
        <v>1355769.41</v>
      </c>
      <c r="CT31" s="7" t="s">
        <v>7</v>
      </c>
      <c r="CU31" s="24">
        <f>+CS29-CU30</f>
        <v>1285671</v>
      </c>
      <c r="CX31" s="6" t="s">
        <v>6</v>
      </c>
      <c r="CY31" s="21">
        <f>CY29+DA29</f>
        <v>985296.1754999999</v>
      </c>
      <c r="CZ31" s="7" t="s">
        <v>7</v>
      </c>
      <c r="DA31" s="24">
        <f>+CY29-DA30</f>
        <v>938377.30999999994</v>
      </c>
      <c r="DD31" s="6" t="s">
        <v>6</v>
      </c>
      <c r="DE31" s="21">
        <f>DE29+DG29</f>
        <v>1970796</v>
      </c>
      <c r="DF31" s="7" t="s">
        <v>7</v>
      </c>
      <c r="DG31" s="24">
        <f>+DE29-DG30</f>
        <v>1970796</v>
      </c>
      <c r="DJ31" s="6" t="s">
        <v>6</v>
      </c>
      <c r="DK31" s="21">
        <f>DK29+DM29</f>
        <v>1970796</v>
      </c>
      <c r="DL31" s="7" t="s">
        <v>7</v>
      </c>
      <c r="DM31" s="24">
        <f>+DK29-DM30</f>
        <v>1970796</v>
      </c>
      <c r="DP31" s="6" t="s">
        <v>6</v>
      </c>
      <c r="DQ31" s="21">
        <f>DQ29+DS29</f>
        <v>3022412.54</v>
      </c>
      <c r="DR31" s="7" t="s">
        <v>7</v>
      </c>
      <c r="DS31" s="24">
        <f>+DQ29-DS30</f>
        <v>2920752</v>
      </c>
      <c r="DV31" s="6" t="s">
        <v>6</v>
      </c>
      <c r="DW31" s="21">
        <f>DW29+DY29</f>
        <v>997650.25</v>
      </c>
      <c r="DX31" s="7" t="s">
        <v>7</v>
      </c>
      <c r="DY31" s="24">
        <f>+DW29-DY30</f>
        <v>988144</v>
      </c>
      <c r="EB31" s="6" t="s">
        <v>6</v>
      </c>
      <c r="EC31" s="21">
        <f>EC29+EE29</f>
        <v>3035886.1299999994</v>
      </c>
      <c r="ED31" s="7" t="s">
        <v>7</v>
      </c>
      <c r="EE31" s="24">
        <f>+EC29-EE30</f>
        <v>2919965.5999999996</v>
      </c>
    </row>
    <row r="32" spans="1:135" x14ac:dyDescent="0.25">
      <c r="B32" s="3"/>
      <c r="C32" s="4"/>
      <c r="D32" s="5"/>
      <c r="E32" s="4"/>
      <c r="O32" s="2"/>
      <c r="P32" s="3"/>
      <c r="Q32" s="4"/>
      <c r="R32" s="5"/>
      <c r="S32" s="4"/>
      <c r="W32" s="3"/>
      <c r="X32" s="4"/>
      <c r="Y32" s="5"/>
      <c r="Z32" s="4"/>
      <c r="AD32" s="3"/>
      <c r="AE32" s="4"/>
      <c r="AF32" s="5"/>
      <c r="AG32" s="4"/>
      <c r="AK32" s="3"/>
      <c r="AL32" s="4"/>
      <c r="AM32" s="5"/>
      <c r="AN32" s="4"/>
      <c r="AR32" s="3"/>
      <c r="AS32" s="4"/>
      <c r="AT32" s="5"/>
      <c r="AU32" s="4"/>
      <c r="AY32" s="3"/>
      <c r="AZ32" s="4"/>
      <c r="BA32" s="5"/>
      <c r="BB32" s="4"/>
      <c r="BF32" s="3"/>
      <c r="BG32" s="4"/>
      <c r="BH32" s="5"/>
      <c r="BI32" s="4"/>
      <c r="BM32" s="3"/>
      <c r="BN32" s="4"/>
      <c r="BO32" s="5"/>
      <c r="BP32" s="4"/>
      <c r="BT32" s="3"/>
      <c r="BU32" s="4"/>
      <c r="BV32" s="5"/>
      <c r="BW32" s="4"/>
      <c r="BZ32" s="3"/>
      <c r="CA32" s="4"/>
      <c r="CB32" s="5"/>
      <c r="CC32" s="4"/>
      <c r="CF32" s="3"/>
      <c r="CG32" s="4"/>
      <c r="CH32" s="5"/>
      <c r="CI32" s="4"/>
      <c r="CL32" s="3"/>
      <c r="CM32" s="4"/>
      <c r="CN32" s="5"/>
      <c r="CO32" s="4"/>
      <c r="CR32" s="3"/>
      <c r="CS32" s="4"/>
      <c r="CT32" s="5"/>
      <c r="CU32" s="4"/>
      <c r="CX32" s="3"/>
      <c r="CY32" s="4"/>
      <c r="CZ32" s="5"/>
      <c r="DA32" s="4"/>
      <c r="DD32" s="3"/>
      <c r="DE32" s="4"/>
      <c r="DF32" s="5"/>
      <c r="DG32" s="4"/>
      <c r="DJ32" s="3"/>
      <c r="DK32" s="4"/>
      <c r="DL32" s="5"/>
      <c r="DM32" s="4"/>
      <c r="DP32" s="3"/>
      <c r="DQ32" s="4"/>
      <c r="DR32" s="5"/>
      <c r="DS32" s="4"/>
      <c r="DV32" s="3"/>
      <c r="DW32" s="4"/>
      <c r="DX32" s="5"/>
      <c r="DY32" s="4"/>
      <c r="EB32" s="3"/>
      <c r="EC32" s="4"/>
      <c r="ED32" s="5"/>
      <c r="EE32" s="4"/>
    </row>
    <row r="33" spans="2:135" x14ac:dyDescent="0.25">
      <c r="B33" s="3"/>
      <c r="C33" s="4"/>
      <c r="D33" s="5"/>
      <c r="E33" s="4"/>
      <c r="O33" s="2"/>
      <c r="P33" s="3"/>
      <c r="Q33" s="4"/>
      <c r="R33" s="5"/>
      <c r="S33" s="4"/>
      <c r="W33" s="3"/>
      <c r="X33" s="4"/>
      <c r="Y33" s="5"/>
      <c r="Z33" s="4"/>
      <c r="AD33" s="3"/>
      <c r="AE33" s="4"/>
      <c r="AF33" s="5"/>
      <c r="AG33" s="4"/>
      <c r="AK33" s="3"/>
      <c r="AL33" s="4"/>
      <c r="AM33" s="5"/>
      <c r="AN33" s="4"/>
      <c r="AR33" s="3"/>
      <c r="AS33" s="4"/>
      <c r="AT33" s="5"/>
      <c r="AU33" s="4"/>
      <c r="AY33" s="3"/>
      <c r="AZ33" s="4"/>
      <c r="BA33" s="5"/>
      <c r="BB33" s="4"/>
      <c r="BF33" s="3"/>
      <c r="BG33" s="4"/>
      <c r="BH33" s="5"/>
      <c r="BI33" s="4"/>
      <c r="BM33" s="3"/>
      <c r="BN33" s="4"/>
      <c r="BO33" s="5"/>
      <c r="BP33" s="4"/>
      <c r="BT33" s="3"/>
      <c r="BU33" s="4"/>
      <c r="BV33" s="5"/>
      <c r="BW33" s="4"/>
      <c r="BZ33" s="3"/>
      <c r="CA33" s="4"/>
      <c r="CB33" s="5"/>
      <c r="CC33" s="4"/>
      <c r="CF33" s="3"/>
      <c r="CG33" s="4"/>
      <c r="CH33" s="5"/>
      <c r="CI33" s="4"/>
      <c r="CL33" s="3"/>
      <c r="CM33" s="4"/>
      <c r="CN33" s="5"/>
      <c r="CO33" s="4"/>
      <c r="CR33" s="3"/>
      <c r="CS33" s="4"/>
      <c r="CT33" s="5"/>
      <c r="CU33" s="4"/>
      <c r="CX33" s="3"/>
      <c r="CY33" s="4"/>
      <c r="CZ33" s="5"/>
      <c r="DA33" s="4"/>
      <c r="DD33" s="3"/>
      <c r="DE33" s="4"/>
      <c r="DF33" s="5"/>
      <c r="DG33" s="4"/>
      <c r="DJ33" s="3"/>
      <c r="DK33" s="4"/>
      <c r="DL33" s="5"/>
      <c r="DM33" s="4"/>
      <c r="DP33" s="3"/>
      <c r="DQ33" s="4"/>
      <c r="DR33" s="5"/>
      <c r="DS33" s="4"/>
      <c r="DV33" s="3"/>
      <c r="DW33" s="4"/>
      <c r="DX33" s="5"/>
      <c r="DY33" s="4"/>
      <c r="EB33" s="3"/>
      <c r="EC33" s="4"/>
      <c r="ED33" s="5"/>
      <c r="EE33" s="4"/>
    </row>
    <row r="34" spans="2:135" x14ac:dyDescent="0.25">
      <c r="B34" s="25" t="s">
        <v>10</v>
      </c>
      <c r="C34" s="20">
        <f>C29</f>
        <v>1978200</v>
      </c>
      <c r="D34" s="5"/>
      <c r="E34" s="4"/>
      <c r="I34" s="25" t="s">
        <v>10</v>
      </c>
      <c r="J34" s="20">
        <f>J29</f>
        <v>1902105.49</v>
      </c>
      <c r="O34" s="2"/>
      <c r="P34" s="25" t="s">
        <v>10</v>
      </c>
      <c r="Q34" s="20">
        <f>Q29</f>
        <v>1213395</v>
      </c>
      <c r="R34" s="5"/>
      <c r="S34" s="4"/>
      <c r="W34" s="25" t="s">
        <v>10</v>
      </c>
      <c r="X34" s="20">
        <f>X29</f>
        <v>536852.30000000005</v>
      </c>
      <c r="Y34" s="5"/>
      <c r="Z34" s="4"/>
      <c r="AD34" s="25" t="s">
        <v>10</v>
      </c>
      <c r="AE34" s="20">
        <f>AE29</f>
        <v>578225</v>
      </c>
      <c r="AF34" s="5"/>
      <c r="AG34" s="4"/>
      <c r="AK34" s="25" t="s">
        <v>10</v>
      </c>
      <c r="AL34" s="20">
        <f>AL29</f>
        <v>881647</v>
      </c>
      <c r="AM34" s="5"/>
      <c r="AN34" s="4"/>
      <c r="AR34" s="25" t="s">
        <v>10</v>
      </c>
      <c r="AS34" s="20">
        <f>AS29</f>
        <v>862376</v>
      </c>
      <c r="AT34" s="5"/>
      <c r="AU34" s="4"/>
      <c r="AY34" s="25" t="s">
        <v>10</v>
      </c>
      <c r="AZ34" s="20">
        <f>AZ29</f>
        <v>873342</v>
      </c>
      <c r="BA34" s="5"/>
      <c r="BB34" s="4"/>
      <c r="BF34" s="25" t="s">
        <v>10</v>
      </c>
      <c r="BG34" s="20">
        <f>BG29</f>
        <v>1001372</v>
      </c>
      <c r="BH34" s="5"/>
      <c r="BI34" s="4"/>
      <c r="BM34" s="25" t="s">
        <v>10</v>
      </c>
      <c r="BN34" s="20">
        <f>BN29</f>
        <v>3377564.6</v>
      </c>
      <c r="BO34" s="5"/>
      <c r="BP34" s="4"/>
      <c r="BT34" s="25" t="s">
        <v>10</v>
      </c>
      <c r="BU34" s="20">
        <f>BU29</f>
        <v>7825256.9000000004</v>
      </c>
      <c r="BV34" s="5"/>
      <c r="BW34" s="4"/>
      <c r="BZ34" s="25" t="s">
        <v>10</v>
      </c>
      <c r="CA34" s="20">
        <f>CA29</f>
        <v>1422230.45</v>
      </c>
      <c r="CB34" s="5"/>
      <c r="CC34" s="4"/>
      <c r="CF34" s="25" t="s">
        <v>10</v>
      </c>
      <c r="CG34" s="20">
        <f>CG29</f>
        <v>1555170.8499999999</v>
      </c>
      <c r="CH34" s="5"/>
      <c r="CI34" s="4"/>
      <c r="CL34" s="25" t="s">
        <v>10</v>
      </c>
      <c r="CM34" s="20">
        <f>CM29</f>
        <v>1001372</v>
      </c>
      <c r="CN34" s="5"/>
      <c r="CO34" s="4"/>
      <c r="CR34" s="25" t="s">
        <v>10</v>
      </c>
      <c r="CS34" s="20">
        <f>CS29</f>
        <v>1285671</v>
      </c>
      <c r="CT34" s="5"/>
      <c r="CU34" s="4"/>
      <c r="CX34" s="25" t="s">
        <v>10</v>
      </c>
      <c r="CY34" s="20">
        <f>CY29</f>
        <v>938377.30999999994</v>
      </c>
      <c r="CZ34" s="5"/>
      <c r="DA34" s="4"/>
      <c r="DD34" s="25" t="s">
        <v>10</v>
      </c>
      <c r="DE34" s="20">
        <f>DE29</f>
        <v>1970796</v>
      </c>
      <c r="DF34" s="5"/>
      <c r="DG34" s="4"/>
      <c r="DJ34" s="25" t="s">
        <v>10</v>
      </c>
      <c r="DK34" s="20">
        <f>DK29</f>
        <v>1970796</v>
      </c>
      <c r="DL34" s="5"/>
      <c r="DM34" s="4"/>
      <c r="DP34" s="25" t="s">
        <v>10</v>
      </c>
      <c r="DQ34" s="20">
        <f>DQ29</f>
        <v>2920752</v>
      </c>
      <c r="DR34" s="5"/>
      <c r="DS34" s="4"/>
      <c r="DV34" s="25" t="s">
        <v>10</v>
      </c>
      <c r="DW34" s="20">
        <f>DW29</f>
        <v>988144</v>
      </c>
      <c r="DX34" s="5"/>
      <c r="DY34" s="4"/>
      <c r="EB34" s="25" t="s">
        <v>10</v>
      </c>
      <c r="EC34" s="20">
        <f>EC29</f>
        <v>2919965.5999999996</v>
      </c>
      <c r="ED34" s="5"/>
      <c r="EE34" s="4"/>
    </row>
    <row r="35" spans="2:135" x14ac:dyDescent="0.25">
      <c r="B35" s="25" t="s">
        <v>11</v>
      </c>
      <c r="C35" s="20">
        <f>E29</f>
        <v>0</v>
      </c>
      <c r="D35" s="5"/>
      <c r="E35" s="4"/>
      <c r="I35" s="25" t="s">
        <v>11</v>
      </c>
      <c r="J35" s="20">
        <f>L29</f>
        <v>70098.503100000002</v>
      </c>
      <c r="O35" s="2"/>
      <c r="P35" s="25" t="s">
        <v>11</v>
      </c>
      <c r="Q35" s="20">
        <f>S29</f>
        <v>28910.97</v>
      </c>
      <c r="R35" s="5"/>
      <c r="S35" s="4"/>
      <c r="W35" s="25" t="s">
        <v>11</v>
      </c>
      <c r="X35" s="20">
        <f>Z29</f>
        <v>4818.4570000000003</v>
      </c>
      <c r="Y35" s="5"/>
      <c r="Z35" s="4"/>
      <c r="AD35" s="25" t="s">
        <v>11</v>
      </c>
      <c r="AE35" s="20">
        <f>AG29</f>
        <v>70098.41</v>
      </c>
      <c r="AF35" s="5"/>
      <c r="AG35" s="4"/>
      <c r="AK35" s="25" t="s">
        <v>11</v>
      </c>
      <c r="AL35" s="20">
        <f>AN29</f>
        <v>4818.3999999999996</v>
      </c>
      <c r="AM35" s="5"/>
      <c r="AN35" s="4"/>
      <c r="AR35" s="25" t="s">
        <v>11</v>
      </c>
      <c r="AS35" s="20">
        <f>AU29</f>
        <v>9637.18</v>
      </c>
      <c r="AT35" s="5"/>
      <c r="AU35" s="4"/>
      <c r="AY35" s="25" t="s">
        <v>11</v>
      </c>
      <c r="AZ35" s="20">
        <f>BB29</f>
        <v>4818.59</v>
      </c>
      <c r="BA35" s="5"/>
      <c r="BB35" s="4"/>
      <c r="BF35" s="25" t="s">
        <v>11</v>
      </c>
      <c r="BG35" s="20">
        <f>BI29</f>
        <v>0</v>
      </c>
      <c r="BH35" s="5"/>
      <c r="BI35" s="4"/>
      <c r="BM35" s="25" t="s">
        <v>11</v>
      </c>
      <c r="BN35" s="20">
        <f>BP29</f>
        <v>168878.23</v>
      </c>
      <c r="BO35" s="5"/>
      <c r="BP35" s="4"/>
      <c r="BT35" s="25" t="s">
        <v>11</v>
      </c>
      <c r="BU35" s="20">
        <f>BW29</f>
        <v>206656.74500000002</v>
      </c>
      <c r="BV35" s="5"/>
      <c r="BW35" s="4"/>
      <c r="BZ35" s="25" t="s">
        <v>11</v>
      </c>
      <c r="CA35" s="20">
        <f>CC29</f>
        <v>65176.922500000001</v>
      </c>
      <c r="CB35" s="5"/>
      <c r="CC35" s="4"/>
      <c r="CF35" s="25" t="s">
        <v>11</v>
      </c>
      <c r="CG35" s="20">
        <f>CI29</f>
        <v>77331.44249999999</v>
      </c>
      <c r="CH35" s="5"/>
      <c r="CI35" s="4"/>
      <c r="CL35" s="25" t="s">
        <v>11</v>
      </c>
      <c r="CM35" s="20">
        <f>CO29</f>
        <v>15414.900000000001</v>
      </c>
      <c r="CN35" s="5"/>
      <c r="CO35" s="4"/>
      <c r="CR35" s="25" t="s">
        <v>11</v>
      </c>
      <c r="CS35" s="20">
        <f>CU29</f>
        <v>70098.41</v>
      </c>
      <c r="CT35" s="5"/>
      <c r="CU35" s="4"/>
      <c r="CX35" s="25" t="s">
        <v>11</v>
      </c>
      <c r="CY35" s="20">
        <f>DA29</f>
        <v>46918.8655</v>
      </c>
      <c r="CZ35" s="5"/>
      <c r="DA35" s="4"/>
      <c r="DD35" s="25" t="s">
        <v>11</v>
      </c>
      <c r="DE35" s="20">
        <f>DG29</f>
        <v>0</v>
      </c>
      <c r="DF35" s="5"/>
      <c r="DG35" s="4"/>
      <c r="DJ35" s="25" t="s">
        <v>11</v>
      </c>
      <c r="DK35" s="20">
        <f>DM29</f>
        <v>0</v>
      </c>
      <c r="DL35" s="5"/>
      <c r="DM35" s="4"/>
      <c r="DP35" s="25" t="s">
        <v>11</v>
      </c>
      <c r="DQ35" s="20">
        <f>DS29</f>
        <v>101660.54000000001</v>
      </c>
      <c r="DR35" s="5"/>
      <c r="DS35" s="4"/>
      <c r="DV35" s="25" t="s">
        <v>11</v>
      </c>
      <c r="DW35" s="20">
        <f>DY29</f>
        <v>9506.25</v>
      </c>
      <c r="DX35" s="5"/>
      <c r="DY35" s="4"/>
      <c r="EB35" s="25" t="s">
        <v>11</v>
      </c>
      <c r="EC35" s="20">
        <f>EE29</f>
        <v>115920.53</v>
      </c>
      <c r="ED35" s="5"/>
      <c r="EE35" s="4"/>
    </row>
    <row r="36" spans="2:135" x14ac:dyDescent="0.25">
      <c r="B36" s="25" t="s">
        <v>12</v>
      </c>
      <c r="C36" s="20">
        <f>SUM(C34:C35)</f>
        <v>1978200</v>
      </c>
      <c r="D36" s="5"/>
      <c r="E36" s="4"/>
      <c r="I36" s="25" t="s">
        <v>12</v>
      </c>
      <c r="J36" s="20">
        <f>SUM(J34:J35)</f>
        <v>1972203.9931000001</v>
      </c>
      <c r="O36" s="2"/>
      <c r="P36" s="25" t="s">
        <v>12</v>
      </c>
      <c r="Q36" s="20">
        <f>SUM(Q34:Q35)</f>
        <v>1242305.97</v>
      </c>
      <c r="R36" s="5"/>
      <c r="S36" s="4"/>
      <c r="W36" s="25" t="s">
        <v>12</v>
      </c>
      <c r="X36" s="20">
        <f>SUM(X34:X35)</f>
        <v>541670.7570000001</v>
      </c>
      <c r="Y36" s="5"/>
      <c r="Z36" s="4"/>
      <c r="AD36" s="25" t="s">
        <v>12</v>
      </c>
      <c r="AE36" s="20">
        <f>SUM(AE34:AE35)</f>
        <v>648323.41</v>
      </c>
      <c r="AF36" s="5"/>
      <c r="AG36" s="4"/>
      <c r="AK36" s="25" t="s">
        <v>12</v>
      </c>
      <c r="AL36" s="20">
        <f>SUM(AL34:AL35)</f>
        <v>886465.4</v>
      </c>
      <c r="AM36" s="5"/>
      <c r="AN36" s="4"/>
      <c r="AR36" s="25" t="s">
        <v>12</v>
      </c>
      <c r="AS36" s="20">
        <f>SUM(AS34:AS35)</f>
        <v>872013.18</v>
      </c>
      <c r="AT36" s="5"/>
      <c r="AU36" s="4"/>
      <c r="AY36" s="25" t="s">
        <v>12</v>
      </c>
      <c r="AZ36" s="20">
        <f>SUM(AZ34:AZ35)</f>
        <v>878160.59</v>
      </c>
      <c r="BA36" s="5"/>
      <c r="BB36" s="4"/>
      <c r="BF36" s="25" t="s">
        <v>12</v>
      </c>
      <c r="BG36" s="20">
        <f>SUM(BG34:BG35)</f>
        <v>1001372</v>
      </c>
      <c r="BH36" s="5"/>
      <c r="BI36" s="4"/>
      <c r="BM36" s="25" t="s">
        <v>12</v>
      </c>
      <c r="BN36" s="20">
        <f>SUM(BN34:BN35)</f>
        <v>3546442.83</v>
      </c>
      <c r="BO36" s="5"/>
      <c r="BP36" s="4"/>
      <c r="BT36" s="25" t="s">
        <v>12</v>
      </c>
      <c r="BU36" s="20">
        <f>SUM(BU34:BU35)</f>
        <v>8031913.6450000005</v>
      </c>
      <c r="BV36" s="5"/>
      <c r="BW36" s="4"/>
      <c r="BZ36" s="25" t="s">
        <v>12</v>
      </c>
      <c r="CA36" s="20">
        <f>SUM(CA34:CA35)</f>
        <v>1487407.3725000001</v>
      </c>
      <c r="CB36" s="5"/>
      <c r="CC36" s="4"/>
      <c r="CF36" s="25" t="s">
        <v>12</v>
      </c>
      <c r="CG36" s="20">
        <f>SUM(CG34:CG35)</f>
        <v>1632502.2924999997</v>
      </c>
      <c r="CH36" s="5"/>
      <c r="CI36" s="4"/>
      <c r="CL36" s="25" t="s">
        <v>12</v>
      </c>
      <c r="CM36" s="20">
        <f>SUM(CM34:CM35)</f>
        <v>1016786.9</v>
      </c>
      <c r="CN36" s="5"/>
      <c r="CO36" s="4"/>
      <c r="CR36" s="25" t="s">
        <v>12</v>
      </c>
      <c r="CS36" s="20">
        <f>SUM(CS34:CS35)</f>
        <v>1355769.41</v>
      </c>
      <c r="CT36" s="5"/>
      <c r="CU36" s="4"/>
      <c r="CX36" s="25" t="s">
        <v>12</v>
      </c>
      <c r="CY36" s="20">
        <f>SUM(CY34:CY35)</f>
        <v>985296.1754999999</v>
      </c>
      <c r="CZ36" s="5"/>
      <c r="DA36" s="4"/>
      <c r="DD36" s="25" t="s">
        <v>12</v>
      </c>
      <c r="DE36" s="20">
        <f>SUM(DE34:DE35)</f>
        <v>1970796</v>
      </c>
      <c r="DF36" s="5"/>
      <c r="DG36" s="4"/>
      <c r="DJ36" s="25" t="s">
        <v>12</v>
      </c>
      <c r="DK36" s="20">
        <f>SUM(DK34:DK35)</f>
        <v>1970796</v>
      </c>
      <c r="DL36" s="5"/>
      <c r="DM36" s="4"/>
      <c r="DP36" s="25" t="s">
        <v>12</v>
      </c>
      <c r="DQ36" s="20">
        <f>SUM(DQ34:DQ35)</f>
        <v>3022412.54</v>
      </c>
      <c r="DR36" s="5"/>
      <c r="DS36" s="4"/>
      <c r="DV36" s="25" t="s">
        <v>12</v>
      </c>
      <c r="DW36" s="20">
        <f>SUM(DW34:DW35)</f>
        <v>997650.25</v>
      </c>
      <c r="DX36" s="5"/>
      <c r="DY36" s="4"/>
      <c r="EB36" s="25" t="s">
        <v>12</v>
      </c>
      <c r="EC36" s="20">
        <f>SUM(EC34:EC35)</f>
        <v>3035886.1299999994</v>
      </c>
      <c r="ED36" s="5"/>
      <c r="EE36" s="4"/>
    </row>
    <row r="37" spans="2:135" x14ac:dyDescent="0.25">
      <c r="B37" s="3"/>
      <c r="C37" s="4"/>
      <c r="D37" s="5"/>
      <c r="E37" s="4"/>
      <c r="O37" s="2"/>
      <c r="P37" s="3"/>
      <c r="Q37" s="4"/>
      <c r="R37" s="5"/>
      <c r="S37" s="4"/>
      <c r="W37" s="3"/>
      <c r="X37" s="4"/>
      <c r="Y37" s="5"/>
      <c r="Z37" s="4"/>
      <c r="AD37" s="3"/>
      <c r="AE37" s="4"/>
      <c r="AF37" s="5"/>
      <c r="AG37" s="4"/>
      <c r="AK37" s="3"/>
      <c r="AL37" s="4"/>
      <c r="AM37" s="5"/>
      <c r="AN37" s="4"/>
      <c r="AR37" s="3"/>
      <c r="AS37" s="4"/>
      <c r="AT37" s="5"/>
      <c r="AU37" s="4"/>
      <c r="AY37" s="3"/>
      <c r="AZ37" s="4"/>
      <c r="BA37" s="5"/>
      <c r="BB37" s="4"/>
      <c r="BF37" s="3"/>
      <c r="BG37" s="4"/>
      <c r="BH37" s="5"/>
      <c r="BI37" s="4"/>
      <c r="BM37" s="3"/>
      <c r="BN37" s="4"/>
      <c r="BO37" s="5"/>
      <c r="BP37" s="4"/>
      <c r="BT37" s="3"/>
      <c r="BU37" s="4"/>
      <c r="BV37" s="5"/>
      <c r="BW37" s="4"/>
      <c r="BZ37" s="3"/>
      <c r="CA37" s="4"/>
      <c r="CB37" s="5"/>
      <c r="CC37" s="4"/>
      <c r="CF37" s="3"/>
      <c r="CG37" s="4"/>
      <c r="CH37" s="5"/>
      <c r="CI37" s="4"/>
      <c r="CL37" s="3"/>
      <c r="CM37" s="4"/>
      <c r="CN37" s="5"/>
      <c r="CO37" s="4"/>
      <c r="CR37" s="3"/>
      <c r="CS37" s="4"/>
      <c r="CT37" s="5"/>
      <c r="CU37" s="4"/>
      <c r="CX37" s="3"/>
      <c r="CY37" s="4"/>
      <c r="CZ37" s="5"/>
      <c r="DA37" s="4"/>
      <c r="DD37" s="3"/>
      <c r="DE37" s="4"/>
      <c r="DF37" s="5"/>
      <c r="DG37" s="4"/>
      <c r="DJ37" s="3"/>
      <c r="DK37" s="4"/>
      <c r="DL37" s="5"/>
      <c r="DM37" s="4"/>
      <c r="DP37" s="3"/>
      <c r="DQ37" s="4"/>
      <c r="DR37" s="5"/>
      <c r="DS37" s="4"/>
      <c r="DV37" s="3"/>
      <c r="DW37" s="4"/>
      <c r="DX37" s="5"/>
      <c r="DY37" s="4"/>
      <c r="EB37" s="3"/>
      <c r="EC37" s="4"/>
      <c r="ED37" s="5"/>
      <c r="EE37" s="4"/>
    </row>
    <row r="38" spans="2:135" x14ac:dyDescent="0.25">
      <c r="B38" s="25" t="s">
        <v>13</v>
      </c>
      <c r="C38" s="20">
        <f>C29</f>
        <v>1978200</v>
      </c>
      <c r="D38" s="5"/>
      <c r="E38" s="4"/>
      <c r="I38" s="25" t="s">
        <v>13</v>
      </c>
      <c r="J38" s="20">
        <f>J29</f>
        <v>1902105.49</v>
      </c>
      <c r="O38" s="2"/>
      <c r="P38" s="25" t="s">
        <v>13</v>
      </c>
      <c r="Q38" s="20">
        <f>Q29</f>
        <v>1213395</v>
      </c>
      <c r="R38" s="5"/>
      <c r="S38" s="4"/>
      <c r="W38" s="25" t="s">
        <v>13</v>
      </c>
      <c r="X38" s="20">
        <f>X29</f>
        <v>536852.30000000005</v>
      </c>
      <c r="Y38" s="5"/>
      <c r="Z38" s="4"/>
      <c r="AD38" s="25" t="s">
        <v>13</v>
      </c>
      <c r="AE38" s="20">
        <f>AE29</f>
        <v>578225</v>
      </c>
      <c r="AF38" s="5"/>
      <c r="AG38" s="4"/>
      <c r="AK38" s="25" t="s">
        <v>13</v>
      </c>
      <c r="AL38" s="20">
        <f>AL29</f>
        <v>881647</v>
      </c>
      <c r="AM38" s="5"/>
      <c r="AN38" s="4"/>
      <c r="AR38" s="25" t="s">
        <v>13</v>
      </c>
      <c r="AS38" s="20">
        <f>AS29</f>
        <v>862376</v>
      </c>
      <c r="AT38" s="5"/>
      <c r="AU38" s="4"/>
      <c r="AY38" s="25" t="s">
        <v>13</v>
      </c>
      <c r="AZ38" s="20">
        <f>AZ29</f>
        <v>873342</v>
      </c>
      <c r="BA38" s="5"/>
      <c r="BB38" s="4"/>
      <c r="BF38" s="25" t="s">
        <v>13</v>
      </c>
      <c r="BG38" s="20">
        <f>BG29</f>
        <v>1001372</v>
      </c>
      <c r="BH38" s="5"/>
      <c r="BI38" s="4"/>
      <c r="BM38" s="25" t="s">
        <v>13</v>
      </c>
      <c r="BN38" s="20">
        <f>BN29</f>
        <v>3377564.6</v>
      </c>
      <c r="BO38" s="5"/>
      <c r="BP38" s="4"/>
      <c r="BT38" s="25" t="s">
        <v>13</v>
      </c>
      <c r="BU38" s="20">
        <f>BU29</f>
        <v>7825256.9000000004</v>
      </c>
      <c r="BV38" s="5"/>
      <c r="BW38" s="4"/>
      <c r="BZ38" s="25" t="s">
        <v>13</v>
      </c>
      <c r="CA38" s="20">
        <f>CA29</f>
        <v>1422230.45</v>
      </c>
      <c r="CB38" s="5"/>
      <c r="CC38" s="4"/>
      <c r="CF38" s="25" t="s">
        <v>13</v>
      </c>
      <c r="CG38" s="20">
        <f>CG29</f>
        <v>1555170.8499999999</v>
      </c>
      <c r="CH38" s="5"/>
      <c r="CI38" s="4"/>
      <c r="CL38" s="25" t="s">
        <v>13</v>
      </c>
      <c r="CM38" s="20">
        <f>CM29</f>
        <v>1001372</v>
      </c>
      <c r="CN38" s="5"/>
      <c r="CO38" s="4"/>
      <c r="CR38" s="25" t="s">
        <v>13</v>
      </c>
      <c r="CS38" s="20">
        <f>CS29</f>
        <v>1285671</v>
      </c>
      <c r="CT38" s="5"/>
      <c r="CU38" s="4"/>
      <c r="CX38" s="25" t="s">
        <v>13</v>
      </c>
      <c r="CY38" s="20">
        <f>CY29</f>
        <v>938377.30999999994</v>
      </c>
      <c r="CZ38" s="5"/>
      <c r="DA38" s="4"/>
      <c r="DD38" s="25" t="s">
        <v>13</v>
      </c>
      <c r="DE38" s="20">
        <f>DE29</f>
        <v>1970796</v>
      </c>
      <c r="DF38" s="5"/>
      <c r="DG38" s="4"/>
      <c r="DJ38" s="25" t="s">
        <v>13</v>
      </c>
      <c r="DK38" s="20">
        <f>DK29</f>
        <v>1970796</v>
      </c>
      <c r="DL38" s="5"/>
      <c r="DM38" s="4"/>
      <c r="DP38" s="25" t="s">
        <v>13</v>
      </c>
      <c r="DQ38" s="20">
        <f>DQ29</f>
        <v>2920752</v>
      </c>
      <c r="DR38" s="5"/>
      <c r="DS38" s="4"/>
      <c r="DV38" s="25" t="s">
        <v>13</v>
      </c>
      <c r="DW38" s="20">
        <f>DW29</f>
        <v>988144</v>
      </c>
      <c r="DX38" s="5"/>
      <c r="DY38" s="4"/>
      <c r="EB38" s="25" t="s">
        <v>13</v>
      </c>
      <c r="EC38" s="20">
        <f>EC29</f>
        <v>2919965.5999999996</v>
      </c>
      <c r="ED38" s="5"/>
      <c r="EE38" s="4"/>
    </row>
    <row r="41" spans="2:135" x14ac:dyDescent="0.25">
      <c r="J41" s="33"/>
    </row>
    <row r="42" spans="2:135" x14ac:dyDescent="0.25">
      <c r="J42" s="33"/>
    </row>
    <row r="43" spans="2:135" x14ac:dyDescent="0.25">
      <c r="J43" s="33"/>
    </row>
    <row r="44" spans="2:135" x14ac:dyDescent="0.25">
      <c r="M44" s="18"/>
    </row>
    <row r="46" spans="2:135" x14ac:dyDescent="0.25">
      <c r="B46" s="26" t="s">
        <v>15</v>
      </c>
      <c r="C46" s="27" t="s">
        <v>16</v>
      </c>
      <c r="D46" s="26" t="s">
        <v>17</v>
      </c>
      <c r="E46" s="26" t="s">
        <v>18</v>
      </c>
    </row>
    <row r="47" spans="2:135" x14ac:dyDescent="0.25">
      <c r="B47" s="28" t="s">
        <v>20</v>
      </c>
      <c r="C47" s="29">
        <v>1978200</v>
      </c>
      <c r="D47" s="28"/>
      <c r="E47" s="30">
        <f>C47+D47</f>
        <v>1978200</v>
      </c>
    </row>
    <row r="48" spans="2:135" x14ac:dyDescent="0.25">
      <c r="B48" s="28" t="s">
        <v>22</v>
      </c>
      <c r="C48" s="29">
        <v>1902105</v>
      </c>
      <c r="D48" s="28">
        <v>70098</v>
      </c>
      <c r="E48" s="30">
        <f t="shared" ref="E48:E68" si="47">C48+D48</f>
        <v>1972203</v>
      </c>
    </row>
    <row r="49" spans="2:13" x14ac:dyDescent="0.25">
      <c r="B49" s="28" t="s">
        <v>23</v>
      </c>
      <c r="C49" s="29">
        <v>1213395</v>
      </c>
      <c r="D49" s="28">
        <v>28911</v>
      </c>
      <c r="E49" s="30">
        <f t="shared" si="47"/>
        <v>1242306</v>
      </c>
    </row>
    <row r="50" spans="2:13" x14ac:dyDescent="0.25">
      <c r="B50" s="28" t="s">
        <v>25</v>
      </c>
      <c r="C50" s="29">
        <v>536852</v>
      </c>
      <c r="D50" s="28">
        <v>4818</v>
      </c>
      <c r="E50" s="30">
        <f t="shared" si="47"/>
        <v>541670</v>
      </c>
    </row>
    <row r="51" spans="2:13" x14ac:dyDescent="0.25">
      <c r="B51" s="28" t="s">
        <v>26</v>
      </c>
      <c r="C51" s="29">
        <v>578225</v>
      </c>
      <c r="D51" s="28">
        <v>70098</v>
      </c>
      <c r="E51" s="30">
        <f t="shared" si="47"/>
        <v>648323</v>
      </c>
    </row>
    <row r="52" spans="2:13" x14ac:dyDescent="0.25">
      <c r="B52" s="28" t="s">
        <v>30</v>
      </c>
      <c r="C52" s="29">
        <v>881647</v>
      </c>
      <c r="D52" s="28">
        <v>4818</v>
      </c>
      <c r="E52" s="30">
        <f t="shared" si="47"/>
        <v>886465</v>
      </c>
    </row>
    <row r="53" spans="2:13" x14ac:dyDescent="0.25">
      <c r="B53" s="28" t="s">
        <v>33</v>
      </c>
      <c r="C53" s="29">
        <v>862376</v>
      </c>
      <c r="D53" s="28">
        <v>9637</v>
      </c>
      <c r="E53" s="30">
        <f t="shared" si="47"/>
        <v>872013</v>
      </c>
    </row>
    <row r="54" spans="2:13" x14ac:dyDescent="0.25">
      <c r="B54" s="28" t="s">
        <v>36</v>
      </c>
      <c r="C54" s="29">
        <v>873342</v>
      </c>
      <c r="D54" s="28">
        <v>4819</v>
      </c>
      <c r="E54" s="30">
        <f t="shared" si="47"/>
        <v>878161</v>
      </c>
    </row>
    <row r="55" spans="2:13" x14ac:dyDescent="0.25">
      <c r="B55" s="28" t="s">
        <v>39</v>
      </c>
      <c r="C55" s="29">
        <v>1001372</v>
      </c>
      <c r="D55" s="28"/>
      <c r="E55" s="30">
        <f t="shared" si="47"/>
        <v>1001372</v>
      </c>
    </row>
    <row r="56" spans="2:13" x14ac:dyDescent="0.25">
      <c r="B56" s="28" t="s">
        <v>42</v>
      </c>
      <c r="C56" s="29">
        <v>3377565</v>
      </c>
      <c r="D56" s="28">
        <v>168878</v>
      </c>
      <c r="E56" s="30">
        <f t="shared" si="47"/>
        <v>3546443</v>
      </c>
      <c r="H56" s="2">
        <v>1055345.8600000001</v>
      </c>
      <c r="K56" s="4"/>
      <c r="L56" s="2"/>
      <c r="M56"/>
    </row>
    <row r="57" spans="2:13" x14ac:dyDescent="0.25">
      <c r="B57" s="28" t="s">
        <v>45</v>
      </c>
      <c r="C57" s="29">
        <v>7825257</v>
      </c>
      <c r="D57" s="28">
        <v>206657</v>
      </c>
      <c r="E57" s="30">
        <f t="shared" si="47"/>
        <v>8031914</v>
      </c>
      <c r="K57" s="4"/>
      <c r="L57" s="2"/>
      <c r="M57"/>
    </row>
    <row r="58" spans="2:13" x14ac:dyDescent="0.25">
      <c r="B58" s="28" t="s">
        <v>48</v>
      </c>
      <c r="C58" s="29">
        <v>1422230</v>
      </c>
      <c r="D58" s="28">
        <v>65176</v>
      </c>
      <c r="E58" s="30">
        <f t="shared" si="47"/>
        <v>1487406</v>
      </c>
    </row>
    <row r="59" spans="2:13" x14ac:dyDescent="0.25">
      <c r="B59" s="28" t="s">
        <v>51</v>
      </c>
      <c r="C59" s="29">
        <v>1555171</v>
      </c>
      <c r="D59" s="28">
        <v>77331</v>
      </c>
      <c r="E59" s="30">
        <f t="shared" si="47"/>
        <v>1632502</v>
      </c>
    </row>
    <row r="60" spans="2:13" x14ac:dyDescent="0.25">
      <c r="B60" s="28" t="s">
        <v>54</v>
      </c>
      <c r="C60" s="29">
        <v>1001372</v>
      </c>
      <c r="D60" s="28"/>
      <c r="E60" s="30">
        <f t="shared" si="47"/>
        <v>1001372</v>
      </c>
    </row>
    <row r="61" spans="2:13" x14ac:dyDescent="0.25">
      <c r="B61" s="28" t="s">
        <v>57</v>
      </c>
      <c r="C61" s="29">
        <v>1285671</v>
      </c>
      <c r="D61" s="28">
        <v>70098</v>
      </c>
      <c r="E61" s="30">
        <f t="shared" si="47"/>
        <v>1355769</v>
      </c>
      <c r="H61" s="19"/>
    </row>
    <row r="62" spans="2:13" x14ac:dyDescent="0.25">
      <c r="B62" s="28" t="s">
        <v>60</v>
      </c>
      <c r="C62" s="29">
        <v>938377</v>
      </c>
      <c r="D62" s="28">
        <v>46919</v>
      </c>
      <c r="E62" s="30">
        <f t="shared" si="47"/>
        <v>985296</v>
      </c>
    </row>
    <row r="63" spans="2:13" x14ac:dyDescent="0.25">
      <c r="B63" s="28" t="s">
        <v>63</v>
      </c>
      <c r="C63" s="29">
        <v>1970796</v>
      </c>
      <c r="D63" s="28"/>
      <c r="E63" s="30">
        <f t="shared" si="47"/>
        <v>1970796</v>
      </c>
    </row>
    <row r="64" spans="2:13" x14ac:dyDescent="0.25">
      <c r="B64" s="28" t="s">
        <v>66</v>
      </c>
      <c r="C64" s="29">
        <v>1970796</v>
      </c>
      <c r="D64" s="28"/>
      <c r="E64" s="30">
        <f t="shared" si="47"/>
        <v>1970796</v>
      </c>
      <c r="F64" s="35"/>
    </row>
    <row r="65" spans="2:13" x14ac:dyDescent="0.25">
      <c r="B65" s="28" t="s">
        <v>69</v>
      </c>
      <c r="C65" s="29">
        <v>3001174</v>
      </c>
      <c r="D65" s="28">
        <v>105682</v>
      </c>
      <c r="E65" s="30">
        <f t="shared" si="47"/>
        <v>3106856</v>
      </c>
      <c r="F65" s="35"/>
    </row>
    <row r="66" spans="2:13" x14ac:dyDescent="0.25">
      <c r="B66" s="28" t="s">
        <v>73</v>
      </c>
      <c r="C66" s="29">
        <v>988144</v>
      </c>
      <c r="D66" s="28">
        <v>9506</v>
      </c>
      <c r="E66" s="30">
        <f t="shared" si="47"/>
        <v>997650</v>
      </c>
      <c r="F66" s="35"/>
    </row>
    <row r="67" spans="2:13" x14ac:dyDescent="0.25">
      <c r="B67" s="28" t="s">
        <v>74</v>
      </c>
      <c r="C67" s="29">
        <v>2919966</v>
      </c>
      <c r="D67" s="28">
        <v>115921</v>
      </c>
      <c r="E67" s="30">
        <f t="shared" si="47"/>
        <v>3035887</v>
      </c>
      <c r="F67" s="35"/>
    </row>
    <row r="68" spans="2:13" x14ac:dyDescent="0.25">
      <c r="B68" s="28" t="s">
        <v>78</v>
      </c>
      <c r="C68" s="29">
        <v>2920751</v>
      </c>
      <c r="D68" s="28">
        <v>101661</v>
      </c>
      <c r="E68" s="30">
        <f t="shared" si="47"/>
        <v>3022412</v>
      </c>
      <c r="F68" s="35"/>
    </row>
    <row r="69" spans="2:13" x14ac:dyDescent="0.25">
      <c r="B69" s="28" t="s">
        <v>77</v>
      </c>
      <c r="C69" s="29">
        <v>1285671</v>
      </c>
      <c r="D69" s="28">
        <v>70098</v>
      </c>
      <c r="E69" s="30">
        <v>1355769</v>
      </c>
      <c r="F69" s="35"/>
    </row>
    <row r="70" spans="2:13" x14ac:dyDescent="0.25">
      <c r="B70" s="28"/>
      <c r="C70" s="29"/>
      <c r="D70" s="28"/>
      <c r="E70" s="30"/>
      <c r="F70" s="35"/>
    </row>
    <row r="71" spans="2:13" x14ac:dyDescent="0.25">
      <c r="B71" s="36" t="s">
        <v>14</v>
      </c>
      <c r="C71" s="31">
        <f>SUM(C47:C70)</f>
        <v>42290455</v>
      </c>
      <c r="D71" s="31">
        <f>SUM(D47:D70)</f>
        <v>1231126</v>
      </c>
      <c r="E71" s="37">
        <f>SUM(E47:E70)</f>
        <v>43521581</v>
      </c>
      <c r="F71" s="35"/>
    </row>
    <row r="72" spans="2:13" x14ac:dyDescent="0.25">
      <c r="B72" s="28" t="s">
        <v>79</v>
      </c>
      <c r="C72" s="29">
        <v>1285671.49</v>
      </c>
      <c r="D72" s="29">
        <v>70098.5</v>
      </c>
      <c r="E72" s="37">
        <f>C72+D72</f>
        <v>1355769.99</v>
      </c>
      <c r="F72" s="35"/>
      <c r="G72" s="19"/>
    </row>
    <row r="73" spans="2:13" x14ac:dyDescent="0.25">
      <c r="B73" s="28" t="s">
        <v>80</v>
      </c>
      <c r="C73" s="29">
        <v>3001174</v>
      </c>
      <c r="D73" s="29">
        <v>105681.64</v>
      </c>
      <c r="E73" s="37">
        <f>C73+D73</f>
        <v>3106855.64</v>
      </c>
      <c r="F73" s="35"/>
      <c r="M73" s="32"/>
    </row>
    <row r="74" spans="2:13" x14ac:dyDescent="0.25">
      <c r="B74" s="39" t="s">
        <v>82</v>
      </c>
      <c r="C74" s="38">
        <f>C71-C72-C73</f>
        <v>38003609.509999998</v>
      </c>
      <c r="D74" s="38">
        <f>D71-D72-D73</f>
        <v>1055345.8600000001</v>
      </c>
      <c r="E74" s="38">
        <f>E71-E72-E73</f>
        <v>39058955.369999997</v>
      </c>
      <c r="F74" s="35"/>
    </row>
    <row r="75" spans="2:13" x14ac:dyDescent="0.25">
      <c r="L75" s="32"/>
    </row>
    <row r="78" spans="2:13" x14ac:dyDescent="0.25">
      <c r="C78" s="3">
        <f>SUM(C72:C73)</f>
        <v>4286845.49</v>
      </c>
      <c r="D78" s="3">
        <f>SUM(D72:D73)</f>
        <v>175780.14</v>
      </c>
      <c r="E78" s="19">
        <f>(C78+D78)-E71</f>
        <v>-39058955.369999997</v>
      </c>
    </row>
    <row r="79" spans="2:13" x14ac:dyDescent="0.25">
      <c r="G79" s="19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Yeison Fabian Romero Tamayo</cp:lastModifiedBy>
  <dcterms:created xsi:type="dcterms:W3CDTF">2018-10-30T19:27:54Z</dcterms:created>
  <dcterms:modified xsi:type="dcterms:W3CDTF">2023-12-26T19:47:54Z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2022-10-25T15:12:50Z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cf5ea0b0-5271-4f77-a9ff-5238582fd17b</vt:lpwstr>
  </property>
  <property fmtid="{D5CDD505-2E9C-101B-9397-08002B2CF9AE}" pid="8" name="MSIP_Label_1299739c-ad3d-4908-806e-4d91151a6e13_ContentBits">
    <vt:lpwstr>0</vt:lpwstr>
  </property>
</Properties>
</file>