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ONTRATO 484-2023 PROMED QUIRURGICOS E.U\"/>
    </mc:Choice>
  </mc:AlternateContent>
  <bookViews>
    <workbookView xWindow="0" yWindow="0" windowWidth="20490" windowHeight="7755"/>
  </bookViews>
  <sheets>
    <sheet name="PROMED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0" i="1" l="1"/>
  <c r="K70" i="1"/>
  <c r="J70" i="1"/>
  <c r="K69" i="1"/>
  <c r="L63" i="1"/>
  <c r="K63" i="1"/>
  <c r="J63" i="1"/>
  <c r="K46" i="1"/>
  <c r="K45" i="1"/>
  <c r="K44" i="1"/>
  <c r="K43" i="1"/>
  <c r="K42" i="1"/>
  <c r="K41" i="1"/>
  <c r="J40" i="1"/>
  <c r="J47" i="1" s="1"/>
  <c r="L13" i="1"/>
  <c r="J13" i="1"/>
  <c r="K12" i="1"/>
  <c r="K11" i="1"/>
  <c r="K13" i="1" s="1"/>
  <c r="K40" i="1" l="1"/>
  <c r="K47" i="1" s="1"/>
</calcChain>
</file>

<file path=xl/sharedStrings.xml><?xml version="1.0" encoding="utf-8"?>
<sst xmlns="http://schemas.openxmlformats.org/spreadsheetml/2006/main" count="308" uniqueCount="190">
  <si>
    <t xml:space="preserve"> PROMED QUIRURGICOS</t>
  </si>
  <si>
    <t>LOTES</t>
  </si>
  <si>
    <t>GRUPO</t>
  </si>
  <si>
    <t>SUBGRUPO</t>
  </si>
  <si>
    <t>DESCRIPCION</t>
  </si>
  <si>
    <t>INSUMO Y ESPECIFICACIONES TECNICAS</t>
  </si>
  <si>
    <t>ITEM</t>
  </si>
  <si>
    <t>DESCRIPCIÓN DE LA REFERENCIA A CALIFICAR ECONOMICAMENTE</t>
  </si>
  <si>
    <t>OFERTAR OBLIGATORIAMENTE / OPCIONAL</t>
  </si>
  <si>
    <t>REFERENCIA</t>
  </si>
  <si>
    <t xml:space="preserve">VALOR UNITARIO </t>
  </si>
  <si>
    <t>IVA( SI APLICA )</t>
  </si>
  <si>
    <t>VALOR UNITARIO + IVA</t>
  </si>
  <si>
    <t>LOTE 4</t>
  </si>
  <si>
    <t>8. MATERIAL PARA OSTEOTOMÍAS DE FÉMUR Y TIBIA EN ADULTOS</t>
  </si>
  <si>
    <t>1. PLACAS PARA OSTEOTOMÍAS FEMORALES</t>
  </si>
  <si>
    <t>PLACAS ANGULADAS PARA OSTEOTOMÍAS FEMORALES PROXIMALES</t>
  </si>
  <si>
    <t>PLACAS  DE 4.5 MM PARA OSTETOMÍA FEMORAL DOBLE ACODADAS CONÁNGULOS DE 90°, 100°, 110°, 120° Y 130° O SIMILARES SEGÚN DISEÑO DEL FABRICANTE, AGUJEROS CON OPCIÓN PARA COMPRESIÓN DINÁMICA A TRAVÉS DE PLACA, DIFERENTES LONGITUDES EN LA HOJA 65 A 110 MM (PUEDEN VARIAR SEGÚN DISEÑO DEL FABRICANTE). MATERIAL ACERO</t>
  </si>
  <si>
    <t>B.8.1.1</t>
  </si>
  <si>
    <t>PLACA DE 4 ORIFICIOS</t>
  </si>
  <si>
    <t>SI</t>
  </si>
  <si>
    <t>47-3303-354510</t>
  </si>
  <si>
    <t>PLACAS CONDILARES DE 95 GRADOS (PARA OSTEOTOMÍA FEMORAL DISTAL)</t>
  </si>
  <si>
    <t>PLACAS DE 4.5 MM PARA OSTEOTOMÍA SUPRACONDÍLEA, RECTAR O DE DE 95°, CON ORFICIOS CON OPCIÓN DE COMPRESIÓN DINÁMICA A TRAVÉS DE LA PLACA, CON DIFERENTES LOMGITUDESDE EN LA HOJA (50 A 80 MM) Y LA RAMA (92 A 300 MM), (VALORES GUÍA, PUEDEN VARIAR SEGÚN DISEÑO DEL FABRICANTE). MATERIAL ACERO</t>
  </si>
  <si>
    <t>B.8.1.2</t>
  </si>
  <si>
    <t>PLACA DE 6 ORIFICIOS</t>
  </si>
  <si>
    <t>TORNILLOS</t>
  </si>
  <si>
    <t>TORNILLOS DE CORTICAL DE 4.5 AUTORROSCANTES, DIFERENTES LONGITUDES SEGÚN DISEÑO DEL FABRICANTE. MATERIAL ACERO</t>
  </si>
  <si>
    <t>B.8.1.3</t>
  </si>
  <si>
    <t>TORNILLO DE 36 MM DE LONGITUD</t>
  </si>
  <si>
    <t>47-0003-714536</t>
  </si>
  <si>
    <t>PLACAS RECTAS PARA OSTEOTOMÍA FEMORAL DISTAL</t>
  </si>
  <si>
    <t>PLACA RECTA PARA OSTEOTOMIA FEMORAL DISTAL DE 4.5 EN ACERO O TITANIO, CON ORIFICIOS PARA TORNILLOS BLOQUEADOS</t>
  </si>
  <si>
    <t>B.8.1.4</t>
  </si>
  <si>
    <t>NO</t>
  </si>
  <si>
    <t>TORNILLOS DE CORTICAL DE 4.5 AUTORROSCANTES, DIFERENTES LONGITUDES SEGÚN DISEÑO DEL FABRICANTE. MATERIAL ACERO O TITANIO</t>
  </si>
  <si>
    <t>B.8.1.5</t>
  </si>
  <si>
    <t>TORNILLOS PARA BLOQUEO CORRESPONDIENTES A LA PLACA, AUTORROSCANTES, DIFERENTES LONGITUDES.</t>
  </si>
  <si>
    <t>B.8.1.6</t>
  </si>
  <si>
    <t>HOJA PARA SIERRA OSCILANTE</t>
  </si>
  <si>
    <t>HOJA PARA SIERRA OSCILANTE MEDIANA A GRANDE, CORTE DELGADO</t>
  </si>
  <si>
    <t>B.8.1.7</t>
  </si>
  <si>
    <t>85-3101-702510</t>
  </si>
  <si>
    <t>PINES GUIA</t>
  </si>
  <si>
    <t>PINES GUÍA PARA FIJACIÍN PROVISIONAL DE LA PLACA Y CORTE DE OSTEOTOMÍA SEGÚN DISEÑO DEL SISTEMA</t>
  </si>
  <si>
    <t>B.8.1.8</t>
  </si>
  <si>
    <t>PIN</t>
  </si>
  <si>
    <t>47-9901-992523</t>
  </si>
  <si>
    <t>LOTE 19</t>
  </si>
  <si>
    <t>1. PEQUEÑAS ARTICULACIONES</t>
  </si>
  <si>
    <t>1. MINI ANCLAJES PARA SUTURA</t>
  </si>
  <si>
    <t>MINIANCLAJES SIN SUTURA (SIN NUDO)</t>
  </si>
  <si>
    <t>MINIANCLAJE SIN SUTURA PARA IMPACTACIÓN 2.5 MM O SIMILAR</t>
  </si>
  <si>
    <t>H.1.1.1</t>
  </si>
  <si>
    <t>UNIDAD</t>
  </si>
  <si>
    <t>43-1102-312830</t>
  </si>
  <si>
    <t>MINIANCLAJE SIN SUTURA PARA IMPACTACIÓN 2.9 MM O SIMILAR</t>
  </si>
  <si>
    <t>H.1.1.2</t>
  </si>
  <si>
    <t>MINIANCLAJE SIN SUTURA PARA ATORNILLAR DE 3.5 O SIMILAR</t>
  </si>
  <si>
    <t>H.1.1.3</t>
  </si>
  <si>
    <t>MINIANCLAJE SIN SUTURA PARA ATORNILLAR DE 4.5 O SIMILAR</t>
  </si>
  <si>
    <t>H.1.1.4</t>
  </si>
  <si>
    <t>43-1102-404750</t>
  </si>
  <si>
    <t>MINIANCLAJES CON SUTURA METÁLICOS PARA ANUDAR CON Y/O SIN AGUJA</t>
  </si>
  <si>
    <t>MINIANCLAJE EN TITANIO CON SUPERSUTURA 1.2 MM - 1.7 MM</t>
  </si>
  <si>
    <t>H.1.1.5</t>
  </si>
  <si>
    <t>43-0712-691221</t>
  </si>
  <si>
    <t>MINIANCLAJE EN TITANIO CON SUPERSUTURA  2 MM - 2.5 MM</t>
  </si>
  <si>
    <t>H.1.1.6</t>
  </si>
  <si>
    <t>43-0703-692029</t>
  </si>
  <si>
    <t>MINIANCLAJE EN TITANIO CON SUPERSUTURA  DE 2.7 MM O SIMILAR</t>
  </si>
  <si>
    <t>H.1.1.7</t>
  </si>
  <si>
    <t>43-9903-712810</t>
  </si>
  <si>
    <t>MINIANCLAJE EN TITANIO CON SUPERSUTURA  DE 3.5 MM O SIMILAR</t>
  </si>
  <si>
    <t>H.1.1.8</t>
  </si>
  <si>
    <t>43-9903-713514</t>
  </si>
  <si>
    <t>MINIANCLAS ABSORBIBLE CON SUTURA PARA ANUDAR (CON Y/O SIN AGUJA)</t>
  </si>
  <si>
    <t>MINIANCLA ABSORBIBLE CON SUPERSUTURA  2.0 MM A 2.7 MM</t>
  </si>
  <si>
    <t>H.1.1.9</t>
  </si>
  <si>
    <t>43-1115-505508</t>
  </si>
  <si>
    <t>MINIANCLA ABSORBIBLE CON SUPERSUTURA  3.0 MM O SIMILAR MM</t>
  </si>
  <si>
    <t>H.1.1.10</t>
  </si>
  <si>
    <t>MINIANCLA ABSORBIBLE CON SUPERSUTURA  4.5 MM O SIMILAR MM</t>
  </si>
  <si>
    <t>H.1.1.11</t>
  </si>
  <si>
    <t>MINIANCLAJE CON SUPERSUTURA CON AGUJA</t>
  </si>
  <si>
    <t>H.1.1.12</t>
  </si>
  <si>
    <t>MINIANCLAS DE SOLO SUTURA</t>
  </si>
  <si>
    <t>MINIANCLAS DE SOLO SUTURA (BLANDO, SIN TORNILLO O ANCLAJE) HILO # 1 (O SIMILAR)</t>
  </si>
  <si>
    <t>H.1.1.13</t>
  </si>
  <si>
    <t>MINIANCLAS DE SOLO SUTURA (BLANDO, SIN TORNILLO O ANCLAJE) HILO # 2 (O SIMILAR)</t>
  </si>
  <si>
    <t>H.1.1.14</t>
  </si>
  <si>
    <t>MINIANCLAS DE SOLO SUTURA (BLANDO, SIN TORNILLO O ANCLAJE) HILO ACINTADO ENTRE 0.8 Y 1.5 MM MM (O SIMILAR)</t>
  </si>
  <si>
    <t>H.1.1.15</t>
  </si>
  <si>
    <t>SUPERSUTURAS</t>
  </si>
  <si>
    <t>SUPERSUTURA DE ALTA RESISTENCIA TRENZADA, NO ABSORBIBLE EN POLIETILENO DE ULTRA ALTO PESO MOLECULAR, # 2-0 CON AGUJA</t>
  </si>
  <si>
    <t>H.1.1.16</t>
  </si>
  <si>
    <t>43-9903-252002</t>
  </si>
  <si>
    <t>SUPERSUTURA DE ALTA RESISTENCIA TRENZADA, NO ABSORBIBLE EN POLIETILENO DE ULTRA ALTO PESO MOLECULAR, # 3-0 CON AGUJA</t>
  </si>
  <si>
    <t>H.1.1.17</t>
  </si>
  <si>
    <t>43-9903-252003</t>
  </si>
  <si>
    <t>SUPERSUTURA DE ALTA RESISTENCIA TRENZADA, NO ABSORBIBLE EN POLIETILENO DE ULTRA ALTO PESO MOLECULAR, # 4-0 CON AGUJA</t>
  </si>
  <si>
    <t>H.1.1.18</t>
  </si>
  <si>
    <t>SUPERSUTURA ACINTADA DE ALTA RESISTENCIA NO ABSORBIBLE EN POLIETILENO DE ULTRA ALTO PESO MOLECULAR DE 1.3 MM (O MEDIDA SIMILAR) CON AGUJA.</t>
  </si>
  <si>
    <t>H.1.1.19</t>
  </si>
  <si>
    <t>43-9903-262003</t>
  </si>
  <si>
    <t>BUCLE O LOOP DE SUTURA DE ALTA RESISTENCIA NO ABSORBIBLE EN POLIETILENO DE LATO PESO MOLECULAR ENTRE 2-0 Y 4-0 CON AGUJA DE 3/8 PARA SUTURA TENDINOSA</t>
  </si>
  <si>
    <t>H.1.1.20</t>
  </si>
  <si>
    <t>ANOTAR EL VALOR DE LA 2-0</t>
  </si>
  <si>
    <t>43-9912-275002</t>
  </si>
  <si>
    <t>SISTEMA DE ESTABILIZACIÓN DE PEQUEÑAS ARTICULACIONES AJUSTABLE, CON SUPERSUTURA No. 2.O SIMILAR Y DOS MINIBOTONES O PLACAS DE 2.6 MM O SIMILAR PARA SOPERTE CORTICAL DEL SISTEMA. DEBE INCLUIR LOS INSUMOS CONSUMIBLES NECESARIOS PARA EL USO DEL IMPLANTE (PASA HILOS)</t>
  </si>
  <si>
    <t>H.1.1.21</t>
  </si>
  <si>
    <t>MINIPASADOR DE SUTURA</t>
  </si>
  <si>
    <t>SET DE MINIPASADORES DE SUTURA DESECHABLE PARA REPARACIÓN ARTROSCÓPICA DE LESIONES DE TEJIDOS BLANDOS, CON FIBRA DE NITINOL INTERNA EN "LOOP" PARA RECUPERACIÓN DE SUTURAS.</t>
  </si>
  <si>
    <t>H.1.1.22</t>
  </si>
  <si>
    <t>43-9903-991230</t>
  </si>
  <si>
    <t>CÁNULAS</t>
  </si>
  <si>
    <t>MINICÁNULAS PARA ARTROSCOPIA DE PEQUEÑAS ARTICULACIONES, DIFERENTES TAMAÑOS</t>
  </si>
  <si>
    <t>H.1.1.23</t>
  </si>
  <si>
    <t>43-1103-298572</t>
  </si>
  <si>
    <t>2. INSTRUMENTOS E INSUMOS QUE SE DEBEN ENVIAR EN REMISIÓN PARA EL PROCEDIMIENTO</t>
  </si>
  <si>
    <t>RADIOFRECUENCIA (MONOPOLAR O BIPOLAR)</t>
  </si>
  <si>
    <t>SET DE MINI PUNTAS DE RADIOFRECUENCIA  90 GRADOS O SIMILAR.</t>
  </si>
  <si>
    <t>H.1.2.1</t>
  </si>
  <si>
    <t>43-8104-813590</t>
  </si>
  <si>
    <t>SET DE MINI PUNTAS DE RADIOFRECUENCIA  45  GRADOS O SIMILAR</t>
  </si>
  <si>
    <t>H.1.2.2</t>
  </si>
  <si>
    <t>43-8104-813545</t>
  </si>
  <si>
    <t>SHAVER</t>
  </si>
  <si>
    <t>SET DE MINIFRESAS PARA SHAVER 2.0 A 3.0 MM</t>
  </si>
  <si>
    <t>H.1.2.3</t>
  </si>
  <si>
    <t>ANOTAR EL VALOR DE LA DE 3 MM</t>
  </si>
  <si>
    <t>43-9901-305913</t>
  </si>
  <si>
    <t>SET DE MINI CUCHILLAS PARA SHAVER 2.0 A 3.0</t>
  </si>
  <si>
    <t>H.1.2.4</t>
  </si>
  <si>
    <t>43-9901-204213</t>
  </si>
  <si>
    <t>SISTEMA PARA TRACCIÓN</t>
  </si>
  <si>
    <t>SET DE SISTEMA DE TRACCIÓN PARA MUÑECA CON ATRAPADEDOS DE DIFERENTES TAMAÑOS, ALMOHADILLAS PARA TRACCIÓN MANO, ALMOHADILLA PARA CONTRA TRACCIÓN</t>
  </si>
  <si>
    <t>H.1.2.5</t>
  </si>
  <si>
    <t>ANOTAR EL VALOR DEL SISTEMA PARA TRACCIÓN DE LOS DEDOS</t>
  </si>
  <si>
    <t>43-9903-990001</t>
  </si>
  <si>
    <t>LOTE 28</t>
  </si>
  <si>
    <t>2. PRÓTESIS DE CADERA</t>
  </si>
  <si>
    <t>8. ACCESORIOS PARA REVISIÓN DE REEMPLAZO DE CADERA</t>
  </si>
  <si>
    <t>PLACAS Y CABLE</t>
  </si>
  <si>
    <t>CABLE  (SUPERCABLE) PARA CERCLAJE FEMORAL (INCLUIR EN LA OFERTA LOS ADITAMENTOS QUE PERMITAN LA FIJACIÓN DEL CABLE)</t>
  </si>
  <si>
    <t>I.2.8.1</t>
  </si>
  <si>
    <t>47-0004-145005</t>
  </si>
  <si>
    <t xml:space="preserve">PLACA PARA CABLE DE VARIAS LONGITUDES </t>
  </si>
  <si>
    <t>I.2.8.2</t>
  </si>
  <si>
    <t>PLACA DE 10 ORIFICIOS</t>
  </si>
  <si>
    <t>47-3203-316010</t>
  </si>
  <si>
    <t>PLACA CON EXTENSIÓN  TROCANTÉRICA PARA CABLE DE  VARIAS LONGITUDES</t>
  </si>
  <si>
    <t>I.2.8.3</t>
  </si>
  <si>
    <t>47-3103-214506</t>
  </si>
  <si>
    <t>TORNILLOS PARA PLACA CLABLE</t>
  </si>
  <si>
    <t>I.2.8.4</t>
  </si>
  <si>
    <t>TORNILLOS DE 36 MM DE LONGITUD</t>
  </si>
  <si>
    <t>47-0003-525036</t>
  </si>
  <si>
    <t>ANILLOS ACETABULARES</t>
  </si>
  <si>
    <t xml:space="preserve">ANILLO DE  RECONSTRUCCIÓN TIPO MULLER. ( ANILLO DE FIJACION ILIACA ). HEMISFERICOS CON REBORDE DE APOYO PARA EL AREA ILIACA, CON APERTURA DE LA ZONA POLAR CON ORIFICIOS MULTIPLES PARA FIJACION CON TORNILLO EN EL REBORDE Y CUEPO DEL ANILLO. DIAMETRO 40 A 60MM. TAMAÑOS DISPONIBLES. </t>
  </si>
  <si>
    <t>I.2.8.5</t>
  </si>
  <si>
    <t>DIÁMETRO 50 MM</t>
  </si>
  <si>
    <t>15-6003-235048</t>
  </si>
  <si>
    <t xml:space="preserve">ANILLO DE RECONSTRUCCIÓN TIPO BURSCH-SCHNEIDER. (ANILLO DE FIJACION ILIO- ISQUIATICA).  DIAMETRO 40 A 60MM. MINIMO 5 TAMAÑOS. </t>
  </si>
  <si>
    <t>I.2.8.6</t>
  </si>
  <si>
    <t>15-6003-215048</t>
  </si>
  <si>
    <t>ANILLO DE KERBOULL</t>
  </si>
  <si>
    <t>I.2.8.7</t>
  </si>
  <si>
    <t>TORNILLO PARA ANILLOS DE RECONSTRUCCION</t>
  </si>
  <si>
    <t>I.2.8.8</t>
  </si>
  <si>
    <t>TORNILLOS DE 40  MM LONGITUD</t>
  </si>
  <si>
    <t>15-6003-224540</t>
  </si>
  <si>
    <t>OTROS COMPONENTES</t>
  </si>
  <si>
    <t>METAL POROSO AUMENTOS RESTRICTORES.</t>
  </si>
  <si>
    <t>I.2.8.9</t>
  </si>
  <si>
    <t>ALTURA DE 15 MM</t>
  </si>
  <si>
    <t>15-6003-225012</t>
  </si>
  <si>
    <t>9. ESPACIOADORES  ARTICULARES CADERA</t>
  </si>
  <si>
    <t xml:space="preserve">ESPACIOADOR PARA REVISIÓN REEMPLAZO DE CADERA </t>
  </si>
  <si>
    <t>ESPACIADOR DE CADERA CON GENTAMICINA Y/O VANCOMICINA MÍNIMO TRES TAMAÑOS</t>
  </si>
  <si>
    <t>I.2.9.1</t>
  </si>
  <si>
    <t>ANOTAR EL DE MENOR TAMAÑO</t>
  </si>
  <si>
    <t>15-3109-772350</t>
  </si>
  <si>
    <t>LOTE 50</t>
  </si>
  <si>
    <t>7.  ARTROSCOPIA ARTICULACION TEMPOROMANDIBULAR</t>
  </si>
  <si>
    <t xml:space="preserve">1. SISTEMA ARTROSCOPIA QUIRURGICA DE LA ARTICULACION TEMPOROMANDIBULAR </t>
  </si>
  <si>
    <t>KIT ARTROSCOPIA QUIRURGICA  DE ARTICULACION TEMPOROMANDIBULAR QUE PERMITA • PUNCIÓN INICIAL • ARTROCENTESIS • LISIS Y LAVADO • DIAGNÓSTICO Y VISUALIZACIÓN • INFILTRACIÓN DE MEDICAMENTOS • TRIANGULACIÓN • LIBERACIÓN DE ADHERENCIAS • BIOPSIA SINOVIAL • DESBRIDAMIENTO DEL ESPACIO ARTICULAR • REPOSICIONAMIENTO DE DISCO • ADMINISTRACIÓN DE MEDICAMENTOS DIRIGIDOS INTRASINOVIALES</t>
  </si>
  <si>
    <t>EL SISTEMA PARA ARTROSCOPIA DE ARTICULACION TEMPOROMANDIBULAR  DEBE INCLUIR CANULAS, TROCARES, OBTURADORES, PROBADORES, RASPAS,
BISTURI, FORCEPS, GUIAS Y OTROS INSTRUMENTOS DE ARTROSCOPIA PARA IRRIGACION, SUCCION Y RETRACTORES</t>
  </si>
  <si>
    <t>N.7.1.1</t>
  </si>
  <si>
    <t>16-9201-590004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</si>
</sst>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[$-240A]General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 applyProtection="1">
      <alignment horizontal="center" vertical="top"/>
      <protection locked="0"/>
    </xf>
    <xf numFmtId="3" fontId="4" fillId="2" borderId="1" xfId="0" applyNumberFormat="1" applyFont="1" applyFill="1" applyBorder="1" applyAlignment="1" applyProtection="1">
      <alignment horizontal="center" vertical="top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1" fontId="5" fillId="2" borderId="1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Protection="1">
      <protection locked="0"/>
    </xf>
    <xf numFmtId="164" fontId="6" fillId="0" borderId="2" xfId="2" applyNumberFormat="1" applyFont="1" applyBorder="1" applyProtection="1">
      <protection locked="0"/>
    </xf>
    <xf numFmtId="0" fontId="6" fillId="0" borderId="1" xfId="0" applyFont="1" applyBorder="1" applyProtection="1">
      <protection locked="0"/>
    </xf>
    <xf numFmtId="164" fontId="6" fillId="0" borderId="1" xfId="2" applyNumberFormat="1" applyFont="1" applyBorder="1" applyProtection="1">
      <protection locked="0"/>
    </xf>
    <xf numFmtId="0" fontId="4" fillId="4" borderId="1" xfId="0" applyFont="1" applyFill="1" applyBorder="1" applyAlignment="1">
      <alignment vertical="top"/>
    </xf>
    <xf numFmtId="164" fontId="0" fillId="0" borderId="0" xfId="0" applyNumberFormat="1"/>
    <xf numFmtId="0" fontId="0" fillId="2" borderId="1" xfId="0" applyFill="1" applyBorder="1"/>
    <xf numFmtId="44" fontId="0" fillId="2" borderId="1" xfId="0" applyNumberFormat="1" applyFill="1" applyBorder="1"/>
    <xf numFmtId="164" fontId="2" fillId="2" borderId="1" xfId="0" applyNumberFormat="1" applyFont="1" applyFill="1" applyBorder="1"/>
    <xf numFmtId="0" fontId="4" fillId="0" borderId="1" xfId="0" applyFont="1" applyBorder="1" applyAlignment="1">
      <alignment horizontal="left" vertical="top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vertical="top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Protection="1">
      <protection locked="0"/>
    </xf>
    <xf numFmtId="164" fontId="6" fillId="5" borderId="1" xfId="2" applyNumberFormat="1" applyFont="1" applyFill="1" applyBorder="1" applyProtection="1">
      <protection locked="0"/>
    </xf>
    <xf numFmtId="164" fontId="2" fillId="2" borderId="1" xfId="2" applyNumberFormat="1" applyFont="1" applyFill="1" applyBorder="1"/>
    <xf numFmtId="0" fontId="4" fillId="0" borderId="1" xfId="0" applyFont="1" applyBorder="1" applyAlignment="1">
      <alignment vertical="top"/>
    </xf>
    <xf numFmtId="0" fontId="5" fillId="3" borderId="1" xfId="0" applyFont="1" applyFill="1" applyBorder="1" applyAlignment="1">
      <alignment vertical="top" wrapText="1"/>
    </xf>
    <xf numFmtId="0" fontId="7" fillId="3" borderId="1" xfId="0" applyFont="1" applyFill="1" applyBorder="1"/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vertical="top" wrapText="1"/>
    </xf>
    <xf numFmtId="0" fontId="3" fillId="2" borderId="1" xfId="0" applyFont="1" applyFill="1" applyBorder="1"/>
    <xf numFmtId="164" fontId="0" fillId="2" borderId="1" xfId="0" applyNumberFormat="1" applyFill="1" applyBorder="1"/>
    <xf numFmtId="0" fontId="4" fillId="2" borderId="3" xfId="0" applyFont="1" applyFill="1" applyBorder="1" applyAlignment="1" applyProtection="1">
      <alignment horizontal="center" vertical="top"/>
      <protection locked="0"/>
    </xf>
    <xf numFmtId="0" fontId="4" fillId="2" borderId="4" xfId="0" applyFont="1" applyFill="1" applyBorder="1" applyAlignment="1" applyProtection="1">
      <alignment horizontal="center" vertical="top"/>
      <protection locked="0"/>
    </xf>
    <xf numFmtId="0" fontId="4" fillId="2" borderId="5" xfId="0" applyFont="1" applyFill="1" applyBorder="1" applyAlignment="1" applyProtection="1">
      <alignment horizontal="center" vertical="top"/>
      <protection locked="0"/>
    </xf>
    <xf numFmtId="0" fontId="4" fillId="3" borderId="1" xfId="0" applyFont="1" applyFill="1" applyBorder="1" applyAlignment="1">
      <alignment vertical="top"/>
    </xf>
    <xf numFmtId="0" fontId="8" fillId="3" borderId="1" xfId="0" applyFont="1" applyFill="1" applyBorder="1" applyAlignment="1">
      <alignment horizontal="center" vertical="top" wrapText="1"/>
    </xf>
    <xf numFmtId="165" fontId="8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165" fontId="8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164" fontId="6" fillId="0" borderId="1" xfId="2" applyNumberFormat="1" applyFont="1" applyBorder="1" applyAlignment="1" applyProtection="1">
      <alignment vertical="center" wrapText="1"/>
      <protection locked="0"/>
    </xf>
    <xf numFmtId="44" fontId="2" fillId="2" borderId="1" xfId="0" applyNumberFormat="1" applyFont="1" applyFill="1" applyBorder="1"/>
  </cellXfs>
  <cellStyles count="3">
    <cellStyle name="Millares [0]" xfId="1" builtinId="6"/>
    <cellStyle name="Moneda" xfId="2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0"/>
  <sheetViews>
    <sheetView tabSelected="1" topLeftCell="A37" workbookViewId="0">
      <selection activeCell="F40" sqref="F40:L40"/>
    </sheetView>
  </sheetViews>
  <sheetFormatPr baseColWidth="10" defaultRowHeight="15" x14ac:dyDescent="0.25"/>
  <cols>
    <col min="2" max="2" width="19.7109375" customWidth="1"/>
    <col min="3" max="3" width="14.7109375" customWidth="1"/>
    <col min="4" max="4" width="15" customWidth="1"/>
    <col min="5" max="5" width="17.5703125" customWidth="1"/>
    <col min="7" max="7" width="14.7109375" customWidth="1"/>
    <col min="8" max="8" width="12.85546875" customWidth="1"/>
    <col min="9" max="9" width="14.28515625" customWidth="1"/>
    <col min="10" max="10" width="16.42578125" customWidth="1"/>
    <col min="11" max="11" width="13.7109375" bestFit="1" customWidth="1"/>
    <col min="12" max="12" width="16.7109375" customWidth="1"/>
  </cols>
  <sheetData>
    <row r="3" spans="1:15" ht="18.75" x14ac:dyDescent="0.25">
      <c r="A3" s="1"/>
      <c r="B3" s="2"/>
      <c r="C3" s="2"/>
      <c r="D3" s="2"/>
      <c r="E3" s="2"/>
      <c r="F3" s="2"/>
      <c r="G3" s="3"/>
      <c r="H3" s="3"/>
      <c r="I3" s="4" t="s">
        <v>0</v>
      </c>
      <c r="J3" s="5"/>
      <c r="K3" s="4"/>
      <c r="L3" s="4"/>
    </row>
    <row r="4" spans="1:15" ht="63.75" x14ac:dyDescent="0.25">
      <c r="A4" s="1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8" t="s">
        <v>10</v>
      </c>
      <c r="K4" s="8" t="s">
        <v>11</v>
      </c>
      <c r="L4" s="8" t="s">
        <v>12</v>
      </c>
    </row>
    <row r="5" spans="1:15" ht="63.75" x14ac:dyDescent="0.25">
      <c r="A5" s="9" t="s">
        <v>13</v>
      </c>
      <c r="B5" s="10" t="s">
        <v>14</v>
      </c>
      <c r="C5" s="10" t="s">
        <v>15</v>
      </c>
      <c r="D5" s="11" t="s">
        <v>16</v>
      </c>
      <c r="E5" s="12" t="s">
        <v>17</v>
      </c>
      <c r="F5" s="13" t="s">
        <v>18</v>
      </c>
      <c r="G5" s="14" t="s">
        <v>19</v>
      </c>
      <c r="H5" s="15" t="s">
        <v>20</v>
      </c>
      <c r="I5" s="16" t="s">
        <v>21</v>
      </c>
      <c r="J5" s="17">
        <v>2351765</v>
      </c>
      <c r="K5" s="16">
        <v>0</v>
      </c>
      <c r="L5" s="17">
        <v>2351765</v>
      </c>
    </row>
    <row r="6" spans="1:15" ht="63.75" x14ac:dyDescent="0.25">
      <c r="A6" s="9"/>
      <c r="B6" s="10"/>
      <c r="C6" s="10"/>
      <c r="D6" s="11" t="s">
        <v>22</v>
      </c>
      <c r="E6" s="12" t="s">
        <v>23</v>
      </c>
      <c r="F6" s="13" t="s">
        <v>24</v>
      </c>
      <c r="G6" s="14" t="s">
        <v>25</v>
      </c>
      <c r="H6" s="15" t="s">
        <v>20</v>
      </c>
      <c r="I6" s="18" t="s">
        <v>21</v>
      </c>
      <c r="J6" s="19">
        <v>2351765</v>
      </c>
      <c r="K6" s="18">
        <v>0</v>
      </c>
      <c r="L6" s="19">
        <v>2351765</v>
      </c>
    </row>
    <row r="7" spans="1:15" x14ac:dyDescent="0.25">
      <c r="A7" s="9"/>
      <c r="B7" s="10"/>
      <c r="C7" s="10"/>
      <c r="D7" s="11" t="s">
        <v>26</v>
      </c>
      <c r="E7" s="12" t="s">
        <v>27</v>
      </c>
      <c r="F7" s="13" t="s">
        <v>28</v>
      </c>
      <c r="G7" s="14" t="s">
        <v>29</v>
      </c>
      <c r="H7" s="15" t="s">
        <v>20</v>
      </c>
      <c r="I7" s="18" t="s">
        <v>30</v>
      </c>
      <c r="J7" s="19">
        <v>109930</v>
      </c>
      <c r="K7" s="18">
        <v>0</v>
      </c>
      <c r="L7" s="19">
        <v>109930</v>
      </c>
    </row>
    <row r="8" spans="1:15" ht="51" x14ac:dyDescent="0.25">
      <c r="A8" s="20"/>
      <c r="B8" s="10"/>
      <c r="C8" s="10"/>
      <c r="D8" s="11" t="s">
        <v>31</v>
      </c>
      <c r="E8" s="12" t="s">
        <v>32</v>
      </c>
      <c r="F8" s="13" t="s">
        <v>33</v>
      </c>
      <c r="G8" s="14"/>
      <c r="H8" s="15" t="s">
        <v>34</v>
      </c>
      <c r="I8" s="18"/>
      <c r="J8" s="19"/>
      <c r="K8" s="18"/>
      <c r="L8" s="19"/>
    </row>
    <row r="9" spans="1:15" x14ac:dyDescent="0.25">
      <c r="A9" s="20"/>
      <c r="B9" s="10"/>
      <c r="C9" s="10"/>
      <c r="D9" s="11" t="s">
        <v>26</v>
      </c>
      <c r="E9" s="12" t="s">
        <v>35</v>
      </c>
      <c r="F9" s="13" t="s">
        <v>36</v>
      </c>
      <c r="G9" s="14"/>
      <c r="H9" s="15" t="s">
        <v>34</v>
      </c>
      <c r="I9" s="18"/>
      <c r="J9" s="19"/>
      <c r="K9" s="18"/>
      <c r="L9" s="19"/>
    </row>
    <row r="10" spans="1:15" x14ac:dyDescent="0.25">
      <c r="A10" s="20"/>
      <c r="B10" s="10"/>
      <c r="C10" s="10"/>
      <c r="D10" s="11"/>
      <c r="E10" s="12" t="s">
        <v>37</v>
      </c>
      <c r="F10" s="13" t="s">
        <v>38</v>
      </c>
      <c r="G10" s="14"/>
      <c r="H10" s="15" t="s">
        <v>34</v>
      </c>
      <c r="I10" s="18"/>
      <c r="J10" s="19"/>
      <c r="K10" s="18"/>
      <c r="L10" s="19"/>
    </row>
    <row r="11" spans="1:15" ht="25.5" x14ac:dyDescent="0.25">
      <c r="A11" s="9"/>
      <c r="B11" s="10"/>
      <c r="C11" s="10"/>
      <c r="D11" s="11" t="s">
        <v>39</v>
      </c>
      <c r="E11" s="12" t="s">
        <v>40</v>
      </c>
      <c r="F11" s="13" t="s">
        <v>41</v>
      </c>
      <c r="G11" s="14" t="s">
        <v>39</v>
      </c>
      <c r="H11" s="15" t="s">
        <v>20</v>
      </c>
      <c r="I11" s="18" t="s">
        <v>42</v>
      </c>
      <c r="J11" s="19">
        <v>266870</v>
      </c>
      <c r="K11" s="19">
        <f>+J11*19/100</f>
        <v>50705.3</v>
      </c>
      <c r="L11" s="19">
        <v>317575</v>
      </c>
      <c r="O11" s="21"/>
    </row>
    <row r="12" spans="1:15" x14ac:dyDescent="0.25">
      <c r="A12" s="9"/>
      <c r="B12" s="10"/>
      <c r="C12" s="10"/>
      <c r="D12" s="11" t="s">
        <v>43</v>
      </c>
      <c r="E12" s="12" t="s">
        <v>44</v>
      </c>
      <c r="F12" s="13" t="s">
        <v>45</v>
      </c>
      <c r="G12" s="14" t="s">
        <v>46</v>
      </c>
      <c r="H12" s="15" t="s">
        <v>20</v>
      </c>
      <c r="I12" s="18" t="s">
        <v>47</v>
      </c>
      <c r="J12" s="19">
        <v>75854.323529411777</v>
      </c>
      <c r="K12" s="19">
        <f>+J12*19/100</f>
        <v>14412.321470588238</v>
      </c>
      <c r="L12" s="19">
        <v>90267</v>
      </c>
    </row>
    <row r="13" spans="1:15" x14ac:dyDescent="0.25">
      <c r="A13" s="22"/>
      <c r="B13" s="22"/>
      <c r="C13" s="22"/>
      <c r="D13" s="22"/>
      <c r="E13" s="22"/>
      <c r="F13" s="22"/>
      <c r="G13" s="22"/>
      <c r="H13" s="22"/>
      <c r="I13" s="23"/>
      <c r="J13" s="24">
        <f>SUM(J5:J12)</f>
        <v>5156184.323529412</v>
      </c>
      <c r="K13" s="24">
        <f>SUM(K5:K12)</f>
        <v>65117.621470588245</v>
      </c>
      <c r="L13" s="24">
        <f>SUM(L5:L12)</f>
        <v>5221302</v>
      </c>
    </row>
    <row r="17" spans="1:12" ht="18.75" x14ac:dyDescent="0.25">
      <c r="A17" s="1"/>
      <c r="B17" s="2"/>
      <c r="C17" s="2"/>
      <c r="D17" s="2"/>
      <c r="E17" s="2"/>
      <c r="F17" s="2"/>
      <c r="G17" s="3"/>
      <c r="H17" s="3"/>
      <c r="I17" s="4" t="s">
        <v>0</v>
      </c>
      <c r="J17" s="5"/>
      <c r="K17" s="4"/>
      <c r="L17" s="4"/>
    </row>
    <row r="18" spans="1:12" ht="63.75" x14ac:dyDescent="0.25">
      <c r="A18" s="1" t="s">
        <v>1</v>
      </c>
      <c r="B18" s="6" t="s">
        <v>2</v>
      </c>
      <c r="C18" s="6" t="s">
        <v>3</v>
      </c>
      <c r="D18" s="6" t="s">
        <v>4</v>
      </c>
      <c r="E18" s="6" t="s">
        <v>5</v>
      </c>
      <c r="F18" s="6" t="s">
        <v>6</v>
      </c>
      <c r="G18" s="6" t="s">
        <v>7</v>
      </c>
      <c r="H18" s="6" t="s">
        <v>8</v>
      </c>
      <c r="I18" s="7" t="s">
        <v>9</v>
      </c>
      <c r="J18" s="8" t="s">
        <v>10</v>
      </c>
      <c r="K18" s="8" t="s">
        <v>11</v>
      </c>
      <c r="L18" s="8" t="s">
        <v>12</v>
      </c>
    </row>
    <row r="19" spans="1:12" x14ac:dyDescent="0.25">
      <c r="A19" s="25" t="s">
        <v>48</v>
      </c>
      <c r="B19" s="26" t="s">
        <v>49</v>
      </c>
      <c r="C19" s="27" t="s">
        <v>50</v>
      </c>
      <c r="D19" s="28" t="s">
        <v>51</v>
      </c>
      <c r="E19" s="29" t="s">
        <v>52</v>
      </c>
      <c r="F19" s="13" t="s">
        <v>53</v>
      </c>
      <c r="G19" s="14" t="s">
        <v>54</v>
      </c>
      <c r="H19" s="15" t="s">
        <v>20</v>
      </c>
      <c r="I19" s="18" t="s">
        <v>55</v>
      </c>
      <c r="J19" s="19">
        <v>2029886</v>
      </c>
      <c r="K19" s="18">
        <v>0</v>
      </c>
      <c r="L19" s="19">
        <v>2029886</v>
      </c>
    </row>
    <row r="20" spans="1:12" x14ac:dyDescent="0.25">
      <c r="A20" s="25"/>
      <c r="B20" s="26"/>
      <c r="C20" s="27"/>
      <c r="D20" s="28"/>
      <c r="E20" s="29" t="s">
        <v>56</v>
      </c>
      <c r="F20" s="13" t="s">
        <v>57</v>
      </c>
      <c r="G20" s="14" t="s">
        <v>54</v>
      </c>
      <c r="H20" s="15" t="s">
        <v>20</v>
      </c>
      <c r="I20" s="18" t="s">
        <v>55</v>
      </c>
      <c r="J20" s="19">
        <v>2029886</v>
      </c>
      <c r="K20" s="18">
        <v>0</v>
      </c>
      <c r="L20" s="19">
        <v>2029886</v>
      </c>
    </row>
    <row r="21" spans="1:12" x14ac:dyDescent="0.25">
      <c r="A21" s="25"/>
      <c r="B21" s="26"/>
      <c r="C21" s="27"/>
      <c r="D21" s="28"/>
      <c r="E21" s="29" t="s">
        <v>58</v>
      </c>
      <c r="F21" s="13" t="s">
        <v>59</v>
      </c>
      <c r="G21" s="14" t="s">
        <v>54</v>
      </c>
      <c r="H21" s="15" t="s">
        <v>20</v>
      </c>
      <c r="I21" s="18" t="s">
        <v>55</v>
      </c>
      <c r="J21" s="19">
        <v>2029886</v>
      </c>
      <c r="K21" s="18">
        <v>0</v>
      </c>
      <c r="L21" s="19">
        <v>2029886</v>
      </c>
    </row>
    <row r="22" spans="1:12" x14ac:dyDescent="0.25">
      <c r="A22" s="25"/>
      <c r="B22" s="26"/>
      <c r="C22" s="27"/>
      <c r="D22" s="28"/>
      <c r="E22" s="29" t="s">
        <v>60</v>
      </c>
      <c r="F22" s="13" t="s">
        <v>61</v>
      </c>
      <c r="G22" s="14" t="s">
        <v>54</v>
      </c>
      <c r="H22" s="15" t="s">
        <v>20</v>
      </c>
      <c r="I22" s="18" t="s">
        <v>62</v>
      </c>
      <c r="J22" s="19">
        <v>2351765</v>
      </c>
      <c r="K22" s="18">
        <v>0</v>
      </c>
      <c r="L22" s="19">
        <v>2351765</v>
      </c>
    </row>
    <row r="23" spans="1:12" x14ac:dyDescent="0.25">
      <c r="A23" s="25"/>
      <c r="B23" s="26"/>
      <c r="C23" s="27"/>
      <c r="D23" s="28" t="s">
        <v>63</v>
      </c>
      <c r="E23" s="29" t="s">
        <v>64</v>
      </c>
      <c r="F23" s="13" t="s">
        <v>65</v>
      </c>
      <c r="G23" s="14" t="s">
        <v>54</v>
      </c>
      <c r="H23" s="15" t="s">
        <v>20</v>
      </c>
      <c r="I23" s="18" t="s">
        <v>66</v>
      </c>
      <c r="J23" s="19">
        <v>1998824</v>
      </c>
      <c r="K23" s="18">
        <v>0</v>
      </c>
      <c r="L23" s="19">
        <v>1998824</v>
      </c>
    </row>
    <row r="24" spans="1:12" x14ac:dyDescent="0.25">
      <c r="A24" s="25"/>
      <c r="B24" s="26"/>
      <c r="C24" s="27"/>
      <c r="D24" s="28"/>
      <c r="E24" s="29" t="s">
        <v>67</v>
      </c>
      <c r="F24" s="13" t="s">
        <v>68</v>
      </c>
      <c r="G24" s="14" t="s">
        <v>54</v>
      </c>
      <c r="H24" s="15" t="s">
        <v>20</v>
      </c>
      <c r="I24" s="18" t="s">
        <v>69</v>
      </c>
      <c r="J24" s="19">
        <v>1909698</v>
      </c>
      <c r="K24" s="18">
        <v>0</v>
      </c>
      <c r="L24" s="19">
        <v>1909698</v>
      </c>
    </row>
    <row r="25" spans="1:12" x14ac:dyDescent="0.25">
      <c r="A25" s="25"/>
      <c r="B25" s="26"/>
      <c r="C25" s="27"/>
      <c r="D25" s="28"/>
      <c r="E25" s="29" t="s">
        <v>70</v>
      </c>
      <c r="F25" s="13" t="s">
        <v>71</v>
      </c>
      <c r="G25" s="14" t="s">
        <v>54</v>
      </c>
      <c r="H25" s="15" t="s">
        <v>20</v>
      </c>
      <c r="I25" s="18" t="s">
        <v>72</v>
      </c>
      <c r="J25" s="19">
        <v>1570373</v>
      </c>
      <c r="K25" s="18">
        <v>0</v>
      </c>
      <c r="L25" s="19">
        <v>1570373</v>
      </c>
    </row>
    <row r="26" spans="1:12" x14ac:dyDescent="0.25">
      <c r="A26" s="25"/>
      <c r="B26" s="26"/>
      <c r="C26" s="27"/>
      <c r="D26" s="28"/>
      <c r="E26" s="29" t="s">
        <v>73</v>
      </c>
      <c r="F26" s="13" t="s">
        <v>74</v>
      </c>
      <c r="G26" s="14" t="s">
        <v>54</v>
      </c>
      <c r="H26" s="15" t="s">
        <v>20</v>
      </c>
      <c r="I26" s="18" t="s">
        <v>75</v>
      </c>
      <c r="J26" s="19">
        <v>1752614</v>
      </c>
      <c r="K26" s="18">
        <v>0</v>
      </c>
      <c r="L26" s="19">
        <v>1752614</v>
      </c>
    </row>
    <row r="27" spans="1:12" x14ac:dyDescent="0.25">
      <c r="A27" s="25"/>
      <c r="B27" s="26"/>
      <c r="C27" s="27"/>
      <c r="D27" s="28" t="s">
        <v>76</v>
      </c>
      <c r="E27" s="29" t="s">
        <v>77</v>
      </c>
      <c r="F27" s="13" t="s">
        <v>78</v>
      </c>
      <c r="G27" s="14" t="s">
        <v>54</v>
      </c>
      <c r="H27" s="15" t="s">
        <v>20</v>
      </c>
      <c r="I27" s="18" t="s">
        <v>79</v>
      </c>
      <c r="J27" s="19">
        <v>2113662.5</v>
      </c>
      <c r="K27" s="18">
        <v>0</v>
      </c>
      <c r="L27" s="19">
        <v>2113663</v>
      </c>
    </row>
    <row r="28" spans="1:12" x14ac:dyDescent="0.25">
      <c r="A28" s="25"/>
      <c r="B28" s="26"/>
      <c r="C28" s="27"/>
      <c r="D28" s="28"/>
      <c r="E28" s="29" t="s">
        <v>80</v>
      </c>
      <c r="F28" s="13" t="s">
        <v>81</v>
      </c>
      <c r="G28" s="14" t="s">
        <v>54</v>
      </c>
      <c r="H28" s="15" t="s">
        <v>20</v>
      </c>
      <c r="I28" s="18" t="s">
        <v>79</v>
      </c>
      <c r="J28" s="19">
        <v>2113662.5</v>
      </c>
      <c r="K28" s="18">
        <v>0</v>
      </c>
      <c r="L28" s="19">
        <v>2113663</v>
      </c>
    </row>
    <row r="29" spans="1:12" x14ac:dyDescent="0.25">
      <c r="A29" s="25"/>
      <c r="B29" s="26"/>
      <c r="C29" s="27"/>
      <c r="D29" s="28"/>
      <c r="E29" s="29" t="s">
        <v>82</v>
      </c>
      <c r="F29" s="13" t="s">
        <v>83</v>
      </c>
      <c r="G29" s="14" t="s">
        <v>54</v>
      </c>
      <c r="H29" s="15" t="s">
        <v>20</v>
      </c>
      <c r="I29" s="18" t="s">
        <v>79</v>
      </c>
      <c r="J29" s="19">
        <v>2113662.5</v>
      </c>
      <c r="K29" s="18">
        <v>0</v>
      </c>
      <c r="L29" s="19">
        <v>2113663</v>
      </c>
    </row>
    <row r="30" spans="1:12" x14ac:dyDescent="0.25">
      <c r="A30" s="25"/>
      <c r="B30" s="26"/>
      <c r="C30" s="27"/>
      <c r="D30" s="28"/>
      <c r="E30" s="29" t="s">
        <v>84</v>
      </c>
      <c r="F30" s="13" t="s">
        <v>85</v>
      </c>
      <c r="G30" s="14" t="s">
        <v>54</v>
      </c>
      <c r="H30" s="15" t="s">
        <v>20</v>
      </c>
      <c r="I30" s="18" t="s">
        <v>79</v>
      </c>
      <c r="J30" s="19">
        <v>2113662.5</v>
      </c>
      <c r="K30" s="18">
        <v>0</v>
      </c>
      <c r="L30" s="19">
        <v>2113663</v>
      </c>
    </row>
    <row r="31" spans="1:12" x14ac:dyDescent="0.25">
      <c r="A31" s="25"/>
      <c r="B31" s="26"/>
      <c r="C31" s="27"/>
      <c r="D31" s="28" t="s">
        <v>86</v>
      </c>
      <c r="E31" s="29" t="s">
        <v>87</v>
      </c>
      <c r="F31" s="13" t="s">
        <v>88</v>
      </c>
      <c r="G31" s="14"/>
      <c r="H31" s="15" t="s">
        <v>34</v>
      </c>
      <c r="I31" s="18"/>
      <c r="J31" s="19"/>
      <c r="K31" s="18"/>
      <c r="L31" s="19"/>
    </row>
    <row r="32" spans="1:12" x14ac:dyDescent="0.25">
      <c r="A32" s="25"/>
      <c r="B32" s="26"/>
      <c r="C32" s="27"/>
      <c r="D32" s="28"/>
      <c r="E32" s="29" t="s">
        <v>89</v>
      </c>
      <c r="F32" s="13" t="s">
        <v>90</v>
      </c>
      <c r="G32" s="14"/>
      <c r="H32" s="15" t="s">
        <v>34</v>
      </c>
      <c r="I32" s="18"/>
      <c r="J32" s="19"/>
      <c r="K32" s="18"/>
      <c r="L32" s="19"/>
    </row>
    <row r="33" spans="1:12" x14ac:dyDescent="0.25">
      <c r="A33" s="25"/>
      <c r="B33" s="26"/>
      <c r="C33" s="27"/>
      <c r="D33" s="28"/>
      <c r="E33" s="29" t="s">
        <v>91</v>
      </c>
      <c r="F33" s="13" t="s">
        <v>92</v>
      </c>
      <c r="G33" s="14"/>
      <c r="H33" s="15" t="s">
        <v>34</v>
      </c>
      <c r="I33" s="18"/>
      <c r="J33" s="19"/>
      <c r="K33" s="18"/>
      <c r="L33" s="19"/>
    </row>
    <row r="34" spans="1:12" x14ac:dyDescent="0.25">
      <c r="A34" s="25"/>
      <c r="B34" s="26"/>
      <c r="C34" s="27"/>
      <c r="D34" s="28" t="s">
        <v>93</v>
      </c>
      <c r="E34" s="29" t="s">
        <v>94</v>
      </c>
      <c r="F34" s="13" t="s">
        <v>95</v>
      </c>
      <c r="G34" s="14" t="s">
        <v>54</v>
      </c>
      <c r="H34" s="15" t="s">
        <v>20</v>
      </c>
      <c r="I34" s="18" t="s">
        <v>96</v>
      </c>
      <c r="J34" s="19">
        <v>282500</v>
      </c>
      <c r="K34" s="18">
        <v>0</v>
      </c>
      <c r="L34" s="19">
        <v>282500</v>
      </c>
    </row>
    <row r="35" spans="1:12" x14ac:dyDescent="0.25">
      <c r="A35" s="25"/>
      <c r="B35" s="26"/>
      <c r="C35" s="27"/>
      <c r="D35" s="28"/>
      <c r="E35" s="29" t="s">
        <v>97</v>
      </c>
      <c r="F35" s="13" t="s">
        <v>98</v>
      </c>
      <c r="G35" s="14" t="s">
        <v>54</v>
      </c>
      <c r="H35" s="15" t="s">
        <v>20</v>
      </c>
      <c r="I35" s="18" t="s">
        <v>99</v>
      </c>
      <c r="J35" s="19">
        <v>368800</v>
      </c>
      <c r="K35" s="18">
        <v>0</v>
      </c>
      <c r="L35" s="19">
        <v>368800</v>
      </c>
    </row>
    <row r="36" spans="1:12" x14ac:dyDescent="0.25">
      <c r="A36" s="25"/>
      <c r="B36" s="26"/>
      <c r="C36" s="27"/>
      <c r="D36" s="28"/>
      <c r="E36" s="29" t="s">
        <v>100</v>
      </c>
      <c r="F36" s="13" t="s">
        <v>101</v>
      </c>
      <c r="G36" s="14" t="s">
        <v>54</v>
      </c>
      <c r="H36" s="15" t="s">
        <v>20</v>
      </c>
      <c r="I36" s="18" t="s">
        <v>96</v>
      </c>
      <c r="J36" s="19">
        <v>282500</v>
      </c>
      <c r="K36" s="18">
        <v>0</v>
      </c>
      <c r="L36" s="19">
        <v>282500</v>
      </c>
    </row>
    <row r="37" spans="1:12" x14ac:dyDescent="0.25">
      <c r="A37" s="25"/>
      <c r="B37" s="26"/>
      <c r="C37" s="27"/>
      <c r="D37" s="28"/>
      <c r="E37" s="29" t="s">
        <v>102</v>
      </c>
      <c r="F37" s="13" t="s">
        <v>103</v>
      </c>
      <c r="G37" s="14" t="s">
        <v>54</v>
      </c>
      <c r="H37" s="15" t="s">
        <v>20</v>
      </c>
      <c r="I37" s="18" t="s">
        <v>104</v>
      </c>
      <c r="J37" s="19">
        <v>440699.99999999994</v>
      </c>
      <c r="K37" s="18">
        <v>0</v>
      </c>
      <c r="L37" s="19">
        <v>440700</v>
      </c>
    </row>
    <row r="38" spans="1:12" x14ac:dyDescent="0.25">
      <c r="A38" s="25"/>
      <c r="B38" s="26"/>
      <c r="C38" s="27"/>
      <c r="D38" s="28"/>
      <c r="E38" s="29" t="s">
        <v>105</v>
      </c>
      <c r="F38" s="13" t="s">
        <v>106</v>
      </c>
      <c r="G38" s="14" t="s">
        <v>107</v>
      </c>
      <c r="H38" s="15" t="s">
        <v>20</v>
      </c>
      <c r="I38" s="18" t="s">
        <v>108</v>
      </c>
      <c r="J38" s="19">
        <v>298750</v>
      </c>
      <c r="K38" s="18">
        <v>0</v>
      </c>
      <c r="L38" s="19">
        <v>298750</v>
      </c>
    </row>
    <row r="39" spans="1:12" x14ac:dyDescent="0.25">
      <c r="A39" s="25"/>
      <c r="B39" s="26"/>
      <c r="C39" s="27"/>
      <c r="D39" s="28"/>
      <c r="E39" s="29" t="s">
        <v>109</v>
      </c>
      <c r="F39" s="13" t="s">
        <v>110</v>
      </c>
      <c r="G39" s="14" t="s">
        <v>54</v>
      </c>
      <c r="H39" s="15" t="s">
        <v>20</v>
      </c>
      <c r="I39" s="18" t="s">
        <v>96</v>
      </c>
      <c r="J39" s="19">
        <v>282500</v>
      </c>
      <c r="K39" s="18">
        <v>0</v>
      </c>
      <c r="L39" s="19">
        <v>282500</v>
      </c>
    </row>
    <row r="40" spans="1:12" x14ac:dyDescent="0.25">
      <c r="A40" s="25"/>
      <c r="B40" s="26"/>
      <c r="C40" s="27"/>
      <c r="D40" s="28" t="s">
        <v>111</v>
      </c>
      <c r="E40" s="29" t="s">
        <v>112</v>
      </c>
      <c r="F40" s="30" t="s">
        <v>113</v>
      </c>
      <c r="G40" s="31" t="s">
        <v>54</v>
      </c>
      <c r="H40" s="32" t="s">
        <v>20</v>
      </c>
      <c r="I40" s="33" t="s">
        <v>114</v>
      </c>
      <c r="J40" s="34">
        <f>+L40/1.19</f>
        <v>786028.57142857148</v>
      </c>
      <c r="K40" s="34">
        <f>+J40*19/100</f>
        <v>149345.42857142858</v>
      </c>
      <c r="L40" s="34">
        <v>935374</v>
      </c>
    </row>
    <row r="41" spans="1:12" x14ac:dyDescent="0.25">
      <c r="A41" s="25"/>
      <c r="B41" s="26"/>
      <c r="C41" s="27"/>
      <c r="D41" s="28" t="s">
        <v>115</v>
      </c>
      <c r="E41" s="29" t="s">
        <v>116</v>
      </c>
      <c r="F41" s="13" t="s">
        <v>117</v>
      </c>
      <c r="G41" s="14" t="s">
        <v>54</v>
      </c>
      <c r="H41" s="15" t="s">
        <v>20</v>
      </c>
      <c r="I41" s="18" t="s">
        <v>118</v>
      </c>
      <c r="J41" s="19">
        <v>226890</v>
      </c>
      <c r="K41" s="19">
        <f t="shared" ref="K41:K46" si="0">+J41*19/100</f>
        <v>43109.1</v>
      </c>
      <c r="L41" s="19">
        <v>269999</v>
      </c>
    </row>
    <row r="42" spans="1:12" x14ac:dyDescent="0.25">
      <c r="A42" s="25"/>
      <c r="B42" s="26"/>
      <c r="C42" s="27" t="s">
        <v>119</v>
      </c>
      <c r="D42" s="28" t="s">
        <v>120</v>
      </c>
      <c r="E42" s="29" t="s">
        <v>121</v>
      </c>
      <c r="F42" s="13" t="s">
        <v>122</v>
      </c>
      <c r="G42" s="14" t="s">
        <v>54</v>
      </c>
      <c r="H42" s="15" t="s">
        <v>20</v>
      </c>
      <c r="I42" s="18" t="s">
        <v>123</v>
      </c>
      <c r="J42" s="19">
        <v>1666700</v>
      </c>
      <c r="K42" s="19">
        <f t="shared" si="0"/>
        <v>316673</v>
      </c>
      <c r="L42" s="19">
        <v>1983373</v>
      </c>
    </row>
    <row r="43" spans="1:12" x14ac:dyDescent="0.25">
      <c r="A43" s="25"/>
      <c r="B43" s="26"/>
      <c r="C43" s="27"/>
      <c r="D43" s="28"/>
      <c r="E43" s="29" t="s">
        <v>124</v>
      </c>
      <c r="F43" s="13" t="s">
        <v>125</v>
      </c>
      <c r="G43" s="14" t="s">
        <v>54</v>
      </c>
      <c r="H43" s="15" t="s">
        <v>20</v>
      </c>
      <c r="I43" s="18" t="s">
        <v>126</v>
      </c>
      <c r="J43" s="19">
        <v>1785600</v>
      </c>
      <c r="K43" s="19">
        <f t="shared" si="0"/>
        <v>339264</v>
      </c>
      <c r="L43" s="19">
        <v>2124864</v>
      </c>
    </row>
    <row r="44" spans="1:12" x14ac:dyDescent="0.25">
      <c r="A44" s="25"/>
      <c r="B44" s="26"/>
      <c r="C44" s="27"/>
      <c r="D44" s="28" t="s">
        <v>127</v>
      </c>
      <c r="E44" s="29" t="s">
        <v>128</v>
      </c>
      <c r="F44" s="13" t="s">
        <v>129</v>
      </c>
      <c r="G44" s="14" t="s">
        <v>130</v>
      </c>
      <c r="H44" s="15" t="s">
        <v>20</v>
      </c>
      <c r="I44" s="18" t="s">
        <v>131</v>
      </c>
      <c r="J44" s="19">
        <v>671115</v>
      </c>
      <c r="K44" s="19">
        <f t="shared" si="0"/>
        <v>127511.85</v>
      </c>
      <c r="L44" s="19">
        <v>798627</v>
      </c>
    </row>
    <row r="45" spans="1:12" x14ac:dyDescent="0.25">
      <c r="A45" s="25"/>
      <c r="B45" s="26"/>
      <c r="C45" s="27"/>
      <c r="D45" s="28"/>
      <c r="E45" s="29" t="s">
        <v>132</v>
      </c>
      <c r="F45" s="13" t="s">
        <v>133</v>
      </c>
      <c r="G45" s="14" t="s">
        <v>54</v>
      </c>
      <c r="H45" s="15" t="s">
        <v>20</v>
      </c>
      <c r="I45" s="18" t="s">
        <v>134</v>
      </c>
      <c r="J45" s="19">
        <v>653189</v>
      </c>
      <c r="K45" s="19">
        <f t="shared" si="0"/>
        <v>124105.91</v>
      </c>
      <c r="L45" s="19">
        <v>777295</v>
      </c>
    </row>
    <row r="46" spans="1:12" ht="56.45" customHeight="1" x14ac:dyDescent="0.25">
      <c r="A46" s="25"/>
      <c r="B46" s="26"/>
      <c r="C46" s="27"/>
      <c r="D46" s="28" t="s">
        <v>135</v>
      </c>
      <c r="E46" s="29" t="s">
        <v>136</v>
      </c>
      <c r="F46" s="13" t="s">
        <v>137</v>
      </c>
      <c r="G46" s="14" t="s">
        <v>138</v>
      </c>
      <c r="H46" s="15" t="s">
        <v>20</v>
      </c>
      <c r="I46" s="18" t="s">
        <v>139</v>
      </c>
      <c r="J46" s="19">
        <v>637700</v>
      </c>
      <c r="K46" s="19">
        <f t="shared" si="0"/>
        <v>121163</v>
      </c>
      <c r="L46" s="19">
        <v>758863</v>
      </c>
    </row>
    <row r="47" spans="1:12" x14ac:dyDescent="0.25">
      <c r="A47" s="22"/>
      <c r="B47" s="22"/>
      <c r="C47" s="22"/>
      <c r="D47" s="22"/>
      <c r="E47" s="22"/>
      <c r="F47" s="22"/>
      <c r="G47" s="22"/>
      <c r="H47" s="22"/>
      <c r="I47" s="23"/>
      <c r="J47" s="24">
        <f>SUM(J19:J46)</f>
        <v>32510554.571428571</v>
      </c>
      <c r="K47" s="35">
        <f>SUM(K34:K46)</f>
        <v>1221172.2885714285</v>
      </c>
      <c r="L47" s="24">
        <v>33731729</v>
      </c>
    </row>
    <row r="48" spans="1:12" x14ac:dyDescent="0.25">
      <c r="L48" s="21"/>
    </row>
    <row r="51" spans="1:12" ht="18.75" x14ac:dyDescent="0.25">
      <c r="A51" s="1"/>
      <c r="B51" s="2"/>
      <c r="C51" s="2"/>
      <c r="D51" s="2"/>
      <c r="E51" s="2"/>
      <c r="F51" s="2"/>
      <c r="G51" s="3"/>
      <c r="H51" s="3"/>
      <c r="I51" s="4" t="s">
        <v>0</v>
      </c>
      <c r="J51" s="5"/>
      <c r="K51" s="4"/>
      <c r="L51" s="4"/>
    </row>
    <row r="52" spans="1:12" ht="63.75" x14ac:dyDescent="0.25">
      <c r="A52" s="1" t="s">
        <v>1</v>
      </c>
      <c r="B52" s="6" t="s">
        <v>2</v>
      </c>
      <c r="C52" s="6" t="s">
        <v>3</v>
      </c>
      <c r="D52" s="6" t="s">
        <v>4</v>
      </c>
      <c r="E52" s="6" t="s">
        <v>5</v>
      </c>
      <c r="F52" s="6" t="s">
        <v>6</v>
      </c>
      <c r="G52" s="6" t="s">
        <v>7</v>
      </c>
      <c r="H52" s="6" t="s">
        <v>8</v>
      </c>
      <c r="I52" s="7" t="s">
        <v>9</v>
      </c>
      <c r="J52" s="8" t="s">
        <v>10</v>
      </c>
      <c r="K52" s="8" t="s">
        <v>11</v>
      </c>
      <c r="L52" s="8" t="s">
        <v>12</v>
      </c>
    </row>
    <row r="53" spans="1:12" x14ac:dyDescent="0.25">
      <c r="A53" s="36" t="s">
        <v>140</v>
      </c>
      <c r="B53" s="37" t="s">
        <v>141</v>
      </c>
      <c r="C53" s="27" t="s">
        <v>142</v>
      </c>
      <c r="D53" s="27" t="s">
        <v>143</v>
      </c>
      <c r="E53" s="38" t="s">
        <v>144</v>
      </c>
      <c r="F53" s="13" t="s">
        <v>145</v>
      </c>
      <c r="G53" s="14" t="s">
        <v>54</v>
      </c>
      <c r="H53" s="15" t="s">
        <v>20</v>
      </c>
      <c r="I53" s="18" t="s">
        <v>146</v>
      </c>
      <c r="J53" s="19">
        <v>1617000</v>
      </c>
      <c r="K53" s="18">
        <v>0</v>
      </c>
      <c r="L53" s="19">
        <v>1617000</v>
      </c>
    </row>
    <row r="54" spans="1:12" x14ac:dyDescent="0.25">
      <c r="A54" s="36"/>
      <c r="B54" s="37"/>
      <c r="C54" s="27"/>
      <c r="D54" s="27"/>
      <c r="E54" s="38" t="s">
        <v>147</v>
      </c>
      <c r="F54" s="13" t="s">
        <v>148</v>
      </c>
      <c r="G54" s="14" t="s">
        <v>149</v>
      </c>
      <c r="H54" s="15" t="s">
        <v>20</v>
      </c>
      <c r="I54" s="18" t="s">
        <v>150</v>
      </c>
      <c r="J54" s="19">
        <v>1296152</v>
      </c>
      <c r="K54" s="18">
        <v>0</v>
      </c>
      <c r="L54" s="19">
        <v>1296152</v>
      </c>
    </row>
    <row r="55" spans="1:12" x14ac:dyDescent="0.25">
      <c r="A55" s="36"/>
      <c r="B55" s="37"/>
      <c r="C55" s="27"/>
      <c r="D55" s="27"/>
      <c r="E55" s="38" t="s">
        <v>151</v>
      </c>
      <c r="F55" s="13" t="s">
        <v>152</v>
      </c>
      <c r="G55" s="14" t="s">
        <v>25</v>
      </c>
      <c r="H55" s="15" t="s">
        <v>20</v>
      </c>
      <c r="I55" s="18" t="s">
        <v>153</v>
      </c>
      <c r="J55" s="19">
        <v>6170000</v>
      </c>
      <c r="K55" s="18">
        <v>0</v>
      </c>
      <c r="L55" s="19">
        <v>6170000</v>
      </c>
    </row>
    <row r="56" spans="1:12" ht="38.25" x14ac:dyDescent="0.25">
      <c r="A56" s="36"/>
      <c r="B56" s="37"/>
      <c r="C56" s="27"/>
      <c r="D56" s="27"/>
      <c r="E56" s="38" t="s">
        <v>154</v>
      </c>
      <c r="F56" s="13" t="s">
        <v>155</v>
      </c>
      <c r="G56" s="39" t="s">
        <v>156</v>
      </c>
      <c r="H56" s="15" t="s">
        <v>20</v>
      </c>
      <c r="I56" s="18" t="s">
        <v>157</v>
      </c>
      <c r="J56" s="19">
        <v>296590</v>
      </c>
      <c r="K56" s="18">
        <v>0</v>
      </c>
      <c r="L56" s="19">
        <v>296590</v>
      </c>
    </row>
    <row r="57" spans="1:12" ht="25.5" x14ac:dyDescent="0.25">
      <c r="A57" s="36"/>
      <c r="B57" s="37"/>
      <c r="C57" s="27"/>
      <c r="D57" s="27" t="s">
        <v>158</v>
      </c>
      <c r="E57" s="38" t="s">
        <v>159</v>
      </c>
      <c r="F57" s="13" t="s">
        <v>160</v>
      </c>
      <c r="G57" s="39" t="s">
        <v>161</v>
      </c>
      <c r="H57" s="15" t="s">
        <v>20</v>
      </c>
      <c r="I57" s="18" t="s">
        <v>162</v>
      </c>
      <c r="J57" s="19">
        <v>3238950</v>
      </c>
      <c r="K57" s="18">
        <v>0</v>
      </c>
      <c r="L57" s="19">
        <v>3238950</v>
      </c>
    </row>
    <row r="58" spans="1:12" ht="25.5" x14ac:dyDescent="0.25">
      <c r="A58" s="36"/>
      <c r="B58" s="37"/>
      <c r="C58" s="27"/>
      <c r="D58" s="27"/>
      <c r="E58" s="38" t="s">
        <v>163</v>
      </c>
      <c r="F58" s="13" t="s">
        <v>164</v>
      </c>
      <c r="G58" s="39" t="s">
        <v>161</v>
      </c>
      <c r="H58" s="15"/>
      <c r="I58" s="18" t="s">
        <v>165</v>
      </c>
      <c r="J58" s="19">
        <v>5813505</v>
      </c>
      <c r="K58" s="18">
        <v>0</v>
      </c>
      <c r="L58" s="19">
        <v>5813505</v>
      </c>
    </row>
    <row r="59" spans="1:12" x14ac:dyDescent="0.25">
      <c r="A59" s="36"/>
      <c r="B59" s="37"/>
      <c r="C59" s="27"/>
      <c r="D59" s="27"/>
      <c r="E59" s="38" t="s">
        <v>166</v>
      </c>
      <c r="F59" s="13" t="s">
        <v>167</v>
      </c>
      <c r="G59" s="14"/>
      <c r="H59" s="15" t="s">
        <v>34</v>
      </c>
      <c r="I59" s="18"/>
      <c r="J59" s="18"/>
      <c r="K59" s="18"/>
      <c r="L59" s="18"/>
    </row>
    <row r="60" spans="1:12" ht="25.5" x14ac:dyDescent="0.25">
      <c r="A60" s="36"/>
      <c r="B60" s="37"/>
      <c r="C60" s="27"/>
      <c r="D60" s="27"/>
      <c r="E60" s="38" t="s">
        <v>168</v>
      </c>
      <c r="F60" s="13" t="s">
        <v>169</v>
      </c>
      <c r="G60" s="39" t="s">
        <v>170</v>
      </c>
      <c r="H60" s="15" t="s">
        <v>20</v>
      </c>
      <c r="I60" s="18" t="s">
        <v>171</v>
      </c>
      <c r="J60" s="19">
        <v>227000</v>
      </c>
      <c r="K60" s="18">
        <v>0</v>
      </c>
      <c r="L60" s="19">
        <v>227000</v>
      </c>
    </row>
    <row r="61" spans="1:12" ht="25.5" x14ac:dyDescent="0.25">
      <c r="A61" s="36"/>
      <c r="B61" s="37"/>
      <c r="C61" s="27"/>
      <c r="D61" s="40" t="s">
        <v>172</v>
      </c>
      <c r="E61" s="38" t="s">
        <v>173</v>
      </c>
      <c r="F61" s="13" t="s">
        <v>174</v>
      </c>
      <c r="G61" s="39" t="s">
        <v>175</v>
      </c>
      <c r="H61" s="15" t="s">
        <v>20</v>
      </c>
      <c r="I61" s="14" t="s">
        <v>176</v>
      </c>
      <c r="J61" s="19">
        <v>5829120</v>
      </c>
      <c r="K61" s="18">
        <v>0</v>
      </c>
      <c r="L61" s="19">
        <v>5829120</v>
      </c>
    </row>
    <row r="62" spans="1:12" ht="51" x14ac:dyDescent="0.25">
      <c r="A62" s="36"/>
      <c r="B62" s="37"/>
      <c r="C62" s="40" t="s">
        <v>177</v>
      </c>
      <c r="D62" s="40" t="s">
        <v>178</v>
      </c>
      <c r="E62" s="38" t="s">
        <v>179</v>
      </c>
      <c r="F62" s="13" t="s">
        <v>180</v>
      </c>
      <c r="G62" s="14" t="s">
        <v>181</v>
      </c>
      <c r="H62" s="15" t="s">
        <v>20</v>
      </c>
      <c r="I62" s="18" t="s">
        <v>182</v>
      </c>
      <c r="J62" s="19">
        <v>3253223</v>
      </c>
      <c r="K62" s="18">
        <v>0</v>
      </c>
      <c r="L62" s="19">
        <v>3253223</v>
      </c>
    </row>
    <row r="63" spans="1:12" x14ac:dyDescent="0.25">
      <c r="A63" s="41"/>
      <c r="B63" s="41"/>
      <c r="C63" s="41"/>
      <c r="D63" s="41"/>
      <c r="E63" s="41"/>
      <c r="F63" s="41"/>
      <c r="G63" s="41"/>
      <c r="H63" s="41"/>
      <c r="I63" s="23"/>
      <c r="J63" s="24">
        <f>SUM(J53:J62)</f>
        <v>27741540</v>
      </c>
      <c r="K63" s="42">
        <f>SUM(K53:K62)</f>
        <v>0</v>
      </c>
      <c r="L63" s="24">
        <f>SUM(L53:L62)</f>
        <v>27741540</v>
      </c>
    </row>
    <row r="67" spans="1:12" ht="18.75" x14ac:dyDescent="0.25">
      <c r="A67" s="1"/>
      <c r="B67" s="2"/>
      <c r="C67" s="2"/>
      <c r="D67" s="2"/>
      <c r="E67" s="2"/>
      <c r="F67" s="2"/>
      <c r="G67" s="3"/>
      <c r="H67" s="3"/>
      <c r="I67" s="43" t="s">
        <v>0</v>
      </c>
      <c r="J67" s="44"/>
      <c r="K67" s="44"/>
      <c r="L67" s="45"/>
    </row>
    <row r="68" spans="1:12" ht="63.75" x14ac:dyDescent="0.25">
      <c r="A68" s="1" t="s">
        <v>1</v>
      </c>
      <c r="B68" s="6" t="s">
        <v>2</v>
      </c>
      <c r="C68" s="6" t="s">
        <v>3</v>
      </c>
      <c r="D68" s="6" t="s">
        <v>4</v>
      </c>
      <c r="E68" s="6" t="s">
        <v>5</v>
      </c>
      <c r="F68" s="6" t="s">
        <v>6</v>
      </c>
      <c r="G68" s="6" t="s">
        <v>7</v>
      </c>
      <c r="H68" s="6" t="s">
        <v>8</v>
      </c>
      <c r="I68" s="7" t="s">
        <v>9</v>
      </c>
      <c r="J68" s="8" t="s">
        <v>10</v>
      </c>
      <c r="K68" s="8" t="s">
        <v>11</v>
      </c>
      <c r="L68" s="8" t="s">
        <v>12</v>
      </c>
    </row>
    <row r="69" spans="1:12" ht="357" x14ac:dyDescent="0.25">
      <c r="A69" s="46" t="s">
        <v>183</v>
      </c>
      <c r="B69" s="47" t="s">
        <v>184</v>
      </c>
      <c r="C69" s="48" t="s">
        <v>185</v>
      </c>
      <c r="D69" s="48" t="s">
        <v>186</v>
      </c>
      <c r="E69" s="49" t="s">
        <v>187</v>
      </c>
      <c r="F69" s="50" t="s">
        <v>188</v>
      </c>
      <c r="G69" s="51" t="s">
        <v>54</v>
      </c>
      <c r="H69" s="52" t="s">
        <v>20</v>
      </c>
      <c r="I69" s="53" t="s">
        <v>189</v>
      </c>
      <c r="J69" s="54">
        <v>5945381.3500000006</v>
      </c>
      <c r="K69" s="54">
        <f>+J69*19/100</f>
        <v>1129622.4565000001</v>
      </c>
      <c r="L69" s="54">
        <v>7075004</v>
      </c>
    </row>
    <row r="70" spans="1:12" x14ac:dyDescent="0.25">
      <c r="A70" s="41"/>
      <c r="B70" s="41"/>
      <c r="C70" s="41"/>
      <c r="D70" s="41"/>
      <c r="E70" s="41"/>
      <c r="F70" s="41"/>
      <c r="G70" s="41"/>
      <c r="H70" s="41"/>
      <c r="I70" s="55"/>
      <c r="J70" s="24">
        <f>SUM(J69)</f>
        <v>5945381.3500000006</v>
      </c>
      <c r="K70" s="24">
        <f>+K69</f>
        <v>1129622.4565000001</v>
      </c>
      <c r="L70" s="24">
        <f>SUM(L69)</f>
        <v>7075004</v>
      </c>
    </row>
  </sheetData>
  <mergeCells count="26">
    <mergeCell ref="B67:F67"/>
    <mergeCell ref="I67:L67"/>
    <mergeCell ref="D43:D46"/>
    <mergeCell ref="B51:F51"/>
    <mergeCell ref="I51:L51"/>
    <mergeCell ref="A53:A62"/>
    <mergeCell ref="C53:C61"/>
    <mergeCell ref="D53:D56"/>
    <mergeCell ref="D57:D60"/>
    <mergeCell ref="A19:A46"/>
    <mergeCell ref="B19:B46"/>
    <mergeCell ref="C19:C41"/>
    <mergeCell ref="D19:D22"/>
    <mergeCell ref="D23:D26"/>
    <mergeCell ref="D27:D30"/>
    <mergeCell ref="D31:D34"/>
    <mergeCell ref="D35:D38"/>
    <mergeCell ref="D39:D42"/>
    <mergeCell ref="C42:C46"/>
    <mergeCell ref="B3:F3"/>
    <mergeCell ref="I3:L3"/>
    <mergeCell ref="A5:A12"/>
    <mergeCell ref="B5:B12"/>
    <mergeCell ref="C5:C12"/>
    <mergeCell ref="B17:F17"/>
    <mergeCell ref="I17:L17"/>
  </mergeCells>
  <conditionalFormatting sqref="I3:I4">
    <cfRule type="duplicateValues" dxfId="3" priority="4"/>
  </conditionalFormatting>
  <conditionalFormatting sqref="I17:I18">
    <cfRule type="duplicateValues" dxfId="2" priority="3"/>
  </conditionalFormatting>
  <conditionalFormatting sqref="I51:I52">
    <cfRule type="duplicateValues" dxfId="1" priority="2"/>
  </conditionalFormatting>
  <conditionalFormatting sqref="I67:I6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2023-12-28T02:23:04Z</dcterms:created>
  <dcterms:modified xsi:type="dcterms:W3CDTF">2023-12-28T02:23:20Z</dcterms:modified>
</cp:coreProperties>
</file>