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187156\Desktop\INTERVENTORIA SUBESTACIONES ELECTRICAS\"/>
    </mc:Choice>
  </mc:AlternateContent>
  <xr:revisionPtr revIDLastSave="0" documentId="13_ncr:1_{42280A64-EAE5-4809-BFFB-DEA72902D056}" xr6:coauthVersionLast="47" xr6:coauthVersionMax="47" xr10:uidLastSave="{00000000-0000-0000-0000-000000000000}"/>
  <bookViews>
    <workbookView xWindow="-120" yWindow="-120" windowWidth="29040" windowHeight="17640" xr2:uid="{925ECD8C-E2D1-4D97-9CAF-6555C633FE3E}"/>
  </bookViews>
  <sheets>
    <sheet name=" PRESUPUESTO OFICIAL" sheetId="1" r:id="rId1"/>
    <sheet name="PROPUESTA ECONÓ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1" l="1"/>
  <c r="I35" i="1"/>
  <c r="I31" i="1"/>
  <c r="I16" i="1"/>
  <c r="I27" i="1"/>
  <c r="I20" i="1" l="1"/>
  <c r="I13" i="1"/>
  <c r="I14" i="1"/>
  <c r="I15" i="1"/>
  <c r="I12" i="1"/>
  <c r="I34" i="1"/>
  <c r="I30" i="1"/>
  <c r="I26" i="1"/>
  <c r="I24" i="1"/>
  <c r="I23" i="1"/>
  <c r="I22" i="1"/>
  <c r="I21" i="1"/>
  <c r="I38" i="1" l="1"/>
  <c r="I39" i="1" s="1"/>
</calcChain>
</file>

<file path=xl/sharedStrings.xml><?xml version="1.0" encoding="utf-8"?>
<sst xmlns="http://schemas.openxmlformats.org/spreadsheetml/2006/main" count="148" uniqueCount="62">
  <si>
    <t>CONCURSO DE MERITOS No:</t>
  </si>
  <si>
    <t xml:space="preserve">FECHA: </t>
  </si>
  <si>
    <t>PRESUPUESTO OFICIAL</t>
  </si>
  <si>
    <t>PROPONENTE:</t>
  </si>
  <si>
    <t xml:space="preserve"> PRESUPUESTO OFICIAL </t>
  </si>
  <si>
    <t>CAPITULO 1 ETAPA DE APROPIACIÓN</t>
  </si>
  <si>
    <t xml:space="preserve">Nº </t>
  </si>
  <si>
    <t>DESCRIPCION</t>
  </si>
  <si>
    <t>CANT</t>
  </si>
  <si>
    <t>DURACIÓN MESES</t>
  </si>
  <si>
    <t>% DEDICACIÓN</t>
  </si>
  <si>
    <t>F.M</t>
  </si>
  <si>
    <t>SALARIO</t>
  </si>
  <si>
    <t>TOTAL COSTOS</t>
  </si>
  <si>
    <t>1.1</t>
  </si>
  <si>
    <t>1.2</t>
  </si>
  <si>
    <t>1.3</t>
  </si>
  <si>
    <t>1.4</t>
  </si>
  <si>
    <t>SUBTOTAL COSTOS ETAPA APROPIACIÓN</t>
  </si>
  <si>
    <t>CAPITULO 2 ETAPA CONSTRUCCIÓN</t>
  </si>
  <si>
    <t>PERSONAL BASE DE INTERVENTORIA</t>
  </si>
  <si>
    <t>2.1</t>
  </si>
  <si>
    <t>DIRECTOR DE INTERVENTORIA</t>
  </si>
  <si>
    <t>2.2</t>
  </si>
  <si>
    <t>RESIDENTE DE INTERVENTORIA</t>
  </si>
  <si>
    <t>2.3</t>
  </si>
  <si>
    <t xml:space="preserve">RESIDENTE SST </t>
  </si>
  <si>
    <t>2.4</t>
  </si>
  <si>
    <t>RESIDENTE CIVIL (ARQUITECTO O INGENIERO CIVIL)</t>
  </si>
  <si>
    <t>2.5</t>
  </si>
  <si>
    <t>INGENIERO ESPECIALISTA</t>
  </si>
  <si>
    <t>PERSONAL TECNICO</t>
  </si>
  <si>
    <t>2.6</t>
  </si>
  <si>
    <t>INSPECTOR INTERVENTORÍA</t>
  </si>
  <si>
    <t>SUBTOTAL COSTOS ETAPA CONSTRUCCIÓN</t>
  </si>
  <si>
    <t>COSTOS INDIRECTOS</t>
  </si>
  <si>
    <t>UND.</t>
  </si>
  <si>
    <t>VALOR</t>
  </si>
  <si>
    <t>3.1</t>
  </si>
  <si>
    <t>COMUNICACIONES, SISTEMAS, EDICION DE INFORMES, PAPELERIA, PLANOS, MEDIO MAGNETICO, DOCUMENTOS Y COPIAS</t>
  </si>
  <si>
    <t>MES</t>
  </si>
  <si>
    <t>SUBTOTAL COSTOS INDIRECTOS</t>
  </si>
  <si>
    <t xml:space="preserve">  GASTOS REEMBOLSABLES</t>
  </si>
  <si>
    <t>BOLSA DE MONTO AGOTABLE</t>
  </si>
  <si>
    <t>4.1</t>
  </si>
  <si>
    <t>SEGÚN COMPROBANTES</t>
  </si>
  <si>
    <t>BMA</t>
  </si>
  <si>
    <t>SUBTOTAL GASTOS REEMBOLSABLES</t>
  </si>
  <si>
    <t>IVA SOBRE TOTAL 19%</t>
  </si>
  <si>
    <t>TOTAL  INTERVENTORIA</t>
  </si>
  <si>
    <r>
      <rPr>
        <b/>
        <sz val="15"/>
        <color theme="1"/>
        <rFont val="Arial"/>
        <family val="2"/>
      </rPr>
      <t>% Dedicación :</t>
    </r>
    <r>
      <rPr>
        <sz val="15"/>
        <color theme="1"/>
        <rFont val="Arial"/>
        <family val="2"/>
      </rPr>
      <t xml:space="preserve"> Porcentaje promedio de dedicación de cada uno de los profesionales que se propone para la ejecución del contrato de interventoría. El porcentaje máximo de 100% esta asignado a la persona que se dedicará de tiempo completo. </t>
    </r>
  </si>
  <si>
    <r>
      <rPr>
        <b/>
        <sz val="15"/>
        <color theme="1"/>
        <rFont val="Arial"/>
        <family val="2"/>
      </rPr>
      <t>Salario :</t>
    </r>
    <r>
      <rPr>
        <sz val="15"/>
        <color theme="1"/>
        <rFont val="Arial"/>
        <family val="2"/>
      </rPr>
      <t xml:space="preserve"> Pago mensual de los profesionales de la interventoría. El contratista se obliga a pagar el salario presentado en la oferta, durante el tiempo de ejecución del contrato de interventoría.</t>
    </r>
  </si>
  <si>
    <r>
      <rPr>
        <b/>
        <sz val="15"/>
        <rFont val="Arial"/>
        <family val="2"/>
      </rPr>
      <t xml:space="preserve">Factor multiplicador: </t>
    </r>
    <r>
      <rPr>
        <sz val="15"/>
        <rFont val="Arial"/>
        <family val="2"/>
      </rPr>
      <t xml:space="preserve">Comprende las prestaciones sociales, horas extras, honorarios , demás gastos/costos indirectos y/o adicionales. </t>
    </r>
  </si>
  <si>
    <r>
      <rPr>
        <b/>
        <sz val="15"/>
        <color theme="1"/>
        <rFont val="Arial"/>
        <family val="2"/>
      </rPr>
      <t>Nota:</t>
    </r>
    <r>
      <rPr>
        <sz val="15"/>
        <color theme="1"/>
        <rFont val="Arial"/>
        <family val="2"/>
      </rPr>
      <t xml:space="preserve"> El Personal con dedicacion 100 %  debe residir en el lugar de ejecución de la obra, so pena de incurrir en falta grave a sus obligaciones, con la consecuente aplicación de las sanciones establecidas contractualmente.</t>
    </r>
  </si>
  <si>
    <t>PROPUESTA ECONÓMICA</t>
  </si>
  <si>
    <t>UNIDAD</t>
  </si>
  <si>
    <t xml:space="preserve">APROPIACION DE ESTUDIOS Y DISEÑOS </t>
  </si>
  <si>
    <t>GBL</t>
  </si>
  <si>
    <t xml:space="preserve"> PERSONAL BASE DE INTERVENTORIA</t>
  </si>
  <si>
    <t>REALIZAR LA INTERVENTORIA INTEGRAL A LA CONSTRUCCIÓN, SUMINISTRO E INSTALACIÓN DE LA SUBESTACIÓN DE ENERGIA; Y SUMINISTRO E INSTALACIÓN DE LUCES PAPI DEL AEROPUERTO ALFONSO LOPEZ DE VALLEDUPAR (VF)</t>
  </si>
  <si>
    <t xml:space="preserve"> COSTOS INTERVENTORÍA</t>
  </si>
  <si>
    <t>VIATICOS(INCLUYE TRANSPORTE, ALIMENTACION Y HOSPEDAJE)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</si>
</sst>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444444"/>
      <name val="Abadi"/>
      <family val="2"/>
    </font>
    <font>
      <b/>
      <sz val="11"/>
      <color theme="1"/>
      <name val="Abadi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Arial"/>
      <family val="2"/>
    </font>
    <font>
      <sz val="15"/>
      <color theme="1"/>
      <name val="Arial"/>
      <family val="2"/>
    </font>
    <font>
      <b/>
      <sz val="15"/>
      <color theme="1"/>
      <name val="Arial"/>
      <family val="2"/>
    </font>
    <font>
      <sz val="15"/>
      <name val="Arial"/>
      <family val="2"/>
    </font>
    <font>
      <b/>
      <sz val="15"/>
      <name val="Arial"/>
      <family val="2"/>
    </font>
    <font>
      <sz val="14"/>
      <color rgb="FFFF000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b/>
      <sz val="12"/>
      <color rgb="FF44444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93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2" fontId="2" fillId="2" borderId="0" xfId="2" applyNumberFormat="1" applyFont="1" applyFill="1"/>
    <xf numFmtId="0" fontId="9" fillId="6" borderId="13" xfId="4" applyFont="1" applyFill="1" applyBorder="1" applyAlignment="1">
      <alignment horizontal="center" vertical="center" wrapText="1"/>
    </xf>
    <xf numFmtId="0" fontId="9" fillId="6" borderId="14" xfId="4" applyFont="1" applyFill="1" applyBorder="1" applyAlignment="1">
      <alignment horizontal="left" vertical="center"/>
    </xf>
    <xf numFmtId="0" fontId="10" fillId="6" borderId="15" xfId="0" applyFont="1" applyFill="1" applyBorder="1" applyAlignment="1">
      <alignment horizontal="center" vertical="center" wrapText="1"/>
    </xf>
    <xf numFmtId="2" fontId="10" fillId="6" borderId="15" xfId="5" applyNumberFormat="1" applyFont="1" applyFill="1" applyBorder="1" applyAlignment="1">
      <alignment horizontal="center" vertical="center" wrapText="1"/>
    </xf>
    <xf numFmtId="9" fontId="10" fillId="6" borderId="15" xfId="6" applyNumberFormat="1" applyFont="1" applyFill="1" applyBorder="1" applyAlignment="1">
      <alignment horizontal="center" vertical="center" wrapText="1"/>
    </xf>
    <xf numFmtId="165" fontId="11" fillId="6" borderId="15" xfId="7" applyFont="1" applyFill="1" applyBorder="1" applyAlignment="1">
      <alignment vertical="center" wrapText="1"/>
    </xf>
    <xf numFmtId="2" fontId="10" fillId="6" borderId="15" xfId="6" applyNumberFormat="1" applyFont="1" applyFill="1" applyBorder="1" applyAlignment="1">
      <alignment horizontal="center" vertical="center" wrapText="1"/>
    </xf>
    <xf numFmtId="165" fontId="10" fillId="6" borderId="16" xfId="7" applyFont="1" applyFill="1" applyBorder="1" applyAlignment="1">
      <alignment vertical="center" wrapText="1"/>
    </xf>
    <xf numFmtId="0" fontId="2" fillId="2" borderId="0" xfId="4" applyFont="1" applyFill="1"/>
    <xf numFmtId="0" fontId="9" fillId="2" borderId="17" xfId="4" applyFont="1" applyFill="1" applyBorder="1" applyAlignment="1">
      <alignment horizontal="center" vertical="center" wrapText="1"/>
    </xf>
    <xf numFmtId="0" fontId="9" fillId="2" borderId="18" xfId="4" applyFont="1" applyFill="1" applyBorder="1" applyAlignment="1">
      <alignment horizontal="justify" vertical="center" wrapText="1"/>
    </xf>
    <xf numFmtId="0" fontId="9" fillId="2" borderId="19" xfId="4" applyFont="1" applyFill="1" applyBorder="1" applyAlignment="1">
      <alignment horizontal="center" vertical="center" wrapText="1"/>
    </xf>
    <xf numFmtId="10" fontId="9" fillId="2" borderId="19" xfId="4" applyNumberFormat="1" applyFont="1" applyFill="1" applyBorder="1" applyAlignment="1">
      <alignment horizontal="center" vertical="center" wrapText="1"/>
    </xf>
    <xf numFmtId="10" fontId="9" fillId="0" borderId="19" xfId="4" applyNumberFormat="1" applyFont="1" applyBorder="1" applyAlignment="1">
      <alignment horizontal="center" vertical="center" wrapText="1"/>
    </xf>
    <xf numFmtId="165" fontId="9" fillId="2" borderId="20" xfId="4" applyNumberFormat="1" applyFont="1" applyFill="1" applyBorder="1" applyAlignment="1">
      <alignment horizontal="center" vertical="center" wrapText="1"/>
    </xf>
    <xf numFmtId="165" fontId="9" fillId="2" borderId="21" xfId="4" applyNumberFormat="1" applyFont="1" applyFill="1" applyBorder="1" applyAlignment="1">
      <alignment horizontal="center" vertical="center" wrapText="1"/>
    </xf>
    <xf numFmtId="0" fontId="10" fillId="0" borderId="4" xfId="4" applyFont="1" applyBorder="1" applyAlignment="1">
      <alignment horizontal="center" vertical="center" wrapText="1"/>
    </xf>
    <xf numFmtId="0" fontId="10" fillId="0" borderId="5" xfId="4" applyFont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1" fontId="10" fillId="0" borderId="5" xfId="5" applyNumberFormat="1" applyFont="1" applyFill="1" applyBorder="1" applyAlignment="1">
      <alignment horizontal="center" vertical="center" wrapText="1"/>
    </xf>
    <xf numFmtId="9" fontId="10" fillId="0" borderId="5" xfId="6" applyNumberFormat="1" applyFont="1" applyFill="1" applyBorder="1" applyAlignment="1">
      <alignment horizontal="center" vertical="center" wrapText="1"/>
    </xf>
    <xf numFmtId="2" fontId="10" fillId="2" borderId="5" xfId="6" applyNumberFormat="1" applyFont="1" applyFill="1" applyBorder="1" applyAlignment="1">
      <alignment horizontal="center" vertical="center" wrapText="1"/>
    </xf>
    <xf numFmtId="166" fontId="10" fillId="2" borderId="5" xfId="7" applyNumberFormat="1" applyFont="1" applyFill="1" applyBorder="1" applyAlignment="1">
      <alignment horizontal="center" vertical="center" wrapText="1"/>
    </xf>
    <xf numFmtId="166" fontId="10" fillId="0" borderId="6" xfId="7" applyNumberFormat="1" applyFont="1" applyFill="1" applyBorder="1" applyAlignment="1">
      <alignment vertical="center" wrapText="1"/>
    </xf>
    <xf numFmtId="166" fontId="9" fillId="7" borderId="6" xfId="8" applyNumberFormat="1" applyFont="1" applyFill="1" applyBorder="1" applyAlignment="1">
      <alignment vertical="center" wrapText="1"/>
    </xf>
    <xf numFmtId="0" fontId="9" fillId="6" borderId="14" xfId="4" applyFont="1" applyFill="1" applyBorder="1" applyAlignment="1">
      <alignment horizontal="left" vertical="center" wrapText="1"/>
    </xf>
    <xf numFmtId="0" fontId="10" fillId="6" borderId="14" xfId="4" applyFont="1" applyFill="1" applyBorder="1" applyAlignment="1">
      <alignment horizontal="center" vertical="center" wrapText="1"/>
    </xf>
    <xf numFmtId="2" fontId="10" fillId="6" borderId="14" xfId="5" applyNumberFormat="1" applyFont="1" applyFill="1" applyBorder="1" applyAlignment="1">
      <alignment horizontal="center" vertical="center" wrapText="1"/>
    </xf>
    <xf numFmtId="9" fontId="10" fillId="6" borderId="14" xfId="6" applyNumberFormat="1" applyFont="1" applyFill="1" applyBorder="1" applyAlignment="1">
      <alignment horizontal="center" vertical="center" wrapText="1"/>
    </xf>
    <xf numFmtId="165" fontId="11" fillId="6" borderId="14" xfId="8" applyFont="1" applyFill="1" applyBorder="1" applyAlignment="1">
      <alignment vertical="center" wrapText="1"/>
    </xf>
    <xf numFmtId="165" fontId="10" fillId="6" borderId="22" xfId="8" applyFont="1" applyFill="1" applyBorder="1" applyAlignment="1">
      <alignment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vertical="center"/>
    </xf>
    <xf numFmtId="0" fontId="10" fillId="6" borderId="24" xfId="0" applyFont="1" applyFill="1" applyBorder="1" applyAlignment="1">
      <alignment horizontal="center" vertical="center" wrapText="1"/>
    </xf>
    <xf numFmtId="2" fontId="10" fillId="6" borderId="24" xfId="5" applyNumberFormat="1" applyFont="1" applyFill="1" applyBorder="1" applyAlignment="1">
      <alignment horizontal="center" vertical="center" wrapText="1"/>
    </xf>
    <xf numFmtId="9" fontId="10" fillId="6" borderId="24" xfId="6" applyNumberFormat="1" applyFont="1" applyFill="1" applyBorder="1" applyAlignment="1">
      <alignment horizontal="center" vertical="center" wrapText="1"/>
    </xf>
    <xf numFmtId="165" fontId="11" fillId="6" borderId="24" xfId="7" applyFont="1" applyFill="1" applyBorder="1" applyAlignment="1">
      <alignment vertical="center" wrapText="1"/>
    </xf>
    <xf numFmtId="2" fontId="10" fillId="6" borderId="24" xfId="6" applyNumberFormat="1" applyFont="1" applyFill="1" applyBorder="1" applyAlignment="1">
      <alignment horizontal="center" vertical="center" wrapText="1"/>
    </xf>
    <xf numFmtId="165" fontId="10" fillId="6" borderId="25" xfId="7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166" fontId="10" fillId="2" borderId="5" xfId="0" quotePrefix="1" applyNumberFormat="1" applyFont="1" applyFill="1" applyBorder="1" applyAlignment="1">
      <alignment horizontal="left" vertical="center" wrapText="1"/>
    </xf>
    <xf numFmtId="0" fontId="2" fillId="0" borderId="0" xfId="0" applyFont="1"/>
    <xf numFmtId="0" fontId="10" fillId="6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vertical="center"/>
    </xf>
    <xf numFmtId="0" fontId="10" fillId="6" borderId="11" xfId="0" applyFont="1" applyFill="1" applyBorder="1" applyAlignment="1">
      <alignment horizontal="center" vertical="center" wrapText="1"/>
    </xf>
    <xf numFmtId="2" fontId="10" fillId="6" borderId="11" xfId="5" applyNumberFormat="1" applyFont="1" applyFill="1" applyBorder="1" applyAlignment="1">
      <alignment horizontal="center" vertical="center" wrapText="1"/>
    </xf>
    <xf numFmtId="9" fontId="10" fillId="6" borderId="11" xfId="6" applyNumberFormat="1" applyFont="1" applyFill="1" applyBorder="1" applyAlignment="1">
      <alignment horizontal="center" vertical="center" wrapText="1"/>
    </xf>
    <xf numFmtId="165" fontId="11" fillId="6" borderId="11" xfId="7" applyFont="1" applyFill="1" applyBorder="1" applyAlignment="1">
      <alignment vertical="center" wrapText="1"/>
    </xf>
    <xf numFmtId="166" fontId="10" fillId="6" borderId="11" xfId="6" applyNumberFormat="1" applyFont="1" applyFill="1" applyBorder="1" applyAlignment="1">
      <alignment horizontal="center" vertical="center" wrapText="1"/>
    </xf>
    <xf numFmtId="166" fontId="10" fillId="6" borderId="12" xfId="7" applyNumberFormat="1" applyFont="1" applyFill="1" applyBorder="1" applyAlignment="1">
      <alignment vertical="center" wrapText="1"/>
    </xf>
    <xf numFmtId="0" fontId="13" fillId="2" borderId="0" xfId="0" applyFont="1" applyFill="1" applyAlignment="1">
      <alignment vertical="center"/>
    </xf>
    <xf numFmtId="166" fontId="9" fillId="7" borderId="28" xfId="7" applyNumberFormat="1" applyFont="1" applyFill="1" applyBorder="1" applyAlignment="1">
      <alignment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5" xfId="4" applyFont="1" applyFill="1" applyBorder="1" applyAlignment="1">
      <alignment horizontal="left" vertical="center" wrapText="1"/>
    </xf>
    <xf numFmtId="0" fontId="10" fillId="6" borderId="8" xfId="0" applyFont="1" applyFill="1" applyBorder="1" applyAlignment="1">
      <alignment horizontal="center" vertical="center" wrapText="1"/>
    </xf>
    <xf numFmtId="2" fontId="10" fillId="6" borderId="8" xfId="5" applyNumberFormat="1" applyFont="1" applyFill="1" applyBorder="1" applyAlignment="1">
      <alignment horizontal="center" vertical="center" wrapText="1"/>
    </xf>
    <xf numFmtId="9" fontId="10" fillId="6" borderId="8" xfId="6" applyNumberFormat="1" applyFont="1" applyFill="1" applyBorder="1" applyAlignment="1">
      <alignment horizontal="center" vertical="center" wrapText="1"/>
    </xf>
    <xf numFmtId="165" fontId="11" fillId="6" borderId="8" xfId="7" applyFont="1" applyFill="1" applyBorder="1" applyAlignment="1">
      <alignment vertical="center" wrapText="1"/>
    </xf>
    <xf numFmtId="2" fontId="10" fillId="6" borderId="8" xfId="6" applyNumberFormat="1" applyFont="1" applyFill="1" applyBorder="1" applyAlignment="1">
      <alignment horizontal="center" vertical="center" wrapText="1"/>
    </xf>
    <xf numFmtId="165" fontId="10" fillId="6" borderId="30" xfId="7" applyFont="1" applyFill="1" applyBorder="1" applyAlignment="1">
      <alignment vertical="center" wrapText="1"/>
    </xf>
    <xf numFmtId="0" fontId="2" fillId="0" borderId="0" xfId="4" applyFont="1"/>
    <xf numFmtId="0" fontId="9" fillId="2" borderId="4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justify" vertical="center" wrapText="1"/>
    </xf>
    <xf numFmtId="0" fontId="9" fillId="2" borderId="7" xfId="4" applyFont="1" applyFill="1" applyBorder="1" applyAlignment="1">
      <alignment horizontal="center" vertical="center" wrapText="1"/>
    </xf>
    <xf numFmtId="165" fontId="9" fillId="2" borderId="6" xfId="4" applyNumberFormat="1" applyFont="1" applyFill="1" applyBorder="1" applyAlignment="1">
      <alignment horizontal="center" vertical="center" wrapText="1"/>
    </xf>
    <xf numFmtId="2" fontId="10" fillId="0" borderId="26" xfId="4" applyNumberFormat="1" applyFont="1" applyBorder="1" applyAlignment="1">
      <alignment horizontal="center" vertical="center" wrapText="1"/>
    </xf>
    <xf numFmtId="0" fontId="10" fillId="2" borderId="31" xfId="4" applyFont="1" applyFill="1" applyBorder="1" applyAlignment="1">
      <alignment horizontal="justify" vertical="center" wrapText="1"/>
    </xf>
    <xf numFmtId="0" fontId="10" fillId="2" borderId="32" xfId="4" applyFont="1" applyFill="1" applyBorder="1" applyAlignment="1">
      <alignment horizontal="center" vertical="center" wrapText="1"/>
    </xf>
    <xf numFmtId="166" fontId="10" fillId="0" borderId="28" xfId="8" applyNumberFormat="1" applyFont="1" applyFill="1" applyBorder="1" applyAlignment="1">
      <alignment horizontal="right" vertical="center" wrapText="1"/>
    </xf>
    <xf numFmtId="165" fontId="9" fillId="7" borderId="28" xfId="7" applyFont="1" applyFill="1" applyBorder="1" applyAlignment="1">
      <alignment vertical="center" wrapText="1"/>
    </xf>
    <xf numFmtId="0" fontId="9" fillId="6" borderId="29" xfId="4" applyFont="1" applyFill="1" applyBorder="1" applyAlignment="1">
      <alignment horizontal="center" vertical="center" wrapText="1"/>
    </xf>
    <xf numFmtId="0" fontId="9" fillId="6" borderId="7" xfId="4" applyFont="1" applyFill="1" applyBorder="1" applyAlignment="1">
      <alignment horizontal="left" vertical="center" wrapText="1"/>
    </xf>
    <xf numFmtId="0" fontId="10" fillId="6" borderId="8" xfId="4" applyFont="1" applyFill="1" applyBorder="1" applyAlignment="1">
      <alignment horizontal="center" vertical="center" wrapText="1"/>
    </xf>
    <xf numFmtId="165" fontId="11" fillId="6" borderId="8" xfId="8" applyFont="1" applyFill="1" applyBorder="1" applyAlignment="1">
      <alignment vertical="center" wrapText="1"/>
    </xf>
    <xf numFmtId="165" fontId="10" fillId="6" borderId="30" xfId="8" applyFont="1" applyFill="1" applyBorder="1" applyAlignment="1">
      <alignment vertical="center" wrapText="1"/>
    </xf>
    <xf numFmtId="0" fontId="10" fillId="2" borderId="9" xfId="4" applyFont="1" applyFill="1" applyBorder="1" applyAlignment="1">
      <alignment horizontal="justify" vertical="center" wrapText="1"/>
    </xf>
    <xf numFmtId="0" fontId="10" fillId="0" borderId="7" xfId="4" applyFont="1" applyBorder="1" applyAlignment="1">
      <alignment horizontal="center" vertical="center" wrapText="1"/>
    </xf>
    <xf numFmtId="166" fontId="10" fillId="0" borderId="6" xfId="8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166" fontId="9" fillId="7" borderId="35" xfId="7" applyNumberFormat="1" applyFont="1" applyFill="1" applyBorder="1" applyAlignment="1">
      <alignment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66" fontId="9" fillId="0" borderId="37" xfId="7" applyNumberFormat="1" applyFont="1" applyBorder="1" applyAlignment="1">
      <alignment vertical="center" wrapText="1"/>
    </xf>
    <xf numFmtId="166" fontId="9" fillId="8" borderId="3" xfId="7" applyNumberFormat="1" applyFont="1" applyFill="1" applyBorder="1" applyAlignment="1">
      <alignment horizontal="center" vertical="center"/>
    </xf>
    <xf numFmtId="166" fontId="9" fillId="9" borderId="6" xfId="7" applyNumberFormat="1" applyFont="1" applyFill="1" applyBorder="1" applyAlignment="1">
      <alignment horizontal="center" vertical="center"/>
    </xf>
    <xf numFmtId="166" fontId="13" fillId="10" borderId="6" xfId="1" applyNumberFormat="1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165" fontId="9" fillId="0" borderId="38" xfId="7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2" applyNumberFormat="1" applyFont="1"/>
    <xf numFmtId="10" fontId="9" fillId="0" borderId="20" xfId="4" applyNumberFormat="1" applyFont="1" applyBorder="1" applyAlignment="1">
      <alignment horizontal="center" vertical="center" wrapText="1"/>
    </xf>
    <xf numFmtId="165" fontId="10" fillId="0" borderId="6" xfId="8" applyFont="1" applyFill="1" applyBorder="1" applyAlignment="1">
      <alignment vertical="center" wrapText="1"/>
    </xf>
    <xf numFmtId="165" fontId="9" fillId="7" borderId="6" xfId="8" applyFont="1" applyFill="1" applyBorder="1" applyAlignment="1">
      <alignment vertical="center" wrapText="1"/>
    </xf>
    <xf numFmtId="0" fontId="18" fillId="6" borderId="0" xfId="4" applyFont="1" applyFill="1"/>
    <xf numFmtId="0" fontId="2" fillId="6" borderId="0" xfId="4" applyFont="1" applyFill="1"/>
    <xf numFmtId="44" fontId="19" fillId="2" borderId="0" xfId="0" applyNumberFormat="1" applyFont="1" applyFill="1"/>
    <xf numFmtId="165" fontId="10" fillId="2" borderId="5" xfId="7" applyFont="1" applyFill="1" applyBorder="1" applyAlignment="1">
      <alignment horizontal="center" vertical="center" wrapText="1"/>
    </xf>
    <xf numFmtId="165" fontId="10" fillId="0" borderId="6" xfId="7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165" fontId="10" fillId="0" borderId="28" xfId="8" applyFont="1" applyFill="1" applyBorder="1" applyAlignment="1">
      <alignment horizontal="right" vertical="center" wrapText="1"/>
    </xf>
    <xf numFmtId="165" fontId="10" fillId="0" borderId="6" xfId="8" applyFont="1" applyFill="1" applyBorder="1" applyAlignment="1">
      <alignment horizontal="right" vertical="center" wrapText="1"/>
    </xf>
    <xf numFmtId="0" fontId="2" fillId="3" borderId="0" xfId="4" applyFont="1" applyFill="1"/>
    <xf numFmtId="165" fontId="9" fillId="7" borderId="35" xfId="7" applyFont="1" applyFill="1" applyBorder="1" applyAlignment="1">
      <alignment vertical="center" wrapText="1"/>
    </xf>
    <xf numFmtId="0" fontId="13" fillId="0" borderId="0" xfId="0" applyFont="1"/>
    <xf numFmtId="165" fontId="9" fillId="0" borderId="37" xfId="7" applyFont="1" applyBorder="1" applyAlignment="1">
      <alignment vertical="center" wrapText="1"/>
    </xf>
    <xf numFmtId="165" fontId="9" fillId="8" borderId="3" xfId="7" applyFont="1" applyFill="1" applyBorder="1" applyAlignment="1">
      <alignment horizontal="center" vertical="center"/>
    </xf>
    <xf numFmtId="165" fontId="9" fillId="9" borderId="6" xfId="7" applyFont="1" applyFill="1" applyBorder="1" applyAlignment="1">
      <alignment horizontal="center" vertical="center"/>
    </xf>
    <xf numFmtId="165" fontId="20" fillId="10" borderId="6" xfId="1" applyNumberFormat="1" applyFont="1" applyFill="1" applyBorder="1" applyAlignment="1">
      <alignment horizontal="center" vertical="center"/>
    </xf>
    <xf numFmtId="165" fontId="2" fillId="0" borderId="0" xfId="7" applyFont="1"/>
    <xf numFmtId="0" fontId="8" fillId="6" borderId="24" xfId="0" applyFont="1" applyFill="1" applyBorder="1" applyAlignment="1">
      <alignment vertical="center"/>
    </xf>
    <xf numFmtId="0" fontId="14" fillId="0" borderId="36" xfId="0" quotePrefix="1" applyFont="1" applyBorder="1" applyAlignment="1">
      <alignment horizontal="justify" vertical="center" wrapText="1"/>
    </xf>
    <xf numFmtId="0" fontId="14" fillId="0" borderId="0" xfId="0" quotePrefix="1" applyFont="1" applyAlignment="1">
      <alignment horizontal="justify" vertical="center" wrapText="1"/>
    </xf>
    <xf numFmtId="0" fontId="14" fillId="0" borderId="38" xfId="0" quotePrefix="1" applyFont="1" applyBorder="1" applyAlignment="1">
      <alignment horizontal="justify" vertical="center" wrapText="1"/>
    </xf>
    <xf numFmtId="0" fontId="16" fillId="2" borderId="36" xfId="0" quotePrefix="1" applyFont="1" applyFill="1" applyBorder="1" applyAlignment="1">
      <alignment horizontal="justify" vertical="center" wrapText="1"/>
    </xf>
    <xf numFmtId="0" fontId="16" fillId="2" borderId="0" xfId="0" quotePrefix="1" applyFont="1" applyFill="1" applyAlignment="1">
      <alignment horizontal="justify" vertical="center" wrapText="1"/>
    </xf>
    <xf numFmtId="0" fontId="16" fillId="2" borderId="38" xfId="0" quotePrefix="1" applyFont="1" applyFill="1" applyBorder="1" applyAlignment="1">
      <alignment horizontal="justify" vertical="center" wrapText="1"/>
    </xf>
    <xf numFmtId="0" fontId="14" fillId="0" borderId="39" xfId="4" quotePrefix="1" applyFont="1" applyBorder="1" applyAlignment="1">
      <alignment horizontal="justify" vertical="center" wrapText="1"/>
    </xf>
    <xf numFmtId="0" fontId="14" fillId="0" borderId="14" xfId="4" quotePrefix="1" applyFont="1" applyBorder="1" applyAlignment="1">
      <alignment horizontal="justify" vertical="center" wrapText="1"/>
    </xf>
    <xf numFmtId="0" fontId="14" fillId="0" borderId="22" xfId="4" quotePrefix="1" applyFont="1" applyBorder="1" applyAlignment="1">
      <alignment horizontal="justify" vertical="center" wrapText="1"/>
    </xf>
    <xf numFmtId="2" fontId="10" fillId="0" borderId="5" xfId="5" applyNumberFormat="1" applyFont="1" applyFill="1" applyBorder="1" applyAlignment="1">
      <alignment horizontal="center" vertical="center" wrapText="1"/>
    </xf>
    <xf numFmtId="166" fontId="11" fillId="2" borderId="32" xfId="8" applyNumberFormat="1" applyFont="1" applyFill="1" applyBorder="1" applyAlignment="1">
      <alignment horizontal="center" vertical="center" wrapText="1"/>
    </xf>
    <xf numFmtId="166" fontId="11" fillId="2" borderId="31" xfId="8" applyNumberFormat="1" applyFont="1" applyFill="1" applyBorder="1" applyAlignment="1">
      <alignment horizontal="center" vertical="center" wrapText="1"/>
    </xf>
    <xf numFmtId="0" fontId="9" fillId="7" borderId="33" xfId="0" applyFont="1" applyFill="1" applyBorder="1" applyAlignment="1">
      <alignment horizontal="left" vertical="center" wrapText="1"/>
    </xf>
    <xf numFmtId="0" fontId="9" fillId="7" borderId="34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4" fontId="9" fillId="9" borderId="4" xfId="0" applyNumberFormat="1" applyFont="1" applyFill="1" applyBorder="1" applyAlignment="1">
      <alignment horizontal="center" vertical="center" wrapText="1"/>
    </xf>
    <xf numFmtId="4" fontId="9" fillId="9" borderId="5" xfId="0" applyNumberFormat="1" applyFont="1" applyFill="1" applyBorder="1" applyAlignment="1">
      <alignment horizontal="center" vertical="center" wrapText="1"/>
    </xf>
    <xf numFmtId="0" fontId="13" fillId="10" borderId="4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10" fontId="9" fillId="0" borderId="7" xfId="4" applyNumberFormat="1" applyFont="1" applyBorder="1" applyAlignment="1">
      <alignment horizontal="center" vertical="center" wrapText="1"/>
    </xf>
    <xf numFmtId="10" fontId="9" fillId="0" borderId="9" xfId="4" applyNumberFormat="1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5" borderId="10" xfId="3" applyFont="1" applyFill="1" applyBorder="1" applyAlignment="1">
      <alignment horizontal="center" vertical="center" wrapText="1"/>
    </xf>
    <xf numFmtId="0" fontId="8" fillId="5" borderId="11" xfId="3" applyFont="1" applyFill="1" applyBorder="1" applyAlignment="1">
      <alignment horizontal="center" vertical="center" wrapText="1"/>
    </xf>
    <xf numFmtId="0" fontId="8" fillId="5" borderId="12" xfId="3" applyFont="1" applyFill="1" applyBorder="1" applyAlignment="1">
      <alignment horizontal="center" vertical="center" wrapText="1"/>
    </xf>
    <xf numFmtId="2" fontId="9" fillId="7" borderId="4" xfId="4" applyNumberFormat="1" applyFont="1" applyFill="1" applyBorder="1" applyAlignment="1">
      <alignment horizontal="left" vertical="center" wrapText="1"/>
    </xf>
    <xf numFmtId="2" fontId="9" fillId="7" borderId="5" xfId="4" applyNumberFormat="1" applyFont="1" applyFill="1" applyBorder="1" applyAlignment="1">
      <alignment horizontal="left" vertical="center" wrapText="1"/>
    </xf>
    <xf numFmtId="2" fontId="9" fillId="7" borderId="26" xfId="4" applyNumberFormat="1" applyFont="1" applyFill="1" applyBorder="1" applyAlignment="1">
      <alignment horizontal="left" vertical="center" wrapText="1"/>
    </xf>
    <xf numFmtId="2" fontId="9" fillId="7" borderId="27" xfId="4" applyNumberFormat="1" applyFont="1" applyFill="1" applyBorder="1" applyAlignment="1">
      <alignment horizontal="left" vertical="center" wrapText="1"/>
    </xf>
    <xf numFmtId="2" fontId="10" fillId="0" borderId="27" xfId="5" applyNumberFormat="1" applyFont="1" applyFill="1" applyBorder="1" applyAlignment="1">
      <alignment horizontal="center" vertical="center" wrapText="1"/>
    </xf>
    <xf numFmtId="166" fontId="11" fillId="2" borderId="7" xfId="8" applyNumberFormat="1" applyFont="1" applyFill="1" applyBorder="1" applyAlignment="1">
      <alignment horizontal="center" vertical="center" wrapText="1"/>
    </xf>
    <xf numFmtId="166" fontId="11" fillId="2" borderId="9" xfId="8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7" xfId="0" quotePrefix="1" applyFont="1" applyBorder="1" applyAlignment="1">
      <alignment horizontal="right"/>
    </xf>
    <xf numFmtId="0" fontId="3" fillId="0" borderId="8" xfId="0" quotePrefix="1" applyFont="1" applyBorder="1" applyAlignment="1">
      <alignment horizontal="right"/>
    </xf>
    <xf numFmtId="0" fontId="3" fillId="0" borderId="9" xfId="0" quotePrefix="1" applyFont="1" applyBorder="1" applyAlignment="1">
      <alignment horizontal="right"/>
    </xf>
    <xf numFmtId="0" fontId="3" fillId="0" borderId="5" xfId="0" applyFont="1" applyBorder="1" applyAlignment="1">
      <alignment horizontal="right" vertical="center"/>
    </xf>
    <xf numFmtId="0" fontId="20" fillId="10" borderId="4" xfId="0" applyFont="1" applyFill="1" applyBorder="1" applyAlignment="1">
      <alignment horizontal="center" vertical="center" wrapText="1"/>
    </xf>
    <xf numFmtId="0" fontId="20" fillId="10" borderId="5" xfId="0" applyFont="1" applyFill="1" applyBorder="1" applyAlignment="1">
      <alignment horizontal="center" vertical="center" wrapText="1"/>
    </xf>
    <xf numFmtId="165" fontId="11" fillId="2" borderId="32" xfId="8" applyFont="1" applyFill="1" applyBorder="1" applyAlignment="1">
      <alignment horizontal="center" vertical="center" wrapText="1"/>
    </xf>
    <xf numFmtId="165" fontId="11" fillId="2" borderId="31" xfId="8" applyFont="1" applyFill="1" applyBorder="1" applyAlignment="1">
      <alignment horizontal="center" vertical="center" wrapText="1"/>
    </xf>
    <xf numFmtId="0" fontId="10" fillId="0" borderId="5" xfId="4" applyFont="1" applyBorder="1" applyAlignment="1">
      <alignment horizontal="center" vertical="center" wrapText="1"/>
    </xf>
    <xf numFmtId="165" fontId="11" fillId="0" borderId="5" xfId="8" applyFont="1" applyFill="1" applyBorder="1" applyAlignment="1">
      <alignment horizontal="center" vertical="center" wrapText="1"/>
    </xf>
    <xf numFmtId="165" fontId="11" fillId="2" borderId="7" xfId="8" applyFont="1" applyFill="1" applyBorder="1" applyAlignment="1">
      <alignment horizontal="center" vertical="center" wrapText="1"/>
    </xf>
    <xf numFmtId="165" fontId="11" fillId="2" borderId="9" xfId="8" applyFont="1" applyFill="1" applyBorder="1" applyAlignment="1">
      <alignment horizontal="center" vertical="center" wrapText="1"/>
    </xf>
    <xf numFmtId="0" fontId="9" fillId="2" borderId="20" xfId="4" applyFont="1" applyFill="1" applyBorder="1" applyAlignment="1">
      <alignment horizontal="center" vertical="center" wrapText="1"/>
    </xf>
    <xf numFmtId="0" fontId="9" fillId="2" borderId="18" xfId="4" applyFont="1" applyFill="1" applyBorder="1" applyAlignment="1">
      <alignment horizontal="center" vertical="center" wrapText="1"/>
    </xf>
    <xf numFmtId="10" fontId="9" fillId="0" borderId="20" xfId="4" applyNumberFormat="1" applyFont="1" applyBorder="1" applyAlignment="1">
      <alignment horizontal="center" vertical="center" wrapText="1"/>
    </xf>
    <xf numFmtId="10" fontId="9" fillId="0" borderId="18" xfId="4" applyNumberFormat="1" applyFont="1" applyBorder="1" applyAlignment="1">
      <alignment horizontal="center" vertical="center" wrapText="1"/>
    </xf>
    <xf numFmtId="0" fontId="4" fillId="2" borderId="2" xfId="0" quotePrefix="1" applyFont="1" applyFill="1" applyBorder="1" applyAlignment="1">
      <alignment horizontal="justify" vertical="center" wrapText="1"/>
    </xf>
    <xf numFmtId="0" fontId="5" fillId="2" borderId="2" xfId="0" quotePrefix="1" applyFont="1" applyFill="1" applyBorder="1" applyAlignment="1">
      <alignment horizontal="justify" vertical="center" wrapText="1"/>
    </xf>
    <xf numFmtId="0" fontId="5" fillId="2" borderId="3" xfId="0" quotePrefix="1" applyFont="1" applyFill="1" applyBorder="1" applyAlignment="1">
      <alignment horizontal="justify" vertical="center" wrapText="1"/>
    </xf>
    <xf numFmtId="0" fontId="5" fillId="2" borderId="5" xfId="0" quotePrefix="1" applyFont="1" applyFill="1" applyBorder="1" applyAlignment="1">
      <alignment horizontal="justify" vertical="center" wrapText="1"/>
    </xf>
    <xf numFmtId="0" fontId="5" fillId="2" borderId="6" xfId="0" quotePrefix="1" applyFont="1" applyFill="1" applyBorder="1" applyAlignment="1">
      <alignment horizontal="justify" vertical="center" wrapText="1"/>
    </xf>
    <xf numFmtId="0" fontId="21" fillId="2" borderId="2" xfId="0" quotePrefix="1" applyFont="1" applyFill="1" applyBorder="1" applyAlignment="1">
      <alignment horizontal="justify" vertical="center" wrapText="1"/>
    </xf>
    <xf numFmtId="0" fontId="9" fillId="2" borderId="2" xfId="0" quotePrefix="1" applyFont="1" applyFill="1" applyBorder="1" applyAlignment="1">
      <alignment horizontal="justify" vertical="center" wrapText="1"/>
    </xf>
    <xf numFmtId="0" fontId="9" fillId="2" borderId="3" xfId="0" quotePrefix="1" applyFont="1" applyFill="1" applyBorder="1" applyAlignment="1">
      <alignment horizontal="justify" vertical="center" wrapText="1"/>
    </xf>
    <xf numFmtId="0" fontId="9" fillId="2" borderId="5" xfId="0" quotePrefix="1" applyFont="1" applyFill="1" applyBorder="1" applyAlignment="1">
      <alignment horizontal="justify" vertical="center" wrapText="1"/>
    </xf>
    <xf numFmtId="0" fontId="9" fillId="2" borderId="6" xfId="0" quotePrefix="1" applyFont="1" applyFill="1" applyBorder="1" applyAlignment="1">
      <alignment horizontal="justify" vertical="center" wrapText="1"/>
    </xf>
    <xf numFmtId="0" fontId="6" fillId="4" borderId="26" xfId="0" applyFont="1" applyFill="1" applyBorder="1" applyAlignment="1">
      <alignment horizontal="center"/>
    </xf>
    <xf numFmtId="0" fontId="6" fillId="4" borderId="27" xfId="0" applyFont="1" applyFill="1" applyBorder="1" applyAlignment="1">
      <alignment horizontal="center"/>
    </xf>
    <xf numFmtId="0" fontId="3" fillId="0" borderId="27" xfId="0" applyFont="1" applyBorder="1" applyAlignment="1">
      <alignment horizontal="right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2" fontId="10" fillId="6" borderId="11" xfId="6" applyNumberFormat="1" applyFont="1" applyFill="1" applyBorder="1" applyAlignment="1">
      <alignment horizontal="center" vertical="center" wrapText="1"/>
    </xf>
    <xf numFmtId="165" fontId="10" fillId="6" borderId="12" xfId="7" applyFont="1" applyFill="1" applyBorder="1" applyAlignment="1">
      <alignment vertical="center" wrapText="1"/>
    </xf>
    <xf numFmtId="0" fontId="8" fillId="5" borderId="40" xfId="3" applyFont="1" applyFill="1" applyBorder="1" applyAlignment="1">
      <alignment horizontal="center" vertical="center" wrapText="1"/>
    </xf>
    <xf numFmtId="0" fontId="8" fillId="5" borderId="41" xfId="3" applyFont="1" applyFill="1" applyBorder="1" applyAlignment="1">
      <alignment horizontal="center" vertical="center" wrapText="1"/>
    </xf>
    <xf numFmtId="0" fontId="8" fillId="5" borderId="42" xfId="3" applyFont="1" applyFill="1" applyBorder="1" applyAlignment="1">
      <alignment horizontal="center" vertical="center" wrapText="1"/>
    </xf>
  </cellXfs>
  <cellStyles count="9">
    <cellStyle name="Millares 7" xfId="5" xr:uid="{CFF13FAF-A73E-4DD3-AB72-BF45A2E487EF}"/>
    <cellStyle name="Millares_ACTA DE MODIFICACION" xfId="6" xr:uid="{DC12D13E-53B6-4118-93AF-AAF6B95B0C80}"/>
    <cellStyle name="Moneda [0]" xfId="1" builtinId="7"/>
    <cellStyle name="Moneda 3" xfId="7" xr:uid="{1D71C8C1-EBD7-4235-8CA6-09C221C0E6D7}"/>
    <cellStyle name="Moneda 3 2 2" xfId="8" xr:uid="{CC5BD650-D3B3-4A63-9E82-0EDD216A8280}"/>
    <cellStyle name="Normal" xfId="0" builtinId="0"/>
    <cellStyle name="Normal 13 2" xfId="3" xr:uid="{AF8703CD-4C10-4A02-8FDE-B9D5B4377A37}"/>
    <cellStyle name="Normal 3 3" xfId="4" xr:uid="{D84F5F9C-31DF-410A-BA4F-BF774A98846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2845593</xdr:colOff>
      <xdr:row>6</xdr:row>
      <xdr:rowOff>157952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642984-9B3F-48FA-8120-F9F258008B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04115" y="257447"/>
          <a:ext cx="2117803" cy="1138755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18</xdr:row>
      <xdr:rowOff>0</xdr:rowOff>
    </xdr:from>
    <xdr:to>
      <xdr:col>19</xdr:col>
      <xdr:colOff>304800</xdr:colOff>
      <xdr:row>18</xdr:row>
      <xdr:rowOff>305595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1A354B4A-13B6-4CBD-AE58-A08136939310}"/>
            </a:ext>
          </a:extLst>
        </xdr:cNvPr>
        <xdr:cNvSpPr>
          <a:spLocks noChangeAspect="1" noChangeArrowheads="1"/>
        </xdr:cNvSpPr>
      </xdr:nvSpPr>
      <xdr:spPr bwMode="auto">
        <a:xfrm>
          <a:off x="21821775" y="4838700"/>
          <a:ext cx="304800" cy="305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727790</xdr:colOff>
      <xdr:row>1</xdr:row>
      <xdr:rowOff>57422</xdr:rowOff>
    </xdr:from>
    <xdr:to>
      <xdr:col>2</xdr:col>
      <xdr:colOff>2845593</xdr:colOff>
      <xdr:row>6</xdr:row>
      <xdr:rowOff>157952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FFDC77-80A3-43BA-AC75-22FCE6265F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804115" y="247922"/>
          <a:ext cx="2117803" cy="1138755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15</xdr:row>
      <xdr:rowOff>0</xdr:rowOff>
    </xdr:from>
    <xdr:to>
      <xdr:col>19</xdr:col>
      <xdr:colOff>304800</xdr:colOff>
      <xdr:row>15</xdr:row>
      <xdr:rowOff>305595</xdr:rowOff>
    </xdr:to>
    <xdr:sp macro="" textlink="">
      <xdr:nvSpPr>
        <xdr:cNvPr id="3" name="avatar">
          <a:extLst>
            <a:ext uri="{FF2B5EF4-FFF2-40B4-BE49-F238E27FC236}">
              <a16:creationId xmlns:a16="http://schemas.microsoft.com/office/drawing/2014/main" id="{4CD25D96-F4D3-4DD4-9109-2663A6706571}"/>
            </a:ext>
          </a:extLst>
        </xdr:cNvPr>
        <xdr:cNvSpPr>
          <a:spLocks noChangeAspect="1" noChangeArrowheads="1"/>
        </xdr:cNvSpPr>
      </xdr:nvSpPr>
      <xdr:spPr bwMode="auto">
        <a:xfrm>
          <a:off x="26708100" y="4105275"/>
          <a:ext cx="304800" cy="305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9307-9D15-484C-AAFB-7CD880E544A8}">
  <sheetPr>
    <tabColor theme="9" tint="0.59999389629810485"/>
    <pageSetUpPr fitToPage="1"/>
  </sheetPr>
  <dimension ref="A1:I47"/>
  <sheetViews>
    <sheetView tabSelected="1" zoomScale="60" zoomScaleNormal="60" workbookViewId="0">
      <selection activeCell="C34" sqref="C34"/>
    </sheetView>
  </sheetViews>
  <sheetFormatPr baseColWidth="10" defaultColWidth="10.85546875" defaultRowHeight="15" x14ac:dyDescent="0.25"/>
  <cols>
    <col min="1" max="1" width="3.42578125" style="1" customWidth="1"/>
    <col min="2" max="2" width="12.7109375" style="93" customWidth="1"/>
    <col min="3" max="3" width="78.42578125" style="45" customWidth="1"/>
    <col min="4" max="4" width="17.42578125" style="45" customWidth="1"/>
    <col min="5" max="5" width="20.7109375" style="45" customWidth="1"/>
    <col min="6" max="6" width="21.85546875" style="94" customWidth="1"/>
    <col min="7" max="7" width="16.140625" style="45" customWidth="1"/>
    <col min="8" max="8" width="22.140625" style="45" customWidth="1"/>
    <col min="9" max="9" width="26.7109375" style="45" customWidth="1"/>
    <col min="10" max="12" width="10.7109375" customWidth="1"/>
    <col min="13" max="13" width="15.7109375" customWidth="1"/>
  </cols>
  <sheetData>
    <row r="1" spans="1:9" ht="15.75" thickBot="1" x14ac:dyDescent="0.3">
      <c r="B1" s="2"/>
      <c r="C1" s="1"/>
      <c r="D1" s="1"/>
      <c r="E1" s="1"/>
      <c r="F1" s="3"/>
      <c r="G1" s="1"/>
      <c r="H1" s="1"/>
      <c r="I1" s="1"/>
    </row>
    <row r="2" spans="1:9" ht="12.75" customHeight="1" x14ac:dyDescent="0.25">
      <c r="B2" s="154"/>
      <c r="C2" s="155"/>
      <c r="D2" s="173" t="s">
        <v>59</v>
      </c>
      <c r="E2" s="174"/>
      <c r="F2" s="174"/>
      <c r="G2" s="174"/>
      <c r="H2" s="174"/>
      <c r="I2" s="175"/>
    </row>
    <row r="3" spans="1:9" ht="12.75" customHeight="1" x14ac:dyDescent="0.25">
      <c r="B3" s="156"/>
      <c r="C3" s="142"/>
      <c r="D3" s="176"/>
      <c r="E3" s="176"/>
      <c r="F3" s="176"/>
      <c r="G3" s="176"/>
      <c r="H3" s="176"/>
      <c r="I3" s="177"/>
    </row>
    <row r="4" spans="1:9" ht="12.75" customHeight="1" x14ac:dyDescent="0.25">
      <c r="B4" s="156"/>
      <c r="C4" s="142"/>
      <c r="D4" s="176"/>
      <c r="E4" s="176"/>
      <c r="F4" s="176"/>
      <c r="G4" s="176"/>
      <c r="H4" s="176"/>
      <c r="I4" s="177"/>
    </row>
    <row r="5" spans="1:9" ht="28.5" customHeight="1" x14ac:dyDescent="0.25">
      <c r="B5" s="156"/>
      <c r="C5" s="142"/>
      <c r="D5" s="176"/>
      <c r="E5" s="176"/>
      <c r="F5" s="176"/>
      <c r="G5" s="176"/>
      <c r="H5" s="176"/>
      <c r="I5" s="177"/>
    </row>
    <row r="6" spans="1:9" x14ac:dyDescent="0.25">
      <c r="B6" s="156"/>
      <c r="C6" s="142"/>
      <c r="D6" s="157" t="s">
        <v>0</v>
      </c>
      <c r="E6" s="158"/>
      <c r="F6" s="159"/>
      <c r="G6" s="142"/>
      <c r="H6" s="142"/>
      <c r="I6" s="143"/>
    </row>
    <row r="7" spans="1:9" x14ac:dyDescent="0.25">
      <c r="B7" s="156"/>
      <c r="C7" s="142"/>
      <c r="D7" s="160" t="s">
        <v>1</v>
      </c>
      <c r="E7" s="160"/>
      <c r="F7" s="160"/>
      <c r="G7" s="142"/>
      <c r="H7" s="142"/>
      <c r="I7" s="143"/>
    </row>
    <row r="8" spans="1:9" x14ac:dyDescent="0.25">
      <c r="B8" s="139" t="s">
        <v>2</v>
      </c>
      <c r="C8" s="140"/>
      <c r="D8" s="141" t="s">
        <v>3</v>
      </c>
      <c r="E8" s="141"/>
      <c r="F8" s="141"/>
      <c r="G8" s="142"/>
      <c r="H8" s="142"/>
      <c r="I8" s="143"/>
    </row>
    <row r="9" spans="1:9" ht="21" customHeight="1" thickBot="1" x14ac:dyDescent="0.3">
      <c r="B9" s="144" t="s">
        <v>4</v>
      </c>
      <c r="C9" s="145"/>
      <c r="D9" s="145"/>
      <c r="E9" s="145"/>
      <c r="F9" s="145"/>
      <c r="G9" s="145"/>
      <c r="H9" s="145"/>
      <c r="I9" s="146"/>
    </row>
    <row r="10" spans="1:9" ht="28.5" customHeight="1" thickBot="1" x14ac:dyDescent="0.3">
      <c r="B10" s="4">
        <v>1</v>
      </c>
      <c r="C10" s="5" t="s">
        <v>5</v>
      </c>
      <c r="D10" s="6"/>
      <c r="E10" s="7"/>
      <c r="F10" s="8"/>
      <c r="G10" s="9"/>
      <c r="H10" s="10"/>
      <c r="I10" s="11"/>
    </row>
    <row r="11" spans="1:9" ht="42" customHeight="1" thickBot="1" x14ac:dyDescent="0.3">
      <c r="A11" s="12"/>
      <c r="B11" s="13" t="s">
        <v>6</v>
      </c>
      <c r="C11" s="14" t="s">
        <v>7</v>
      </c>
      <c r="D11" s="15" t="s">
        <v>8</v>
      </c>
      <c r="E11" s="16" t="s">
        <v>9</v>
      </c>
      <c r="F11" s="17" t="s">
        <v>10</v>
      </c>
      <c r="G11" s="16" t="s">
        <v>11</v>
      </c>
      <c r="H11" s="18" t="s">
        <v>12</v>
      </c>
      <c r="I11" s="19" t="s">
        <v>13</v>
      </c>
    </row>
    <row r="12" spans="1:9" ht="19.5" customHeight="1" x14ac:dyDescent="0.25">
      <c r="A12" s="12"/>
      <c r="B12" s="20" t="s">
        <v>14</v>
      </c>
      <c r="C12" s="21" t="s">
        <v>22</v>
      </c>
      <c r="D12" s="22">
        <v>1</v>
      </c>
      <c r="E12" s="23">
        <v>1</v>
      </c>
      <c r="F12" s="24">
        <v>0.2</v>
      </c>
      <c r="G12" s="25">
        <v>2.1</v>
      </c>
      <c r="H12" s="26">
        <v>11000000</v>
      </c>
      <c r="I12" s="27">
        <f>H12*G12*F12*E12</f>
        <v>4620000</v>
      </c>
    </row>
    <row r="13" spans="1:9" ht="19.5" customHeight="1" x14ac:dyDescent="0.25">
      <c r="A13" s="12"/>
      <c r="B13" s="20" t="s">
        <v>15</v>
      </c>
      <c r="C13" s="21" t="s">
        <v>24</v>
      </c>
      <c r="D13" s="22">
        <v>1</v>
      </c>
      <c r="E13" s="23">
        <v>1</v>
      </c>
      <c r="F13" s="24">
        <v>0.45079365079365064</v>
      </c>
      <c r="G13" s="25">
        <v>2.1</v>
      </c>
      <c r="H13" s="26">
        <v>6000000</v>
      </c>
      <c r="I13" s="27">
        <f t="shared" ref="I13:I15" si="0">H13*G13*F13*E13</f>
        <v>5679999.9999999981</v>
      </c>
    </row>
    <row r="14" spans="1:9" ht="19.5" customHeight="1" x14ac:dyDescent="0.25">
      <c r="A14" s="12"/>
      <c r="B14" s="20" t="s">
        <v>16</v>
      </c>
      <c r="C14" s="21" t="s">
        <v>28</v>
      </c>
      <c r="D14" s="22">
        <v>1</v>
      </c>
      <c r="E14" s="23">
        <v>1</v>
      </c>
      <c r="F14" s="24">
        <v>0.5</v>
      </c>
      <c r="G14" s="25">
        <v>2.1</v>
      </c>
      <c r="H14" s="26">
        <v>6000000</v>
      </c>
      <c r="I14" s="27">
        <f t="shared" si="0"/>
        <v>6300000</v>
      </c>
    </row>
    <row r="15" spans="1:9" ht="19.5" customHeight="1" x14ac:dyDescent="0.25">
      <c r="A15" s="12"/>
      <c r="B15" s="20" t="s">
        <v>17</v>
      </c>
      <c r="C15" s="21" t="s">
        <v>30</v>
      </c>
      <c r="D15" s="22">
        <v>1</v>
      </c>
      <c r="E15" s="23">
        <v>1</v>
      </c>
      <c r="F15" s="24">
        <v>0.5</v>
      </c>
      <c r="G15" s="25">
        <v>2.1</v>
      </c>
      <c r="H15" s="26">
        <v>8000000</v>
      </c>
      <c r="I15" s="27">
        <f t="shared" si="0"/>
        <v>8400000</v>
      </c>
    </row>
    <row r="16" spans="1:9" ht="21" customHeight="1" x14ac:dyDescent="0.25">
      <c r="A16" s="12"/>
      <c r="B16" s="147" t="s">
        <v>18</v>
      </c>
      <c r="C16" s="148"/>
      <c r="D16" s="148"/>
      <c r="E16" s="148"/>
      <c r="F16" s="148"/>
      <c r="G16" s="148"/>
      <c r="H16" s="148"/>
      <c r="I16" s="28">
        <f>SUM(I12:I15)</f>
        <v>25000000</v>
      </c>
    </row>
    <row r="17" spans="1:9" ht="21.6" customHeight="1" thickBot="1" x14ac:dyDescent="0.3">
      <c r="A17" s="12"/>
      <c r="B17" s="4">
        <v>2</v>
      </c>
      <c r="C17" s="29" t="s">
        <v>19</v>
      </c>
      <c r="D17" s="30"/>
      <c r="E17" s="31"/>
      <c r="F17" s="32"/>
      <c r="G17" s="32"/>
      <c r="H17" s="33"/>
      <c r="I17" s="34"/>
    </row>
    <row r="18" spans="1:9" ht="42" customHeight="1" thickBot="1" x14ac:dyDescent="0.3">
      <c r="B18" s="13" t="s">
        <v>6</v>
      </c>
      <c r="C18" s="14" t="s">
        <v>7</v>
      </c>
      <c r="D18" s="15" t="s">
        <v>8</v>
      </c>
      <c r="E18" s="16" t="s">
        <v>9</v>
      </c>
      <c r="F18" s="17" t="s">
        <v>10</v>
      </c>
      <c r="G18" s="16" t="s">
        <v>11</v>
      </c>
      <c r="H18" s="18" t="s">
        <v>12</v>
      </c>
      <c r="I18" s="19" t="s">
        <v>13</v>
      </c>
    </row>
    <row r="19" spans="1:9" ht="27" customHeight="1" x14ac:dyDescent="0.25">
      <c r="B19" s="35"/>
      <c r="C19" s="115" t="s">
        <v>20</v>
      </c>
      <c r="D19" s="37"/>
      <c r="E19" s="38"/>
      <c r="F19" s="39"/>
      <c r="G19" s="40"/>
      <c r="H19" s="41"/>
      <c r="I19" s="42"/>
    </row>
    <row r="20" spans="1:9" ht="21" customHeight="1" x14ac:dyDescent="0.25">
      <c r="B20" s="43" t="s">
        <v>21</v>
      </c>
      <c r="C20" s="44" t="s">
        <v>22</v>
      </c>
      <c r="D20" s="22">
        <v>1</v>
      </c>
      <c r="E20" s="23">
        <v>15</v>
      </c>
      <c r="F20" s="24">
        <v>0.20000000000000004</v>
      </c>
      <c r="G20" s="25">
        <v>2.1</v>
      </c>
      <c r="H20" s="26">
        <v>11000000</v>
      </c>
      <c r="I20" s="27">
        <f>ROUND(D20*E20*F20*G20*H20,0)</f>
        <v>69300000</v>
      </c>
    </row>
    <row r="21" spans="1:9" ht="21" customHeight="1" x14ac:dyDescent="0.25">
      <c r="B21" s="43" t="s">
        <v>23</v>
      </c>
      <c r="C21" s="44" t="s">
        <v>24</v>
      </c>
      <c r="D21" s="22">
        <v>1</v>
      </c>
      <c r="E21" s="23">
        <v>15</v>
      </c>
      <c r="F21" s="24">
        <v>1</v>
      </c>
      <c r="G21" s="25">
        <v>2.1</v>
      </c>
      <c r="H21" s="26">
        <v>6000000</v>
      </c>
      <c r="I21" s="27">
        <f t="shared" ref="I21:I24" si="1">ROUND(D21*E21*F21*G21*H21,0)</f>
        <v>189000000</v>
      </c>
    </row>
    <row r="22" spans="1:9" ht="21" customHeight="1" x14ac:dyDescent="0.25">
      <c r="A22" s="45"/>
      <c r="B22" s="43" t="s">
        <v>25</v>
      </c>
      <c r="C22" s="44" t="s">
        <v>26</v>
      </c>
      <c r="D22" s="22">
        <v>1</v>
      </c>
      <c r="E22" s="23">
        <v>15</v>
      </c>
      <c r="F22" s="24">
        <v>1</v>
      </c>
      <c r="G22" s="25">
        <v>2.1</v>
      </c>
      <c r="H22" s="26">
        <v>5000000</v>
      </c>
      <c r="I22" s="27">
        <f>ROUND(D22*E22*F22*G22*H22,0)</f>
        <v>157500000</v>
      </c>
    </row>
    <row r="23" spans="1:9" ht="21" customHeight="1" x14ac:dyDescent="0.25">
      <c r="A23" s="45"/>
      <c r="B23" s="43" t="s">
        <v>27</v>
      </c>
      <c r="C23" s="44" t="s">
        <v>28</v>
      </c>
      <c r="D23" s="22">
        <v>1</v>
      </c>
      <c r="E23" s="23">
        <v>15</v>
      </c>
      <c r="F23" s="24">
        <v>0.46666666666666667</v>
      </c>
      <c r="G23" s="25">
        <v>2.1</v>
      </c>
      <c r="H23" s="26">
        <v>6000000</v>
      </c>
      <c r="I23" s="27">
        <f t="shared" si="1"/>
        <v>88200000</v>
      </c>
    </row>
    <row r="24" spans="1:9" ht="21" customHeight="1" x14ac:dyDescent="0.25">
      <c r="A24" s="45"/>
      <c r="B24" s="43" t="s">
        <v>29</v>
      </c>
      <c r="C24" s="44" t="s">
        <v>30</v>
      </c>
      <c r="D24" s="22">
        <v>1</v>
      </c>
      <c r="E24" s="23">
        <v>15</v>
      </c>
      <c r="F24" s="24">
        <v>0.6256053321328553</v>
      </c>
      <c r="G24" s="25">
        <v>2.1</v>
      </c>
      <c r="H24" s="26">
        <v>8000000</v>
      </c>
      <c r="I24" s="27">
        <f t="shared" si="1"/>
        <v>157652544</v>
      </c>
    </row>
    <row r="25" spans="1:9" ht="21" hidden="1" customHeight="1" x14ac:dyDescent="0.25">
      <c r="A25" s="45"/>
      <c r="B25" s="46"/>
      <c r="C25" s="47" t="s">
        <v>31</v>
      </c>
      <c r="D25" s="48"/>
      <c r="E25" s="49"/>
      <c r="F25" s="50"/>
      <c r="G25" s="51"/>
      <c r="H25" s="52"/>
      <c r="I25" s="53"/>
    </row>
    <row r="26" spans="1:9" ht="21" customHeight="1" x14ac:dyDescent="0.25">
      <c r="A26" s="45"/>
      <c r="B26" s="43" t="s">
        <v>32</v>
      </c>
      <c r="C26" s="44" t="s">
        <v>33</v>
      </c>
      <c r="D26" s="22">
        <v>1</v>
      </c>
      <c r="E26" s="23">
        <v>15</v>
      </c>
      <c r="F26" s="24">
        <v>0.6</v>
      </c>
      <c r="G26" s="25">
        <v>2.1</v>
      </c>
      <c r="H26" s="26">
        <v>3000000</v>
      </c>
      <c r="I26" s="27">
        <f t="shared" ref="I26" si="2">ROUND(D26*E26*F26*G26*H26,0)</f>
        <v>56700000</v>
      </c>
    </row>
    <row r="27" spans="1:9" ht="20.25" customHeight="1" x14ac:dyDescent="0.25">
      <c r="A27" s="54"/>
      <c r="B27" s="149" t="s">
        <v>34</v>
      </c>
      <c r="C27" s="150"/>
      <c r="D27" s="150"/>
      <c r="E27" s="150"/>
      <c r="F27" s="150"/>
      <c r="G27" s="150"/>
      <c r="H27" s="150"/>
      <c r="I27" s="55">
        <f>ROUND(SUM(I20:I26),0)</f>
        <v>718352544</v>
      </c>
    </row>
    <row r="28" spans="1:9" ht="25.5" customHeight="1" x14ac:dyDescent="0.25">
      <c r="B28" s="56">
        <v>3</v>
      </c>
      <c r="C28" s="57" t="s">
        <v>35</v>
      </c>
      <c r="D28" s="58"/>
      <c r="E28" s="59"/>
      <c r="F28" s="60"/>
      <c r="G28" s="61"/>
      <c r="H28" s="62"/>
      <c r="I28" s="63"/>
    </row>
    <row r="29" spans="1:9" ht="21.75" customHeight="1" x14ac:dyDescent="0.25">
      <c r="A29" s="64"/>
      <c r="B29" s="65" t="s">
        <v>6</v>
      </c>
      <c r="C29" s="66" t="s">
        <v>7</v>
      </c>
      <c r="D29" s="67" t="s">
        <v>36</v>
      </c>
      <c r="E29" s="136" t="s">
        <v>9</v>
      </c>
      <c r="F29" s="136"/>
      <c r="G29" s="137" t="s">
        <v>37</v>
      </c>
      <c r="H29" s="138"/>
      <c r="I29" s="68" t="s">
        <v>13</v>
      </c>
    </row>
    <row r="30" spans="1:9" ht="30" x14ac:dyDescent="0.25">
      <c r="A30" s="12"/>
      <c r="B30" s="69" t="s">
        <v>38</v>
      </c>
      <c r="C30" s="70" t="s">
        <v>39</v>
      </c>
      <c r="D30" s="71" t="s">
        <v>40</v>
      </c>
      <c r="E30" s="151">
        <v>16</v>
      </c>
      <c r="F30" s="151"/>
      <c r="G30" s="152">
        <v>1466989</v>
      </c>
      <c r="H30" s="153"/>
      <c r="I30" s="72">
        <f>+G30*E30</f>
        <v>23471824</v>
      </c>
    </row>
    <row r="31" spans="1:9" ht="24.75" customHeight="1" x14ac:dyDescent="0.25">
      <c r="A31" s="12"/>
      <c r="B31" s="149" t="s">
        <v>41</v>
      </c>
      <c r="C31" s="150"/>
      <c r="D31" s="150"/>
      <c r="E31" s="150"/>
      <c r="F31" s="150"/>
      <c r="G31" s="150"/>
      <c r="H31" s="150"/>
      <c r="I31" s="73">
        <f>ROUND(SUM(I29:I30),0)</f>
        <v>23471824</v>
      </c>
    </row>
    <row r="32" spans="1:9" ht="29.25" customHeight="1" x14ac:dyDescent="0.25">
      <c r="A32" s="12"/>
      <c r="B32" s="74">
        <v>4</v>
      </c>
      <c r="C32" s="75" t="s">
        <v>42</v>
      </c>
      <c r="D32" s="76"/>
      <c r="E32" s="59"/>
      <c r="F32" s="60"/>
      <c r="G32" s="60"/>
      <c r="H32" s="77"/>
      <c r="I32" s="78"/>
    </row>
    <row r="33" spans="1:9" ht="36" customHeight="1" x14ac:dyDescent="0.25">
      <c r="A33" s="12"/>
      <c r="B33" s="65" t="s">
        <v>6</v>
      </c>
      <c r="C33" s="66" t="s">
        <v>7</v>
      </c>
      <c r="D33" s="67" t="s">
        <v>36</v>
      </c>
      <c r="E33" s="136" t="s">
        <v>43</v>
      </c>
      <c r="F33" s="136"/>
      <c r="G33" s="137" t="s">
        <v>37</v>
      </c>
      <c r="H33" s="138"/>
      <c r="I33" s="68" t="s">
        <v>13</v>
      </c>
    </row>
    <row r="34" spans="1:9" ht="45" x14ac:dyDescent="0.25">
      <c r="A34" s="12"/>
      <c r="B34" s="20" t="s">
        <v>44</v>
      </c>
      <c r="C34" s="79" t="s">
        <v>61</v>
      </c>
      <c r="D34" s="80" t="s">
        <v>45</v>
      </c>
      <c r="E34" s="125" t="s">
        <v>46</v>
      </c>
      <c r="F34" s="125"/>
      <c r="G34" s="126">
        <v>20326304</v>
      </c>
      <c r="H34" s="127"/>
      <c r="I34" s="81">
        <f>+G34</f>
        <v>20326304</v>
      </c>
    </row>
    <row r="35" spans="1:9" ht="21" customHeight="1" thickBot="1" x14ac:dyDescent="0.3">
      <c r="A35" s="82"/>
      <c r="B35" s="128" t="s">
        <v>47</v>
      </c>
      <c r="C35" s="129"/>
      <c r="D35" s="129"/>
      <c r="E35" s="129"/>
      <c r="F35" s="129"/>
      <c r="G35" s="129"/>
      <c r="H35" s="129"/>
      <c r="I35" s="83">
        <f>SUM(I34:I34)</f>
        <v>20326304</v>
      </c>
    </row>
    <row r="36" spans="1:9" ht="9.75" customHeight="1" thickBot="1" x14ac:dyDescent="0.3">
      <c r="A36" s="82"/>
      <c r="B36" s="84"/>
      <c r="C36" s="85"/>
      <c r="D36" s="85"/>
      <c r="E36" s="85"/>
      <c r="F36" s="85"/>
      <c r="G36" s="85"/>
      <c r="H36" s="85"/>
      <c r="I36" s="86"/>
    </row>
    <row r="37" spans="1:9" ht="30.75" customHeight="1" x14ac:dyDescent="0.25">
      <c r="B37" s="130" t="s">
        <v>60</v>
      </c>
      <c r="C37" s="131"/>
      <c r="D37" s="131"/>
      <c r="E37" s="131"/>
      <c r="F37" s="131"/>
      <c r="G37" s="131"/>
      <c r="H37" s="131"/>
      <c r="I37" s="87">
        <f>+I35+I31+I27+I16</f>
        <v>787150672</v>
      </c>
    </row>
    <row r="38" spans="1:9" ht="29.25" customHeight="1" x14ac:dyDescent="0.25">
      <c r="B38" s="132" t="s">
        <v>48</v>
      </c>
      <c r="C38" s="133"/>
      <c r="D38" s="133"/>
      <c r="E38" s="133"/>
      <c r="F38" s="133"/>
      <c r="G38" s="133"/>
      <c r="H38" s="133"/>
      <c r="I38" s="88">
        <f>+ROUND(I37*0.19,0)</f>
        <v>149558628</v>
      </c>
    </row>
    <row r="39" spans="1:9" ht="24.75" customHeight="1" x14ac:dyDescent="0.25">
      <c r="B39" s="134" t="s">
        <v>49</v>
      </c>
      <c r="C39" s="135"/>
      <c r="D39" s="135"/>
      <c r="E39" s="135"/>
      <c r="F39" s="135"/>
      <c r="G39" s="135"/>
      <c r="H39" s="135"/>
      <c r="I39" s="89">
        <f>ROUND(I38+I37,0)</f>
        <v>936709300</v>
      </c>
    </row>
    <row r="40" spans="1:9" ht="7.5" customHeight="1" x14ac:dyDescent="0.25">
      <c r="B40" s="90"/>
      <c r="C40" s="91"/>
      <c r="D40" s="91"/>
      <c r="E40" s="91"/>
      <c r="F40" s="91"/>
      <c r="G40" s="91"/>
      <c r="H40" s="91"/>
      <c r="I40" s="92"/>
    </row>
    <row r="41" spans="1:9" ht="52.5" customHeight="1" x14ac:dyDescent="0.25">
      <c r="B41" s="116" t="s">
        <v>50</v>
      </c>
      <c r="C41" s="117"/>
      <c r="D41" s="117"/>
      <c r="E41" s="117"/>
      <c r="F41" s="117"/>
      <c r="G41" s="117"/>
      <c r="H41" s="117"/>
      <c r="I41" s="118"/>
    </row>
    <row r="42" spans="1:9" ht="35.25" customHeight="1" x14ac:dyDescent="0.25">
      <c r="B42" s="116" t="s">
        <v>51</v>
      </c>
      <c r="C42" s="117"/>
      <c r="D42" s="117"/>
      <c r="E42" s="117"/>
      <c r="F42" s="117"/>
      <c r="G42" s="117"/>
      <c r="H42" s="117"/>
      <c r="I42" s="118"/>
    </row>
    <row r="43" spans="1:9" ht="34.5" customHeight="1" x14ac:dyDescent="0.25">
      <c r="B43" s="119" t="s">
        <v>52</v>
      </c>
      <c r="C43" s="120"/>
      <c r="D43" s="120"/>
      <c r="E43" s="120"/>
      <c r="F43" s="120"/>
      <c r="G43" s="120"/>
      <c r="H43" s="120"/>
      <c r="I43" s="121"/>
    </row>
    <row r="44" spans="1:9" ht="48.75" customHeight="1" thickBot="1" x14ac:dyDescent="0.3">
      <c r="B44" s="122" t="s">
        <v>53</v>
      </c>
      <c r="C44" s="123"/>
      <c r="D44" s="123"/>
      <c r="E44" s="123"/>
      <c r="F44" s="123"/>
      <c r="G44" s="123"/>
      <c r="H44" s="123"/>
      <c r="I44" s="124"/>
    </row>
    <row r="45" spans="1:9" ht="28.5" customHeight="1" x14ac:dyDescent="0.25">
      <c r="A45"/>
      <c r="B45"/>
      <c r="C45"/>
      <c r="D45"/>
      <c r="E45"/>
      <c r="F45"/>
      <c r="G45"/>
      <c r="H45"/>
      <c r="I45"/>
    </row>
    <row r="46" spans="1:9" x14ac:dyDescent="0.25">
      <c r="A46"/>
      <c r="B46"/>
      <c r="C46"/>
      <c r="D46"/>
      <c r="E46"/>
      <c r="F46"/>
      <c r="G46"/>
      <c r="H46"/>
      <c r="I46"/>
    </row>
    <row r="47" spans="1:9" x14ac:dyDescent="0.25">
      <c r="A47"/>
      <c r="B47"/>
      <c r="C47"/>
      <c r="D47"/>
      <c r="E47"/>
      <c r="F47"/>
      <c r="G47"/>
      <c r="H47"/>
      <c r="I47"/>
    </row>
  </sheetData>
  <mergeCells count="29">
    <mergeCell ref="B2:C7"/>
    <mergeCell ref="D2:I5"/>
    <mergeCell ref="D6:F6"/>
    <mergeCell ref="G6:I6"/>
    <mergeCell ref="D7:F7"/>
    <mergeCell ref="G7:I7"/>
    <mergeCell ref="E33:F33"/>
    <mergeCell ref="G33:H33"/>
    <mergeCell ref="B8:C8"/>
    <mergeCell ref="D8:F8"/>
    <mergeCell ref="G8:I8"/>
    <mergeCell ref="B9:I9"/>
    <mergeCell ref="B16:H16"/>
    <mergeCell ref="B27:H27"/>
    <mergeCell ref="E29:F29"/>
    <mergeCell ref="G29:H29"/>
    <mergeCell ref="E30:F30"/>
    <mergeCell ref="G30:H30"/>
    <mergeCell ref="B31:H31"/>
    <mergeCell ref="B41:I41"/>
    <mergeCell ref="B42:I42"/>
    <mergeCell ref="B43:I43"/>
    <mergeCell ref="B44:I44"/>
    <mergeCell ref="E34:F34"/>
    <mergeCell ref="G34:H34"/>
    <mergeCell ref="B35:H35"/>
    <mergeCell ref="B37:H37"/>
    <mergeCell ref="B38:H38"/>
    <mergeCell ref="B39:H39"/>
  </mergeCells>
  <pageMargins left="0.25" right="0.25" top="0.75" bottom="0.75" header="0.3" footer="0.3"/>
  <pageSetup paperSize="9"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C5805-EAC2-4A5D-848E-633A7E73C611}">
  <sheetPr>
    <tabColor theme="9" tint="0.59999389629810485"/>
    <pageSetUpPr fitToPage="1"/>
  </sheetPr>
  <dimension ref="A1:CH41"/>
  <sheetViews>
    <sheetView zoomScale="70" zoomScaleNormal="70" workbookViewId="0">
      <selection activeCell="D2" sqref="D2:I5"/>
    </sheetView>
  </sheetViews>
  <sheetFormatPr baseColWidth="10" defaultColWidth="10.85546875" defaultRowHeight="14.25" x14ac:dyDescent="0.2"/>
  <cols>
    <col min="1" max="1" width="3.42578125" style="1" customWidth="1"/>
    <col min="2" max="2" width="12.7109375" style="93" customWidth="1"/>
    <col min="3" max="3" width="79.5703125" style="45" customWidth="1"/>
    <col min="4" max="4" width="22.85546875" style="45" customWidth="1"/>
    <col min="5" max="5" width="15.28515625" style="45" customWidth="1"/>
    <col min="6" max="6" width="16.140625" style="94" customWidth="1"/>
    <col min="7" max="7" width="21.85546875" style="45" customWidth="1"/>
    <col min="8" max="8" width="26" style="45" customWidth="1"/>
    <col min="9" max="9" width="41.85546875" style="45" customWidth="1"/>
    <col min="10" max="10" width="33.140625" style="45" customWidth="1"/>
    <col min="11" max="11" width="28.140625" style="45" customWidth="1"/>
    <col min="12" max="16384" width="10.85546875" style="45"/>
  </cols>
  <sheetData>
    <row r="1" spans="1:20" s="1" customFormat="1" ht="15" thickBot="1" x14ac:dyDescent="0.25">
      <c r="B1" s="2"/>
      <c r="F1" s="3"/>
    </row>
    <row r="2" spans="1:20" ht="12.75" customHeight="1" x14ac:dyDescent="0.2">
      <c r="B2" s="154"/>
      <c r="C2" s="155"/>
      <c r="D2" s="178" t="s">
        <v>59</v>
      </c>
      <c r="E2" s="179"/>
      <c r="F2" s="179"/>
      <c r="G2" s="179"/>
      <c r="H2" s="179"/>
      <c r="I2" s="180"/>
    </row>
    <row r="3" spans="1:20" ht="12.75" customHeight="1" x14ac:dyDescent="0.2">
      <c r="B3" s="156"/>
      <c r="C3" s="142"/>
      <c r="D3" s="181"/>
      <c r="E3" s="181"/>
      <c r="F3" s="181"/>
      <c r="G3" s="181"/>
      <c r="H3" s="181"/>
      <c r="I3" s="182"/>
    </row>
    <row r="4" spans="1:20" ht="12.75" customHeight="1" x14ac:dyDescent="0.2">
      <c r="B4" s="156"/>
      <c r="C4" s="142"/>
      <c r="D4" s="181"/>
      <c r="E4" s="181"/>
      <c r="F4" s="181"/>
      <c r="G4" s="181"/>
      <c r="H4" s="181"/>
      <c r="I4" s="182"/>
    </row>
    <row r="5" spans="1:20" ht="28.5" customHeight="1" x14ac:dyDescent="0.2">
      <c r="B5" s="156"/>
      <c r="C5" s="142"/>
      <c r="D5" s="181"/>
      <c r="E5" s="181"/>
      <c r="F5" s="181"/>
      <c r="G5" s="181"/>
      <c r="H5" s="181"/>
      <c r="I5" s="182"/>
    </row>
    <row r="6" spans="1:20" ht="15" x14ac:dyDescent="0.25">
      <c r="B6" s="156"/>
      <c r="C6" s="142"/>
      <c r="D6" s="157" t="s">
        <v>0</v>
      </c>
      <c r="E6" s="158"/>
      <c r="F6" s="159"/>
      <c r="G6" s="142"/>
      <c r="H6" s="142"/>
      <c r="I6" s="143"/>
    </row>
    <row r="7" spans="1:20" ht="15" x14ac:dyDescent="0.25">
      <c r="B7" s="156"/>
      <c r="C7" s="142"/>
      <c r="D7" s="160" t="s">
        <v>1</v>
      </c>
      <c r="E7" s="160"/>
      <c r="F7" s="160"/>
      <c r="G7" s="142"/>
      <c r="H7" s="142"/>
      <c r="I7" s="143"/>
    </row>
    <row r="8" spans="1:20" ht="15.75" thickBot="1" x14ac:dyDescent="0.3">
      <c r="B8" s="183" t="s">
        <v>54</v>
      </c>
      <c r="C8" s="184"/>
      <c r="D8" s="185" t="s">
        <v>3</v>
      </c>
      <c r="E8" s="185"/>
      <c r="F8" s="185"/>
      <c r="G8" s="186"/>
      <c r="H8" s="186"/>
      <c r="I8" s="187"/>
    </row>
    <row r="9" spans="1:20" ht="21" customHeight="1" thickBot="1" x14ac:dyDescent="0.25">
      <c r="B9" s="190" t="s">
        <v>54</v>
      </c>
      <c r="C9" s="191"/>
      <c r="D9" s="191"/>
      <c r="E9" s="191"/>
      <c r="F9" s="191"/>
      <c r="G9" s="191"/>
      <c r="H9" s="191"/>
      <c r="I9" s="192"/>
    </row>
    <row r="10" spans="1:20" ht="28.5" customHeight="1" thickBot="1" x14ac:dyDescent="0.25">
      <c r="B10" s="4">
        <v>1</v>
      </c>
      <c r="C10" s="29" t="s">
        <v>5</v>
      </c>
      <c r="D10" s="48"/>
      <c r="E10" s="49"/>
      <c r="F10" s="50"/>
      <c r="G10" s="51"/>
      <c r="H10" s="188"/>
      <c r="I10" s="189"/>
    </row>
    <row r="11" spans="1:20" s="64" customFormat="1" ht="42" customHeight="1" thickBot="1" x14ac:dyDescent="0.25">
      <c r="A11" s="12"/>
      <c r="B11" s="13" t="s">
        <v>6</v>
      </c>
      <c r="C11" s="14" t="s">
        <v>7</v>
      </c>
      <c r="D11" s="169" t="s">
        <v>8</v>
      </c>
      <c r="E11" s="170"/>
      <c r="F11" s="95" t="s">
        <v>55</v>
      </c>
      <c r="G11" s="171" t="s">
        <v>37</v>
      </c>
      <c r="H11" s="172"/>
      <c r="I11" s="19" t="s">
        <v>13</v>
      </c>
    </row>
    <row r="12" spans="1:20" s="64" customFormat="1" ht="21" customHeight="1" x14ac:dyDescent="0.2">
      <c r="B12" s="20" t="s">
        <v>14</v>
      </c>
      <c r="C12" s="21" t="s">
        <v>56</v>
      </c>
      <c r="D12" s="165">
        <v>1</v>
      </c>
      <c r="E12" s="165"/>
      <c r="F12" s="24" t="s">
        <v>57</v>
      </c>
      <c r="G12" s="166"/>
      <c r="H12" s="166"/>
      <c r="I12" s="96"/>
    </row>
    <row r="13" spans="1:20" s="99" customFormat="1" ht="21" customHeight="1" x14ac:dyDescent="0.25">
      <c r="A13" s="12"/>
      <c r="B13" s="147" t="s">
        <v>18</v>
      </c>
      <c r="C13" s="148"/>
      <c r="D13" s="148"/>
      <c r="E13" s="148"/>
      <c r="F13" s="148"/>
      <c r="G13" s="148"/>
      <c r="H13" s="148"/>
      <c r="I13" s="97"/>
      <c r="J13" s="98"/>
    </row>
    <row r="14" spans="1:20" s="64" customFormat="1" ht="21.6" customHeight="1" thickBot="1" x14ac:dyDescent="0.25">
      <c r="A14" s="12"/>
      <c r="B14" s="4">
        <v>2</v>
      </c>
      <c r="C14" s="29" t="s">
        <v>19</v>
      </c>
      <c r="D14" s="30"/>
      <c r="E14" s="31"/>
      <c r="F14" s="32"/>
      <c r="G14" s="32"/>
      <c r="H14" s="33"/>
      <c r="I14" s="34"/>
    </row>
    <row r="15" spans="1:20" ht="42" customHeight="1" thickBot="1" x14ac:dyDescent="0.25">
      <c r="B15" s="13" t="s">
        <v>6</v>
      </c>
      <c r="C15" s="14" t="s">
        <v>7</v>
      </c>
      <c r="D15" s="15" t="s">
        <v>8</v>
      </c>
      <c r="E15" s="16" t="s">
        <v>9</v>
      </c>
      <c r="F15" s="17" t="s">
        <v>10</v>
      </c>
      <c r="G15" s="16" t="s">
        <v>11</v>
      </c>
      <c r="H15" s="18" t="s">
        <v>12</v>
      </c>
      <c r="I15" s="19" t="s">
        <v>13</v>
      </c>
    </row>
    <row r="16" spans="1:20" ht="27" customHeight="1" x14ac:dyDescent="0.25">
      <c r="B16" s="35"/>
      <c r="C16" s="36" t="s">
        <v>58</v>
      </c>
      <c r="D16" s="37"/>
      <c r="E16" s="38"/>
      <c r="F16" s="39"/>
      <c r="G16" s="40"/>
      <c r="H16" s="41"/>
      <c r="I16" s="42"/>
      <c r="K16" s="100"/>
      <c r="T16"/>
    </row>
    <row r="17" spans="1:86" ht="21" customHeight="1" x14ac:dyDescent="0.2">
      <c r="B17" s="43" t="s">
        <v>21</v>
      </c>
      <c r="C17" s="44" t="s">
        <v>22</v>
      </c>
      <c r="D17" s="22">
        <v>1</v>
      </c>
      <c r="E17" s="23">
        <v>15</v>
      </c>
      <c r="F17" s="24">
        <v>0.20000000000000004</v>
      </c>
      <c r="G17" s="25"/>
      <c r="H17" s="101"/>
      <c r="I17" s="102"/>
      <c r="K17" s="100"/>
    </row>
    <row r="18" spans="1:86" ht="21" customHeight="1" x14ac:dyDescent="0.2">
      <c r="B18" s="43" t="s">
        <v>23</v>
      </c>
      <c r="C18" s="44" t="s">
        <v>24</v>
      </c>
      <c r="D18" s="22">
        <v>1</v>
      </c>
      <c r="E18" s="23">
        <v>15</v>
      </c>
      <c r="F18" s="24">
        <v>1</v>
      </c>
      <c r="G18" s="25"/>
      <c r="H18" s="101"/>
      <c r="I18" s="102"/>
      <c r="K18" s="100"/>
    </row>
    <row r="19" spans="1:86" ht="21" customHeight="1" x14ac:dyDescent="0.2">
      <c r="A19" s="45"/>
      <c r="B19" s="43" t="s">
        <v>25</v>
      </c>
      <c r="C19" s="44" t="s">
        <v>26</v>
      </c>
      <c r="D19" s="22">
        <v>1</v>
      </c>
      <c r="E19" s="23">
        <v>15</v>
      </c>
      <c r="F19" s="24">
        <v>1</v>
      </c>
      <c r="G19" s="25"/>
      <c r="H19" s="101"/>
      <c r="I19" s="102"/>
      <c r="K19" s="100"/>
    </row>
    <row r="20" spans="1:86" ht="21" customHeight="1" x14ac:dyDescent="0.2">
      <c r="A20" s="45"/>
      <c r="B20" s="43" t="s">
        <v>27</v>
      </c>
      <c r="C20" s="44" t="s">
        <v>28</v>
      </c>
      <c r="D20" s="22">
        <v>1</v>
      </c>
      <c r="E20" s="23">
        <v>15</v>
      </c>
      <c r="F20" s="24">
        <v>0.46666666666666667</v>
      </c>
      <c r="G20" s="25"/>
      <c r="H20" s="101"/>
      <c r="I20" s="102"/>
      <c r="K20" s="100"/>
    </row>
    <row r="21" spans="1:86" ht="21" customHeight="1" x14ac:dyDescent="0.2">
      <c r="A21" s="45"/>
      <c r="B21" s="43" t="s">
        <v>29</v>
      </c>
      <c r="C21" s="44" t="s">
        <v>30</v>
      </c>
      <c r="D21" s="22">
        <v>1</v>
      </c>
      <c r="E21" s="23">
        <v>15</v>
      </c>
      <c r="F21" s="24">
        <v>0.6256053321328553</v>
      </c>
      <c r="G21" s="25"/>
      <c r="H21" s="101"/>
      <c r="I21" s="102"/>
      <c r="K21" s="100"/>
    </row>
    <row r="22" spans="1:86" ht="21" customHeight="1" x14ac:dyDescent="0.2">
      <c r="A22" s="45"/>
      <c r="B22" s="43" t="s">
        <v>32</v>
      </c>
      <c r="C22" s="44" t="s">
        <v>33</v>
      </c>
      <c r="D22" s="22">
        <v>1</v>
      </c>
      <c r="E22" s="23">
        <v>15</v>
      </c>
      <c r="F22" s="24">
        <v>0.6</v>
      </c>
      <c r="G22" s="25"/>
      <c r="H22" s="101"/>
      <c r="I22" s="102"/>
      <c r="K22" s="100"/>
    </row>
    <row r="23" spans="1:86" s="103" customFormat="1" ht="20.25" customHeight="1" x14ac:dyDescent="0.25">
      <c r="A23" s="54"/>
      <c r="B23" s="149" t="s">
        <v>34</v>
      </c>
      <c r="C23" s="150"/>
      <c r="D23" s="150"/>
      <c r="E23" s="150"/>
      <c r="F23" s="150"/>
      <c r="G23" s="150"/>
      <c r="H23" s="150"/>
      <c r="I23" s="73"/>
      <c r="K23" s="104"/>
    </row>
    <row r="24" spans="1:86" ht="25.5" customHeight="1" x14ac:dyDescent="0.25">
      <c r="B24" s="56">
        <v>3</v>
      </c>
      <c r="C24" s="57" t="s">
        <v>35</v>
      </c>
      <c r="D24" s="58"/>
      <c r="E24" s="59"/>
      <c r="F24" s="60"/>
      <c r="G24" s="61"/>
      <c r="H24" s="62"/>
      <c r="I24" s="63"/>
      <c r="K24" s="100"/>
      <c r="T24"/>
    </row>
    <row r="25" spans="1:86" s="64" customFormat="1" ht="36" customHeight="1" x14ac:dyDescent="0.2">
      <c r="B25" s="65" t="s">
        <v>6</v>
      </c>
      <c r="C25" s="66" t="s">
        <v>7</v>
      </c>
      <c r="D25" s="67" t="s">
        <v>36</v>
      </c>
      <c r="E25" s="136" t="s">
        <v>9</v>
      </c>
      <c r="F25" s="136"/>
      <c r="G25" s="137" t="s">
        <v>37</v>
      </c>
      <c r="H25" s="138"/>
      <c r="I25" s="68" t="s">
        <v>13</v>
      </c>
    </row>
    <row r="26" spans="1:86" s="64" customFormat="1" ht="36.75" customHeight="1" x14ac:dyDescent="0.2">
      <c r="A26" s="12"/>
      <c r="B26" s="69" t="s">
        <v>38</v>
      </c>
      <c r="C26" s="70" t="s">
        <v>39</v>
      </c>
      <c r="D26" s="71" t="s">
        <v>40</v>
      </c>
      <c r="E26" s="151">
        <v>16</v>
      </c>
      <c r="F26" s="151"/>
      <c r="G26" s="167"/>
      <c r="H26" s="168"/>
      <c r="I26" s="105"/>
    </row>
    <row r="27" spans="1:86" s="64" customFormat="1" ht="24.75" customHeight="1" x14ac:dyDescent="0.2">
      <c r="A27" s="12"/>
      <c r="B27" s="149" t="s">
        <v>41</v>
      </c>
      <c r="C27" s="150"/>
      <c r="D27" s="150"/>
      <c r="E27" s="150"/>
      <c r="F27" s="150"/>
      <c r="G27" s="150"/>
      <c r="H27" s="150"/>
      <c r="I27" s="73"/>
    </row>
    <row r="28" spans="1:86" s="64" customFormat="1" ht="29.25" customHeight="1" x14ac:dyDescent="0.2">
      <c r="A28" s="12"/>
      <c r="B28" s="74">
        <v>4</v>
      </c>
      <c r="C28" s="75" t="s">
        <v>42</v>
      </c>
      <c r="D28" s="76"/>
      <c r="E28" s="59"/>
      <c r="F28" s="60"/>
      <c r="G28" s="60"/>
      <c r="H28" s="77"/>
      <c r="I28" s="78"/>
    </row>
    <row r="29" spans="1:86" s="64" customFormat="1" ht="33.75" customHeight="1" x14ac:dyDescent="0.2">
      <c r="A29" s="12"/>
      <c r="B29" s="65" t="s">
        <v>6</v>
      </c>
      <c r="C29" s="66" t="s">
        <v>7</v>
      </c>
      <c r="D29" s="67" t="s">
        <v>36</v>
      </c>
      <c r="E29" s="136" t="s">
        <v>43</v>
      </c>
      <c r="F29" s="136"/>
      <c r="G29" s="137" t="s">
        <v>37</v>
      </c>
      <c r="H29" s="138"/>
      <c r="I29" s="68" t="s">
        <v>13</v>
      </c>
    </row>
    <row r="30" spans="1:86" s="107" customFormat="1" ht="39.75" customHeight="1" x14ac:dyDescent="0.2">
      <c r="A30" s="12"/>
      <c r="B30" s="20" t="s">
        <v>44</v>
      </c>
      <c r="C30" s="79" t="s">
        <v>61</v>
      </c>
      <c r="D30" s="80" t="s">
        <v>45</v>
      </c>
      <c r="E30" s="125" t="s">
        <v>46</v>
      </c>
      <c r="F30" s="125"/>
      <c r="G30" s="163"/>
      <c r="H30" s="164"/>
      <c r="I30" s="106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</row>
    <row r="31" spans="1:86" s="109" customFormat="1" ht="21" customHeight="1" thickBot="1" x14ac:dyDescent="0.3">
      <c r="A31" s="82"/>
      <c r="B31" s="128" t="s">
        <v>47</v>
      </c>
      <c r="C31" s="129"/>
      <c r="D31" s="129"/>
      <c r="E31" s="129"/>
      <c r="F31" s="129"/>
      <c r="G31" s="129"/>
      <c r="H31" s="129"/>
      <c r="I31" s="108"/>
    </row>
    <row r="32" spans="1:86" s="109" customFormat="1" ht="9.75" customHeight="1" thickBot="1" x14ac:dyDescent="0.3">
      <c r="A32" s="82"/>
      <c r="B32" s="84"/>
      <c r="C32" s="85"/>
      <c r="D32" s="85"/>
      <c r="E32" s="85"/>
      <c r="F32" s="85"/>
      <c r="G32" s="85"/>
      <c r="H32" s="85"/>
      <c r="I32" s="110"/>
    </row>
    <row r="33" spans="2:10" ht="30.75" customHeight="1" x14ac:dyDescent="0.2">
      <c r="B33" s="130" t="s">
        <v>60</v>
      </c>
      <c r="C33" s="131"/>
      <c r="D33" s="131"/>
      <c r="E33" s="131"/>
      <c r="F33" s="131"/>
      <c r="G33" s="131"/>
      <c r="H33" s="131"/>
      <c r="I33" s="111"/>
    </row>
    <row r="34" spans="2:10" ht="29.25" customHeight="1" x14ac:dyDescent="0.2">
      <c r="B34" s="132" t="s">
        <v>48</v>
      </c>
      <c r="C34" s="133"/>
      <c r="D34" s="133"/>
      <c r="E34" s="133"/>
      <c r="F34" s="133"/>
      <c r="G34" s="133"/>
      <c r="H34" s="133"/>
      <c r="I34" s="112"/>
    </row>
    <row r="35" spans="2:10" ht="28.5" customHeight="1" x14ac:dyDescent="0.2">
      <c r="B35" s="161" t="s">
        <v>49</v>
      </c>
      <c r="C35" s="162"/>
      <c r="D35" s="162"/>
      <c r="E35" s="162"/>
      <c r="F35" s="162"/>
      <c r="G35" s="162"/>
      <c r="H35" s="162"/>
      <c r="I35" s="113"/>
      <c r="J35" s="114"/>
    </row>
    <row r="36" spans="2:10" ht="7.5" customHeight="1" x14ac:dyDescent="0.2">
      <c r="B36" s="90"/>
      <c r="C36" s="91"/>
      <c r="D36" s="91"/>
      <c r="E36" s="91"/>
      <c r="F36" s="91"/>
      <c r="G36" s="91"/>
      <c r="H36" s="91"/>
      <c r="I36" s="92"/>
    </row>
    <row r="37" spans="2:10" s="1" customFormat="1" ht="52.5" customHeight="1" x14ac:dyDescent="0.2">
      <c r="B37" s="116" t="s">
        <v>50</v>
      </c>
      <c r="C37" s="117"/>
      <c r="D37" s="117"/>
      <c r="E37" s="117"/>
      <c r="F37" s="117"/>
      <c r="G37" s="117"/>
      <c r="H37" s="117"/>
      <c r="I37" s="118"/>
    </row>
    <row r="38" spans="2:10" s="1" customFormat="1" ht="35.25" customHeight="1" x14ac:dyDescent="0.2">
      <c r="B38" s="116" t="s">
        <v>51</v>
      </c>
      <c r="C38" s="117"/>
      <c r="D38" s="117"/>
      <c r="E38" s="117"/>
      <c r="F38" s="117"/>
      <c r="G38" s="117"/>
      <c r="H38" s="117"/>
      <c r="I38" s="118"/>
    </row>
    <row r="39" spans="2:10" s="1" customFormat="1" ht="34.5" customHeight="1" x14ac:dyDescent="0.2">
      <c r="B39" s="119" t="s">
        <v>52</v>
      </c>
      <c r="C39" s="120"/>
      <c r="D39" s="120"/>
      <c r="E39" s="120"/>
      <c r="F39" s="120"/>
      <c r="G39" s="120"/>
      <c r="H39" s="120"/>
      <c r="I39" s="121"/>
    </row>
    <row r="40" spans="2:10" s="1" customFormat="1" ht="48.75" customHeight="1" thickBot="1" x14ac:dyDescent="0.25">
      <c r="B40" s="122" t="s">
        <v>53</v>
      </c>
      <c r="C40" s="123"/>
      <c r="D40" s="123"/>
      <c r="E40" s="123"/>
      <c r="F40" s="123"/>
      <c r="G40" s="123"/>
      <c r="H40" s="123"/>
      <c r="I40" s="124"/>
    </row>
    <row r="41" spans="2:10" s="1" customFormat="1" ht="28.5" customHeight="1" x14ac:dyDescent="0.2">
      <c r="B41" s="2"/>
      <c r="F41" s="3"/>
    </row>
  </sheetData>
  <mergeCells count="33">
    <mergeCell ref="B2:C7"/>
    <mergeCell ref="D2:I5"/>
    <mergeCell ref="D6:F6"/>
    <mergeCell ref="G6:I6"/>
    <mergeCell ref="D7:F7"/>
    <mergeCell ref="G7:I7"/>
    <mergeCell ref="B8:C8"/>
    <mergeCell ref="D8:F8"/>
    <mergeCell ref="G8:I8"/>
    <mergeCell ref="B9:I9"/>
    <mergeCell ref="D11:E11"/>
    <mergeCell ref="G11:H11"/>
    <mergeCell ref="E30:F30"/>
    <mergeCell ref="G30:H30"/>
    <mergeCell ref="D12:E12"/>
    <mergeCell ref="G12:H12"/>
    <mergeCell ref="B13:H13"/>
    <mergeCell ref="B23:H23"/>
    <mergeCell ref="E25:F25"/>
    <mergeCell ref="G25:H25"/>
    <mergeCell ref="E26:F26"/>
    <mergeCell ref="G26:H26"/>
    <mergeCell ref="B27:H27"/>
    <mergeCell ref="E29:F29"/>
    <mergeCell ref="G29:H29"/>
    <mergeCell ref="B39:I39"/>
    <mergeCell ref="B40:I40"/>
    <mergeCell ref="B31:H31"/>
    <mergeCell ref="B33:H33"/>
    <mergeCell ref="B34:H34"/>
    <mergeCell ref="B35:H35"/>
    <mergeCell ref="B37:I37"/>
    <mergeCell ref="B38:I38"/>
  </mergeCells>
  <pageMargins left="0.25" right="0.25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PRESUPUESTO OFICIAL</vt:lpstr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Aldemar Rozo Camelo</dc:creator>
  <cp:lastModifiedBy>Marco Andres Gutierrez Fajardo</cp:lastModifiedBy>
  <dcterms:created xsi:type="dcterms:W3CDTF">2023-12-05T00:02:18Z</dcterms:created>
  <dcterms:modified xsi:type="dcterms:W3CDTF">2023-12-07T02:10:15Z</dcterms:modified>
</cp:coreProperties>
</file>