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dsarias_sena_edu_co/Documents/Sena/SENA/CONTRATACIÓN/"/>
    </mc:Choice>
  </mc:AlternateContent>
  <xr:revisionPtr revIDLastSave="8" documentId="8_{7A1E9224-6437-4ED0-8EAC-03D3487A4EA0}" xr6:coauthVersionLast="47" xr6:coauthVersionMax="47" xr10:uidLastSave="{B41D134B-33C8-4D62-AC7D-96E1F404ABFF}"/>
  <bookViews>
    <workbookView xWindow="-120" yWindow="-120" windowWidth="20730" windowHeight="11160" xr2:uid="{E18768A0-5E03-4A58-934A-9CBF6C49DA1E}"/>
  </bookViews>
  <sheets>
    <sheet name="MATRIZ RIESGOS" sheetId="1" r:id="rId1"/>
    <sheet name="Hoja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7" i="1" l="1"/>
  <c r="Q27" i="1"/>
  <c r="K27" i="1"/>
  <c r="I27" i="1"/>
  <c r="S26" i="1"/>
  <c r="Q26" i="1"/>
  <c r="K26" i="1"/>
  <c r="I26" i="1"/>
  <c r="S25" i="1"/>
  <c r="Q25" i="1"/>
  <c r="K25" i="1"/>
  <c r="I25" i="1"/>
  <c r="S24" i="1"/>
  <c r="Q24" i="1"/>
  <c r="K24" i="1"/>
  <c r="I24" i="1"/>
  <c r="S23" i="1"/>
  <c r="Q23" i="1"/>
  <c r="K23" i="1"/>
  <c r="I23" i="1"/>
  <c r="S22" i="1"/>
  <c r="Q22" i="1"/>
  <c r="T22" i="1" s="1"/>
  <c r="U22" i="1" s="1"/>
  <c r="K22" i="1"/>
  <c r="I22" i="1"/>
  <c r="S21" i="1"/>
  <c r="Q21" i="1"/>
  <c r="K21" i="1"/>
  <c r="I21" i="1"/>
  <c r="S20" i="1"/>
  <c r="Q20" i="1"/>
  <c r="K20" i="1"/>
  <c r="I20" i="1"/>
  <c r="S19" i="1"/>
  <c r="Q19" i="1"/>
  <c r="K19" i="1"/>
  <c r="I19" i="1"/>
  <c r="S18" i="1"/>
  <c r="Q18" i="1"/>
  <c r="T18" i="1" s="1"/>
  <c r="U18" i="1" s="1"/>
  <c r="K18" i="1"/>
  <c r="I18" i="1"/>
  <c r="S17" i="1"/>
  <c r="Q17" i="1"/>
  <c r="K17" i="1"/>
  <c r="I17" i="1"/>
  <c r="S16" i="1"/>
  <c r="Q16" i="1"/>
  <c r="K16" i="1"/>
  <c r="I16" i="1"/>
  <c r="Q15" i="1"/>
  <c r="T15" i="1" s="1"/>
  <c r="U15" i="1" s="1"/>
  <c r="I15" i="1"/>
  <c r="L15" i="1" s="1"/>
  <c r="M15" i="1" s="1"/>
  <c r="Q14" i="1"/>
  <c r="T14" i="1" s="1"/>
  <c r="U14" i="1" s="1"/>
  <c r="I14" i="1"/>
  <c r="L14" i="1" s="1"/>
  <c r="M14" i="1" s="1"/>
  <c r="Q13" i="1"/>
  <c r="T13" i="1" s="1"/>
  <c r="U13" i="1" s="1"/>
  <c r="I13" i="1"/>
  <c r="L13" i="1" s="1"/>
  <c r="M13" i="1" s="1"/>
  <c r="S12" i="1"/>
  <c r="Q12" i="1"/>
  <c r="T12" i="1" s="1"/>
  <c r="U12" i="1" s="1"/>
  <c r="K12" i="1"/>
  <c r="I12" i="1"/>
  <c r="S11" i="1"/>
  <c r="Q11" i="1"/>
  <c r="K11" i="1"/>
  <c r="I11" i="1"/>
  <c r="S10" i="1"/>
  <c r="Q10" i="1"/>
  <c r="K10" i="1"/>
  <c r="I10" i="1"/>
  <c r="S9" i="1"/>
  <c r="Q9" i="1"/>
  <c r="K9" i="1"/>
  <c r="I9" i="1"/>
  <c r="S8" i="1"/>
  <c r="Q8" i="1"/>
  <c r="T8" i="1" s="1"/>
  <c r="U8" i="1" s="1"/>
  <c r="K8" i="1"/>
  <c r="I8" i="1"/>
  <c r="S7" i="1"/>
  <c r="Q7" i="1"/>
  <c r="T7" i="1" s="1"/>
  <c r="U7" i="1" s="1"/>
  <c r="K7" i="1"/>
  <c r="I7" i="1"/>
  <c r="T26" i="1" l="1"/>
  <c r="U26" i="1" s="1"/>
  <c r="T9" i="1"/>
  <c r="U9" i="1" s="1"/>
  <c r="T23" i="1"/>
  <c r="U23" i="1" s="1"/>
  <c r="T27" i="1"/>
  <c r="U27" i="1" s="1"/>
  <c r="T21" i="1"/>
  <c r="U21" i="1" s="1"/>
  <c r="L18" i="1"/>
  <c r="M18" i="1" s="1"/>
  <c r="T24" i="1"/>
  <c r="U24" i="1" s="1"/>
  <c r="T16" i="1"/>
  <c r="U16" i="1" s="1"/>
  <c r="T17" i="1"/>
  <c r="U17" i="1" s="1"/>
  <c r="L24" i="1"/>
  <c r="M24" i="1" s="1"/>
  <c r="L16" i="1"/>
  <c r="M16" i="1" s="1"/>
  <c r="L17" i="1"/>
  <c r="M17" i="1" s="1"/>
  <c r="L26" i="1"/>
  <c r="M26" i="1" s="1"/>
  <c r="L27" i="1"/>
  <c r="M27" i="1" s="1"/>
  <c r="T10" i="1"/>
  <c r="U10" i="1" s="1"/>
  <c r="T19" i="1"/>
  <c r="U19" i="1" s="1"/>
  <c r="L7" i="1"/>
  <c r="M7" i="1" s="1"/>
  <c r="L8" i="1"/>
  <c r="M8" i="1" s="1"/>
  <c r="L9" i="1"/>
  <c r="M9" i="1" s="1"/>
  <c r="L10" i="1"/>
  <c r="M10" i="1" s="1"/>
  <c r="L12" i="1"/>
  <c r="M12" i="1" s="1"/>
  <c r="L19" i="1"/>
  <c r="M19" i="1" s="1"/>
  <c r="L21" i="1"/>
  <c r="M21" i="1" s="1"/>
  <c r="L22" i="1"/>
  <c r="M22" i="1" s="1"/>
  <c r="L23" i="1"/>
  <c r="M23" i="1" s="1"/>
  <c r="T11" i="1"/>
  <c r="U11" i="1" s="1"/>
  <c r="L25" i="1"/>
  <c r="M25" i="1" s="1"/>
  <c r="T20" i="1"/>
  <c r="U20" i="1" s="1"/>
  <c r="L11" i="1"/>
  <c r="M11" i="1" s="1"/>
  <c r="L20" i="1"/>
  <c r="M20" i="1" s="1"/>
  <c r="T25" i="1"/>
  <c r="U25" i="1" s="1"/>
</calcChain>
</file>

<file path=xl/sharedStrings.xml><?xml version="1.0" encoding="utf-8"?>
<sst xmlns="http://schemas.openxmlformats.org/spreadsheetml/2006/main" count="444" uniqueCount="171">
  <si>
    <t>MATRIZ DE RIESGOS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</si>
  <si>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</si>
  <si>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</si>
  <si>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</si>
  <si>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</si>
  <si>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</si>
  <si>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</si>
  <si>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</si>
  <si>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</si>
  <si>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</si>
  <si>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</si>
  <si>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</si>
  <si>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</si>
  <si>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</si>
  <si>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</si>
  <si>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</si>
  <si>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 xml:space="preserve">Persona responsable  por implementar el tratamiento </t>
  </si>
  <si>
    <t xml:space="preserve">Fecha estimada en que se inicia el tratamiento </t>
  </si>
  <si>
    <t xml:space="preserve">Fecha estimada en que se completa el tratamiento </t>
  </si>
  <si>
    <t>Monitoreo y revisión</t>
  </si>
  <si>
    <t>Valoración del riesgo</t>
  </si>
  <si>
    <t xml:space="preserve">Categoría </t>
  </si>
  <si>
    <t>Valoración</t>
  </si>
  <si>
    <t>¿Cómo se realiza el monitoreo?</t>
  </si>
  <si>
    <t>Periodicidad ¿Cuándo?</t>
  </si>
  <si>
    <t>GENERAL</t>
  </si>
  <si>
    <t>INTERNO</t>
  </si>
  <si>
    <t>PLANEACION</t>
  </si>
  <si>
    <t>RIESGOS OPERACIONALES</t>
  </si>
  <si>
    <t>Incorrecta proyeccion de las actividades y los recursos</t>
  </si>
  <si>
    <t>Variación en la estimación del presupuesto asignado o tiempo de ejecución</t>
  </si>
  <si>
    <t>RARO</t>
  </si>
  <si>
    <t>MENOR</t>
  </si>
  <si>
    <t>ENTIDAD</t>
  </si>
  <si>
    <t>Revisión y ajuste de proyecciones, alcance o recursos para la ejecución del contrato, marco de referencia actual operación de servicios TIC</t>
  </si>
  <si>
    <t>POSIBLE</t>
  </si>
  <si>
    <t>INSIGNIFICANTE</t>
  </si>
  <si>
    <t>SI</t>
  </si>
  <si>
    <t>Oficina de Sistemas</t>
  </si>
  <si>
    <t>Revision de documentos y proyecciones fuente</t>
  </si>
  <si>
    <t xml:space="preserve">SEMANAL </t>
  </si>
  <si>
    <t>ESPECIFICO</t>
  </si>
  <si>
    <t>Estimación inferior de plazos de ejecución del contrato</t>
  </si>
  <si>
    <t>Retraso en entrega de productos que eventualmente puede generar prórrogas, reclamaciones y/o adiciones  por mayor duración del contrato</t>
  </si>
  <si>
    <t>PROBABLE</t>
  </si>
  <si>
    <t>Análisis  de plazos acordes con la dimensión del objeto a contratar y  de la demanda de procesos similares incluidos en el análisis del sector.</t>
  </si>
  <si>
    <t>IMPROBABLE</t>
  </si>
  <si>
    <t xml:space="preserve">Oficina de Sistemas, Dirección Administrativa y Financiera, Grupo integrado de gestión contractual de la entidad </t>
  </si>
  <si>
    <t>EXTERNO</t>
  </si>
  <si>
    <t>SELECCIÓN</t>
  </si>
  <si>
    <t>RIESGOS REGULATORIOS</t>
  </si>
  <si>
    <t>Riesgos ocasionados por cambios de normatividad relacionados con el proceso de contratación</t>
  </si>
  <si>
    <t>Reformulación de documentos del proceso de contratación, retrasos en el inicio de la ejecución</t>
  </si>
  <si>
    <t>Verificar normatividad y vigencia de la misma</t>
  </si>
  <si>
    <t>Publicación del proceso</t>
  </si>
  <si>
    <t>Adjudicación del proceso</t>
  </si>
  <si>
    <t>Revisión de la normatividad.</t>
  </si>
  <si>
    <t>MENSUAL</t>
  </si>
  <si>
    <t>Incorrecta selección del proveedor</t>
  </si>
  <si>
    <t>No cumplimiento en los criterios de idoneidad que garantizan las condiciones de ejecución contractual esperadas</t>
  </si>
  <si>
    <t>Selección del comité de evaluadores idóneo y competente</t>
  </si>
  <si>
    <t>Verificación y evaluación de ofertas</t>
  </si>
  <si>
    <t>Aplicación de la normatividad y todos los documentos soportes del proceso</t>
  </si>
  <si>
    <t>DIARIO</t>
  </si>
  <si>
    <t>CONTRATACION</t>
  </si>
  <si>
    <t>Inexactitud o fallas en la elaboración de la minuta del contrato</t>
  </si>
  <si>
    <t>Retraso en la suscripción y legalización del contrato.</t>
  </si>
  <si>
    <t>Implementación de puntos de control y listas de chequeo para elaboración de minutas, registro y entrega de soportes</t>
  </si>
  <si>
    <t>Grupo integrado de gestión contractual de la entidad</t>
  </si>
  <si>
    <t>Adjudicación del contrato</t>
  </si>
  <si>
    <t>Perfeccionamiento del contrato</t>
  </si>
  <si>
    <t>Revisión la información soporte para la suscripción del documento.</t>
  </si>
  <si>
    <t>SEGÚN CRONOGRAMA</t>
  </si>
  <si>
    <t xml:space="preserve">Riesgo de que no se firme el contrato </t>
  </si>
  <si>
    <t xml:space="preserve">Retraso en el inicio del proyecto </t>
  </si>
  <si>
    <t>CONTRATISTA</t>
  </si>
  <si>
    <t>Formalizar las notificaciones legales / hacer efectiva la póliza de seriedad de la oferta / adjudicar al segundo en orden de elegibilidad</t>
  </si>
  <si>
    <t xml:space="preserve">Grupo integrado de gestión contractual de la entidad </t>
  </si>
  <si>
    <t>Control de la suscripción  del contrato y trámites administrativos de registro</t>
  </si>
  <si>
    <t>Riesgo de que no se expida el RP oportunamente ni se registre en el sistema determinado por el Grupo de Gestión Contractual</t>
  </si>
  <si>
    <t>Retraso en el inicio del proyecto y en el respaldo económico para su ejecución</t>
  </si>
  <si>
    <t>Aplicación lista de chequeo procedimiento SENA</t>
  </si>
  <si>
    <t xml:space="preserve"> Grupo integrado de contratación de la entidad, Grupo de Presupuesto, Oficina de Sistemas</t>
  </si>
  <si>
    <t>Riesgo que no se presenten las garantías requeridas en el contrato</t>
  </si>
  <si>
    <t>Retraso en el inicio del desarrollo del proyecto</t>
  </si>
  <si>
    <t>Generar las comunicaciones de seguimiento /iniciar los requerimientos por incumplimiento que procedan</t>
  </si>
  <si>
    <t>Contratista/Supervisor</t>
  </si>
  <si>
    <t>Control por parte del supervisor de la entrega de las pólizas requeridas</t>
  </si>
  <si>
    <t>EJECUCION</t>
  </si>
  <si>
    <t>RIESGOS SOCIALES O POLITICOS</t>
  </si>
  <si>
    <t>Afectación en la ejecución del contrato por situaciones de orden público que afectan directamente la normal ejecución del contrato.</t>
  </si>
  <si>
    <t>Retraso en ejecución de actividades del contrato, suspensión del contrato, prórrogas</t>
  </si>
  <si>
    <t>ENTIDAD/CONTRATISTA</t>
  </si>
  <si>
    <t>Ajuste a la programación del contrato prórrogas</t>
  </si>
  <si>
    <t>Acta de inicio</t>
  </si>
  <si>
    <t>Seguimiento detallado de reprogramación de actividades y atención de contingencias</t>
  </si>
  <si>
    <t>Uso de procesos, procedimientos o parámetros inapropiados y/o diferentes a los exigidos para la ejecución del contrato.</t>
  </si>
  <si>
    <t>No aceptación de los entregables, retraso en ejecución de actividades del contrato.
Pérdidas económicas por actividades ejecutadas incorrectamente.</t>
  </si>
  <si>
    <t xml:space="preserve">Verificación y exigencia del cumplimiento de las obligaciones contraidas. Inicio proceso de incumplimiento </t>
  </si>
  <si>
    <t xml:space="preserve">Contratista/Interventoría </t>
  </si>
  <si>
    <t>Revisión de decisiones sobre procesos, procedimientos y parámetros.</t>
  </si>
  <si>
    <t>Variaciones en el plan de trabajo por actividades que no fueron estimadas por el contratista para la ejecución de cada etapa</t>
  </si>
  <si>
    <t>Impacto negativo en el cronograma y la pertinencia de entregables con afectación del plan de trabajo general del proyecto</t>
  </si>
  <si>
    <t xml:space="preserve">Seguimiento estricto al plan de trabajo aprobado y sus entregables. Reporte de incumplimiento de obligaciones contractuales. Inicio proceso incumplimiento </t>
  </si>
  <si>
    <t>Seguimiento detallado de programación de actividades, entregables y plazos de entrega.</t>
  </si>
  <si>
    <t>Retrasos en la entrega de los documentos necesarios para el trámite de pagos por parte del contratista no ajustados a los trámites administrativos determinados por la Entidad</t>
  </si>
  <si>
    <t>Afectación en la programación de pagos que se encuentra limitada por el PAC mensual.</t>
  </si>
  <si>
    <t>Seguimiento a los hitos de pago por parte del Supervisor y el contratista, con sus respectivos soportes administrativos legales exigidos.</t>
  </si>
  <si>
    <t>Seguimiento detallado de programación de actividades y atención de contingencias</t>
  </si>
  <si>
    <t>RIESGOS TECNOLOGICOS</t>
  </si>
  <si>
    <t>Falla en sistemas de información y/o uso de tecnología.</t>
  </si>
  <si>
    <t>Retraso en ejecución de actividades del contrato.</t>
  </si>
  <si>
    <t>Implementación de sistemas de respaldo y organización de la información.</t>
  </si>
  <si>
    <t>Contratista</t>
  </si>
  <si>
    <t>Verificación de rutinas de protección y respaldo de la información y mantenimiento de herramientas tecnológicas.</t>
  </si>
  <si>
    <t>Insuficiencia o inadecuado personal calificado para la ejecución del contrato</t>
  </si>
  <si>
    <t>Retraso en ejecución de actividades del contrato.
Mala calidad de los productos o actividades del contrato.</t>
  </si>
  <si>
    <t>Revisión de estrategias de selección y vinculación de personal e identificación de listas de personal de contingencia en cumplimiento de los requisitos y obligaciones técnicas asumidas.</t>
  </si>
  <si>
    <t>Revisión de perfiles e idoneidad del equipo profesional y de apoyo aprobado.</t>
  </si>
  <si>
    <t>Cambios regulatorios, cambios reglamentarios y cambio de gobierno, que afecten la ecuación económica del contrato como nuevos impuestos</t>
  </si>
  <si>
    <t>Desequilibrio económico del contrato.</t>
  </si>
  <si>
    <t>Revisión de cambios y ajuste de condiciones tributarias en alcance al objeto contractual</t>
  </si>
  <si>
    <t>Verificación de normatividad aplicable y su incidencia en la ejecución del contrato</t>
  </si>
  <si>
    <t>RIESGOS DE LA NATURALEZA</t>
  </si>
  <si>
    <t>Afectación en el desarrollo del contrato por fenómenos naturales como temblores, inundaciones, lluvias, sequías, entre otros que afecten la ejecución contractual.</t>
  </si>
  <si>
    <t>Retraso en ejecución de actividades del contrato.
Pérdidas económicas por daños sufridos.</t>
  </si>
  <si>
    <t>Identificación del impacto al plan de trabajo y alternativas de contingencia</t>
  </si>
  <si>
    <t>Seguimiento detallado al cronograma del plan de trabajo</t>
  </si>
  <si>
    <t>Implementación de nuevos desarrollos tecnológicos, parámetros tecnológicos o estándares que deben ser
tenidos en cuenta para la ejecución del contrato.</t>
  </si>
  <si>
    <t xml:space="preserve">Reformullación de actividades y productos del contrato.
</t>
  </si>
  <si>
    <t>MODERADO</t>
  </si>
  <si>
    <t>Oportuna incorporación de desarrollos o estándares.</t>
  </si>
  <si>
    <t>Actualización de información sobre tecnologías aplicables al desarrollo del contrato.</t>
  </si>
  <si>
    <t>Declaratoria de intervención o liquidación administrativa forzosa del contratista por parte de la autoridad competente</t>
  </si>
  <si>
    <t>Interrupción y obstaculización en la ejecución de actividades a cargo del contratista</t>
  </si>
  <si>
    <t>Revisión y seguimiento periódico a la condición de operación del contratista</t>
  </si>
  <si>
    <t>No atención oportuna y resolución de casos reportados para atención de soporte técnico</t>
  </si>
  <si>
    <t>Afecta la ejecución del contrato</t>
  </si>
  <si>
    <t>CONTRATISTA/SUPERVISOR DEL CONTRATO</t>
  </si>
  <si>
    <t>Verificación y seguimiento de casos en la herramienta para atención de casos además de colocar alertas al gerente de proyecto por parte del contratista</t>
  </si>
  <si>
    <t>Seguimiento y control del supervisor de contrato con le gerente de proyecto por parte del contratista</t>
  </si>
  <si>
    <t>POSTCONTRACTUAL</t>
  </si>
  <si>
    <t>Desacuerdo en la etapa de liquidación</t>
  </si>
  <si>
    <t>No registro de la liquidación de manera oportuna.</t>
  </si>
  <si>
    <t xml:space="preserve">Aplicación de mecanismo de solución de controversias </t>
  </si>
  <si>
    <t>NO</t>
  </si>
  <si>
    <t>Acta de finalización</t>
  </si>
  <si>
    <t>Seguimiento acta de finalización y recomendación de liquidación</t>
  </si>
  <si>
    <t xml:space="preserve">Elaboró. </t>
  </si>
  <si>
    <t>Clase:</t>
  </si>
  <si>
    <t>Fuente:</t>
  </si>
  <si>
    <t>etapa:</t>
  </si>
  <si>
    <t>tipo:</t>
  </si>
  <si>
    <t>RIESGOS ECONOMICOS</t>
  </si>
  <si>
    <t>RIESGOS FINANCIEROS</t>
  </si>
  <si>
    <t>RIESGOS AMBIENTALES</t>
  </si>
  <si>
    <t>PROBABILIDAD:</t>
  </si>
  <si>
    <t>IMPACTO</t>
  </si>
  <si>
    <t>valoracion del Riesgo:</t>
  </si>
  <si>
    <t>CASI CIERTO</t>
  </si>
  <si>
    <t>a quien se le asigna el riesgo:</t>
  </si>
  <si>
    <t>TRIMESTRAL</t>
  </si>
  <si>
    <t>SEMESTRAL</t>
  </si>
  <si>
    <t>MAYOR</t>
  </si>
  <si>
    <t>CATASTRÓFICO</t>
  </si>
  <si>
    <t>OBJETO: Contratar la renovación y actualización de licenciamiento de la herramienta de desarrollo de software GENEXUS y el servicio de soporte técnico de acuerdo a los requerimientos técnicos de la Entidad</t>
  </si>
  <si>
    <t>David Santiago Arias Angel</t>
  </si>
  <si>
    <t>IInadecuada escogencia de
la modalidad de selección.</t>
  </si>
  <si>
    <t>La concreción de este riesgo
puede traer consigo
consecuencias en materia de
responsabilidad penal y/o
disciplinaria para los
funcionarios y/o colaboradores
del ministerio cuya competencia
funcional se relacione con la
definición de la modalidad de
selección.</t>
  </si>
  <si>
    <t>La Entidad reduce la probabilidad de ocurrencia de este
riesgo mediante la aplicación rigurosa de la normatividad
vigente y de los procesos y procedimientos en materia
de gestión contractual adoptados por la Entidad.</t>
  </si>
  <si>
    <t>Revision de documentos y normatividad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</si>
</sst>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8"/>
      <color theme="0"/>
      <name val="Arial Narrow"/>
      <family val="2"/>
    </font>
    <font>
      <b/>
      <sz val="10"/>
      <color theme="0"/>
      <name val="Arial Narrow"/>
      <family val="2"/>
    </font>
    <font>
      <b/>
      <sz val="9"/>
      <color theme="0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rgb="FFFF0000"/>
      <name val="Arial Narrow"/>
      <family val="2"/>
    </font>
    <font>
      <sz val="8"/>
      <color rgb="FF000000"/>
      <name val="Arial Narrow"/>
      <family val="2"/>
    </font>
    <font>
      <i/>
      <sz val="8"/>
      <color rgb="FF000000"/>
      <name val="Arial"/>
      <family val="2"/>
    </font>
    <font>
      <i/>
      <sz val="8"/>
      <color theme="1"/>
      <name val="Times New Roman"/>
      <family val="1"/>
    </font>
    <font>
      <sz val="9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textRotation="90" wrapText="1"/>
    </xf>
    <xf numFmtId="0" fontId="4" fillId="3" borderId="1" xfId="0" applyFont="1" applyFill="1" applyBorder="1" applyAlignment="1">
      <alignment horizontal="center" textRotation="90" wrapText="1"/>
    </xf>
    <xf numFmtId="0" fontId="6" fillId="2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14" fontId="9" fillId="0" borderId="7" xfId="0" applyNumberFormat="1" applyFont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2" fillId="9" borderId="0" xfId="0" applyFont="1" applyFill="1"/>
    <xf numFmtId="0" fontId="10" fillId="7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indent="2"/>
    </xf>
    <xf numFmtId="0" fontId="11" fillId="0" borderId="0" xfId="0" applyFont="1" applyAlignment="1">
      <alignment vertical="center"/>
    </xf>
    <xf numFmtId="0" fontId="12" fillId="0" borderId="0" xfId="0" applyFont="1"/>
    <xf numFmtId="0" fontId="13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textRotation="90" wrapText="1"/>
    </xf>
    <xf numFmtId="0" fontId="4" fillId="2" borderId="8" xfId="0" applyFont="1" applyFill="1" applyBorder="1" applyAlignment="1">
      <alignment horizontal="center" textRotation="90" wrapText="1"/>
    </xf>
    <xf numFmtId="0" fontId="4" fillId="2" borderId="11" xfId="0" applyFont="1" applyFill="1" applyBorder="1" applyAlignment="1">
      <alignment horizontal="center" textRotation="90" wrapText="1"/>
    </xf>
    <xf numFmtId="0" fontId="4" fillId="3" borderId="1" xfId="0" applyFont="1" applyFill="1" applyBorder="1" applyAlignment="1">
      <alignment horizontal="center" textRotation="90" wrapText="1"/>
    </xf>
    <xf numFmtId="0" fontId="4" fillId="3" borderId="8" xfId="0" applyFont="1" applyFill="1" applyBorder="1" applyAlignment="1">
      <alignment horizontal="center" textRotation="90" wrapText="1"/>
    </xf>
    <xf numFmtId="0" fontId="4" fillId="3" borderId="11" xfId="0" applyFont="1" applyFill="1" applyBorder="1" applyAlignment="1">
      <alignment horizontal="center" textRotation="90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078AF-DC6A-4D58-B11E-6FAC71652C69}">
  <dimension ref="A2:CF30"/>
  <sheetViews>
    <sheetView tabSelected="1" topLeftCell="A24" zoomScale="85" zoomScaleNormal="85" workbookViewId="0">
      <selection activeCell="A28" sqref="A28:XFD28"/>
    </sheetView>
  </sheetViews>
  <sheetFormatPr baseColWidth="10" defaultColWidth="10.85546875" defaultRowHeight="16.5" x14ac:dyDescent="0.3"/>
  <cols>
    <col min="1" max="1" width="10.140625" style="1" customWidth="1"/>
    <col min="2" max="3" width="10.7109375" style="1" customWidth="1"/>
    <col min="4" max="4" width="17.7109375" style="1" customWidth="1"/>
    <col min="5" max="5" width="15.42578125" style="1" bestFit="1" customWidth="1"/>
    <col min="6" max="6" width="27.42578125" style="1" customWidth="1"/>
    <col min="7" max="7" width="28.140625" style="1" customWidth="1"/>
    <col min="8" max="8" width="12.140625" style="1" bestFit="1" customWidth="1"/>
    <col min="9" max="9" width="6.7109375" style="1" customWidth="1"/>
    <col min="10" max="10" width="10.7109375" style="1" customWidth="1"/>
    <col min="11" max="12" width="6.7109375" style="1" customWidth="1"/>
    <col min="13" max="13" width="10.7109375" style="1" customWidth="1"/>
    <col min="14" max="14" width="19.140625" style="1" customWidth="1"/>
    <col min="15" max="15" width="27.42578125" style="1" customWidth="1"/>
    <col min="16" max="16" width="12.140625" style="1" bestFit="1" customWidth="1"/>
    <col min="17" max="17" width="6.7109375" style="1" customWidth="1"/>
    <col min="18" max="18" width="13.85546875" style="1" bestFit="1" customWidth="1"/>
    <col min="19" max="20" width="6.7109375" style="1" customWidth="1"/>
    <col min="21" max="21" width="10.7109375" style="1" customWidth="1"/>
    <col min="22" max="22" width="6.7109375" style="1" customWidth="1"/>
    <col min="23" max="23" width="25" style="1" customWidth="1"/>
    <col min="24" max="24" width="12.42578125" style="1" hidden="1" customWidth="1"/>
    <col min="25" max="25" width="17.140625" style="1" hidden="1" customWidth="1"/>
    <col min="26" max="26" width="21.42578125" style="1" customWidth="1"/>
    <col min="27" max="27" width="15.42578125" style="1" bestFit="1" customWidth="1"/>
    <col min="28" max="16384" width="10.85546875" style="1"/>
  </cols>
  <sheetData>
    <row r="2" spans="1:84" ht="23.25" x14ac:dyDescent="0.3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</row>
    <row r="3" spans="1:84" ht="37.5" customHeight="1" x14ac:dyDescent="0.3">
      <c r="A3" s="23" t="s">
        <v>165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 spans="1:84" s="2" customFormat="1" x14ac:dyDescent="0.25">
      <c r="A4" s="24" t="s">
        <v>1</v>
      </c>
      <c r="B4" s="27" t="s">
        <v>2</v>
      </c>
      <c r="C4" s="27" t="s">
        <v>3</v>
      </c>
      <c r="D4" s="27" t="s">
        <v>4</v>
      </c>
      <c r="E4" s="27" t="s">
        <v>5</v>
      </c>
      <c r="F4" s="27" t="s">
        <v>6</v>
      </c>
      <c r="G4" s="27" t="s">
        <v>7</v>
      </c>
      <c r="H4" s="30" t="s">
        <v>8</v>
      </c>
      <c r="I4" s="31"/>
      <c r="J4" s="30" t="s">
        <v>9</v>
      </c>
      <c r="K4" s="31"/>
      <c r="L4" s="27" t="s">
        <v>10</v>
      </c>
      <c r="M4" s="27" t="s">
        <v>11</v>
      </c>
      <c r="N4" s="27" t="s">
        <v>12</v>
      </c>
      <c r="O4" s="27" t="s">
        <v>13</v>
      </c>
      <c r="P4" s="37" t="s">
        <v>14</v>
      </c>
      <c r="Q4" s="38"/>
      <c r="R4" s="38"/>
      <c r="S4" s="38"/>
      <c r="T4" s="38"/>
      <c r="U4" s="39"/>
      <c r="V4" s="27" t="s">
        <v>15</v>
      </c>
      <c r="W4" s="27" t="s">
        <v>16</v>
      </c>
      <c r="X4" s="27" t="s">
        <v>17</v>
      </c>
      <c r="Y4" s="27" t="s">
        <v>18</v>
      </c>
      <c r="Z4" s="36" t="s">
        <v>19</v>
      </c>
      <c r="AA4" s="36"/>
    </row>
    <row r="5" spans="1:84" x14ac:dyDescent="0.3">
      <c r="A5" s="25"/>
      <c r="B5" s="28"/>
      <c r="C5" s="28"/>
      <c r="D5" s="28"/>
      <c r="E5" s="28"/>
      <c r="F5" s="28"/>
      <c r="G5" s="28"/>
      <c r="H5" s="32"/>
      <c r="I5" s="33"/>
      <c r="J5" s="32"/>
      <c r="K5" s="33"/>
      <c r="L5" s="28"/>
      <c r="M5" s="28"/>
      <c r="N5" s="28"/>
      <c r="O5" s="28"/>
      <c r="P5" s="34" t="s">
        <v>8</v>
      </c>
      <c r="Q5" s="35"/>
      <c r="R5" s="34" t="s">
        <v>9</v>
      </c>
      <c r="S5" s="35"/>
      <c r="T5" s="27" t="s">
        <v>20</v>
      </c>
      <c r="U5" s="27" t="s">
        <v>21</v>
      </c>
      <c r="V5" s="28"/>
      <c r="W5" s="28"/>
      <c r="X5" s="28"/>
      <c r="Y5" s="28"/>
      <c r="Z5" s="3"/>
      <c r="AA5" s="3"/>
    </row>
    <row r="6" spans="1:84" ht="42" x14ac:dyDescent="0.3">
      <c r="A6" s="26"/>
      <c r="B6" s="29"/>
      <c r="C6" s="29"/>
      <c r="D6" s="29"/>
      <c r="E6" s="29"/>
      <c r="F6" s="29"/>
      <c r="G6" s="29"/>
      <c r="H6" s="4" t="s">
        <v>11</v>
      </c>
      <c r="I6" s="4" t="s">
        <v>22</v>
      </c>
      <c r="J6" s="4" t="s">
        <v>11</v>
      </c>
      <c r="K6" s="4" t="s">
        <v>22</v>
      </c>
      <c r="L6" s="29"/>
      <c r="M6" s="29"/>
      <c r="N6" s="29"/>
      <c r="O6" s="29"/>
      <c r="P6" s="4" t="s">
        <v>11</v>
      </c>
      <c r="Q6" s="4" t="s">
        <v>22</v>
      </c>
      <c r="R6" s="4" t="s">
        <v>11</v>
      </c>
      <c r="S6" s="4" t="s">
        <v>22</v>
      </c>
      <c r="T6" s="29"/>
      <c r="U6" s="29"/>
      <c r="V6" s="29"/>
      <c r="W6" s="29"/>
      <c r="X6" s="29"/>
      <c r="Y6" s="29"/>
      <c r="Z6" s="5" t="s">
        <v>23</v>
      </c>
      <c r="AA6" s="5" t="s">
        <v>24</v>
      </c>
    </row>
    <row r="7" spans="1:84" ht="65.25" customHeight="1" x14ac:dyDescent="0.3">
      <c r="A7" s="6">
        <v>1</v>
      </c>
      <c r="B7" s="7" t="s">
        <v>25</v>
      </c>
      <c r="C7" s="7" t="s">
        <v>26</v>
      </c>
      <c r="D7" s="8" t="s">
        <v>27</v>
      </c>
      <c r="E7" s="7" t="s">
        <v>28</v>
      </c>
      <c r="F7" s="9" t="s">
        <v>29</v>
      </c>
      <c r="G7" s="10" t="s">
        <v>30</v>
      </c>
      <c r="H7" s="10" t="s">
        <v>31</v>
      </c>
      <c r="I7" s="7">
        <f t="shared" ref="I7:I27" si="0">IF(H7="RARO",1,IF(H7="IMPROBABLE",2,IF(H7="POSIBLE",3,IF(H7="PROBABLE",4,IF(H7="CASI CIERTO",5,0)))))</f>
        <v>1</v>
      </c>
      <c r="J7" s="10" t="s">
        <v>32</v>
      </c>
      <c r="K7" s="7">
        <f t="shared" ref="K7:K27" si="1">IF(J7="INSIGNIFICANTE",1,IF(J7="MENOR",2,IF(J7="MODERADO",3,IF(J7="MAYOR",4,IF(J7="CATASTRÓFICO",5,0)))))</f>
        <v>2</v>
      </c>
      <c r="L7" s="7">
        <f t="shared" ref="L7:L27" si="2">I7+K7</f>
        <v>3</v>
      </c>
      <c r="M7" s="7" t="str">
        <f>+IF(L7&gt;=8,"Riesgo extremo",IF(L7&gt;=6,"Riesgo alto",IF(L7=5,"Riesgo medio",IF(L7&lt;=4,"Riesgo bajo",0))))</f>
        <v>Riesgo bajo</v>
      </c>
      <c r="N7" s="7" t="s">
        <v>33</v>
      </c>
      <c r="O7" s="7" t="s">
        <v>34</v>
      </c>
      <c r="P7" s="10" t="s">
        <v>35</v>
      </c>
      <c r="Q7" s="7">
        <f t="shared" ref="Q7:Q27" si="3">IF(P7="RARO",1,IF(P7="IMPROBABLE",2,IF(P7="POSIBLE",3,IF(P7="PROBABLE",4,IF(P7="CASI CIERTO",5,0)))))</f>
        <v>3</v>
      </c>
      <c r="R7" s="10" t="s">
        <v>36</v>
      </c>
      <c r="S7" s="7">
        <f t="shared" ref="S7:S27" si="4">IF(R7="INSIGNIFICANTE",1,IF(R7="MENOR",2,IF(R7="MODERADO",3,IF(R7="MAYOR",4,IF(R7="CATASTRÓFICO",5,0)))))</f>
        <v>1</v>
      </c>
      <c r="T7" s="7">
        <f t="shared" ref="T7:T27" si="5">Q7+S7</f>
        <v>4</v>
      </c>
      <c r="U7" s="7" t="str">
        <f t="shared" ref="U7:U27" si="6">+IF(T7&gt;=8,"Riesgo extremo",IF(T7&gt;=6,"Riesgo alto",IF(T7=5,"Riesgo medio",IF(T7&lt;=4,"Riesgo bajo",0))))</f>
        <v>Riesgo bajo</v>
      </c>
      <c r="V7" s="7" t="s">
        <v>37</v>
      </c>
      <c r="W7" s="7" t="s">
        <v>38</v>
      </c>
      <c r="X7" s="11">
        <v>43374</v>
      </c>
      <c r="Y7" s="11">
        <v>43449</v>
      </c>
      <c r="Z7" s="7" t="s">
        <v>39</v>
      </c>
      <c r="AA7" s="7" t="s">
        <v>40</v>
      </c>
    </row>
    <row r="8" spans="1:84" ht="68.25" customHeight="1" x14ac:dyDescent="0.3">
      <c r="A8" s="6">
        <v>2</v>
      </c>
      <c r="B8" s="7" t="s">
        <v>41</v>
      </c>
      <c r="C8" s="12" t="s">
        <v>26</v>
      </c>
      <c r="D8" s="13" t="s">
        <v>27</v>
      </c>
      <c r="E8" s="12" t="s">
        <v>28</v>
      </c>
      <c r="F8" s="9" t="s">
        <v>42</v>
      </c>
      <c r="G8" s="10" t="s">
        <v>43</v>
      </c>
      <c r="H8" s="10" t="s">
        <v>44</v>
      </c>
      <c r="I8" s="7">
        <f t="shared" si="0"/>
        <v>4</v>
      </c>
      <c r="J8" s="10" t="s">
        <v>36</v>
      </c>
      <c r="K8" s="7">
        <f t="shared" si="1"/>
        <v>1</v>
      </c>
      <c r="L8" s="12">
        <f t="shared" si="2"/>
        <v>5</v>
      </c>
      <c r="M8" s="7" t="str">
        <f t="shared" ref="M8:M27" si="7">+IF(L8&gt;=8,"Riesgo extremo",IF(L8&gt;=6,"Riesgo alto",IF(L8=5,"Riesgo medio",IF(L8&lt;=4,"Riesgo bajo",0))))</f>
        <v>Riesgo medio</v>
      </c>
      <c r="N8" s="7" t="s">
        <v>33</v>
      </c>
      <c r="O8" s="7" t="s">
        <v>45</v>
      </c>
      <c r="P8" s="10" t="s">
        <v>46</v>
      </c>
      <c r="Q8" s="7">
        <f t="shared" si="3"/>
        <v>2</v>
      </c>
      <c r="R8" s="10" t="s">
        <v>32</v>
      </c>
      <c r="S8" s="7">
        <f t="shared" si="4"/>
        <v>2</v>
      </c>
      <c r="T8" s="12">
        <f t="shared" si="5"/>
        <v>4</v>
      </c>
      <c r="U8" s="7" t="str">
        <f t="shared" si="6"/>
        <v>Riesgo bajo</v>
      </c>
      <c r="V8" s="7" t="s">
        <v>37</v>
      </c>
      <c r="W8" s="7" t="s">
        <v>38</v>
      </c>
      <c r="X8" s="11">
        <v>43374</v>
      </c>
      <c r="Y8" s="11">
        <v>43449</v>
      </c>
      <c r="Z8" s="7" t="s">
        <v>39</v>
      </c>
      <c r="AA8" s="21" t="s">
        <v>40</v>
      </c>
    </row>
    <row r="9" spans="1:84" ht="95.1" customHeight="1" x14ac:dyDescent="0.3">
      <c r="A9" s="6">
        <v>3</v>
      </c>
      <c r="B9" s="12" t="s">
        <v>25</v>
      </c>
      <c r="C9" s="7" t="s">
        <v>26</v>
      </c>
      <c r="D9" s="8" t="s">
        <v>27</v>
      </c>
      <c r="E9" s="7" t="s">
        <v>28</v>
      </c>
      <c r="F9" s="9" t="s">
        <v>167</v>
      </c>
      <c r="G9" s="10" t="s">
        <v>168</v>
      </c>
      <c r="H9" s="10" t="s">
        <v>46</v>
      </c>
      <c r="I9" s="7">
        <f t="shared" si="0"/>
        <v>2</v>
      </c>
      <c r="J9" s="10" t="s">
        <v>36</v>
      </c>
      <c r="K9" s="7">
        <f t="shared" si="1"/>
        <v>1</v>
      </c>
      <c r="L9" s="7">
        <f t="shared" si="2"/>
        <v>3</v>
      </c>
      <c r="M9" s="7" t="str">
        <f t="shared" si="7"/>
        <v>Riesgo bajo</v>
      </c>
      <c r="N9" s="7" t="s">
        <v>33</v>
      </c>
      <c r="O9" s="7" t="s">
        <v>169</v>
      </c>
      <c r="P9" s="10" t="s">
        <v>46</v>
      </c>
      <c r="Q9" s="7">
        <f t="shared" si="3"/>
        <v>2</v>
      </c>
      <c r="R9" s="10" t="s">
        <v>32</v>
      </c>
      <c r="S9" s="7">
        <f t="shared" si="4"/>
        <v>2</v>
      </c>
      <c r="T9" s="7">
        <f t="shared" si="5"/>
        <v>4</v>
      </c>
      <c r="U9" s="7" t="str">
        <f t="shared" si="6"/>
        <v>Riesgo bajo</v>
      </c>
      <c r="V9" s="7" t="s">
        <v>37</v>
      </c>
      <c r="W9" s="7" t="s">
        <v>47</v>
      </c>
      <c r="X9" s="11">
        <v>43374</v>
      </c>
      <c r="Y9" s="11">
        <v>43449</v>
      </c>
      <c r="Z9" s="7" t="s">
        <v>170</v>
      </c>
      <c r="AA9" s="21" t="s">
        <v>40</v>
      </c>
    </row>
    <row r="10" spans="1:84" ht="69.75" customHeight="1" x14ac:dyDescent="0.3">
      <c r="A10" s="6">
        <v>4</v>
      </c>
      <c r="B10" s="7" t="s">
        <v>25</v>
      </c>
      <c r="C10" s="7" t="s">
        <v>48</v>
      </c>
      <c r="D10" s="8" t="s">
        <v>49</v>
      </c>
      <c r="E10" s="7" t="s">
        <v>50</v>
      </c>
      <c r="F10" s="9" t="s">
        <v>51</v>
      </c>
      <c r="G10" s="10" t="s">
        <v>52</v>
      </c>
      <c r="H10" s="10" t="s">
        <v>44</v>
      </c>
      <c r="I10" s="7">
        <f t="shared" si="0"/>
        <v>4</v>
      </c>
      <c r="J10" s="10" t="s">
        <v>36</v>
      </c>
      <c r="K10" s="7">
        <f t="shared" si="1"/>
        <v>1</v>
      </c>
      <c r="L10" s="7">
        <f t="shared" si="2"/>
        <v>5</v>
      </c>
      <c r="M10" s="7" t="str">
        <f t="shared" si="7"/>
        <v>Riesgo medio</v>
      </c>
      <c r="N10" s="7" t="s">
        <v>33</v>
      </c>
      <c r="O10" s="7" t="s">
        <v>53</v>
      </c>
      <c r="P10" s="10" t="s">
        <v>46</v>
      </c>
      <c r="Q10" s="7">
        <f t="shared" si="3"/>
        <v>2</v>
      </c>
      <c r="R10" s="10" t="s">
        <v>32</v>
      </c>
      <c r="S10" s="7">
        <f t="shared" si="4"/>
        <v>2</v>
      </c>
      <c r="T10" s="7">
        <f t="shared" si="5"/>
        <v>4</v>
      </c>
      <c r="U10" s="7" t="str">
        <f t="shared" si="6"/>
        <v>Riesgo bajo</v>
      </c>
      <c r="V10" s="7" t="s">
        <v>37</v>
      </c>
      <c r="W10" s="7" t="s">
        <v>47</v>
      </c>
      <c r="X10" s="14" t="s">
        <v>54</v>
      </c>
      <c r="Y10" s="14" t="s">
        <v>55</v>
      </c>
      <c r="Z10" s="7" t="s">
        <v>56</v>
      </c>
      <c r="AA10" s="21" t="s">
        <v>57</v>
      </c>
    </row>
    <row r="11" spans="1:84" s="16" customFormat="1" ht="69.75" customHeight="1" x14ac:dyDescent="0.3">
      <c r="A11" s="6">
        <v>5</v>
      </c>
      <c r="B11" s="7" t="s">
        <v>25</v>
      </c>
      <c r="C11" s="7" t="s">
        <v>26</v>
      </c>
      <c r="D11" s="8" t="s">
        <v>49</v>
      </c>
      <c r="E11" s="7" t="s">
        <v>28</v>
      </c>
      <c r="F11" s="9" t="s">
        <v>58</v>
      </c>
      <c r="G11" s="10" t="s">
        <v>59</v>
      </c>
      <c r="H11" s="10" t="s">
        <v>46</v>
      </c>
      <c r="I11" s="7">
        <f t="shared" si="0"/>
        <v>2</v>
      </c>
      <c r="J11" s="10" t="s">
        <v>36</v>
      </c>
      <c r="K11" s="7">
        <f t="shared" si="1"/>
        <v>1</v>
      </c>
      <c r="L11" s="7">
        <f t="shared" si="2"/>
        <v>3</v>
      </c>
      <c r="M11" s="15" t="str">
        <f t="shared" si="7"/>
        <v>Riesgo bajo</v>
      </c>
      <c r="N11" s="7" t="s">
        <v>33</v>
      </c>
      <c r="O11" s="7" t="s">
        <v>60</v>
      </c>
      <c r="P11" s="10" t="s">
        <v>46</v>
      </c>
      <c r="Q11" s="7">
        <f t="shared" si="3"/>
        <v>2</v>
      </c>
      <c r="R11" s="10" t="s">
        <v>32</v>
      </c>
      <c r="S11" s="7">
        <f t="shared" si="4"/>
        <v>2</v>
      </c>
      <c r="T11" s="7">
        <f t="shared" si="5"/>
        <v>4</v>
      </c>
      <c r="U11" s="15" t="str">
        <f t="shared" si="6"/>
        <v>Riesgo bajo</v>
      </c>
      <c r="V11" s="7" t="s">
        <v>37</v>
      </c>
      <c r="W11" s="7" t="s">
        <v>47</v>
      </c>
      <c r="X11" s="11" t="s">
        <v>61</v>
      </c>
      <c r="Y11" s="11" t="s">
        <v>55</v>
      </c>
      <c r="Z11" s="7" t="s">
        <v>62</v>
      </c>
      <c r="AA11" s="21" t="s">
        <v>63</v>
      </c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</row>
    <row r="12" spans="1:84" ht="51.75" customHeight="1" x14ac:dyDescent="0.3">
      <c r="A12" s="6">
        <v>6</v>
      </c>
      <c r="B12" s="7" t="s">
        <v>25</v>
      </c>
      <c r="C12" s="7" t="s">
        <v>26</v>
      </c>
      <c r="D12" s="8" t="s">
        <v>64</v>
      </c>
      <c r="E12" s="7" t="s">
        <v>28</v>
      </c>
      <c r="F12" s="9" t="s">
        <v>65</v>
      </c>
      <c r="G12" s="10" t="s">
        <v>66</v>
      </c>
      <c r="H12" s="10" t="s">
        <v>46</v>
      </c>
      <c r="I12" s="7">
        <f t="shared" si="0"/>
        <v>2</v>
      </c>
      <c r="J12" s="10" t="s">
        <v>36</v>
      </c>
      <c r="K12" s="7">
        <f t="shared" si="1"/>
        <v>1</v>
      </c>
      <c r="L12" s="7">
        <f t="shared" si="2"/>
        <v>3</v>
      </c>
      <c r="M12" s="7" t="str">
        <f t="shared" si="7"/>
        <v>Riesgo bajo</v>
      </c>
      <c r="N12" s="7" t="s">
        <v>33</v>
      </c>
      <c r="O12" s="7" t="s">
        <v>67</v>
      </c>
      <c r="P12" s="10" t="s">
        <v>46</v>
      </c>
      <c r="Q12" s="7">
        <f t="shared" si="3"/>
        <v>2</v>
      </c>
      <c r="R12" s="10" t="s">
        <v>32</v>
      </c>
      <c r="S12" s="7">
        <f t="shared" si="4"/>
        <v>2</v>
      </c>
      <c r="T12" s="7">
        <f t="shared" si="5"/>
        <v>4</v>
      </c>
      <c r="U12" s="7" t="str">
        <f t="shared" si="6"/>
        <v>Riesgo bajo</v>
      </c>
      <c r="V12" s="7" t="s">
        <v>37</v>
      </c>
      <c r="W12" s="7" t="s">
        <v>68</v>
      </c>
      <c r="X12" s="14" t="s">
        <v>69</v>
      </c>
      <c r="Y12" s="14" t="s">
        <v>70</v>
      </c>
      <c r="Z12" s="7" t="s">
        <v>71</v>
      </c>
      <c r="AA12" s="21" t="s">
        <v>72</v>
      </c>
    </row>
    <row r="13" spans="1:84" ht="54" x14ac:dyDescent="0.3">
      <c r="A13" s="6">
        <v>7</v>
      </c>
      <c r="B13" s="7" t="s">
        <v>25</v>
      </c>
      <c r="C13" s="7" t="s">
        <v>48</v>
      </c>
      <c r="D13" s="8" t="s">
        <v>64</v>
      </c>
      <c r="E13" s="7" t="s">
        <v>28</v>
      </c>
      <c r="F13" s="9" t="s">
        <v>73</v>
      </c>
      <c r="G13" s="10" t="s">
        <v>74</v>
      </c>
      <c r="H13" s="10" t="s">
        <v>46</v>
      </c>
      <c r="I13" s="7">
        <f t="shared" si="0"/>
        <v>2</v>
      </c>
      <c r="J13" s="10" t="s">
        <v>36</v>
      </c>
      <c r="K13" s="7">
        <v>2</v>
      </c>
      <c r="L13" s="7">
        <f t="shared" si="2"/>
        <v>4</v>
      </c>
      <c r="M13" s="7" t="str">
        <f t="shared" si="7"/>
        <v>Riesgo bajo</v>
      </c>
      <c r="N13" s="7" t="s">
        <v>75</v>
      </c>
      <c r="O13" s="7" t="s">
        <v>76</v>
      </c>
      <c r="P13" s="10" t="s">
        <v>46</v>
      </c>
      <c r="Q13" s="7">
        <f t="shared" si="3"/>
        <v>2</v>
      </c>
      <c r="R13" s="10" t="s">
        <v>32</v>
      </c>
      <c r="S13" s="7">
        <v>2</v>
      </c>
      <c r="T13" s="7">
        <f t="shared" si="5"/>
        <v>4</v>
      </c>
      <c r="U13" s="7" t="str">
        <f t="shared" si="6"/>
        <v>Riesgo bajo</v>
      </c>
      <c r="V13" s="7" t="s">
        <v>37</v>
      </c>
      <c r="W13" s="7" t="s">
        <v>77</v>
      </c>
      <c r="X13" s="14" t="s">
        <v>69</v>
      </c>
      <c r="Y13" s="14" t="s">
        <v>70</v>
      </c>
      <c r="Z13" s="7" t="s">
        <v>78</v>
      </c>
      <c r="AA13" s="21" t="s">
        <v>72</v>
      </c>
    </row>
    <row r="14" spans="1:84" ht="63" customHeight="1" x14ac:dyDescent="0.3">
      <c r="A14" s="6">
        <v>8</v>
      </c>
      <c r="B14" s="7" t="s">
        <v>25</v>
      </c>
      <c r="C14" s="7" t="s">
        <v>26</v>
      </c>
      <c r="D14" s="8" t="s">
        <v>64</v>
      </c>
      <c r="E14" s="7" t="s">
        <v>28</v>
      </c>
      <c r="F14" s="9" t="s">
        <v>79</v>
      </c>
      <c r="G14" s="10" t="s">
        <v>80</v>
      </c>
      <c r="H14" s="10" t="s">
        <v>46</v>
      </c>
      <c r="I14" s="7">
        <f t="shared" si="0"/>
        <v>2</v>
      </c>
      <c r="J14" s="10" t="s">
        <v>36</v>
      </c>
      <c r="K14" s="7">
        <v>2</v>
      </c>
      <c r="L14" s="7">
        <f t="shared" si="2"/>
        <v>4</v>
      </c>
      <c r="M14" s="7" t="str">
        <f t="shared" si="7"/>
        <v>Riesgo bajo</v>
      </c>
      <c r="N14" s="7" t="s">
        <v>33</v>
      </c>
      <c r="O14" s="7" t="s">
        <v>81</v>
      </c>
      <c r="P14" s="10" t="s">
        <v>46</v>
      </c>
      <c r="Q14" s="7">
        <f t="shared" si="3"/>
        <v>2</v>
      </c>
      <c r="R14" s="10" t="s">
        <v>32</v>
      </c>
      <c r="S14" s="7">
        <v>2</v>
      </c>
      <c r="T14" s="7">
        <f t="shared" si="5"/>
        <v>4</v>
      </c>
      <c r="U14" s="7" t="str">
        <f t="shared" si="6"/>
        <v>Riesgo bajo</v>
      </c>
      <c r="V14" s="7" t="s">
        <v>37</v>
      </c>
      <c r="W14" s="7" t="s">
        <v>82</v>
      </c>
      <c r="X14" s="14" t="s">
        <v>69</v>
      </c>
      <c r="Y14" s="14" t="s">
        <v>70</v>
      </c>
      <c r="Z14" s="7" t="s">
        <v>78</v>
      </c>
      <c r="AA14" s="21" t="s">
        <v>72</v>
      </c>
    </row>
    <row r="15" spans="1:84" ht="61.5" customHeight="1" x14ac:dyDescent="0.3">
      <c r="A15" s="6">
        <v>9</v>
      </c>
      <c r="B15" s="7" t="s">
        <v>25</v>
      </c>
      <c r="C15" s="7" t="s">
        <v>48</v>
      </c>
      <c r="D15" s="8" t="s">
        <v>64</v>
      </c>
      <c r="E15" s="7" t="s">
        <v>28</v>
      </c>
      <c r="F15" s="9" t="s">
        <v>83</v>
      </c>
      <c r="G15" s="10" t="s">
        <v>84</v>
      </c>
      <c r="H15" s="10" t="s">
        <v>46</v>
      </c>
      <c r="I15" s="7">
        <f t="shared" si="0"/>
        <v>2</v>
      </c>
      <c r="J15" s="10" t="s">
        <v>36</v>
      </c>
      <c r="K15" s="7">
        <v>2</v>
      </c>
      <c r="L15" s="7">
        <f t="shared" si="2"/>
        <v>4</v>
      </c>
      <c r="M15" s="7" t="str">
        <f t="shared" si="7"/>
        <v>Riesgo bajo</v>
      </c>
      <c r="N15" s="7" t="s">
        <v>75</v>
      </c>
      <c r="O15" s="7" t="s">
        <v>85</v>
      </c>
      <c r="P15" s="10" t="s">
        <v>46</v>
      </c>
      <c r="Q15" s="7">
        <f t="shared" si="3"/>
        <v>2</v>
      </c>
      <c r="R15" s="10" t="s">
        <v>32</v>
      </c>
      <c r="S15" s="7">
        <v>2</v>
      </c>
      <c r="T15" s="7">
        <f t="shared" si="5"/>
        <v>4</v>
      </c>
      <c r="U15" s="7" t="str">
        <f t="shared" si="6"/>
        <v>Riesgo bajo</v>
      </c>
      <c r="V15" s="7" t="s">
        <v>37</v>
      </c>
      <c r="W15" s="7" t="s">
        <v>86</v>
      </c>
      <c r="X15" s="14" t="s">
        <v>69</v>
      </c>
      <c r="Y15" s="14" t="s">
        <v>70</v>
      </c>
      <c r="Z15" s="7" t="s">
        <v>87</v>
      </c>
      <c r="AA15" s="21" t="s">
        <v>72</v>
      </c>
    </row>
    <row r="16" spans="1:84" ht="54" x14ac:dyDescent="0.3">
      <c r="A16" s="6">
        <v>10</v>
      </c>
      <c r="B16" s="12" t="s">
        <v>41</v>
      </c>
      <c r="C16" s="12" t="s">
        <v>48</v>
      </c>
      <c r="D16" s="13" t="s">
        <v>88</v>
      </c>
      <c r="E16" s="12" t="s">
        <v>89</v>
      </c>
      <c r="F16" s="9" t="s">
        <v>90</v>
      </c>
      <c r="G16" s="17" t="s">
        <v>91</v>
      </c>
      <c r="H16" s="10" t="s">
        <v>46</v>
      </c>
      <c r="I16" s="7">
        <f t="shared" si="0"/>
        <v>2</v>
      </c>
      <c r="J16" s="10" t="s">
        <v>36</v>
      </c>
      <c r="K16" s="7">
        <f t="shared" si="1"/>
        <v>1</v>
      </c>
      <c r="L16" s="12">
        <f t="shared" si="2"/>
        <v>3</v>
      </c>
      <c r="M16" s="15" t="str">
        <f t="shared" si="7"/>
        <v>Riesgo bajo</v>
      </c>
      <c r="N16" s="7" t="s">
        <v>92</v>
      </c>
      <c r="O16" s="7" t="s">
        <v>93</v>
      </c>
      <c r="P16" s="10" t="s">
        <v>46</v>
      </c>
      <c r="Q16" s="7">
        <f t="shared" si="3"/>
        <v>2</v>
      </c>
      <c r="R16" s="10" t="s">
        <v>32</v>
      </c>
      <c r="S16" s="7">
        <f t="shared" si="4"/>
        <v>2</v>
      </c>
      <c r="T16" s="12">
        <f t="shared" si="5"/>
        <v>4</v>
      </c>
      <c r="U16" s="15" t="str">
        <f t="shared" si="6"/>
        <v>Riesgo bajo</v>
      </c>
      <c r="V16" s="7" t="s">
        <v>37</v>
      </c>
      <c r="W16" s="7" t="s">
        <v>86</v>
      </c>
      <c r="X16" s="14" t="s">
        <v>94</v>
      </c>
      <c r="Y16" s="11">
        <v>43449</v>
      </c>
      <c r="Z16" s="7" t="s">
        <v>95</v>
      </c>
      <c r="AA16" s="12" t="s">
        <v>40</v>
      </c>
    </row>
    <row r="17" spans="1:27" ht="59.25" customHeight="1" x14ac:dyDescent="0.3">
      <c r="A17" s="6">
        <v>11</v>
      </c>
      <c r="B17" s="12" t="s">
        <v>41</v>
      </c>
      <c r="C17" s="12" t="s">
        <v>48</v>
      </c>
      <c r="D17" s="13" t="s">
        <v>88</v>
      </c>
      <c r="E17" s="12" t="s">
        <v>28</v>
      </c>
      <c r="F17" s="9" t="s">
        <v>96</v>
      </c>
      <c r="G17" s="17" t="s">
        <v>97</v>
      </c>
      <c r="H17" s="10" t="s">
        <v>46</v>
      </c>
      <c r="I17" s="7">
        <f t="shared" si="0"/>
        <v>2</v>
      </c>
      <c r="J17" s="10" t="s">
        <v>36</v>
      </c>
      <c r="K17" s="7">
        <f t="shared" si="1"/>
        <v>1</v>
      </c>
      <c r="L17" s="12">
        <f t="shared" si="2"/>
        <v>3</v>
      </c>
      <c r="M17" s="15" t="str">
        <f t="shared" si="7"/>
        <v>Riesgo bajo</v>
      </c>
      <c r="N17" s="7" t="s">
        <v>75</v>
      </c>
      <c r="O17" s="7" t="s">
        <v>98</v>
      </c>
      <c r="P17" s="10" t="s">
        <v>46</v>
      </c>
      <c r="Q17" s="7">
        <f t="shared" si="3"/>
        <v>2</v>
      </c>
      <c r="R17" s="10" t="s">
        <v>32</v>
      </c>
      <c r="S17" s="7">
        <f t="shared" si="4"/>
        <v>2</v>
      </c>
      <c r="T17" s="12">
        <f t="shared" si="5"/>
        <v>4</v>
      </c>
      <c r="U17" s="15" t="str">
        <f t="shared" si="6"/>
        <v>Riesgo bajo</v>
      </c>
      <c r="V17" s="7" t="s">
        <v>37</v>
      </c>
      <c r="W17" s="7" t="s">
        <v>99</v>
      </c>
      <c r="X17" s="14" t="s">
        <v>94</v>
      </c>
      <c r="Y17" s="11">
        <v>43449</v>
      </c>
      <c r="Z17" s="7" t="s">
        <v>100</v>
      </c>
      <c r="AA17" s="12" t="s">
        <v>72</v>
      </c>
    </row>
    <row r="18" spans="1:27" ht="80.45" customHeight="1" x14ac:dyDescent="0.3">
      <c r="A18" s="6">
        <v>12</v>
      </c>
      <c r="B18" s="12" t="s">
        <v>41</v>
      </c>
      <c r="C18" s="12" t="s">
        <v>48</v>
      </c>
      <c r="D18" s="13" t="s">
        <v>88</v>
      </c>
      <c r="E18" s="12" t="s">
        <v>28</v>
      </c>
      <c r="F18" s="9" t="s">
        <v>101</v>
      </c>
      <c r="G18" s="17" t="s">
        <v>102</v>
      </c>
      <c r="H18" s="10" t="s">
        <v>35</v>
      </c>
      <c r="I18" s="7">
        <f t="shared" si="0"/>
        <v>3</v>
      </c>
      <c r="J18" s="10" t="s">
        <v>32</v>
      </c>
      <c r="K18" s="7">
        <f t="shared" si="1"/>
        <v>2</v>
      </c>
      <c r="L18" s="12">
        <f t="shared" si="2"/>
        <v>5</v>
      </c>
      <c r="M18" s="15" t="str">
        <f t="shared" si="7"/>
        <v>Riesgo medio</v>
      </c>
      <c r="N18" s="7" t="s">
        <v>75</v>
      </c>
      <c r="O18" s="7" t="s">
        <v>103</v>
      </c>
      <c r="P18" s="10" t="s">
        <v>46</v>
      </c>
      <c r="Q18" s="7">
        <f t="shared" si="3"/>
        <v>2</v>
      </c>
      <c r="R18" s="10" t="s">
        <v>32</v>
      </c>
      <c r="S18" s="7">
        <f t="shared" si="4"/>
        <v>2</v>
      </c>
      <c r="T18" s="12">
        <f t="shared" si="5"/>
        <v>4</v>
      </c>
      <c r="U18" s="15" t="str">
        <f t="shared" si="6"/>
        <v>Riesgo bajo</v>
      </c>
      <c r="V18" s="7" t="s">
        <v>37</v>
      </c>
      <c r="W18" s="7" t="s">
        <v>86</v>
      </c>
      <c r="X18" s="14" t="s">
        <v>94</v>
      </c>
      <c r="Y18" s="11">
        <v>43449</v>
      </c>
      <c r="Z18" s="7" t="s">
        <v>104</v>
      </c>
      <c r="AA18" s="12" t="s">
        <v>72</v>
      </c>
    </row>
    <row r="19" spans="1:27" ht="81.75" customHeight="1" x14ac:dyDescent="0.3">
      <c r="A19" s="6">
        <v>13</v>
      </c>
      <c r="B19" s="12" t="s">
        <v>41</v>
      </c>
      <c r="C19" s="12" t="s">
        <v>48</v>
      </c>
      <c r="D19" s="13" t="s">
        <v>88</v>
      </c>
      <c r="E19" s="12" t="s">
        <v>28</v>
      </c>
      <c r="F19" s="9" t="s">
        <v>105</v>
      </c>
      <c r="G19" s="17" t="s">
        <v>106</v>
      </c>
      <c r="H19" s="10" t="s">
        <v>35</v>
      </c>
      <c r="I19" s="7">
        <f t="shared" si="0"/>
        <v>3</v>
      </c>
      <c r="J19" s="10" t="s">
        <v>32</v>
      </c>
      <c r="K19" s="7">
        <f t="shared" si="1"/>
        <v>2</v>
      </c>
      <c r="L19" s="12">
        <f t="shared" si="2"/>
        <v>5</v>
      </c>
      <c r="M19" s="15" t="str">
        <f t="shared" si="7"/>
        <v>Riesgo medio</v>
      </c>
      <c r="N19" s="7" t="s">
        <v>75</v>
      </c>
      <c r="O19" s="7" t="s">
        <v>107</v>
      </c>
      <c r="P19" s="10" t="s">
        <v>46</v>
      </c>
      <c r="Q19" s="7">
        <f t="shared" si="3"/>
        <v>2</v>
      </c>
      <c r="R19" s="10" t="s">
        <v>32</v>
      </c>
      <c r="S19" s="7">
        <f t="shared" si="4"/>
        <v>2</v>
      </c>
      <c r="T19" s="12">
        <f t="shared" si="5"/>
        <v>4</v>
      </c>
      <c r="U19" s="15" t="str">
        <f t="shared" si="6"/>
        <v>Riesgo bajo</v>
      </c>
      <c r="V19" s="7" t="s">
        <v>37</v>
      </c>
      <c r="W19" s="7" t="s">
        <v>86</v>
      </c>
      <c r="X19" s="14" t="s">
        <v>94</v>
      </c>
      <c r="Y19" s="11">
        <v>43449</v>
      </c>
      <c r="Z19" s="7" t="s">
        <v>108</v>
      </c>
      <c r="AA19" s="12" t="s">
        <v>72</v>
      </c>
    </row>
    <row r="20" spans="1:27" ht="54" x14ac:dyDescent="0.3">
      <c r="A20" s="6">
        <v>14</v>
      </c>
      <c r="B20" s="12" t="s">
        <v>41</v>
      </c>
      <c r="C20" s="12" t="s">
        <v>48</v>
      </c>
      <c r="D20" s="13" t="s">
        <v>88</v>
      </c>
      <c r="E20" s="12" t="s">
        <v>109</v>
      </c>
      <c r="F20" s="9" t="s">
        <v>110</v>
      </c>
      <c r="G20" s="17" t="s">
        <v>111</v>
      </c>
      <c r="H20" s="10" t="s">
        <v>46</v>
      </c>
      <c r="I20" s="7">
        <f t="shared" si="0"/>
        <v>2</v>
      </c>
      <c r="J20" s="10" t="s">
        <v>36</v>
      </c>
      <c r="K20" s="7">
        <f t="shared" si="1"/>
        <v>1</v>
      </c>
      <c r="L20" s="12">
        <f t="shared" si="2"/>
        <v>3</v>
      </c>
      <c r="M20" s="15" t="str">
        <f t="shared" si="7"/>
        <v>Riesgo bajo</v>
      </c>
      <c r="N20" s="7" t="s">
        <v>75</v>
      </c>
      <c r="O20" s="7" t="s">
        <v>112</v>
      </c>
      <c r="P20" s="10" t="s">
        <v>46</v>
      </c>
      <c r="Q20" s="7">
        <f t="shared" si="3"/>
        <v>2</v>
      </c>
      <c r="R20" s="10" t="s">
        <v>32</v>
      </c>
      <c r="S20" s="7">
        <f t="shared" si="4"/>
        <v>2</v>
      </c>
      <c r="T20" s="12">
        <f t="shared" si="5"/>
        <v>4</v>
      </c>
      <c r="U20" s="15" t="str">
        <f t="shared" si="6"/>
        <v>Riesgo bajo</v>
      </c>
      <c r="V20" s="7" t="s">
        <v>37</v>
      </c>
      <c r="W20" s="7" t="s">
        <v>113</v>
      </c>
      <c r="X20" s="14" t="s">
        <v>94</v>
      </c>
      <c r="Y20" s="11">
        <v>43449</v>
      </c>
      <c r="Z20" s="7" t="s">
        <v>114</v>
      </c>
      <c r="AA20" s="12" t="s">
        <v>40</v>
      </c>
    </row>
    <row r="21" spans="1:27" ht="86.25" customHeight="1" x14ac:dyDescent="0.3">
      <c r="A21" s="6">
        <v>15</v>
      </c>
      <c r="B21" s="12" t="s">
        <v>41</v>
      </c>
      <c r="C21" s="12" t="s">
        <v>48</v>
      </c>
      <c r="D21" s="13" t="s">
        <v>88</v>
      </c>
      <c r="E21" s="12" t="s">
        <v>28</v>
      </c>
      <c r="F21" s="9" t="s">
        <v>115</v>
      </c>
      <c r="G21" s="17" t="s">
        <v>116</v>
      </c>
      <c r="H21" s="10" t="s">
        <v>46</v>
      </c>
      <c r="I21" s="7">
        <f t="shared" si="0"/>
        <v>2</v>
      </c>
      <c r="J21" s="10" t="s">
        <v>36</v>
      </c>
      <c r="K21" s="7">
        <f t="shared" si="1"/>
        <v>1</v>
      </c>
      <c r="L21" s="12">
        <f t="shared" si="2"/>
        <v>3</v>
      </c>
      <c r="M21" s="15" t="str">
        <f t="shared" si="7"/>
        <v>Riesgo bajo</v>
      </c>
      <c r="N21" s="7" t="s">
        <v>75</v>
      </c>
      <c r="O21" s="7" t="s">
        <v>117</v>
      </c>
      <c r="P21" s="10" t="s">
        <v>46</v>
      </c>
      <c r="Q21" s="7">
        <f t="shared" si="3"/>
        <v>2</v>
      </c>
      <c r="R21" s="10" t="s">
        <v>32</v>
      </c>
      <c r="S21" s="7">
        <f t="shared" si="4"/>
        <v>2</v>
      </c>
      <c r="T21" s="12">
        <f t="shared" si="5"/>
        <v>4</v>
      </c>
      <c r="U21" s="15" t="str">
        <f t="shared" si="6"/>
        <v>Riesgo bajo</v>
      </c>
      <c r="V21" s="7" t="s">
        <v>37</v>
      </c>
      <c r="W21" s="7" t="s">
        <v>86</v>
      </c>
      <c r="X21" s="14" t="s">
        <v>94</v>
      </c>
      <c r="Y21" s="11">
        <v>43449</v>
      </c>
      <c r="Z21" s="7" t="s">
        <v>118</v>
      </c>
      <c r="AA21" s="12" t="s">
        <v>57</v>
      </c>
    </row>
    <row r="22" spans="1:27" ht="86.25" customHeight="1" x14ac:dyDescent="0.3">
      <c r="A22" s="6">
        <v>16</v>
      </c>
      <c r="B22" s="12" t="s">
        <v>25</v>
      </c>
      <c r="C22" s="12" t="s">
        <v>48</v>
      </c>
      <c r="D22" s="13" t="s">
        <v>88</v>
      </c>
      <c r="E22" s="12" t="s">
        <v>50</v>
      </c>
      <c r="F22" s="9" t="s">
        <v>119</v>
      </c>
      <c r="G22" s="17" t="s">
        <v>120</v>
      </c>
      <c r="H22" s="10" t="s">
        <v>46</v>
      </c>
      <c r="I22" s="7">
        <f t="shared" si="0"/>
        <v>2</v>
      </c>
      <c r="J22" s="10" t="s">
        <v>32</v>
      </c>
      <c r="K22" s="7">
        <f t="shared" si="1"/>
        <v>2</v>
      </c>
      <c r="L22" s="12">
        <f t="shared" si="2"/>
        <v>4</v>
      </c>
      <c r="M22" s="15" t="str">
        <f t="shared" si="7"/>
        <v>Riesgo bajo</v>
      </c>
      <c r="N22" s="7" t="s">
        <v>92</v>
      </c>
      <c r="O22" s="7" t="s">
        <v>121</v>
      </c>
      <c r="P22" s="10" t="s">
        <v>46</v>
      </c>
      <c r="Q22" s="7">
        <f t="shared" si="3"/>
        <v>2</v>
      </c>
      <c r="R22" s="10" t="s">
        <v>32</v>
      </c>
      <c r="S22" s="7">
        <f t="shared" si="4"/>
        <v>2</v>
      </c>
      <c r="T22" s="12">
        <f t="shared" si="5"/>
        <v>4</v>
      </c>
      <c r="U22" s="15" t="str">
        <f t="shared" si="6"/>
        <v>Riesgo bajo</v>
      </c>
      <c r="V22" s="7" t="s">
        <v>37</v>
      </c>
      <c r="W22" s="7" t="s">
        <v>86</v>
      </c>
      <c r="X22" s="14" t="s">
        <v>94</v>
      </c>
      <c r="Y22" s="11">
        <v>43449</v>
      </c>
      <c r="Z22" s="7" t="s">
        <v>122</v>
      </c>
      <c r="AA22" s="12" t="s">
        <v>57</v>
      </c>
    </row>
    <row r="23" spans="1:27" ht="66.75" customHeight="1" x14ac:dyDescent="0.3">
      <c r="A23" s="6">
        <v>17</v>
      </c>
      <c r="B23" s="12" t="s">
        <v>25</v>
      </c>
      <c r="C23" s="12" t="s">
        <v>48</v>
      </c>
      <c r="D23" s="13" t="s">
        <v>88</v>
      </c>
      <c r="E23" s="12" t="s">
        <v>123</v>
      </c>
      <c r="F23" s="9" t="s">
        <v>124</v>
      </c>
      <c r="G23" s="17" t="s">
        <v>125</v>
      </c>
      <c r="H23" s="10" t="s">
        <v>46</v>
      </c>
      <c r="I23" s="7">
        <f t="shared" si="0"/>
        <v>2</v>
      </c>
      <c r="J23" s="10" t="s">
        <v>32</v>
      </c>
      <c r="K23" s="7">
        <f t="shared" si="1"/>
        <v>2</v>
      </c>
      <c r="L23" s="12">
        <f t="shared" si="2"/>
        <v>4</v>
      </c>
      <c r="M23" s="15" t="str">
        <f t="shared" si="7"/>
        <v>Riesgo bajo</v>
      </c>
      <c r="N23" s="7" t="s">
        <v>92</v>
      </c>
      <c r="O23" s="7" t="s">
        <v>126</v>
      </c>
      <c r="P23" s="10" t="s">
        <v>46</v>
      </c>
      <c r="Q23" s="7">
        <f t="shared" si="3"/>
        <v>2</v>
      </c>
      <c r="R23" s="10" t="s">
        <v>32</v>
      </c>
      <c r="S23" s="7">
        <f t="shared" si="4"/>
        <v>2</v>
      </c>
      <c r="T23" s="12">
        <f t="shared" si="5"/>
        <v>4</v>
      </c>
      <c r="U23" s="15" t="str">
        <f t="shared" si="6"/>
        <v>Riesgo bajo</v>
      </c>
      <c r="V23" s="7" t="s">
        <v>37</v>
      </c>
      <c r="W23" s="7" t="s">
        <v>86</v>
      </c>
      <c r="X23" s="14" t="s">
        <v>94</v>
      </c>
      <c r="Y23" s="11">
        <v>43449</v>
      </c>
      <c r="Z23" s="7" t="s">
        <v>127</v>
      </c>
      <c r="AA23" s="12" t="s">
        <v>63</v>
      </c>
    </row>
    <row r="24" spans="1:27" ht="82.5" customHeight="1" x14ac:dyDescent="0.3">
      <c r="A24" s="6">
        <v>18</v>
      </c>
      <c r="B24" s="12" t="s">
        <v>41</v>
      </c>
      <c r="C24" s="12" t="s">
        <v>48</v>
      </c>
      <c r="D24" s="13" t="s">
        <v>88</v>
      </c>
      <c r="E24" s="12" t="s">
        <v>109</v>
      </c>
      <c r="F24" s="9" t="s">
        <v>128</v>
      </c>
      <c r="G24" s="17" t="s">
        <v>129</v>
      </c>
      <c r="H24" s="10" t="s">
        <v>44</v>
      </c>
      <c r="I24" s="7">
        <f t="shared" si="0"/>
        <v>4</v>
      </c>
      <c r="J24" s="10" t="s">
        <v>130</v>
      </c>
      <c r="K24" s="7">
        <f t="shared" si="1"/>
        <v>3</v>
      </c>
      <c r="L24" s="12">
        <f t="shared" si="2"/>
        <v>7</v>
      </c>
      <c r="M24" s="15" t="str">
        <f t="shared" si="7"/>
        <v>Riesgo alto</v>
      </c>
      <c r="N24" s="7" t="s">
        <v>92</v>
      </c>
      <c r="O24" s="7" t="s">
        <v>131</v>
      </c>
      <c r="P24" s="10" t="s">
        <v>46</v>
      </c>
      <c r="Q24" s="7">
        <f t="shared" si="3"/>
        <v>2</v>
      </c>
      <c r="R24" s="10" t="s">
        <v>32</v>
      </c>
      <c r="S24" s="7">
        <f t="shared" si="4"/>
        <v>2</v>
      </c>
      <c r="T24" s="12">
        <f t="shared" si="5"/>
        <v>4</v>
      </c>
      <c r="U24" s="15" t="str">
        <f t="shared" si="6"/>
        <v>Riesgo bajo</v>
      </c>
      <c r="V24" s="7" t="s">
        <v>37</v>
      </c>
      <c r="W24" s="7" t="s">
        <v>86</v>
      </c>
      <c r="X24" s="14" t="s">
        <v>94</v>
      </c>
      <c r="Y24" s="11">
        <v>43449</v>
      </c>
      <c r="Z24" s="7" t="s">
        <v>132</v>
      </c>
      <c r="AA24" s="12" t="s">
        <v>57</v>
      </c>
    </row>
    <row r="25" spans="1:27" ht="82.5" customHeight="1" x14ac:dyDescent="0.3">
      <c r="A25" s="6">
        <v>19</v>
      </c>
      <c r="B25" s="12" t="s">
        <v>41</v>
      </c>
      <c r="C25" s="12" t="s">
        <v>48</v>
      </c>
      <c r="D25" s="13" t="s">
        <v>88</v>
      </c>
      <c r="E25" s="12" t="s">
        <v>28</v>
      </c>
      <c r="F25" s="9" t="s">
        <v>133</v>
      </c>
      <c r="G25" s="17" t="s">
        <v>134</v>
      </c>
      <c r="H25" s="10" t="s">
        <v>46</v>
      </c>
      <c r="I25" s="7">
        <f t="shared" si="0"/>
        <v>2</v>
      </c>
      <c r="J25" s="10" t="s">
        <v>32</v>
      </c>
      <c r="K25" s="7">
        <f t="shared" si="1"/>
        <v>2</v>
      </c>
      <c r="L25" s="12">
        <f t="shared" si="2"/>
        <v>4</v>
      </c>
      <c r="M25" s="15" t="str">
        <f t="shared" si="7"/>
        <v>Riesgo bajo</v>
      </c>
      <c r="N25" s="7" t="s">
        <v>92</v>
      </c>
      <c r="O25" s="7" t="s">
        <v>131</v>
      </c>
      <c r="P25" s="10" t="s">
        <v>46</v>
      </c>
      <c r="Q25" s="7">
        <f t="shared" si="3"/>
        <v>2</v>
      </c>
      <c r="R25" s="10" t="s">
        <v>32</v>
      </c>
      <c r="S25" s="7">
        <f t="shared" si="4"/>
        <v>2</v>
      </c>
      <c r="T25" s="12">
        <f t="shared" si="5"/>
        <v>4</v>
      </c>
      <c r="U25" s="15" t="str">
        <f t="shared" si="6"/>
        <v>Riesgo bajo</v>
      </c>
      <c r="V25" s="7" t="s">
        <v>37</v>
      </c>
      <c r="W25" s="7" t="s">
        <v>86</v>
      </c>
      <c r="X25" s="14" t="s">
        <v>94</v>
      </c>
      <c r="Y25" s="11">
        <v>43449</v>
      </c>
      <c r="Z25" s="7" t="s">
        <v>135</v>
      </c>
      <c r="AA25" s="12" t="s">
        <v>57</v>
      </c>
    </row>
    <row r="26" spans="1:27" ht="82.5" customHeight="1" x14ac:dyDescent="0.3">
      <c r="A26" s="6">
        <v>20</v>
      </c>
      <c r="B26" s="12" t="s">
        <v>41</v>
      </c>
      <c r="C26" s="12" t="s">
        <v>48</v>
      </c>
      <c r="D26" s="13" t="s">
        <v>88</v>
      </c>
      <c r="E26" s="12" t="s">
        <v>28</v>
      </c>
      <c r="F26" s="9" t="s">
        <v>136</v>
      </c>
      <c r="G26" s="17" t="s">
        <v>137</v>
      </c>
      <c r="H26" s="10" t="s">
        <v>46</v>
      </c>
      <c r="I26" s="7">
        <f t="shared" si="0"/>
        <v>2</v>
      </c>
      <c r="J26" s="10" t="s">
        <v>130</v>
      </c>
      <c r="K26" s="7">
        <f t="shared" si="1"/>
        <v>3</v>
      </c>
      <c r="L26" s="12">
        <f t="shared" si="2"/>
        <v>5</v>
      </c>
      <c r="M26" s="15" t="str">
        <f t="shared" si="7"/>
        <v>Riesgo medio</v>
      </c>
      <c r="N26" s="7" t="s">
        <v>138</v>
      </c>
      <c r="O26" s="7" t="s">
        <v>139</v>
      </c>
      <c r="P26" s="10" t="s">
        <v>46</v>
      </c>
      <c r="Q26" s="7">
        <f t="shared" si="3"/>
        <v>2</v>
      </c>
      <c r="R26" s="10" t="s">
        <v>32</v>
      </c>
      <c r="S26" s="7">
        <f t="shared" si="4"/>
        <v>2</v>
      </c>
      <c r="T26" s="12">
        <f t="shared" si="5"/>
        <v>4</v>
      </c>
      <c r="U26" s="15" t="str">
        <f t="shared" si="6"/>
        <v>Riesgo bajo</v>
      </c>
      <c r="V26" s="7" t="s">
        <v>37</v>
      </c>
      <c r="W26" s="7" t="s">
        <v>86</v>
      </c>
      <c r="X26" s="14" t="s">
        <v>94</v>
      </c>
      <c r="Y26" s="11">
        <v>43449</v>
      </c>
      <c r="Z26" s="7" t="s">
        <v>140</v>
      </c>
      <c r="AA26" s="12" t="s">
        <v>63</v>
      </c>
    </row>
    <row r="27" spans="1:27" ht="38.25" customHeight="1" x14ac:dyDescent="0.3">
      <c r="A27" s="6">
        <v>21</v>
      </c>
      <c r="B27" s="12" t="s">
        <v>41</v>
      </c>
      <c r="C27" s="12" t="s">
        <v>48</v>
      </c>
      <c r="D27" s="13" t="s">
        <v>141</v>
      </c>
      <c r="E27" s="12" t="s">
        <v>28</v>
      </c>
      <c r="F27" s="9" t="s">
        <v>142</v>
      </c>
      <c r="G27" s="17" t="s">
        <v>143</v>
      </c>
      <c r="H27" s="10" t="s">
        <v>46</v>
      </c>
      <c r="I27" s="7">
        <f t="shared" si="0"/>
        <v>2</v>
      </c>
      <c r="J27" s="10" t="s">
        <v>32</v>
      </c>
      <c r="K27" s="7">
        <f t="shared" si="1"/>
        <v>2</v>
      </c>
      <c r="L27" s="12">
        <f t="shared" si="2"/>
        <v>4</v>
      </c>
      <c r="M27" s="15" t="str">
        <f t="shared" si="7"/>
        <v>Riesgo bajo</v>
      </c>
      <c r="N27" s="7" t="s">
        <v>92</v>
      </c>
      <c r="O27" s="7" t="s">
        <v>144</v>
      </c>
      <c r="P27" s="10" t="s">
        <v>46</v>
      </c>
      <c r="Q27" s="7">
        <f t="shared" si="3"/>
        <v>2</v>
      </c>
      <c r="R27" s="10" t="s">
        <v>32</v>
      </c>
      <c r="S27" s="7">
        <f t="shared" si="4"/>
        <v>2</v>
      </c>
      <c r="T27" s="12">
        <f t="shared" si="5"/>
        <v>4</v>
      </c>
      <c r="U27" s="15" t="str">
        <f t="shared" si="6"/>
        <v>Riesgo bajo</v>
      </c>
      <c r="V27" s="7" t="s">
        <v>145</v>
      </c>
      <c r="W27" s="7" t="s">
        <v>86</v>
      </c>
      <c r="X27" s="14" t="s">
        <v>146</v>
      </c>
      <c r="Y27" s="11">
        <v>43449</v>
      </c>
      <c r="Z27" s="7" t="s">
        <v>147</v>
      </c>
      <c r="AA27" s="12" t="s">
        <v>40</v>
      </c>
    </row>
    <row r="28" spans="1:27" x14ac:dyDescent="0.3">
      <c r="B28" s="18" t="s">
        <v>148</v>
      </c>
      <c r="C28" s="19" t="s">
        <v>166</v>
      </c>
      <c r="D28"/>
    </row>
    <row r="29" spans="1:27" x14ac:dyDescent="0.3">
      <c r="B29" s="18"/>
      <c r="C29" s="19"/>
      <c r="D29"/>
    </row>
    <row r="30" spans="1:27" x14ac:dyDescent="0.3">
      <c r="B30"/>
      <c r="C30" s="20"/>
    </row>
  </sheetData>
  <mergeCells count="25">
    <mergeCell ref="W4:W6"/>
    <mergeCell ref="X4:X6"/>
    <mergeCell ref="Y4:Y6"/>
    <mergeCell ref="Z4:AA4"/>
    <mergeCell ref="M4:M6"/>
    <mergeCell ref="N4:N6"/>
    <mergeCell ref="O4:O6"/>
    <mergeCell ref="P4:U4"/>
    <mergeCell ref="V4:V6"/>
    <mergeCell ref="A2:AA2"/>
    <mergeCell ref="A3:AA3"/>
    <mergeCell ref="A4:A6"/>
    <mergeCell ref="B4:B6"/>
    <mergeCell ref="C4:C6"/>
    <mergeCell ref="D4:D6"/>
    <mergeCell ref="E4:E6"/>
    <mergeCell ref="F4:F6"/>
    <mergeCell ref="G4:G6"/>
    <mergeCell ref="H4:I5"/>
    <mergeCell ref="P5:Q5"/>
    <mergeCell ref="R5:S5"/>
    <mergeCell ref="T5:T6"/>
    <mergeCell ref="U5:U6"/>
    <mergeCell ref="J4:K5"/>
    <mergeCell ref="L4:L6"/>
  </mergeCells>
  <conditionalFormatting sqref="M7:M27">
    <cfRule type="cellIs" dxfId="7" priority="5" operator="equal">
      <formula>"Riesgo extremo"</formula>
    </cfRule>
    <cfRule type="cellIs" dxfId="6" priority="6" operator="equal">
      <formula>"Riesgo alto"</formula>
    </cfRule>
    <cfRule type="cellIs" dxfId="5" priority="7" operator="equal">
      <formula>"Riesgo medio"</formula>
    </cfRule>
    <cfRule type="cellIs" dxfId="4" priority="8" operator="equal">
      <formula>"Riesgo bajo"</formula>
    </cfRule>
  </conditionalFormatting>
  <conditionalFormatting sqref="U7:U27">
    <cfRule type="cellIs" dxfId="3" priority="9" operator="equal">
      <formula>"Riesgo extremo"</formula>
    </cfRule>
    <cfRule type="cellIs" dxfId="2" priority="10" operator="equal">
      <formula>"Riesgo alto"</formula>
    </cfRule>
    <cfRule type="cellIs" dxfId="1" priority="11" operator="equal">
      <formula>"Riesgo medio"</formula>
    </cfRule>
    <cfRule type="cellIs" dxfId="0" priority="12" operator="equal">
      <formula>"Riesgo bajo"</formula>
    </cfRule>
  </conditionalFormatting>
  <dataValidations count="1">
    <dataValidation type="list" allowBlank="1" showInputMessage="1" showErrorMessage="1" sqref="G26" xr:uid="{97529ED8-B7C7-4FB8-9BDB-956BA21C3C6A}">
      <formula1>$A$37:$A$41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04970-0BFF-4C6A-A8D6-C6017450CEC2}">
  <dimension ref="A2:A80"/>
  <sheetViews>
    <sheetView workbookViewId="0">
      <selection activeCell="D9" sqref="D9"/>
    </sheetView>
  </sheetViews>
  <sheetFormatPr baseColWidth="10" defaultColWidth="11.42578125" defaultRowHeight="15" x14ac:dyDescent="0.25"/>
  <cols>
    <col min="1" max="1" width="32.42578125" customWidth="1"/>
  </cols>
  <sheetData>
    <row r="2" spans="1:1" x14ac:dyDescent="0.25">
      <c r="A2" t="s">
        <v>149</v>
      </c>
    </row>
    <row r="3" spans="1:1" x14ac:dyDescent="0.25">
      <c r="A3" t="s">
        <v>25</v>
      </c>
    </row>
    <row r="4" spans="1:1" x14ac:dyDescent="0.25">
      <c r="A4" t="s">
        <v>41</v>
      </c>
    </row>
    <row r="7" spans="1:1" x14ac:dyDescent="0.25">
      <c r="A7" t="s">
        <v>150</v>
      </c>
    </row>
    <row r="8" spans="1:1" x14ac:dyDescent="0.25">
      <c r="A8" t="s">
        <v>26</v>
      </c>
    </row>
    <row r="9" spans="1:1" x14ac:dyDescent="0.25">
      <c r="A9" t="s">
        <v>48</v>
      </c>
    </row>
    <row r="11" spans="1:1" x14ac:dyDescent="0.25">
      <c r="A11" t="s">
        <v>151</v>
      </c>
    </row>
    <row r="12" spans="1:1" x14ac:dyDescent="0.25">
      <c r="A12" t="s">
        <v>27</v>
      </c>
    </row>
    <row r="13" spans="1:1" x14ac:dyDescent="0.25">
      <c r="A13" t="s">
        <v>49</v>
      </c>
    </row>
    <row r="14" spans="1:1" x14ac:dyDescent="0.25">
      <c r="A14" t="s">
        <v>64</v>
      </c>
    </row>
    <row r="15" spans="1:1" x14ac:dyDescent="0.25">
      <c r="A15" t="s">
        <v>141</v>
      </c>
    </row>
    <row r="16" spans="1:1" x14ac:dyDescent="0.25">
      <c r="A16" t="s">
        <v>88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89</v>
      </c>
    </row>
    <row r="21" spans="1:1" x14ac:dyDescent="0.25">
      <c r="A21" t="s">
        <v>28</v>
      </c>
    </row>
    <row r="22" spans="1:1" x14ac:dyDescent="0.25">
      <c r="A22" t="s">
        <v>154</v>
      </c>
    </row>
    <row r="23" spans="1:1" x14ac:dyDescent="0.25">
      <c r="A23" t="s">
        <v>50</v>
      </c>
    </row>
    <row r="24" spans="1:1" x14ac:dyDescent="0.25">
      <c r="A24" t="s">
        <v>123</v>
      </c>
    </row>
    <row r="25" spans="1:1" x14ac:dyDescent="0.25">
      <c r="A25" t="s">
        <v>155</v>
      </c>
    </row>
    <row r="26" spans="1:1" x14ac:dyDescent="0.25">
      <c r="A26" t="s">
        <v>109</v>
      </c>
    </row>
    <row r="29" spans="1:1" x14ac:dyDescent="0.25">
      <c r="A29" t="s">
        <v>156</v>
      </c>
    </row>
    <row r="30" spans="1:1" x14ac:dyDescent="0.25">
      <c r="A30">
        <v>1</v>
      </c>
    </row>
    <row r="31" spans="1:1" x14ac:dyDescent="0.25">
      <c r="A31">
        <v>2</v>
      </c>
    </row>
    <row r="32" spans="1:1" x14ac:dyDescent="0.25">
      <c r="A32">
        <v>3</v>
      </c>
    </row>
    <row r="33" spans="1:1" x14ac:dyDescent="0.25">
      <c r="A33">
        <v>4</v>
      </c>
    </row>
    <row r="34" spans="1:1" x14ac:dyDescent="0.25">
      <c r="A34">
        <v>5</v>
      </c>
    </row>
    <row r="37" spans="1:1" x14ac:dyDescent="0.25">
      <c r="A37" t="s">
        <v>157</v>
      </c>
    </row>
    <row r="38" spans="1:1" x14ac:dyDescent="0.25">
      <c r="A38">
        <v>1</v>
      </c>
    </row>
    <row r="39" spans="1:1" x14ac:dyDescent="0.25">
      <c r="A39">
        <v>2</v>
      </c>
    </row>
    <row r="40" spans="1:1" x14ac:dyDescent="0.25">
      <c r="A40">
        <v>3</v>
      </c>
    </row>
    <row r="41" spans="1:1" x14ac:dyDescent="0.25">
      <c r="A41">
        <v>4</v>
      </c>
    </row>
    <row r="42" spans="1:1" x14ac:dyDescent="0.25">
      <c r="A42">
        <v>5</v>
      </c>
    </row>
    <row r="44" spans="1:1" x14ac:dyDescent="0.25">
      <c r="A44" t="s">
        <v>158</v>
      </c>
    </row>
    <row r="45" spans="1:1" x14ac:dyDescent="0.25">
      <c r="A45" t="s">
        <v>31</v>
      </c>
    </row>
    <row r="46" spans="1:1" x14ac:dyDescent="0.25">
      <c r="A46" t="s">
        <v>46</v>
      </c>
    </row>
    <row r="47" spans="1:1" x14ac:dyDescent="0.25">
      <c r="A47" t="s">
        <v>35</v>
      </c>
    </row>
    <row r="48" spans="1:1" x14ac:dyDescent="0.25">
      <c r="A48" t="s">
        <v>44</v>
      </c>
    </row>
    <row r="49" spans="1:1" x14ac:dyDescent="0.25">
      <c r="A49" t="s">
        <v>159</v>
      </c>
    </row>
    <row r="52" spans="1:1" x14ac:dyDescent="0.25">
      <c r="A52" t="s">
        <v>160</v>
      </c>
    </row>
    <row r="53" spans="1:1" x14ac:dyDescent="0.25">
      <c r="A53" t="s">
        <v>33</v>
      </c>
    </row>
    <row r="54" spans="1:1" x14ac:dyDescent="0.25">
      <c r="A54" t="s">
        <v>75</v>
      </c>
    </row>
    <row r="55" spans="1:1" x14ac:dyDescent="0.25">
      <c r="A55" t="s">
        <v>92</v>
      </c>
    </row>
    <row r="57" spans="1:1" x14ac:dyDescent="0.25">
      <c r="A57">
        <v>1</v>
      </c>
    </row>
    <row r="58" spans="1:1" x14ac:dyDescent="0.25">
      <c r="A58">
        <v>2</v>
      </c>
    </row>
    <row r="59" spans="1:1" x14ac:dyDescent="0.25">
      <c r="A59">
        <v>3</v>
      </c>
    </row>
    <row r="60" spans="1:1" x14ac:dyDescent="0.25">
      <c r="A60">
        <v>4</v>
      </c>
    </row>
    <row r="61" spans="1:1" x14ac:dyDescent="0.25">
      <c r="A61">
        <v>5</v>
      </c>
    </row>
    <row r="62" spans="1:1" x14ac:dyDescent="0.25">
      <c r="A62">
        <v>6</v>
      </c>
    </row>
    <row r="65" spans="1:1" x14ac:dyDescent="0.25">
      <c r="A65" t="s">
        <v>63</v>
      </c>
    </row>
    <row r="66" spans="1:1" x14ac:dyDescent="0.25">
      <c r="A66" t="s">
        <v>40</v>
      </c>
    </row>
    <row r="67" spans="1:1" x14ac:dyDescent="0.25">
      <c r="A67" t="s">
        <v>57</v>
      </c>
    </row>
    <row r="68" spans="1:1" x14ac:dyDescent="0.25">
      <c r="A68" t="s">
        <v>161</v>
      </c>
    </row>
    <row r="69" spans="1:1" x14ac:dyDescent="0.25">
      <c r="A69" t="s">
        <v>162</v>
      </c>
    </row>
    <row r="70" spans="1:1" x14ac:dyDescent="0.25">
      <c r="A70" t="s">
        <v>72</v>
      </c>
    </row>
    <row r="72" spans="1:1" x14ac:dyDescent="0.25">
      <c r="A72" t="s">
        <v>37</v>
      </c>
    </row>
    <row r="73" spans="1:1" x14ac:dyDescent="0.25">
      <c r="A73" t="s">
        <v>145</v>
      </c>
    </row>
    <row r="75" spans="1:1" x14ac:dyDescent="0.25">
      <c r="A75" t="s">
        <v>157</v>
      </c>
    </row>
    <row r="76" spans="1:1" x14ac:dyDescent="0.25">
      <c r="A76" t="s">
        <v>36</v>
      </c>
    </row>
    <row r="77" spans="1:1" x14ac:dyDescent="0.25">
      <c r="A77" t="s">
        <v>32</v>
      </c>
    </row>
    <row r="78" spans="1:1" x14ac:dyDescent="0.25">
      <c r="A78" t="s">
        <v>130</v>
      </c>
    </row>
    <row r="79" spans="1:1" x14ac:dyDescent="0.25">
      <c r="A79" t="s">
        <v>163</v>
      </c>
    </row>
    <row r="80" spans="1:1" x14ac:dyDescent="0.25">
      <c r="A80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RIESGOS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 Cepeda Rincón</dc:creator>
  <cp:lastModifiedBy>David Santiago Arias Angel</cp:lastModifiedBy>
  <dcterms:created xsi:type="dcterms:W3CDTF">2021-09-28T01:10:55Z</dcterms:created>
  <dcterms:modified xsi:type="dcterms:W3CDTF">2023-12-28T16:16:40Z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2022-11-09T16:37:05Z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8689ba7c-cb42-4675-b443-6e5707ac99c1</vt:lpwstr>
  </property>
  <property fmtid="{D5CDD505-2E9C-101B-9397-08002B2CF9AE}" pid="8" name="MSIP_Label_1299739c-ad3d-4908-806e-4d91151a6e13_ContentBits">
    <vt:lpwstr>0</vt:lpwstr>
  </property>
</Properties>
</file>