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codeName="ThisWorkbook" autoCompressPictures="0"/>
  <mc:AlternateContent xmlns:mc="http://schemas.openxmlformats.org/markup-compatibility/2006">
    <mc:Choice Requires="x15">
      <x15ac:absPath xmlns:x15ac="http://schemas.microsoft.com/office/spreadsheetml/2010/11/ac" url="C:\Users\acgonzalez\Desktop\"/>
    </mc:Choice>
  </mc:AlternateContent>
  <xr:revisionPtr revIDLastSave="0" documentId="8_{AB477B67-53E1-4B9E-8F0C-C015210897BC}" xr6:coauthVersionLast="41" xr6:coauthVersionMax="41" xr10:uidLastSave="{00000000-0000-0000-0000-000000000000}"/>
  <bookViews>
    <workbookView xWindow="-120" yWindow="-120" windowWidth="20730" windowHeight="11160" firstSheet="1" activeTab="1" xr2:uid="{00000000-000D-0000-FFFF-FFFF00000000}"/>
  </bookViews>
  <sheets>
    <sheet name="Instructivo" sheetId="5" state="hidden" r:id="rId1"/>
    <sheet name="Formato V1.0" sheetId="4" r:id="rId2"/>
    <sheet name="BASE DE DATOS" sheetId="2" state="hidden" r:id="rId3"/>
    <sheet name="Hoja1" sheetId="6" r:id="rId4"/>
  </sheets>
  <externalReferences>
    <externalReference r:id="rId5"/>
    <externalReference r:id="rId6"/>
  </externalReferences>
  <definedNames>
    <definedName name="CONVENIOS" localSheetId="0">'[1]BASE DE DATOS'!$C$3:$C$9</definedName>
    <definedName name="CONVENIOS">'BASE DE DATOS'!$C$3:$C$9</definedName>
    <definedName name="FechaFinal">#REF!</definedName>
    <definedName name="FechaInicio">#REF!</definedName>
    <definedName name="NOM_SUPERVISORES">'[2]REGISTRO DE SUPERVISORES'!$D$2:$D$20</definedName>
    <definedName name="TIPO" localSheetId="0">'[1]BASE DE DATOS'!$B$3:$B$23</definedName>
    <definedName name="TIPO">'BASE DE DATOS'!$B$3:$B$21</definedName>
    <definedName name="VALORES">#REF!</definedName>
  </definedNames>
  <calcPr calcId="191029"/>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I53" i="4" l="1"/>
  <c r="N74" i="4" l="1"/>
  <c r="M74" i="4"/>
  <c r="N107" i="4" l="1"/>
  <c r="N95" i="4"/>
  <c r="N109" i="4"/>
  <c r="N108" i="4" l="1"/>
  <c r="N90" i="4"/>
  <c r="M113" i="4"/>
  <c r="N112" i="4"/>
  <c r="N111" i="4"/>
  <c r="N110" i="4"/>
  <c r="N106" i="4"/>
  <c r="N105" i="4"/>
  <c r="N104" i="4"/>
  <c r="N103" i="4"/>
  <c r="N99" i="4"/>
  <c r="N96" i="4"/>
  <c r="N93" i="4"/>
  <c r="N92" i="4"/>
  <c r="N91" i="4"/>
  <c r="N89" i="4"/>
  <c r="N88" i="4"/>
  <c r="N87" i="4"/>
  <c r="N86" i="4"/>
  <c r="N85" i="4"/>
  <c r="N84" i="4"/>
  <c r="N83" i="4"/>
  <c r="N82" i="4"/>
  <c r="N81" i="4"/>
  <c r="N80" i="4"/>
  <c r="N79" i="4"/>
  <c r="N78" i="4"/>
  <c r="N77" i="4"/>
  <c r="N76" i="4"/>
  <c r="M109" i="4" l="1"/>
  <c r="M108" i="4"/>
  <c r="M107" i="4"/>
  <c r="N101" i="4"/>
  <c r="N100" i="4"/>
  <c r="N98" i="4"/>
  <c r="N97" i="4"/>
  <c r="M96" i="4"/>
  <c r="M95" i="4"/>
  <c r="M90" i="4"/>
  <c r="M85" i="4"/>
  <c r="M82" i="4"/>
  <c r="N113" i="4" l="1"/>
  <c r="M76" i="4"/>
  <c r="M106" i="4"/>
  <c r="M105" i="4"/>
  <c r="M104" i="4"/>
  <c r="M103" i="4"/>
  <c r="M102" i="4"/>
  <c r="N102" i="4" s="1"/>
  <c r="M101" i="4"/>
  <c r="M100" i="4"/>
  <c r="M99" i="4"/>
  <c r="M98" i="4"/>
  <c r="M97" i="4"/>
  <c r="M94" i="4"/>
  <c r="N94" i="4" s="1"/>
  <c r="M93" i="4"/>
  <c r="M92" i="4"/>
  <c r="M91" i="4"/>
  <c r="M89" i="4"/>
  <c r="M88" i="4"/>
  <c r="M87" i="4"/>
  <c r="M86" i="4"/>
  <c r="M110" i="4"/>
  <c r="M111" i="4"/>
  <c r="M112" i="4"/>
  <c r="M84" i="4"/>
  <c r="M83" i="4"/>
  <c r="M81" i="4"/>
  <c r="M80" i="4"/>
  <c r="M79" i="4"/>
  <c r="M78" i="4"/>
  <c r="M77" i="4"/>
  <c r="N114" i="4" l="1"/>
  <c r="AF62" i="4"/>
  <c r="M114" i="4"/>
  <c r="M122" i="4"/>
  <c r="Z55" i="4"/>
  <c r="AC55" i="4" s="1"/>
  <c r="W53" i="4"/>
  <c r="R43" i="4"/>
  <c r="R21" i="4"/>
  <c r="R24" i="4" s="1"/>
  <c r="S29" i="4" s="1"/>
  <c r="D47" i="4"/>
  <c r="M47" i="4"/>
  <c r="N51" i="4" s="1"/>
  <c r="R53" i="4"/>
  <c r="C53" i="4"/>
  <c r="L53" i="4"/>
  <c r="M131" i="4"/>
  <c r="R132" i="4" s="1"/>
  <c r="N117" i="4"/>
  <c r="N118" i="4" s="1"/>
  <c r="N119" i="4" s="1"/>
  <c r="N120" i="4" s="1"/>
  <c r="N121" i="4" s="1"/>
  <c r="N52" i="4"/>
  <c r="N50" i="4" l="1"/>
  <c r="N53" i="4" s="1"/>
  <c r="O55" i="4"/>
  <c r="R55" i="4" s="1"/>
  <c r="R115" i="4"/>
  <c r="N122" i="4"/>
  <c r="R123" i="4" s="1"/>
  <c r="H52" i="4"/>
  <c r="H53" i="4" s="1"/>
  <c r="F55" i="4"/>
  <c r="J55" i="4" l="1"/>
  <c r="I55" i="4"/>
  <c r="R133"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Olga Regina Garzon Pupo</author>
    <author>Usuario de Microsoft Office</author>
  </authors>
  <commentList>
    <comment ref="A28" authorId="0" shapeId="0" xr:uid="{00000000-0006-0000-0100-000001000000}">
      <text>
        <r>
          <rPr>
            <b/>
            <sz val="9"/>
            <color indexed="81"/>
            <rFont val="Tahoma"/>
            <family val="2"/>
          </rPr>
          <t>Olga Regina Garzon Pupo:</t>
        </r>
        <r>
          <rPr>
            <sz val="9"/>
            <color indexed="81"/>
            <rFont val="Tahoma"/>
            <family val="2"/>
          </rPr>
          <t xml:space="preserve">
¿Dónde se relacionan nuevas pólizas por objeto de prórrogas o modificaciones?
</t>
        </r>
      </text>
    </comment>
    <comment ref="L50" authorId="1" shapeId="0" xr:uid="{00000000-0006-0000-0100-000002000000}">
      <text>
        <r>
          <rPr>
            <b/>
            <sz val="10"/>
            <color indexed="81"/>
            <rFont val="Calibri"/>
            <family val="2"/>
          </rPr>
          <t>Usuario de Microsoft Office:</t>
        </r>
        <r>
          <rPr>
            <sz val="10"/>
            <color indexed="81"/>
            <rFont val="Calibri"/>
            <family val="2"/>
          </rPr>
          <t xml:space="preserve">
LA SUMATORIA DE % DEBE SEL EL 100% DEL ANTICIPO</t>
        </r>
      </text>
    </comment>
    <comment ref="A148" authorId="0" shapeId="0" xr:uid="{00000000-0006-0000-0100-000003000000}">
      <text>
        <r>
          <rPr>
            <b/>
            <sz val="9"/>
            <color indexed="81"/>
            <rFont val="Tahoma"/>
            <family val="2"/>
          </rPr>
          <t>Olga Regina Garzon Pupo:</t>
        </r>
        <r>
          <rPr>
            <sz val="9"/>
            <color indexed="81"/>
            <rFont val="Tahoma"/>
            <family val="2"/>
          </rPr>
          <t xml:space="preserve">
Propongo texto: 
El supervisor garantiza que el informe está gargado en la herramienta establecida por la Oficina para la Gestión de Ingresos del Fondo.</t>
        </r>
      </text>
    </comment>
  </commentList>
</comments>
</file>

<file path=xl/sharedStrings.xml><?xml version="1.0" encoding="utf-8"?>
<sst xmlns="http://schemas.openxmlformats.org/spreadsheetml/2006/main" count="504" uniqueCount="440">
  <si>
    <t>Requisitos para el perfeccionamiento</t>
  </si>
  <si>
    <t>Nº de Registro Presupuestal</t>
  </si>
  <si>
    <t>Fecha Registro Presupuestal</t>
  </si>
  <si>
    <t>Amortización</t>
  </si>
  <si>
    <t>SALDO POR GIRAR:</t>
  </si>
  <si>
    <t>SUSCRIPCIÓN DEL INFORME</t>
  </si>
  <si>
    <t>Original:  Expediente del Contrato</t>
  </si>
  <si>
    <t>Valor Contrato y/o Convenio</t>
  </si>
  <si>
    <t>Fecha entrega</t>
  </si>
  <si>
    <t>Causas</t>
  </si>
  <si>
    <t>ANTICIPO POR AMORTIZAR</t>
  </si>
  <si>
    <t>TOTALES</t>
  </si>
  <si>
    <t xml:space="preserve">Fecha </t>
  </si>
  <si>
    <t>1 ARRENDAMIENTO y/o ADQUISICIÓN DE INMUEBLES</t>
  </si>
  <si>
    <t>2 COMODATO</t>
  </si>
  <si>
    <t>3 COMPRAVENTA y/o SUMINISTRO</t>
  </si>
  <si>
    <t>4 CONCESIÓN</t>
  </si>
  <si>
    <t>5 CONSULTORÍA</t>
  </si>
  <si>
    <t>6 CONTRATOS DE ACTIVIDAD CIENTÍFICA Y TECNOLÓGICA</t>
  </si>
  <si>
    <t>8 DEPÓSITO</t>
  </si>
  <si>
    <t>9 FIDUCIA y/o ENCARGO FIDUCIARIO</t>
  </si>
  <si>
    <t>10 INTERVENTORÍA</t>
  </si>
  <si>
    <t>11 MANTENIMIENTO y/o REPARACIÓN</t>
  </si>
  <si>
    <t>12 OBRA PÚBLICA</t>
  </si>
  <si>
    <t>13 PERMUTA</t>
  </si>
  <si>
    <t>16 PRÉSTAMO o MUTUO</t>
  </si>
  <si>
    <t>17 PUBLICIDAD</t>
  </si>
  <si>
    <t>18 SEGUROS</t>
  </si>
  <si>
    <t>19 TRANSPORTE</t>
  </si>
  <si>
    <t>20 FOMENTO</t>
  </si>
  <si>
    <t>dd/mm/aaaa</t>
  </si>
  <si>
    <t xml:space="preserve">EJECUCIÓN CONTRACTUAL </t>
  </si>
  <si>
    <t>(%) Avance mes</t>
  </si>
  <si>
    <t>(%) Acumulado</t>
  </si>
  <si>
    <t>Porcentaje (%)</t>
  </si>
  <si>
    <t>Valor($)</t>
  </si>
  <si>
    <t>21 INTERADMINSTRATIVO</t>
  </si>
  <si>
    <t>Convenio</t>
  </si>
  <si>
    <t>Tipo:</t>
  </si>
  <si>
    <t>Adición 1</t>
  </si>
  <si>
    <t>Adición 2</t>
  </si>
  <si>
    <t>Adición 3</t>
  </si>
  <si>
    <t>Adición 4</t>
  </si>
  <si>
    <t>Prórroga 1</t>
  </si>
  <si>
    <t>Prórroga 2</t>
  </si>
  <si>
    <t>Prórroga 3</t>
  </si>
  <si>
    <t>Prórroga 4</t>
  </si>
  <si>
    <t>Otro sí 1</t>
  </si>
  <si>
    <t>Otro sí 2</t>
  </si>
  <si>
    <t>Modificación 1.</t>
  </si>
  <si>
    <t>Modificación 2</t>
  </si>
  <si>
    <t>Cesión  1</t>
  </si>
  <si>
    <t>Cesión  2</t>
  </si>
  <si>
    <t>Desembolsos Realizados</t>
  </si>
  <si>
    <t>Entregables</t>
  </si>
  <si>
    <t>Productos o Servicio a entregar</t>
  </si>
  <si>
    <t>Observaciones por parte del Supervisor</t>
  </si>
  <si>
    <t>No. OP</t>
  </si>
  <si>
    <t xml:space="preserve">% </t>
  </si>
  <si>
    <t>Legaliza Recursos</t>
  </si>
  <si>
    <t>SI</t>
  </si>
  <si>
    <t>NO</t>
  </si>
  <si>
    <t>Legaliza Bienes</t>
  </si>
  <si>
    <t>LEGALIZACIONES</t>
  </si>
  <si>
    <t>OBSERVACIONES Y RECOMENDACIONES</t>
  </si>
  <si>
    <t>MODALIDAD</t>
  </si>
  <si>
    <t>TIPO DE CONTRATO / CONVENIO</t>
  </si>
  <si>
    <t>22 COOPERACION</t>
  </si>
  <si>
    <t>LICITACION PUBLICA</t>
  </si>
  <si>
    <t>SELECCIÓN ABREVIADA</t>
  </si>
  <si>
    <t>CONTRATACION DIRECTA</t>
  </si>
  <si>
    <t>MINIMA CUANTIA</t>
  </si>
  <si>
    <t>X</t>
  </si>
  <si>
    <t>LISTA</t>
  </si>
  <si>
    <t>DEPENDENCIA</t>
  </si>
  <si>
    <t>Oficina Asesora de Planeación y Estudios Sectoriales</t>
  </si>
  <si>
    <t>Oficina de Tecnología de la Información</t>
  </si>
  <si>
    <t>Oficina Asesora Jurídica</t>
  </si>
  <si>
    <t>Oficina Internacional</t>
  </si>
  <si>
    <t>Oficina de Control Interno</t>
  </si>
  <si>
    <t>Oficina Asesora de Prensa</t>
  </si>
  <si>
    <t>Despacho Viceministerio General</t>
  </si>
  <si>
    <t>Dir. Apropiación de Tencologías de Comunicación-TIC</t>
  </si>
  <si>
    <t>Sub. Procesos de Apropiación TIC</t>
  </si>
  <si>
    <t>Sub. Cultura Digital</t>
  </si>
  <si>
    <t>Dir. de Industria de Comunicaciones</t>
  </si>
  <si>
    <t>Sub. para la Industria de Comunicaciones</t>
  </si>
  <si>
    <t>Sub. de Radiodifución Sonora</t>
  </si>
  <si>
    <t>Sub. de Asuntos Postales</t>
  </si>
  <si>
    <t>Dir. de Vigilancia y Control</t>
  </si>
  <si>
    <t>Sub. de Vigilancia y control de comunicaciones</t>
  </si>
  <si>
    <t>Sub. de Vigilancia y control de Radiodifución Sonora</t>
  </si>
  <si>
    <t>Sub. de Vigilancia y Control de Asuntos Postales</t>
  </si>
  <si>
    <t>Dir. de Conectividad</t>
  </si>
  <si>
    <t>Dir. de Promoción de TIC</t>
  </si>
  <si>
    <t>Desp. del Viceministerio de Tecnologías y Sistemas de la Información</t>
  </si>
  <si>
    <t>Dir. de Políticas y Desarrollo de Tecnologías de la Información</t>
  </si>
  <si>
    <t>Sub. de Innovación de Tecnologías de la información</t>
  </si>
  <si>
    <t>Sub. para el Desarrollo Económico de Tecnologías de la Información</t>
  </si>
  <si>
    <t>Dir. de Estándares y Arquitectura de Tecnologías de la Información</t>
  </si>
  <si>
    <t>Sub. de Gestión Pública de TI</t>
  </si>
  <si>
    <t>Sub. de Seguridad y privacidad de T</t>
  </si>
  <si>
    <t>Dir. de Gobierno en Línea</t>
  </si>
  <si>
    <t>Secretaria General</t>
  </si>
  <si>
    <t>Ofc. para la Gestión de Ingresos del Fondo</t>
  </si>
  <si>
    <t>Sub. Financiera</t>
  </si>
  <si>
    <t>Sub. Administrativa y de Gestión Humana</t>
  </si>
  <si>
    <t>TIPO DIFICULTAD</t>
  </si>
  <si>
    <t>Técnicas</t>
  </si>
  <si>
    <t xml:space="preserve"> Administrativas</t>
  </si>
  <si>
    <t>Financieras</t>
  </si>
  <si>
    <t xml:space="preserve">Contables </t>
  </si>
  <si>
    <t>Jurídicos</t>
  </si>
  <si>
    <t>Riesgos previsibles</t>
  </si>
  <si>
    <t>MESES</t>
  </si>
  <si>
    <t>ENERO</t>
  </si>
  <si>
    <t>FEBRERO</t>
  </si>
  <si>
    <t>MARZO</t>
  </si>
  <si>
    <t>ABRIL</t>
  </si>
  <si>
    <t>MAYO</t>
  </si>
  <si>
    <t>JUNIO</t>
  </si>
  <si>
    <t>JULIO</t>
  </si>
  <si>
    <t>AGOSTO</t>
  </si>
  <si>
    <t>SEPTIEMBRE</t>
  </si>
  <si>
    <t>OCTUBRE</t>
  </si>
  <si>
    <t>NOVIEMBRE</t>
  </si>
  <si>
    <t>DICIEMBRE</t>
  </si>
  <si>
    <t>Modificación Contractual</t>
  </si>
  <si>
    <t>Fecha de la Modificación Contractual</t>
  </si>
  <si>
    <t>Pagos o Desembolsos Programados</t>
  </si>
  <si>
    <t>Otro sí 3</t>
  </si>
  <si>
    <t>Otro sí 4</t>
  </si>
  <si>
    <t>Otro sí 5</t>
  </si>
  <si>
    <t>Otro sí 6</t>
  </si>
  <si>
    <t>Despacho de Ministro</t>
  </si>
  <si>
    <t>CONCURSO DE MERITOS</t>
  </si>
  <si>
    <t>Fecha del Registro de designación</t>
  </si>
  <si>
    <t xml:space="preserve">DATOS DEL SUPERVISOR </t>
  </si>
  <si>
    <t>DATOS DEL CONTRATISTA Y/O COOPERANTE</t>
  </si>
  <si>
    <t xml:space="preserve">Terminación anticipada </t>
  </si>
  <si>
    <t>Fecha terminación</t>
  </si>
  <si>
    <t>Contrato</t>
  </si>
  <si>
    <t>Nombre del Rubro Presupuestal</t>
  </si>
  <si>
    <t>INFORME MENSUAL DE SUPERVISION  DEL CONTRATO O CONVENIO</t>
  </si>
  <si>
    <t xml:space="preserve"> Cuando se trate de convenios/contratos con más de un (1) cooperante/contratista deberán incluirse todas las obligaciones y/o compromisos estipulados contractualmente.</t>
  </si>
  <si>
    <t>DATOS DEL CONTRATO Y/O CONVENIO ( Marque X según corresponda)</t>
  </si>
  <si>
    <t>Cargue del informe en excel en la  herramienta establecida por la Oficina para la Gestión de Ingresos del Fondo.</t>
  </si>
  <si>
    <r>
      <t>Tipo</t>
    </r>
    <r>
      <rPr>
        <sz val="12"/>
        <color theme="1"/>
        <rFont val="Arial Narrow"/>
        <family val="2"/>
      </rPr>
      <t xml:space="preserve">: Se debe seleccionar el tipo de contrato y/o convenio, para lo cual encontrará una lista desplegable en la cual elige el que corresponde </t>
    </r>
  </si>
  <si>
    <r>
      <t>Modalidad</t>
    </r>
    <r>
      <rPr>
        <sz val="12"/>
        <color theme="1"/>
        <rFont val="Arial Narrow"/>
        <family val="2"/>
      </rPr>
      <t>: Se debe seleccionar la modalidad de contratación, para lo cual encontrará una lista desplegable, en ella debe seleccionar la que corresponda</t>
    </r>
  </si>
  <si>
    <r>
      <t>CDP N</t>
    </r>
    <r>
      <rPr>
        <sz val="12"/>
        <color theme="1"/>
        <rFont val="Arial Narrow"/>
        <family val="2"/>
      </rPr>
      <t>º: Este Número lo extrae del CDP</t>
    </r>
  </si>
  <si>
    <r>
      <t>Fecha de CDP</t>
    </r>
    <r>
      <rPr>
        <sz val="12"/>
        <color theme="1"/>
        <rFont val="Arial Narrow"/>
        <family val="2"/>
      </rPr>
      <t>: Escriba la Fecha del CDP</t>
    </r>
  </si>
  <si>
    <r>
      <t>Póliza Nº</t>
    </r>
    <r>
      <rPr>
        <sz val="12"/>
        <color theme="1"/>
        <rFont val="Arial Narrow"/>
        <family val="2"/>
      </rPr>
      <t xml:space="preserve">: Escriba aquí el No. De Póliza </t>
    </r>
  </si>
  <si>
    <r>
      <t>Fecha de aprobación</t>
    </r>
    <r>
      <rPr>
        <sz val="12"/>
        <color theme="1"/>
        <rFont val="Arial Narrow"/>
        <family val="2"/>
      </rPr>
      <t xml:space="preserve">: Escriba aquí la fecha de aprobación de la póliza </t>
    </r>
  </si>
  <si>
    <r>
      <t>Nº de Registro Presupuestal</t>
    </r>
    <r>
      <rPr>
        <sz val="12"/>
        <color theme="1"/>
        <rFont val="Arial Narrow"/>
        <family val="2"/>
      </rPr>
      <t>: Escriba el número del Registro Presupuestal</t>
    </r>
  </si>
  <si>
    <r>
      <t>Fecha Registro Presupuestal</t>
    </r>
    <r>
      <rPr>
        <sz val="12"/>
        <color theme="1"/>
        <rFont val="Arial Narrow"/>
        <family val="2"/>
      </rPr>
      <t>: Escriba la fecha del registro presupuestal</t>
    </r>
  </si>
  <si>
    <t>Modificaciones al Contrato</t>
  </si>
  <si>
    <r>
      <t>Fecha de la Modificación Contractual</t>
    </r>
    <r>
      <rPr>
        <sz val="12"/>
        <color theme="1"/>
        <rFont val="Arial Narrow"/>
        <family val="2"/>
      </rPr>
      <t>: Escriba la fecha de la modificación del contrato y/o convenio</t>
    </r>
  </si>
  <si>
    <r>
      <t>Valor</t>
    </r>
    <r>
      <rPr>
        <sz val="12"/>
        <color theme="1"/>
        <rFont val="Arial Narrow"/>
        <family val="2"/>
      </rPr>
      <t xml:space="preserve">: Escriba aquí el valor, cuando se trate de adiciones </t>
    </r>
  </si>
  <si>
    <r>
      <t>Justificación de la Modificación contractual</t>
    </r>
    <r>
      <rPr>
        <sz val="12"/>
        <color theme="1"/>
        <rFont val="Arial Narrow"/>
        <family val="2"/>
      </rPr>
      <t xml:space="preserve">: Escriba el argumento que justifica la modificación al contrato o convenio </t>
    </r>
  </si>
  <si>
    <r>
      <t>Valor Total de Contrato y/o Convenio</t>
    </r>
    <r>
      <rPr>
        <sz val="12"/>
        <color theme="1"/>
        <rFont val="Arial Narrow"/>
        <family val="2"/>
      </rPr>
      <t>: Indique el valor del Contrato y/o Convenio</t>
    </r>
  </si>
  <si>
    <r>
      <t>% Anticipo</t>
    </r>
    <r>
      <rPr>
        <sz val="12"/>
        <color theme="1"/>
        <rFont val="Arial Narrow"/>
        <family val="2"/>
      </rPr>
      <t>: Coloque el valor del Anticipo, si lo hay</t>
    </r>
  </si>
  <si>
    <r>
      <t>No. OP</t>
    </r>
    <r>
      <rPr>
        <sz val="12"/>
        <color theme="1"/>
        <rFont val="Arial Narrow"/>
        <family val="2"/>
      </rPr>
      <t xml:space="preserve">: Escriba el No. De la Orden de Pago. </t>
    </r>
  </si>
  <si>
    <r>
      <t>%:</t>
    </r>
    <r>
      <rPr>
        <sz val="12"/>
        <color theme="1"/>
        <rFont val="Arial Narrow"/>
        <family val="2"/>
      </rPr>
      <t xml:space="preserve"> No ingresar Información, esta columna está formulada.</t>
    </r>
  </si>
  <si>
    <r>
      <t>Valor</t>
    </r>
    <r>
      <rPr>
        <sz val="12"/>
        <color theme="1"/>
        <rFont val="Arial Narrow"/>
        <family val="2"/>
      </rPr>
      <t>. No diligenciar, este campo está formulado</t>
    </r>
  </si>
  <si>
    <r>
      <t>Valor Neto</t>
    </r>
    <r>
      <rPr>
        <sz val="12"/>
        <color theme="1"/>
        <rFont val="Arial Narrow"/>
        <family val="2"/>
      </rPr>
      <t>: No ingresar Información, esta columna está formulada</t>
    </r>
  </si>
  <si>
    <t>Desembolsos:</t>
  </si>
  <si>
    <r>
      <t>Fecha</t>
    </r>
    <r>
      <rPr>
        <sz val="12"/>
        <color theme="1"/>
        <rFont val="Arial Narrow"/>
        <family val="2"/>
      </rPr>
      <t>: No Ingrese Información esta columna se encuentra formulada.</t>
    </r>
  </si>
  <si>
    <r>
      <t>Acumulado Desembolsado</t>
    </r>
    <r>
      <rPr>
        <sz val="12"/>
        <color theme="1"/>
        <rFont val="Arial Narrow"/>
        <family val="2"/>
      </rPr>
      <t>: No Ingrese Información esta columna se encuentra formulada</t>
    </r>
  </si>
  <si>
    <t>Legalizados:</t>
  </si>
  <si>
    <r>
      <t>Fecha</t>
    </r>
    <r>
      <rPr>
        <sz val="12"/>
        <color theme="1"/>
        <rFont val="Arial Narrow"/>
        <family val="2"/>
      </rPr>
      <t xml:space="preserve">: Ingrese la fecha en que legaliza los recursos </t>
    </r>
  </si>
  <si>
    <r>
      <t>Acumulado Legalizado</t>
    </r>
    <r>
      <rPr>
        <sz val="12"/>
        <color theme="1"/>
        <rFont val="Arial Narrow"/>
        <family val="2"/>
      </rPr>
      <t xml:space="preserve">: Esta columna está formulada, no ingrese información </t>
    </r>
  </si>
  <si>
    <r>
      <t>Saldo por Legalizar</t>
    </r>
    <r>
      <rPr>
        <sz val="12"/>
        <color theme="1"/>
        <rFont val="Arial Narrow"/>
        <family val="2"/>
      </rPr>
      <t>: Esta columna está formulada, no ingrese información</t>
    </r>
  </si>
  <si>
    <r>
      <t>Observaciones</t>
    </r>
    <r>
      <rPr>
        <sz val="12"/>
        <color theme="1"/>
        <rFont val="Arial Narrow"/>
        <family val="2"/>
      </rPr>
      <t xml:space="preserve">: registre sus comentarios respecto a la legalización Ej: se envió con registro No. xxxx, la solicitud de legalización al área Financiera. </t>
    </r>
  </si>
  <si>
    <r>
      <t>(%) Avance mes</t>
    </r>
    <r>
      <rPr>
        <sz val="12"/>
        <color theme="1"/>
        <rFont val="Arial Narrow"/>
        <family val="2"/>
      </rPr>
      <t xml:space="preserve">: indique el % de avance de la obligación en el correspondiente mes </t>
    </r>
  </si>
  <si>
    <r>
      <t>(%) Acumulado</t>
    </r>
    <r>
      <rPr>
        <sz val="12"/>
        <color theme="1"/>
        <rFont val="Arial Narrow"/>
        <family val="2"/>
      </rPr>
      <t>: Determine el % acumulado de avance de la actividad</t>
    </r>
  </si>
  <si>
    <r>
      <t>Actividades realizadas</t>
    </r>
    <r>
      <rPr>
        <sz val="12"/>
        <color theme="1"/>
        <rFont val="Arial Narrow"/>
        <family val="2"/>
      </rPr>
      <t xml:space="preserve">: Indique las actividades que desarrolló en el mes, con respecto a  la obligación. </t>
    </r>
  </si>
  <si>
    <r>
      <t>Entregables</t>
    </r>
    <r>
      <rPr>
        <u/>
        <sz val="12"/>
        <color theme="1"/>
        <rFont val="Arial Narrow"/>
        <family val="2"/>
      </rPr>
      <t xml:space="preserve">: </t>
    </r>
  </si>
  <si>
    <r>
      <t xml:space="preserve">Productos o Servicio a entregar: </t>
    </r>
    <r>
      <rPr>
        <sz val="12"/>
        <color theme="1"/>
        <rFont val="Arial Narrow"/>
        <family val="2"/>
      </rPr>
      <t>Indique el producto o servicio a entregar según lo establecido en el contrato o convenio.</t>
    </r>
  </si>
  <si>
    <r>
      <t>Fecha programada</t>
    </r>
    <r>
      <rPr>
        <sz val="12"/>
        <color theme="1"/>
        <rFont val="Arial Narrow"/>
        <family val="2"/>
      </rPr>
      <t>: indique la fecha que se programó para la entrega</t>
    </r>
  </si>
  <si>
    <r>
      <t xml:space="preserve">Fecha entrega: </t>
    </r>
    <r>
      <rPr>
        <sz val="12"/>
        <color theme="1"/>
        <rFont val="Arial Narrow"/>
        <family val="2"/>
      </rPr>
      <t>Indique la fecha en la cual hace efectiva la entrega</t>
    </r>
  </si>
  <si>
    <t>Dificultades Técnicas, Administrativas, Financieras, Contables y Jurídicos para la ejecución del objeto contractual</t>
  </si>
  <si>
    <r>
      <t>Tipo Dificultad</t>
    </r>
    <r>
      <rPr>
        <sz val="12"/>
        <color theme="1"/>
        <rFont val="Arial Narrow"/>
        <family val="2"/>
      </rPr>
      <t>: Se despliega una lista en la que debe seleccionar el tipo de dificultad.</t>
    </r>
  </si>
  <si>
    <r>
      <t>Alternativa de Solución</t>
    </r>
    <r>
      <rPr>
        <sz val="12"/>
        <color theme="1"/>
        <rFont val="Arial Narrow"/>
        <family val="2"/>
      </rPr>
      <t xml:space="preserve">: Escriba como se va a solucionar la dificultad presentada. </t>
    </r>
  </si>
  <si>
    <r>
      <t>Fecha solución</t>
    </r>
    <r>
      <rPr>
        <sz val="12"/>
        <color theme="1"/>
        <rFont val="Arial Narrow"/>
        <family val="2"/>
      </rPr>
      <t>: Ingrese la fecha en la que queda solucionada la dificultad.</t>
    </r>
  </si>
  <si>
    <r>
      <t>Gestión</t>
    </r>
    <r>
      <rPr>
        <sz val="12"/>
        <color theme="1"/>
        <rFont val="Arial Narrow"/>
        <family val="2"/>
      </rPr>
      <t>: Escriba aquí las acciones a realizar para dar solución a la dificultad.</t>
    </r>
  </si>
  <si>
    <r>
      <t>Resultados</t>
    </r>
    <r>
      <rPr>
        <sz val="12"/>
        <color theme="1"/>
        <rFont val="Arial Narrow"/>
        <family val="2"/>
      </rPr>
      <t>: Escriba cual es el resultado con las acciones y gestión realizada.</t>
    </r>
  </si>
  <si>
    <t xml:space="preserve">Supervisor: </t>
  </si>
  <si>
    <r>
      <t>Nombre</t>
    </r>
    <r>
      <rPr>
        <sz val="12"/>
        <color theme="1"/>
        <rFont val="Arial Narrow"/>
        <family val="2"/>
      </rPr>
      <t xml:space="preserve">.: Escriba aquí el nombre del supervisor </t>
    </r>
  </si>
  <si>
    <r>
      <t>Cargo</t>
    </r>
    <r>
      <rPr>
        <sz val="12"/>
        <color theme="1"/>
        <rFont val="Arial Narrow"/>
        <family val="2"/>
      </rPr>
      <t>.: Escriba aquí el cargo del supervisor</t>
    </r>
  </si>
  <si>
    <r>
      <t>Firma</t>
    </r>
    <r>
      <rPr>
        <sz val="12"/>
        <color theme="1"/>
        <rFont val="Arial Narrow"/>
        <family val="2"/>
      </rPr>
      <t xml:space="preserve">.: Firma del supervisor </t>
    </r>
  </si>
  <si>
    <t>Original: Expediente del Contrato</t>
  </si>
  <si>
    <t>Copia: Oficina para la Gestión de Ingresos del Fondo (Cargue en herramienta establecida por la esta Oficina para este fin)</t>
  </si>
  <si>
    <r>
      <t>Identificación</t>
    </r>
    <r>
      <rPr>
        <sz val="12"/>
        <color theme="1"/>
        <rFont val="Arial Narrow"/>
        <family val="2"/>
      </rPr>
      <t xml:space="preserve">: Escriba el No. de cédula de supervisor </t>
    </r>
  </si>
  <si>
    <r>
      <t>Convenio</t>
    </r>
    <r>
      <rPr>
        <sz val="12"/>
        <color theme="1"/>
        <rFont val="Arial Narrow"/>
        <family val="2"/>
      </rPr>
      <t xml:space="preserve">: Marcar al frente con una X si es convenio </t>
    </r>
  </si>
  <si>
    <r>
      <t>Contrato</t>
    </r>
    <r>
      <rPr>
        <sz val="12"/>
        <color theme="1"/>
        <rFont val="Arial Narrow"/>
        <family val="2"/>
      </rPr>
      <t xml:space="preserve">: Marcar al frente con una X si es contrato </t>
    </r>
  </si>
  <si>
    <r>
      <t>Nombre del Rubro Presupuestal</t>
    </r>
    <r>
      <rPr>
        <sz val="12"/>
        <color theme="1"/>
        <rFont val="Arial Narrow"/>
        <family val="2"/>
      </rPr>
      <t>: Escriba aquí el nombre del Rubro Presupuestal, lo encuentra en el CDP</t>
    </r>
  </si>
  <si>
    <r>
      <t>Valor ($):</t>
    </r>
    <r>
      <rPr>
        <sz val="12"/>
        <color theme="1"/>
        <rFont val="Arial Narrow"/>
        <family val="2"/>
      </rPr>
      <t xml:space="preserve"> Escriba aquí el valor que indica el CDP</t>
    </r>
  </si>
  <si>
    <r>
      <t>Fecha Suscripción Acta de Inicio:</t>
    </r>
    <r>
      <rPr>
        <sz val="12"/>
        <color theme="1"/>
        <rFont val="Arial Narrow"/>
        <family val="2"/>
      </rPr>
      <t xml:space="preserve"> (Cuando Aplique)</t>
    </r>
  </si>
  <si>
    <r>
      <rPr>
        <b/>
        <sz val="12"/>
        <color theme="1"/>
        <rFont val="Arial Narrow"/>
        <family val="2"/>
      </rPr>
      <t>Modificación Contractual</t>
    </r>
    <r>
      <rPr>
        <sz val="12"/>
        <color theme="1"/>
        <rFont val="Arial Narrow"/>
        <family val="2"/>
      </rPr>
      <t>: Encontrará una lista desplegable donde debe seleccionar una, de acuerdo al tipo de modificación.</t>
    </r>
  </si>
  <si>
    <r>
      <t>Número</t>
    </r>
    <r>
      <rPr>
        <sz val="12"/>
        <color theme="1"/>
        <rFont val="Arial Narrow"/>
        <family val="2"/>
      </rPr>
      <t xml:space="preserve">: Escriba el número de veces de cada tipo de modificación </t>
    </r>
  </si>
  <si>
    <t>Información financiera y contable</t>
  </si>
  <si>
    <r>
      <t>Desembolsos Realizados</t>
    </r>
    <r>
      <rPr>
        <sz val="12"/>
        <color theme="1"/>
        <rFont val="Arial Narrow"/>
        <family val="2"/>
      </rPr>
      <t xml:space="preserve">: </t>
    </r>
  </si>
  <si>
    <r>
      <t>Soporte</t>
    </r>
    <r>
      <rPr>
        <sz val="12"/>
        <color theme="1"/>
        <rFont val="Arial Narrow"/>
        <family val="2"/>
      </rPr>
      <t>: indique la clase de soporte ej. Factura de Venta, cuenta de cobro etc.</t>
    </r>
  </si>
  <si>
    <r>
      <t>DIFERENCIA ENTRE SUPERVISOR Y CONTABILIDAD:</t>
    </r>
    <r>
      <rPr>
        <sz val="12"/>
        <color theme="1"/>
        <rFont val="Arial Narrow"/>
        <family val="2"/>
      </rPr>
      <t xml:space="preserve"> se presenta cuando el saldo de la subdirección financiera difiere con el del supervisor </t>
    </r>
  </si>
  <si>
    <r>
      <rPr>
        <b/>
        <sz val="12"/>
        <color theme="1"/>
        <rFont val="Arial Narrow"/>
        <family val="2"/>
      </rPr>
      <t>%  Acumulado del Estado de Avance General:</t>
    </r>
    <r>
      <rPr>
        <sz val="12"/>
        <color theme="1"/>
        <rFont val="Arial Narrow"/>
        <family val="2"/>
      </rPr>
      <t xml:space="preserve"> Determine el % general de avance de la Totalidad de Obligaciones y escríbalo</t>
    </r>
  </si>
  <si>
    <r>
      <t>Obligaciones FONTIC:</t>
    </r>
    <r>
      <rPr>
        <sz val="12"/>
        <color theme="1"/>
        <rFont val="Arial Narrow"/>
        <family val="2"/>
      </rPr>
      <t xml:space="preserve"> Escriba aquí las obligaciones del FONTIC pactadas en el contrato o convenio que son relevantes para el cumplimiento del objeto</t>
    </r>
  </si>
  <si>
    <t>** Obligaciones  (Indicar nombre del tercero)</t>
  </si>
  <si>
    <r>
      <t xml:space="preserve">OBSERVACIONES Y RECOMENDACIONES: </t>
    </r>
    <r>
      <rPr>
        <u/>
        <sz val="12"/>
        <color theme="1"/>
        <rFont val="Arial Narrow"/>
        <family val="2"/>
      </rPr>
      <t>Escriba aquí de manera general sus comentarios que tenga con respecto a la ejecución del Contrato o Convenio</t>
    </r>
  </si>
  <si>
    <t>Estas instrucciones son una orientación general para el diligenciamiento del Informe Mensual de supervisión para el seguimiento a la ejecución de Convenios y/o Contratos y no exime de aplicar en cada caso particular, las normas legales que regulan la supervisión.</t>
  </si>
  <si>
    <t>INSTRUCTIVO PARA DILIGENCIAR EL INFORME MENSUAL DE SUPERVISIÓN FM-051</t>
  </si>
  <si>
    <r>
      <t>Periodo del Informe Mes/año</t>
    </r>
    <r>
      <rPr>
        <sz val="12"/>
        <color theme="1"/>
        <rFont val="Arial Narrow"/>
        <family val="2"/>
      </rPr>
      <t>: Escriba el mes y el año al que corresponde el informe</t>
    </r>
  </si>
  <si>
    <r>
      <t>No. CONT/CONV-AÑO</t>
    </r>
    <r>
      <rPr>
        <sz val="12"/>
        <color theme="1"/>
        <rFont val="Arial Narrow"/>
        <family val="2"/>
      </rPr>
      <t xml:space="preserve">: Escriba el número del contrato/convenio y el año </t>
    </r>
  </si>
  <si>
    <r>
      <t>N° de proceso</t>
    </r>
    <r>
      <rPr>
        <sz val="12"/>
        <color theme="1"/>
        <rFont val="Arial Narrow"/>
        <family val="2"/>
      </rPr>
      <t>: Es el número de cargue del contrato o convenio en el SECOP</t>
    </r>
  </si>
  <si>
    <r>
      <t xml:space="preserve">Tiempo de la prórroga: </t>
    </r>
    <r>
      <rPr>
        <sz val="12"/>
        <color theme="1"/>
        <rFont val="Arial Narrow"/>
        <family val="2"/>
      </rPr>
      <t>Solo aplica para las prórrogas</t>
    </r>
  </si>
  <si>
    <r>
      <t>Valor Contrato y/o Convenio:</t>
    </r>
    <r>
      <rPr>
        <sz val="12"/>
        <color theme="1"/>
        <rFont val="Arial Narrow"/>
        <family val="2"/>
      </rPr>
      <t xml:space="preserve"> Señale el valor del contrato por fuente </t>
    </r>
  </si>
  <si>
    <r>
      <t xml:space="preserve">Fecha de Terminación contractual: </t>
    </r>
    <r>
      <rPr>
        <sz val="12"/>
        <color theme="1"/>
        <rFont val="Arial Narrow"/>
        <family val="2"/>
      </rPr>
      <t>fecha final establecida para la vigencia del contrato</t>
    </r>
  </si>
  <si>
    <r>
      <t xml:space="preserve">Fecha de Terminación presupuestal: </t>
    </r>
    <r>
      <rPr>
        <sz val="12"/>
        <color theme="1"/>
        <rFont val="Arial Narrow"/>
        <family val="2"/>
      </rPr>
      <t xml:space="preserve">fecha en la que se prevee el último desembolso </t>
    </r>
  </si>
  <si>
    <r>
      <t xml:space="preserve">Fecha de Suscripción: </t>
    </r>
    <r>
      <rPr>
        <sz val="12"/>
        <color theme="1"/>
        <rFont val="Arial Narrow"/>
        <family val="2"/>
      </rPr>
      <t>Corresponde a la fecha de firma del contrato y/o convenio</t>
    </r>
  </si>
  <si>
    <r>
      <t xml:space="preserve">Plazo: </t>
    </r>
    <r>
      <rPr>
        <sz val="12"/>
        <color theme="1"/>
        <rFont val="Arial Narrow"/>
        <family val="2"/>
      </rPr>
      <t xml:space="preserve">Corresponde al Número de meses de vigencia del contrato </t>
    </r>
  </si>
  <si>
    <r>
      <t>Fecha de iniciación:</t>
    </r>
    <r>
      <rPr>
        <sz val="12"/>
        <color theme="1"/>
        <rFont val="Arial Narrow"/>
        <family val="2"/>
      </rPr>
      <t xml:space="preserve"> corresponde a la fecha de inicio del contrato  (acta de Inicio)</t>
    </r>
  </si>
  <si>
    <r>
      <t>Valor desembolso</t>
    </r>
    <r>
      <rPr>
        <sz val="12"/>
        <color theme="1"/>
        <rFont val="Arial Narrow"/>
        <family val="2"/>
      </rPr>
      <t>: Ingrese la información de desembolsos realizados.</t>
    </r>
  </si>
  <si>
    <r>
      <t>Dependencia</t>
    </r>
    <r>
      <rPr>
        <sz val="12"/>
        <color theme="1"/>
        <rFont val="Arial Narrow"/>
        <family val="2"/>
      </rPr>
      <t>: Seleccione la dependencia responsable del convenio y/o Contrato</t>
    </r>
  </si>
  <si>
    <r>
      <t>Nombre del Contratista/Cooperante</t>
    </r>
    <r>
      <rPr>
        <sz val="12"/>
        <color theme="1"/>
        <rFont val="Arial Narrow"/>
        <family val="2"/>
      </rPr>
      <t xml:space="preserve">: Escriba el nombre del contratista/cooperante con quien se suscribió el contrato o convenio. De ser mas de 1 registre la información de cada uno </t>
    </r>
  </si>
  <si>
    <r>
      <t>Identificación</t>
    </r>
    <r>
      <rPr>
        <sz val="12"/>
        <color theme="1"/>
        <rFont val="Arial Narrow"/>
        <family val="2"/>
      </rPr>
      <t xml:space="preserve">: Escriba el No. de Nit o cédula del contratista/cooperante. De ser mas de 1 registre la información de cada uno </t>
    </r>
  </si>
  <si>
    <r>
      <t>No. Del Registro de designación</t>
    </r>
    <r>
      <rPr>
        <sz val="12"/>
        <color theme="1"/>
        <rFont val="Arial Narrow"/>
        <family val="2"/>
      </rPr>
      <t xml:space="preserve">: Escriba el No del Registro de la comunicación con la que se designó el supervisor </t>
    </r>
  </si>
  <si>
    <r>
      <t>Fecha del Registro de designación</t>
    </r>
    <r>
      <rPr>
        <sz val="12"/>
        <color theme="1"/>
        <rFont val="Arial Narrow"/>
        <family val="2"/>
      </rPr>
      <t xml:space="preserve">: Escriba la fecha del Registro de la comunicación de designación </t>
    </r>
  </si>
  <si>
    <r>
      <t>Nombre Completo y Cargo:</t>
    </r>
    <r>
      <rPr>
        <sz val="12"/>
        <color theme="1"/>
        <rFont val="Arial Narrow"/>
        <family val="2"/>
      </rPr>
      <t xml:space="preserve"> Registre información Completa del Supervisor </t>
    </r>
  </si>
  <si>
    <r>
      <t xml:space="preserve">Legalización bienes : </t>
    </r>
    <r>
      <rPr>
        <sz val="12"/>
        <color theme="1"/>
        <rFont val="Arial Narrow"/>
        <family val="2"/>
      </rPr>
      <t>Señale si el Contrato y/o Convenio legaliza bienes</t>
    </r>
  </si>
  <si>
    <r>
      <t xml:space="preserve">Legalización Recursos: </t>
    </r>
    <r>
      <rPr>
        <sz val="12"/>
        <color theme="1"/>
        <rFont val="Arial Narrow"/>
        <family val="2"/>
      </rPr>
      <t xml:space="preserve">Señale si el Contrato y/o Convenio legaliza recursos </t>
    </r>
  </si>
  <si>
    <r>
      <t>Rubro presupuestal</t>
    </r>
    <r>
      <rPr>
        <sz val="12"/>
        <color theme="1"/>
        <rFont val="Arial Narrow"/>
        <family val="2"/>
      </rPr>
      <t>: Escriba aquí el número del Rubro Presupuestal que financia el convenio, lo encuentra en el CDP. Si sale de diferente Rubro indicar cada una de ellas</t>
    </r>
  </si>
  <si>
    <r>
      <t>Vigencia</t>
    </r>
    <r>
      <rPr>
        <sz val="12"/>
        <color theme="1"/>
        <rFont val="Arial Narrow"/>
        <family val="2"/>
      </rPr>
      <t>: La Vigencia de los recursos del CDP, la encuentra en el CDP</t>
    </r>
  </si>
  <si>
    <r>
      <t>Fecha de Publicación SECOP</t>
    </r>
    <r>
      <rPr>
        <sz val="12"/>
        <color theme="1"/>
        <rFont val="Arial Narrow"/>
        <family val="2"/>
      </rPr>
      <t>: Escriba la fecha de publicación en el SECOP del contrato y/o convenio</t>
    </r>
  </si>
  <si>
    <r>
      <t xml:space="preserve">Pagos o desembolsos Programados: Solamente reporte aquellos que se hacen con </t>
    </r>
    <r>
      <rPr>
        <sz val="12"/>
        <color theme="1"/>
        <rFont val="Arial Narrow"/>
        <family val="2"/>
      </rPr>
      <t>Recursos FONTIC</t>
    </r>
  </si>
  <si>
    <r>
      <t>Fecha</t>
    </r>
    <r>
      <rPr>
        <sz val="12"/>
        <color theme="1"/>
        <rFont val="Arial Narrow"/>
        <family val="2"/>
      </rPr>
      <t>: Escriba aquí las fechas de pago pactadas en el contrato o convenio</t>
    </r>
  </si>
  <si>
    <r>
      <t>Valor</t>
    </r>
    <r>
      <rPr>
        <sz val="12"/>
        <color theme="1"/>
        <rFont val="Arial Narrow"/>
        <family val="2"/>
      </rPr>
      <t xml:space="preserve">: Escriba aquí el valor de los pagos programado en el contrato o convenio </t>
    </r>
  </si>
  <si>
    <r>
      <t>Requisitos para el Pago</t>
    </r>
    <r>
      <rPr>
        <sz val="12"/>
        <color theme="1"/>
        <rFont val="Arial Narrow"/>
        <family val="2"/>
      </rPr>
      <t xml:space="preserve">: Indique conforme lo establecido en el contrato o convenio </t>
    </r>
  </si>
  <si>
    <r>
      <t>Fecha</t>
    </r>
    <r>
      <rPr>
        <sz val="12"/>
        <color theme="1"/>
        <rFont val="Arial Narrow"/>
        <family val="2"/>
      </rPr>
      <t>: Escriba aquí la fecha del pago o desembolso realizado por FONTIC</t>
    </r>
  </si>
  <si>
    <r>
      <t>Valor</t>
    </r>
    <r>
      <rPr>
        <sz val="12"/>
        <color theme="1"/>
        <rFont val="Arial Narrow"/>
        <family val="2"/>
      </rPr>
      <t>: Ingrese el valor de cada desembolzo</t>
    </r>
  </si>
  <si>
    <r>
      <t>Amortización:</t>
    </r>
    <r>
      <rPr>
        <sz val="12"/>
        <color theme="1"/>
        <rFont val="Arial Narrow"/>
        <family val="2"/>
      </rPr>
      <t xml:space="preserve"> Aplica cuando se gira anticipo</t>
    </r>
  </si>
  <si>
    <r>
      <t>Porcentaje (%):</t>
    </r>
    <r>
      <rPr>
        <sz val="12"/>
        <color theme="1"/>
        <rFont val="Arial Narrow"/>
        <family val="2"/>
      </rPr>
      <t xml:space="preserve"> Indique el % amortizado del anticipo</t>
    </r>
  </si>
  <si>
    <r>
      <t xml:space="preserve">Rendimientos consignados al Fontic: </t>
    </r>
    <r>
      <rPr>
        <sz val="12"/>
        <color theme="1"/>
        <rFont val="Arial Narrow"/>
        <family val="2"/>
      </rPr>
      <t>Señale los rendimiento financieros consignados al Fontic si aplica</t>
    </r>
  </si>
  <si>
    <r>
      <t>Reintegro de recursos no ejecutados:</t>
    </r>
    <r>
      <rPr>
        <sz val="12"/>
        <color theme="1"/>
        <rFont val="Arial Narrow"/>
        <family val="2"/>
      </rPr>
      <t xml:space="preserve"> Ingrese la información de recursos no ejecutados del contrato y/o convenio que son sujetos de reintegro </t>
    </r>
  </si>
  <si>
    <r>
      <t xml:space="preserve">Valor Legalizado: </t>
    </r>
    <r>
      <rPr>
        <sz val="12"/>
        <color theme="1"/>
        <rFont val="Arial Narrow"/>
        <family val="2"/>
      </rPr>
      <t>Ingrese el valor legalizado.</t>
    </r>
  </si>
  <si>
    <r>
      <t>* Obligaciones  (Indicar nombre del Contratista y/o Coperante):</t>
    </r>
    <r>
      <rPr>
        <sz val="12"/>
        <color theme="1"/>
        <rFont val="Arial Narrow"/>
        <family val="2"/>
      </rPr>
      <t xml:space="preserve"> Escriba aquí cada una de las obligaciones específicas del contratista o cooperante pactadas en el contrato o convenio</t>
    </r>
  </si>
  <si>
    <r>
      <t>** Obligaciones  (Indicar nombre del Contratista y/o Cooperante):</t>
    </r>
    <r>
      <rPr>
        <sz val="12"/>
        <color theme="1"/>
        <rFont val="Arial Narrow"/>
        <family val="2"/>
      </rPr>
      <t xml:space="preserve"> </t>
    </r>
    <r>
      <rPr>
        <b/>
        <sz val="12"/>
        <color rgb="FFFF0000"/>
        <rFont val="Arial Narrow"/>
        <family val="2"/>
      </rPr>
      <t>Diligencie únicamente cuando se trate de convenios/contratos con más de un (1) cooperante/contratista</t>
    </r>
    <r>
      <rPr>
        <sz val="12"/>
        <color theme="1"/>
        <rFont val="Arial Narrow"/>
        <family val="2"/>
      </rPr>
      <t>. Escriba aquí cada una de las obligaciones específicas pactadas en el contrato o convenio, paral otro cooperante o contratista.</t>
    </r>
  </si>
  <si>
    <r>
      <t xml:space="preserve">Observaciones por parte del Supervisor: </t>
    </r>
    <r>
      <rPr>
        <sz val="12"/>
        <color theme="1"/>
        <rFont val="Arial Narrow"/>
        <family val="2"/>
      </rPr>
      <t xml:space="preserve">Escriba sus observaciones respecto al producto </t>
    </r>
  </si>
  <si>
    <r>
      <t>Causas</t>
    </r>
    <r>
      <rPr>
        <sz val="12"/>
        <color theme="1"/>
        <rFont val="Arial Narrow"/>
        <family val="2"/>
      </rPr>
      <t>: Indique la razón por la cual se presenta la dificultad en este reporte</t>
    </r>
  </si>
  <si>
    <r>
      <t>Fecha de Terminación :</t>
    </r>
    <r>
      <rPr>
        <sz val="12"/>
        <color theme="1"/>
        <rFont val="Arial Narrow"/>
        <family val="2"/>
      </rPr>
      <t xml:space="preserve"> Registre la fecha de terminación </t>
    </r>
  </si>
  <si>
    <r>
      <t>Terminación Anticipada:</t>
    </r>
    <r>
      <rPr>
        <sz val="12"/>
        <color theme="1"/>
        <rFont val="Arial Narrow"/>
        <family val="2"/>
      </rPr>
      <t xml:space="preserve"> Diligencia solo si aplica. Señale si cuenta con Acta con el cual se dio la terminación anticipada al contrato</t>
    </r>
  </si>
  <si>
    <r>
      <t xml:space="preserve">Acta de Liquidación : </t>
    </r>
    <r>
      <rPr>
        <sz val="12"/>
        <color theme="1"/>
        <rFont val="Arial Narrow"/>
        <family val="2"/>
      </rPr>
      <t xml:space="preserve">Señale si existe o no acta de liquidación. </t>
    </r>
  </si>
  <si>
    <r>
      <t xml:space="preserve">Fecha de Liquidación: </t>
    </r>
    <r>
      <rPr>
        <sz val="12"/>
        <color theme="1"/>
        <rFont val="Arial Narrow"/>
        <family val="2"/>
      </rPr>
      <t xml:space="preserve">Registre la fecha del acta de liquidación </t>
    </r>
  </si>
  <si>
    <r>
      <t xml:space="preserve">Rendimientos generados por los recursos del contrato y/o convenio: </t>
    </r>
    <r>
      <rPr>
        <sz val="12"/>
        <color theme="1"/>
        <rFont val="Arial Narrow"/>
        <family val="2"/>
      </rPr>
      <t>señale acorde con el informe financiero los rendimientos financieros generados a la fecha del informe</t>
    </r>
  </si>
  <si>
    <r>
      <t>Objeto</t>
    </r>
    <r>
      <rPr>
        <sz val="12"/>
        <color theme="1"/>
        <rFont val="Arial Narrow"/>
        <family val="2"/>
      </rPr>
      <t>: Debe reportarse aquí el objeto completo del Contrato y/o Convenio.</t>
    </r>
  </si>
  <si>
    <t>%  Acumulado del Estado de Avance General del Convenio</t>
  </si>
  <si>
    <t>DEPENDENCIA  RESPONSABLE</t>
  </si>
  <si>
    <t>Nombre Completo y Cargo</t>
  </si>
  <si>
    <t>Fecha de Inicio</t>
  </si>
  <si>
    <t>Aporte - Fontic</t>
  </si>
  <si>
    <t>Aporte - Otros</t>
  </si>
  <si>
    <t xml:space="preserve">Valor Total </t>
  </si>
  <si>
    <t xml:space="preserve">Fecha de Suscripción </t>
  </si>
  <si>
    <t xml:space="preserve">Fechas </t>
  </si>
  <si>
    <t xml:space="preserve">Valor de la adición o reducción </t>
  </si>
  <si>
    <t xml:space="preserve">Anticipo: </t>
  </si>
  <si>
    <t xml:space="preserve">Observaciones </t>
  </si>
  <si>
    <t>%  Acumulado del Estado de Avance Obligaciones Especificas</t>
  </si>
  <si>
    <t>%  Acumulado del Estado de Avance Obligaciones del Tercero</t>
  </si>
  <si>
    <t>INFORMACIÓN FINANCIERA Y CONTABLE</t>
  </si>
  <si>
    <t xml:space="preserve">Gestión Adelantada </t>
  </si>
  <si>
    <t>Resultados Obtenidos</t>
  </si>
  <si>
    <t>Ponderación</t>
  </si>
  <si>
    <t>Total de Entregables</t>
  </si>
  <si>
    <t xml:space="preserve">Total </t>
  </si>
  <si>
    <t xml:space="preserve">Entregable recibido a satisfacción </t>
  </si>
  <si>
    <t>%  Acumulado  Avance Entregables</t>
  </si>
  <si>
    <t>Porcentaje de Avance</t>
  </si>
  <si>
    <t>Valor Aporte Fontic</t>
  </si>
  <si>
    <t>TOTAL</t>
  </si>
  <si>
    <t>ACUMULADOS</t>
  </si>
  <si>
    <t>Amortización del anticipo</t>
  </si>
  <si>
    <t>PERIODO:</t>
  </si>
  <si>
    <t>VALOR ($) EN EL PERIODO:</t>
  </si>
  <si>
    <t>RENDIMIENTOS GENERADOS POR LOS RECURSOS DEL CONTRATO Y/O CONVENIO:</t>
  </si>
  <si>
    <t>REINTEGRO DE RECURSOS NO EJECUTADOS:</t>
  </si>
  <si>
    <t>Fecha real</t>
  </si>
  <si>
    <r>
      <rPr>
        <b/>
        <strike/>
        <sz val="10"/>
        <color rgb="FFFF0000"/>
        <rFont val="Arial Narrow"/>
        <family val="2"/>
      </rPr>
      <t>Solicitudes de</t>
    </r>
    <r>
      <rPr>
        <b/>
        <sz val="10"/>
        <rFont val="Arial Narrow"/>
        <family val="2"/>
      </rPr>
      <t xml:space="preserve"> Legalizaciones </t>
    </r>
  </si>
  <si>
    <t>Plazo de ejecución según prórrogas</t>
  </si>
  <si>
    <t>Valor ($) programado</t>
  </si>
  <si>
    <t>mm/yy</t>
  </si>
  <si>
    <t>TOTAL CONSIGNADO A FONTIC EN LA FECHA DEL REPORTE:</t>
  </si>
  <si>
    <t>Justificación</t>
  </si>
  <si>
    <t xml:space="preserve">Requiere Acta de liquidación </t>
  </si>
  <si>
    <t>Estado del Acta de Liquidación</t>
  </si>
  <si>
    <t>Comentarios</t>
  </si>
  <si>
    <t>TIPO DE DIFICULTAD</t>
  </si>
  <si>
    <t>Numéro de contratos derivados a la fecha</t>
  </si>
  <si>
    <t>Valor ($) real amortizado</t>
  </si>
  <si>
    <t xml:space="preserve"> Firma del Supervisor:</t>
  </si>
  <si>
    <t>Periodo del Informe mes / año</t>
  </si>
  <si>
    <t>No. CONT/ CONV - AÑO</t>
  </si>
  <si>
    <t>No. de identificación</t>
  </si>
  <si>
    <t>No. del Registro de designación</t>
  </si>
  <si>
    <t>Modalidad de seleección</t>
  </si>
  <si>
    <t>Fecha de Publicación en SECOP</t>
  </si>
  <si>
    <t xml:space="preserve">Plazo inicial de ejecución </t>
  </si>
  <si>
    <t>Fecha de aprobación de la Póliza</t>
  </si>
  <si>
    <t>Valor en el Registro</t>
  </si>
  <si>
    <t>Fecha Suscripción
Acta de Inicio (Cuando Aplique)</t>
  </si>
  <si>
    <t>Modificaciones / Terminación / Liquidación</t>
  </si>
  <si>
    <t>Tiempo de la prórroga (En meses)</t>
  </si>
  <si>
    <t>Justificación de la Modificación Contractual</t>
  </si>
  <si>
    <t>Valor ($)</t>
  </si>
  <si>
    <t>Requisitos para el pago o desembolso</t>
  </si>
  <si>
    <t>N° de proceso en SECOP</t>
  </si>
  <si>
    <t>Póliza inicial Nº</t>
  </si>
  <si>
    <t>Actualización o Nueva Póliza Nº (Si aplica)</t>
  </si>
  <si>
    <t>Fecha de aprobación de la actualización o Nueva Póliza</t>
  </si>
  <si>
    <t>Fecha del Acta de Liquidación</t>
  </si>
  <si>
    <t>% del Anticipo</t>
  </si>
  <si>
    <t>Aporte - Fontic (Adiciones)</t>
  </si>
  <si>
    <t>Feccha programada</t>
  </si>
  <si>
    <t>ACUMULADO:</t>
  </si>
  <si>
    <t>Obligaciones  FONTIC según el contrato / convenio</t>
  </si>
  <si>
    <t>¿El contrato/convenio tiene contratación derivada? (de ser afirmativa la respuesta, debe diligenciar el anexo de información de contratos derivados)</t>
  </si>
  <si>
    <t>Dificultades Técnicas, Administrativas, Financieras, Contables y Jurídicas durante la ejecución del objeto contractual</t>
  </si>
  <si>
    <t>Nombre Supervisor:</t>
  </si>
  <si>
    <t>Nombre del Contratista / Cooperante</t>
  </si>
  <si>
    <t>No. Rubro presupuestal</t>
  </si>
  <si>
    <t>Plazo de ejecución según prórroga</t>
  </si>
  <si>
    <t>Actividades realizadas y novedades en el período</t>
  </si>
  <si>
    <t>SALDO POR LEGALIZAR:</t>
  </si>
  <si>
    <t>DIRECCIÓN DE APROPIACIÓN</t>
  </si>
  <si>
    <t>764-2019</t>
  </si>
  <si>
    <t xml:space="preserve">RED DE INGENIERÍA S.A.S – INRED </t>
  </si>
  <si>
    <t>804012847-1</t>
  </si>
  <si>
    <t>ANDREA CAROLINA GONZÁLEZ QUINTERO - Subdirectora de Procesos de Apropiación de TIC</t>
  </si>
  <si>
    <t>Objeto: Realizar la implementación del proyecto de “Apropiación de TIC Accesibles”, a través del cual se pretende generar el conocimiento y las habilidades necesarias en el uso y apropiación de TIC accesibles para personas con discapacidad sensorial e intelectual, con el fin de que la tecnología favorezca su inclusión y participación en actividades diarias, laborales, educativas y/o sociales.</t>
  </si>
  <si>
    <t>FTIC-LP- 013-2019</t>
  </si>
  <si>
    <t>64-44-101016321 (Cumplimiento)</t>
  </si>
  <si>
    <t>64-40-101008241 (Responsabilidad Civil Extracontractual)</t>
  </si>
  <si>
    <r>
      <rPr>
        <b/>
        <sz val="10"/>
        <rFont val="Arial Narrow"/>
        <family val="2"/>
      </rPr>
      <t xml:space="preserve">Pago 1: Equivalente al 20% del valor del contrato.
</t>
    </r>
    <r>
      <rPr>
        <sz val="10"/>
        <rFont val="Arial Narrow"/>
        <family val="2"/>
      </rPr>
      <t>Previa presentación de los siguientes entregables, con recibo a satisfacción por parte del supervisor del contrato:
• Plan de trabajo que incluya cronograma de actividades del proyecto.
• Presentación del equipo de formadores y de personal de apoyo técnico y pedagógico a cargo de los procesos de formación
• Presentación y aprobación de los currículos de formación.</t>
    </r>
  </si>
  <si>
    <r>
      <rPr>
        <b/>
        <sz val="10"/>
        <rFont val="Arial Narrow"/>
        <family val="2"/>
      </rPr>
      <t>Pago 2: Equivalente al 40% del valor del contrato</t>
    </r>
    <r>
      <rPr>
        <sz val="10"/>
        <rFont val="Arial Narrow"/>
        <family val="2"/>
      </rPr>
      <t xml:space="preserve">
Previa presentación de los siguientes entregables, con recibo a satisfacción por parte del supervisor del contrato:
• Desarrollo y entrega de las actividades correspondientes a la línea temática de ejecución II del proyecto: Estructuración, creación y ajustes razonables de talleres teórico - prácticos para personas con discapacidad.
• Desarrollo y entrega de las actividades correspondientes a la línea temática de ejecución I del proyecto: levantamiento de información y análisis sobre TIC Accesibles
• Presentación del informe de avance (con evidencia fotográfica, estadística y demás cifras que soporten el informe) incluyendo los resultados parciales.
• Cumplimiento parcial en al menos el 30% de la meta estipulada de las actividades correspondientes a la línea temática de ejecución III del proyecto: Puesta en marcha e implementación.</t>
    </r>
  </si>
  <si>
    <r>
      <rPr>
        <b/>
        <sz val="10"/>
        <rFont val="Arial Narrow"/>
        <family val="2"/>
      </rPr>
      <t>Pago 3: Equivalente al 40% del valor del contrato</t>
    </r>
    <r>
      <rPr>
        <sz val="10"/>
        <rFont val="Arial Narrow"/>
        <family val="2"/>
      </rPr>
      <t xml:space="preserve">
Previa presentación de los siguientes entregables, con recibo a satisfacción por parte del supervisor del contrato:
• Desarrollo y entrega final de las actividades correspondientes a la línea temática de ejecución III del proyecto: Puesta en marcha e implementación.
• Presentación dentro del informe final que demuestre la formación y certificación de un total de 2.100 personas con discapacidad en la utilización de las TIC accesibles, las jornadas de certificación y la entrega del contenido pedagógico impartido con la respectiva cesión de derechos.
• Entrega al MINTIC/FONTIC de las bases de datos de las instituciones, de los beneficiarios y las entidades contactadas para el proceso de convocatoria de las personas con discapacidad.
• Informe final que incluya los resultados finales y demás actividades que se generen en el marco del contrato y el Anexo Técnico del mismo.</t>
    </r>
  </si>
  <si>
    <t>* Obligaciones INRED</t>
  </si>
  <si>
    <t>1. Acatar la Constitución, la Ley y las demás normas pertinentes.</t>
  </si>
  <si>
    <t>2. Cumplir con el objeto contractual, ejecutándolo de acuerdo con lo establecido en el presente documento y dentro del plazo establecido.</t>
  </si>
  <si>
    <t>3. Pagar por su cuenta los salarios, subsidios, prestaciones sociales, afiliación y pago de las contribuciones al Sistema Integral de Seguridad Social –EPS, Pensión y ARL– y de los Aportes Parafiscales –SENA, ICBF, Cajas de Compensación– , y Subsidio Familiar, a que hubiere lugar, de todo sus empleados, en especial del personal destinado para el cumplimiento del objeto del presente contrato, de acuerdo con las disposiciones del Régimen Laboral Colombiano, debiendo presentar en su oportunidad, la respectiva certificación de cumplimiento, expedida por el Revisor Fiscal o su representante legal, de conformidad con lo establecido en el artículo 50 de la Ley 789 de 2002.</t>
  </si>
  <si>
    <t>4. Asumir el pago de todos los impuestos, tasas y contribuciones que se deriven de la celebración, ejecución y liquidación del objeto contractual.</t>
  </si>
  <si>
    <t>5. Tener a disposición para el desarrollo de las actividades, los elementos necesarios que permitan su adecuado desarrollo.</t>
  </si>
  <si>
    <t>6. Consultar a través de la supervisión del contrato las inquietudes de orden legal que se presenten en relación con la ejecución del contrato.</t>
  </si>
  <si>
    <t>7. Informar por escrito al supervisor del contrato de la ocurrencia de situaciones constitutivas de fuerza mayor o caso fortuito, así como de cualquier novedad o anomalía que se presente durante el desarrollo del contrato.</t>
  </si>
  <si>
    <t>8. Velar por el cumplimiento y la calidad de los servicios contratados y responder por ellos de conformidad con el numeral 4 del artículo 5 de la Ley 80 de 1993, independientemente de las garantías ofrecidas.</t>
  </si>
  <si>
    <t>9. Cumplir con las condiciones técnicas, económicas y comerciales presentadas en su propuesta.</t>
  </si>
  <si>
    <t>10. Responder ante terceros por los daños que se ocasionen y que provengan de causas que le sean imputables.</t>
  </si>
  <si>
    <t>11. Acatar dentro del marco de la ejecución contractual, las órdenes que durante el desarrollo del contrato imparta el FONDO ÚNICO DE TIC a través del supervisor del contrato.</t>
  </si>
  <si>
    <t>12. Atender solicitudes, resolver inconvenientes y realizar las propuestas necesarias para la buena ejecución del contrato con plazo máximo de 5 días hábiles, posteriores a su registro.</t>
  </si>
  <si>
    <t>13. Presentar un informe de seguimiento mensual del contrato.</t>
  </si>
  <si>
    <t>14. Cumplir con todos y cada uno de los requisitos de Ley, encaminados al cumplimiento del objeto convenido, dando aplicación a las disposiciones legales vigentes.</t>
  </si>
  <si>
    <t>15. Dar el reconocimiento al Ministerio de Tecnologías de la Información y las Comunicaciones en todos los eventos públicos, ruedas de prensa, entrevistas y declaraciones de cualquier naturaleza que se realice en el marco de la ejecución de este contrato, de acuerdo al protocolo establecido por la entidad.</t>
  </si>
  <si>
    <t>16. Destinar el equipo técnico, administrativo y operativo para el desarrollo del objeto del contrato.</t>
  </si>
  <si>
    <t>17. No acceder a peticiones o amenazas de quienes actúen por fuera de la ley con el fin de obligarlos a hacer u omitir algún acto o hecho, debiendo informar inmediatamente al MinTIC a través del Supervisor acerca de la ocurrencia de tales peticiones o amenazas y a las demás autoridades competentes para que se adopten las medidas y correctivos que fueren necesarios.</t>
  </si>
  <si>
    <t>18. Cumplir con todas las demás que se deriven de la naturaleza de este contrato, que se requieran para el cabal, oportuno, eficiente y correcto cumplimiento del objeto.</t>
  </si>
  <si>
    <t>19. Realizar el Diagnóstico y levantamiento de información sobre: TIC Accesibles, Apps al servicio de la accesibilidad, estándares de accesibilidad nacional e internacional, medidas que debe tomar el sector TIC para desarrollos accesibles, brecha tecnológica existente en las personas con discapacidad, el gran reto de la accesibilidad universal, propuestas para reducir la brecha tecnológica por parte de las personas con discapacidad y conclusiones.</t>
  </si>
  <si>
    <t>20. Formar y certificar a 2.100 personas con discapacidad visual, auditiva, sordo ceguera y cognitiva en Bogotá, Medellín, Cali, Bucaramanga, Ibagué, Montería, Cartagena, Barranquilla, Santa Marta y Cúcuta, de conformidad con la propuesta.</t>
  </si>
  <si>
    <t>21. Realizar 5 jornadas de certificación en alguna de las 10 ciudades de intervención con al menos 50 personas beneficiadas en el proceso de formación.</t>
  </si>
  <si>
    <t>22. Estructurar las pruebas de entrada y de salida para determinar los conocimientos y/o habilidades básicas con que los beneficiarios ingresan y salen del proceso de formación en TIC accesibles.</t>
  </si>
  <si>
    <t>23. Estructurar los talleres con formulación curricular y guías de usuario, que dé cuenta de una línea de formación en módulos cortos (de mínimo 5 módulos o ejes temáticos para cada taller. Se brinda una sugerencia en el entregable asociado con esta actividad) en modalidad presencial con soporte y/o apoyo virtual/digital, según sea requerido, para facilitar el proceso de apropiación de TIC accesibles en la población con discapacidad y su entorno.</t>
  </si>
  <si>
    <t>24. Virtualización de los módulos de formación según las características dispuestas en el Anexo Técnico del Proyecto</t>
  </si>
  <si>
    <t>25. Desarrollar los currículos, generando una ficha técnica de los cursos, su diseño instruccional, contenidos, guías metodológicas y material de apoyo en la forma de objetos virtuales de aprendizaje (OVA) Full-Responsive, en HTML5 y compatible con el estándar SCORM 1.2, siguiendo a la vez los lineamientos de navegabilidad y la imagen de marca establecidos por el Ministerio TIC.</t>
  </si>
  <si>
    <t>26. Estructuración del plan de retos TIC que hagan parte del componente práctico del taller en el marco del proceso de formación. El trabajo de campo deberá corresponder a un reto TIC o solución que deba dar el grupo objetivo de cada taller a una problemática real, planteada tras la implementación del mismo.</t>
  </si>
  <si>
    <t>27. Conformar un equipo de formadores y de personal de apoyo técnico y pedagógico a cargo de los procesos de formación presencial, que asegure el cubrimiento de los procesos de formación, asegurando que todos los miembros del equipo formador se adhieran al manual de competencias TIC para el desarrollo profesional docente expedido por el Ministerio de Educación Nacional (http://www.mineducacion.gov.co/1759/w3-article-339097.html), en los niveles integrador o innovador.</t>
  </si>
  <si>
    <t>28. Elaborar un plan general para la atención de las poblaciones indicadas, que establezca las fechas tentativas para cada formación, y las actividades macro para el equipo técnico y el equipo de formadores y personal de apoyo.</t>
  </si>
  <si>
    <t>29. Realizar, con suficiente antelación al despliegue logístico en cada ciudad, un levantamiento de información específica con entidades locales (Alcaldías, Secretarías de Educación, administradores de centro de acceso a internet, entre otros lugares en donde se pueda hacer la formación), que permita identificar características demográficas, económicas y sociales de la población, sus necesidades e intereses en materia de formación y uso de TIC, los medios de comunicación de mayor impacto, y los espacios y equipos disponibles para los procesos de formación. Generar a partir de esta información un plan detallado de convocatoria y capacitación para los procesos de formación presencial en cada municipio.</t>
  </si>
  <si>
    <t>30. Realizar un proceso de divulgación y convocatoria en cada una de las poblaciones indicadas previamente, de acuerdo con los medios de comunicación identificados como de mayor impacto en el municipio, mediante la articulación con instituciones locales o regionales.</t>
  </si>
  <si>
    <t>31. Gestionar los espacios de formación en cada uno de los municipios. En los espacios que no cuenten con conectividad, el operador deberá asegurar que todo el material del curso y/o taller teórico - práctico pueda ser accedido en estos espacios.</t>
  </si>
  <si>
    <t>32. Brindar los procesos de formación presencial en cada una de las ciudades objeto del proceso de formación, en los espacios gestionados por el operador, de acuerdo con el plan de capacitación establecido y siguiendo los currículos desarrollados y adaptados a las características y necesidades específicas de la población con discapacidad para asegurar su pertinencia.</t>
  </si>
  <si>
    <t>33. Hacer seguimiento a los beneficiarios de los procesos de formación para asegurar su continuidad a lo largo del proceso, y la certificación de los conocimientos adquiridos y del tiempo de dedicación.</t>
  </si>
  <si>
    <t>34. Desarrollar el reto TIC por parte de los beneficiarios según la dinámica de cada taller teórico - práctico.</t>
  </si>
  <si>
    <t>35. Poner a disposición del proyecto en calidad de alquiler las tabletas, este desarrollo debe cumplir con la Norma Técnica de Accesibilidad web. NTC5854 que cumplan y/o funcionen con el código de desarrollo de los contenidos digitales complementarios al proceso de formación, con el fin de proyectar los contenidos desarrollados de manera on–line u off-line de ser necesario.</t>
  </si>
  <si>
    <t>36. Realizar los informes mensuales de evaluación del componente de formación, indicando el número de personas inscritas y formadas, así como indicadores generales como competencias de mayor complejidad y evaluación de los procesos de formación a la luz del proceso de certificación.</t>
  </si>
  <si>
    <t>37. Cumplir con todas las especificaciones y actividades previstas en el anexo técnico, el cual hace parte integral del contrato.</t>
  </si>
  <si>
    <t>38. Presentación dentro del informe final que demuestre la formación y certificación de un total de 2.100 personas con discapacidad en la utilización de las TIC accesibles, las jornadas de certificación y la entrega del contenido pedagógico impartido con la respectiva cesión de derechos, de conformidad con la propuesta.</t>
  </si>
  <si>
    <t>INRED ha acatado la constitución, ley y demás normas pertinentes en la ejecución del Contrato 764 de 2019.</t>
  </si>
  <si>
    <t>INRED ha cumplido con su obligaciones de pago de salarios y aportes parafiscales como se evidencia en el certificado firmado por el Revisor Fiscal de la compañía.</t>
  </si>
  <si>
    <t>INRED ha ejecutado el objeto del contrato buscando permanente cumplimiento de los requisitos del mismo y asegurando la calidad de los trabajos realizados.</t>
  </si>
  <si>
    <t>A la fecha no se han presentado daños a terceros, pero INRED responderá como le corresponde en cuanto se manifiesten.</t>
  </si>
  <si>
    <t>INRED ha acudido a la Supervisión del contrato para realizar las consultas que se han presentado en relación con el contrato tales como trámites de legalización y conformación del Comité Técnico.</t>
  </si>
  <si>
    <t>INRED ha cumplido con la ley y demás normas pertinentes en la ejecución del Contrato 764 de 2019.</t>
  </si>
  <si>
    <t>INRED no ha accedido a peticiones o amenazas de actores fuera de la ley y ha informado a la Entidad Contratante y a la Interventoría los hechos específicos relacionados con situaciones de orden público.</t>
  </si>
  <si>
    <t>INRED ha venido ejecutando el objeto del contrato con total idoneidad, garantizando el cumplimiento cabal y oportuno de las obligaciones contempladas en el Contrato 764 de 2019.</t>
  </si>
  <si>
    <t>El equipo de formadores fue presentado al Comité Técnico el 29 de octubre y validado en reunión de seguimiento.</t>
  </si>
  <si>
    <t>SERVICIO DE ASISTENCIA, CAPACITACIÓN Y APOYO PARA EL USO Y APROPIACIÓN DE LAS TIC, CON ENFOQUE DIFERENCIAL Y EN BENEFICIO DE LA COMUNIDAD PARA PARTICIPAR EN LA ECONOMÍA DIGITAL NACIONAL</t>
  </si>
  <si>
    <t>x</t>
  </si>
  <si>
    <t>NA</t>
  </si>
  <si>
    <t>1.Verificar la ejecución y el cumplimiento del objeto contractual.</t>
  </si>
  <si>
    <t>3.Pagar el valor estipulado en el contrato, previo cumplimiento de las obligaciones establecidas para tal efecto.</t>
  </si>
  <si>
    <t>6.Informar de manera inmediata acerca de cualquier ciscunstancia que amenace vulnerar los derechos del contratsita, al igual que cualquier peturbación que efecte el desarrollo normal del contrato.</t>
  </si>
  <si>
    <t>7.Realizar las observaciones pertinentes al contratista con oacsión del desarrollo del objeto contractual.</t>
  </si>
  <si>
    <t>8.Guardar la confidencialidad y velar por la protección de los productos y servicios propuestos por el contrartsita cuano a ello hubiere lugarl.</t>
  </si>
  <si>
    <t>9.Las demás que sean pertinentes para la normal ejecución del contrato.</t>
  </si>
  <si>
    <t xml:space="preserve">Se ha cumplido con esta obligación de acuerdo con lo establecido, haciendo los respectivos comités y verificando el cumplimieto de las obligaciones y actividades. </t>
  </si>
  <si>
    <t>Se ha suministrado toda la información requerida para el cumplimiento de los objetivos propuestos.</t>
  </si>
  <si>
    <t xml:space="preserve">Se ha cumplido a cabalidad con esta obligación desde la Supervisión. </t>
  </si>
  <si>
    <t xml:space="preserve">Andrea Carolina González Quintero </t>
  </si>
  <si>
    <t xml:space="preserve">Se ha suministrado toda la información sobre el proyecto TIC Accesibles. </t>
  </si>
  <si>
    <t>Se designó al supervisopr de contrato mediante registro N° 192088291 con fecha 20/06/2019</t>
  </si>
  <si>
    <t xml:space="preserve">No se han evidenciado ninguna circunstancias que amenacen los derechos del contratista o la ejecución del contrato. </t>
  </si>
  <si>
    <t xml:space="preserve">2.Suministrar al contratista la información necesaria acerca del proyecto TIC Acceisbles. </t>
  </si>
  <si>
    <t>5.Suministrar la información necesaria sobre los diferentes aspectos que sean requeridos para el logro de los objetivos propuestos, siempre y cuando no sea obligación del contratista suministrada.</t>
  </si>
  <si>
    <t>4.Designar al funcionario que ejercerá la supervisión y el control de ejecución del contrato, quien estará en permanenet contacto con el contratista, para la coordinación de cualquier asunto que así se requiera.</t>
  </si>
  <si>
    <t>Las pruebas de entrada y salida se encuentran dentro del documento de diseño instruccional de los currículos.</t>
  </si>
  <si>
    <t>El informe final se presenta en el mes de diciembre.</t>
  </si>
  <si>
    <t>Durante el mes de diciembre no se presentó la necesidad de realizar pagos impuestos, tasas y demás contribuciones para la celebración ni ejecución del Contrato 764 de 2019.</t>
  </si>
  <si>
    <t>INRED ha contado durante el mes de diciembre con la infraestructura física, tecnológica y personal necesarios para el desarrollo del objeto contractual.</t>
  </si>
  <si>
    <t>INRED ha cumplido las indicaciones impartidas por la Supervisión del proyecto tales como realización de reuniones de seguimiento, ajustes a los entregables y productos definidos.</t>
  </si>
  <si>
    <t>INRED ha atendido las solicitudes impartidas por el Comité Técnico del proyecto relacionadas con los ajustes a los entregables y productos definidos.</t>
  </si>
  <si>
    <t>Durante el mes de diciembre se llevaron a cabo 4 jornadas de certificación en las que se hizo reconocimiento público al Ministerio TIC.</t>
  </si>
  <si>
    <t xml:space="preserve">Durante el mes de diciembre se contó con el equipo solicitado en el anexo técnico y personal adicional para el equipo de levantamiento de información, coordinación de capacitaciones y virtualización. </t>
  </si>
  <si>
    <t>En el mes de noviembre se desarrollaron los documentos con el detalle de los talleres.</t>
  </si>
  <si>
    <t>En el mes de noviembre se elaboraron los documentos con el detalle de los currículos.</t>
  </si>
  <si>
    <t>En el mes de noviembre se elaboró el documento de Plan de retos TIC.</t>
  </si>
  <si>
    <t>En el mes de noviembre se realizó el levantamiento de información en las distintas ciudades.</t>
  </si>
  <si>
    <t>Durante el mes de diciembre se finalizó el levantamiento de información en las distintas ciudades para el establecimiento del cronograma de capacitaciones.</t>
  </si>
  <si>
    <t>Durante el mes de diciembre se finalizó la implementación del plan de comunicaciones presentado.</t>
  </si>
  <si>
    <t>Durante el mes de diciembre se ha realizado el levantamiento de información en las distintas ciudades para definir los espacios finales en los que se están realizando las formaciones.</t>
  </si>
  <si>
    <t>Durante el mes de diciembre se ha realizado el seguimiento a las personas en formación para la culminación de los cursos y su respectiva certificación.</t>
  </si>
  <si>
    <t>Durante los talleres desarrollados durante el mes de diciembre se realizaron los retos TIC definidos en los talleres para cada discapacidad.</t>
  </si>
  <si>
    <t>Durante el mes de diciembre estuvieron disponibles tabletas en cada uno de los talleres desarrollados para apoyar el contenido digital.</t>
  </si>
  <si>
    <t>INRED ha llevado a cabo las actividades de formaciones presenciales en las 10 ciudades, implementación del plan de comunicaciones, ejecución de jornadas de certificación, reuniones de seguimiento.</t>
  </si>
  <si>
    <t>Durante el mes de diciembre se llevó a cabo los ajustes al dcoumento a partir de las observaciones y comentarios indicados por el Comité Técnico y el documento fue enviado al Comité Técnico como parte de los entregables del segundo pago.</t>
  </si>
  <si>
    <t>Durante el mes de diciembre se realizaron 4 jornadas de certificación: Medellín (6) Bogotá (9), Cali (11) y Cartagena (13). Estas jornadas se suman a las 2 desarrolladas durante el mes de noviembre, obteniendo un resultado final de 6 jornadas durante el contrato.</t>
  </si>
  <si>
    <t>Se desarrolló la virtualización de los módulos y se efectuaron los ajustes sugeridos por la Supervisión.</t>
  </si>
  <si>
    <t>Se incluye en el informe final.</t>
  </si>
  <si>
    <t>INRED ha ejecutado sus actividades dando cumplimiento a lo definido en la propuesta y documentos contractuales como formaciones presenciales en las 10 ciudades, implementación del plan de comunicaciones, ejecución de jornadas de certificación, reuniones de seguimiento.</t>
  </si>
  <si>
    <t>Durante reunión de seguimiento del 27 de noviembre INRED informó al Comité Técnico las situaciones que han afectado al contrato tales como  las movilizaciones producto del paro nacional en las distintas ciudades y los inconvenientes presentados por la inconformidad de terceros que han generado desinformación en la comunidad y por lo tanto retrasos y reprogramaciones de actividades de formación. En todo caso, INRED ha venido trabajando para el cumplimiento de la meta contractual.</t>
  </si>
  <si>
    <t>Durante el mes de diciembre se continuaron realizando los talleres que han permitido la formación 2.100 personas en las ciudades objeto del proyecto.</t>
  </si>
  <si>
    <t>Se han realizado las observaciones pertinentes al contratista tras</t>
  </si>
  <si>
    <t xml:space="preserve">Si bien a la fecha de radicación de este informe se ha efectuado un desembolso, la gestión y radicado de los pagos 2 y 3 se efectuó el 9 y 20 de diciembre respectivamente, se espera que el desembolso se lleve a cabo la última semana de diciembre de 2019. </t>
  </si>
  <si>
    <t>Se presentaron los informes mensuales definidos por el Comité Técnico.</t>
  </si>
  <si>
    <t xml:space="preserve">El último desembolso, dada la fecha de radicación, el cierre de facturación de la entidad y el cumplimiento del contratista, el cual únicamente se dio hasta el 13 de diciembre, quedo en cuentas por pagar tramitado el día 20 de diciembre de 2019.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</si>
</sst>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3" formatCode="_-* #,##0.00_-;\-* #,##0.00_-;_-* &quot;-&quot;??_-;_-@_-"/>
    <numFmt numFmtId="164" formatCode="_(&quot;$&quot;\ * #,##0.00_);_(&quot;$&quot;\ * \(#,##0.00\);_(&quot;$&quot;\ * &quot;-&quot;??_);_(@_)"/>
    <numFmt numFmtId="165" formatCode="_(* #,##0.00_);_(* \(#,##0.00\);_(* &quot;-&quot;??_);_(@_)"/>
    <numFmt numFmtId="166" formatCode="dd/mm/yyyy;@"/>
    <numFmt numFmtId="167" formatCode="_([$$-240A]\ * #,##0.00_);_([$$-240A]\ * \(#,##0.00\);_([$$-240A]\ * &quot;-&quot;??_);_(@_)"/>
    <numFmt numFmtId="168" formatCode="_([$$-240A]\ * #,##0_);_([$$-240A]\ * \(#,##0\);_([$$-240A]\ * &quot;-&quot;??_);_(@_)"/>
    <numFmt numFmtId="169" formatCode="&quot;$&quot;\ #,##0"/>
    <numFmt numFmtId="170" formatCode="0.0"/>
    <numFmt numFmtId="171" formatCode="[$$-240A]#,##0"/>
    <numFmt numFmtId="172" formatCode="0.0%"/>
  </numFmts>
  <fonts count="35" x14ac:knownFonts="1">
    <font>
      <sz val="11"/>
      <color theme="1"/>
      <name val="Calibri"/>
      <family val="2"/>
      <scheme val="minor"/>
    </font>
    <font>
      <sz val="11"/>
      <color theme="1"/>
      <name val="Calibri"/>
      <family val="2"/>
      <scheme val="minor"/>
    </font>
    <font>
      <sz val="10"/>
      <color theme="1"/>
      <name val="Arial Narrow"/>
      <family val="2"/>
    </font>
    <font>
      <b/>
      <sz val="11"/>
      <color theme="1"/>
      <name val="Arial Narrow"/>
      <family val="2"/>
    </font>
    <font>
      <b/>
      <sz val="11"/>
      <color theme="1"/>
      <name val="Calibri"/>
      <family val="2"/>
      <scheme val="minor"/>
    </font>
    <font>
      <b/>
      <sz val="9"/>
      <color rgb="FF000000"/>
      <name val="Calibri"/>
      <family val="2"/>
    </font>
    <font>
      <b/>
      <sz val="11"/>
      <color rgb="FF000000"/>
      <name val="Calibri"/>
      <family val="2"/>
    </font>
    <font>
      <b/>
      <sz val="10"/>
      <name val="Arial Narrow"/>
      <family val="2"/>
    </font>
    <font>
      <sz val="10"/>
      <name val="Arial Narrow"/>
      <family val="2"/>
    </font>
    <font>
      <b/>
      <sz val="11"/>
      <name val="Arial Narrow"/>
      <family val="2"/>
    </font>
    <font>
      <sz val="11"/>
      <name val="Calibri"/>
      <family val="2"/>
      <scheme val="minor"/>
    </font>
    <font>
      <b/>
      <sz val="9"/>
      <name val="Arial Narrow"/>
      <family val="2"/>
    </font>
    <font>
      <b/>
      <sz val="8"/>
      <name val="Arial Narrow"/>
      <family val="2"/>
    </font>
    <font>
      <b/>
      <sz val="11"/>
      <name val="Calibri"/>
      <family val="2"/>
      <scheme val="minor"/>
    </font>
    <font>
      <b/>
      <sz val="7"/>
      <name val="Arial Narrow"/>
      <family val="2"/>
    </font>
    <font>
      <b/>
      <sz val="10"/>
      <color theme="1"/>
      <name val="Arial Narrow"/>
      <family val="2"/>
    </font>
    <font>
      <b/>
      <sz val="12"/>
      <name val="Arial Narrow"/>
      <family val="2"/>
    </font>
    <font>
      <b/>
      <sz val="12"/>
      <color theme="1"/>
      <name val="Arial Narrow"/>
      <family val="2"/>
    </font>
    <font>
      <sz val="12"/>
      <color theme="1"/>
      <name val="Arial Narrow"/>
      <family val="2"/>
    </font>
    <font>
      <b/>
      <u/>
      <sz val="12"/>
      <color theme="1"/>
      <name val="Arial Narrow"/>
      <family val="2"/>
    </font>
    <font>
      <u/>
      <sz val="12"/>
      <color theme="1"/>
      <name val="Arial Narrow"/>
      <family val="2"/>
    </font>
    <font>
      <b/>
      <i/>
      <sz val="12"/>
      <color theme="1"/>
      <name val="Arial Narrow"/>
      <family val="2"/>
    </font>
    <font>
      <b/>
      <sz val="12"/>
      <color rgb="FFFF0000"/>
      <name val="Arial Narrow"/>
      <family val="2"/>
    </font>
    <font>
      <b/>
      <sz val="18"/>
      <color theme="1"/>
      <name val="Arial Narrow"/>
      <family val="2"/>
    </font>
    <font>
      <b/>
      <sz val="18"/>
      <color rgb="FFFF0000"/>
      <name val="Arial Narrow"/>
      <family val="2"/>
    </font>
    <font>
      <sz val="8"/>
      <name val="Calibri"/>
      <family val="2"/>
      <scheme val="minor"/>
    </font>
    <font>
      <sz val="9"/>
      <color indexed="81"/>
      <name val="Tahoma"/>
      <family val="2"/>
    </font>
    <font>
      <b/>
      <sz val="9"/>
      <color indexed="81"/>
      <name val="Tahoma"/>
      <family val="2"/>
    </font>
    <font>
      <b/>
      <sz val="14"/>
      <name val="Arial Narrow"/>
      <family val="2"/>
    </font>
    <font>
      <sz val="14"/>
      <name val="Calibri"/>
      <family val="2"/>
      <scheme val="minor"/>
    </font>
    <font>
      <b/>
      <strike/>
      <sz val="10"/>
      <color rgb="FFFF0000"/>
      <name val="Arial Narrow"/>
      <family val="2"/>
    </font>
    <font>
      <sz val="10"/>
      <color indexed="81"/>
      <name val="Calibri"/>
      <family val="2"/>
    </font>
    <font>
      <b/>
      <sz val="10"/>
      <color indexed="81"/>
      <name val="Calibri"/>
      <family val="2"/>
    </font>
    <font>
      <u/>
      <sz val="11"/>
      <color theme="10"/>
      <name val="Calibri"/>
      <family val="2"/>
      <scheme val="minor"/>
    </font>
    <font>
      <u/>
      <sz val="11"/>
      <color theme="1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8" tint="0.79998168889431442"/>
        <bgColor indexed="64"/>
      </patternFill>
    </fill>
  </fills>
  <borders count="5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style="thin">
        <color auto="1"/>
      </right>
      <top/>
      <bottom/>
      <diagonal/>
    </border>
    <border>
      <left style="thin">
        <color auto="1"/>
      </left>
      <right style="thin">
        <color auto="1"/>
      </right>
      <top style="thin">
        <color auto="1"/>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top style="medium">
        <color auto="1"/>
      </top>
      <bottom/>
      <diagonal/>
    </border>
    <border>
      <left/>
      <right/>
      <top style="medium">
        <color auto="1"/>
      </top>
      <bottom/>
      <diagonal/>
    </border>
    <border>
      <left/>
      <right style="thin">
        <color auto="1"/>
      </right>
      <top style="medium">
        <color auto="1"/>
      </top>
      <bottom/>
      <diagonal/>
    </border>
    <border>
      <left style="thin">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thin">
        <color auto="1"/>
      </bottom>
      <diagonal/>
    </border>
    <border>
      <left/>
      <right style="medium">
        <color auto="1"/>
      </right>
      <top/>
      <bottom style="thin">
        <color auto="1"/>
      </bottom>
      <diagonal/>
    </border>
    <border>
      <left style="medium">
        <color auto="1"/>
      </left>
      <right style="thin">
        <color auto="1"/>
      </right>
      <top style="thin">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style="medium">
        <color auto="1"/>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thin">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medium">
        <color auto="1"/>
      </left>
      <right/>
      <top style="thin">
        <color auto="1"/>
      </top>
      <bottom style="medium">
        <color auto="1"/>
      </bottom>
      <diagonal/>
    </border>
    <border>
      <left/>
      <right style="thin">
        <color auto="1"/>
      </right>
      <top style="medium">
        <color auto="1"/>
      </top>
      <bottom style="thin">
        <color auto="1"/>
      </bottom>
      <diagonal/>
    </border>
    <border>
      <left/>
      <right style="thin">
        <color auto="1"/>
      </right>
      <top/>
      <bottom style="medium">
        <color auto="1"/>
      </bottom>
      <diagonal/>
    </border>
  </borders>
  <cellStyleXfs count="9">
    <xf numFmtId="0" fontId="0" fillId="0" borderId="0"/>
    <xf numFmtId="165"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33" fillId="0" borderId="0" applyNumberFormat="0" applyFill="0" applyBorder="0" applyAlignment="0" applyProtection="0"/>
    <xf numFmtId="0" fontId="34" fillId="0" borderId="0" applyNumberFormat="0" applyFill="0" applyBorder="0" applyAlignment="0" applyProtection="0"/>
  </cellStyleXfs>
  <cellXfs count="436">
    <xf numFmtId="0" fontId="0" fillId="0" borderId="0" xfId="0"/>
    <xf numFmtId="0" fontId="5" fillId="4" borderId="11" xfId="0" applyFont="1" applyFill="1" applyBorder="1" applyAlignment="1">
      <alignment vertical="center" wrapText="1"/>
    </xf>
    <xf numFmtId="0" fontId="5" fillId="4" borderId="1" xfId="0" applyFont="1" applyFill="1" applyBorder="1" applyAlignment="1">
      <alignment vertical="center" wrapText="1"/>
    </xf>
    <xf numFmtId="0" fontId="4" fillId="5" borderId="10" xfId="0" applyFont="1" applyFill="1" applyBorder="1" applyAlignment="1">
      <alignment horizontal="center" vertical="center"/>
    </xf>
    <xf numFmtId="0" fontId="0" fillId="0" borderId="0" xfId="0" applyAlignment="1">
      <alignment vertical="center"/>
    </xf>
    <xf numFmtId="0" fontId="5" fillId="4" borderId="11" xfId="0" applyFont="1" applyFill="1" applyBorder="1" applyAlignment="1">
      <alignment horizontal="center" vertical="center" wrapText="1"/>
    </xf>
    <xf numFmtId="0" fontId="6" fillId="4" borderId="11" xfId="0" applyFont="1" applyFill="1" applyBorder="1" applyAlignment="1">
      <alignment vertical="center" wrapText="1"/>
    </xf>
    <xf numFmtId="0" fontId="4" fillId="5" borderId="12" xfId="0" applyFont="1" applyFill="1" applyBorder="1" applyAlignment="1">
      <alignment horizontal="center" vertical="center"/>
    </xf>
    <xf numFmtId="0" fontId="6" fillId="4" borderId="5" xfId="0" applyFont="1" applyFill="1" applyBorder="1" applyAlignment="1">
      <alignment vertical="center" wrapText="1"/>
    </xf>
    <xf numFmtId="0" fontId="4" fillId="5" borderId="1" xfId="0" applyFont="1" applyFill="1" applyBorder="1" applyAlignment="1">
      <alignment horizontal="center" vertical="center"/>
    </xf>
    <xf numFmtId="0" fontId="6" fillId="4" borderId="11" xfId="0" applyFont="1" applyFill="1" applyBorder="1" applyAlignment="1">
      <alignment horizontal="center" vertical="center" wrapText="1"/>
    </xf>
    <xf numFmtId="0" fontId="2" fillId="0" borderId="0" xfId="0" applyFont="1" applyAlignment="1" applyProtection="1">
      <alignment vertical="center"/>
      <protection locked="0"/>
    </xf>
    <xf numFmtId="0" fontId="2" fillId="0" borderId="0" xfId="0" applyFont="1" applyAlignment="1" applyProtection="1">
      <alignment vertical="center" wrapText="1"/>
      <protection locked="0"/>
    </xf>
    <xf numFmtId="0" fontId="7" fillId="0" borderId="1" xfId="0" applyFont="1" applyFill="1" applyBorder="1" applyAlignment="1" applyProtection="1">
      <alignment vertical="center"/>
      <protection locked="0"/>
    </xf>
    <xf numFmtId="0" fontId="9" fillId="0" borderId="8" xfId="0" applyFont="1" applyFill="1" applyBorder="1" applyAlignment="1" applyProtection="1">
      <alignment vertical="center"/>
      <protection locked="0"/>
    </xf>
    <xf numFmtId="0" fontId="9" fillId="0" borderId="1" xfId="0" applyFont="1" applyFill="1" applyBorder="1" applyAlignment="1" applyProtection="1">
      <alignment horizontal="center" vertical="center"/>
      <protection locked="0"/>
    </xf>
    <xf numFmtId="0" fontId="7" fillId="0" borderId="7" xfId="0" applyFont="1" applyFill="1" applyBorder="1" applyAlignment="1" applyProtection="1">
      <alignment vertical="center"/>
      <protection locked="0"/>
    </xf>
    <xf numFmtId="0" fontId="9" fillId="0" borderId="3" xfId="0" applyFont="1" applyFill="1" applyBorder="1" applyAlignment="1" applyProtection="1">
      <alignment horizontal="center" vertical="center"/>
      <protection locked="0"/>
    </xf>
    <xf numFmtId="0" fontId="7" fillId="2" borderId="1" xfId="0" applyFont="1" applyFill="1" applyBorder="1" applyAlignment="1" applyProtection="1">
      <alignment horizontal="center" vertical="center" wrapText="1"/>
      <protection locked="0"/>
    </xf>
    <xf numFmtId="0" fontId="0" fillId="0" borderId="0" xfId="0" applyProtection="1">
      <protection locked="0"/>
    </xf>
    <xf numFmtId="0" fontId="2" fillId="0" borderId="0" xfId="0" applyFont="1" applyAlignment="1" applyProtection="1">
      <alignment vertical="center"/>
      <protection locked="0"/>
    </xf>
    <xf numFmtId="0" fontId="0" fillId="0" borderId="0" xfId="0" applyProtection="1">
      <protection locked="0"/>
    </xf>
    <xf numFmtId="0" fontId="2" fillId="0" borderId="0" xfId="0" applyFont="1" applyAlignment="1" applyProtection="1">
      <alignment vertical="center"/>
      <protection locked="0"/>
    </xf>
    <xf numFmtId="0" fontId="9" fillId="0" borderId="15" xfId="0" applyFont="1" applyFill="1" applyBorder="1" applyAlignment="1" applyProtection="1">
      <alignment vertical="center"/>
      <protection locked="0"/>
    </xf>
    <xf numFmtId="0" fontId="7" fillId="0" borderId="28" xfId="0" applyFont="1" applyBorder="1" applyAlignment="1" applyProtection="1">
      <alignment vertical="center"/>
      <protection locked="0"/>
    </xf>
    <xf numFmtId="0" fontId="7" fillId="0" borderId="0" xfId="0" applyFont="1" applyBorder="1" applyAlignment="1" applyProtection="1">
      <alignment vertical="center"/>
      <protection locked="0"/>
    </xf>
    <xf numFmtId="0" fontId="8" fillId="0" borderId="0" xfId="0" applyFont="1" applyBorder="1" applyAlignment="1" applyProtection="1">
      <alignment vertical="center"/>
      <protection locked="0"/>
    </xf>
    <xf numFmtId="0" fontId="7" fillId="3" borderId="0" xfId="0" applyFont="1" applyFill="1" applyBorder="1" applyAlignment="1" applyProtection="1">
      <alignment vertical="center"/>
      <protection locked="0"/>
    </xf>
    <xf numFmtId="0" fontId="8" fillId="3" borderId="0" xfId="0" applyFont="1" applyFill="1" applyBorder="1" applyAlignment="1" applyProtection="1">
      <alignment vertical="center"/>
      <protection locked="0"/>
    </xf>
    <xf numFmtId="0" fontId="8" fillId="3" borderId="28" xfId="0" applyFont="1" applyFill="1" applyBorder="1" applyAlignment="1" applyProtection="1">
      <alignment vertical="center"/>
      <protection locked="0"/>
    </xf>
    <xf numFmtId="0" fontId="8" fillId="3" borderId="29" xfId="0" applyFont="1" applyFill="1" applyBorder="1" applyAlignment="1" applyProtection="1">
      <alignment vertical="center"/>
      <protection locked="0"/>
    </xf>
    <xf numFmtId="0" fontId="2" fillId="0" borderId="0" xfId="0" applyFont="1" applyFill="1" applyAlignment="1" applyProtection="1">
      <alignment vertical="center"/>
      <protection locked="0"/>
    </xf>
    <xf numFmtId="170" fontId="8" fillId="0" borderId="1" xfId="0" applyNumberFormat="1" applyFont="1" applyFill="1" applyBorder="1" applyAlignment="1" applyProtection="1">
      <alignment horizontal="center" vertical="center"/>
      <protection locked="0"/>
    </xf>
    <xf numFmtId="0" fontId="18" fillId="0" borderId="0" xfId="0" applyFont="1" applyAlignment="1">
      <alignment horizontal="justify" vertical="center"/>
    </xf>
    <xf numFmtId="0" fontId="19" fillId="0" borderId="0" xfId="0" applyFont="1" applyAlignment="1">
      <alignment horizontal="justify" vertical="center"/>
    </xf>
    <xf numFmtId="0" fontId="17" fillId="0" borderId="0" xfId="0" applyFont="1" applyAlignment="1">
      <alignment horizontal="justify" vertical="center"/>
    </xf>
    <xf numFmtId="0" fontId="21" fillId="0" borderId="0" xfId="0" applyFont="1" applyAlignment="1">
      <alignment horizontal="justify" vertical="center"/>
    </xf>
    <xf numFmtId="0" fontId="19" fillId="0" borderId="0" xfId="0" applyFont="1" applyAlignment="1">
      <alignment horizontal="center" vertical="center"/>
    </xf>
    <xf numFmtId="0" fontId="17" fillId="0" borderId="0" xfId="0" applyFont="1" applyFill="1" applyAlignment="1">
      <alignment horizontal="justify" vertical="center"/>
    </xf>
    <xf numFmtId="0" fontId="23" fillId="0" borderId="0" xfId="0" applyFont="1" applyAlignment="1">
      <alignment horizontal="center" vertical="center" wrapText="1"/>
    </xf>
    <xf numFmtId="0" fontId="24" fillId="0" borderId="0" xfId="0" applyFont="1" applyAlignment="1">
      <alignment horizontal="center" vertical="center" wrapText="1"/>
    </xf>
    <xf numFmtId="0" fontId="8" fillId="3" borderId="1" xfId="0" applyFont="1" applyFill="1" applyBorder="1" applyAlignment="1" applyProtection="1">
      <alignment horizontal="center" vertical="center"/>
      <protection locked="0"/>
    </xf>
    <xf numFmtId="0" fontId="7" fillId="3" borderId="28" xfId="0" applyFont="1" applyFill="1" applyBorder="1" applyAlignment="1" applyProtection="1">
      <alignment vertical="center" wrapText="1"/>
      <protection locked="0"/>
    </xf>
    <xf numFmtId="0" fontId="13" fillId="3" borderId="0" xfId="0" applyFont="1" applyFill="1" applyBorder="1" applyAlignment="1" applyProtection="1">
      <alignment vertical="center" wrapText="1"/>
      <protection locked="0"/>
    </xf>
    <xf numFmtId="168" fontId="7" fillId="3" borderId="0" xfId="0" applyNumberFormat="1" applyFont="1" applyFill="1" applyBorder="1" applyAlignment="1" applyProtection="1">
      <alignment horizontal="center" vertical="center"/>
      <protection locked="0"/>
    </xf>
    <xf numFmtId="168" fontId="7" fillId="3" borderId="29" xfId="0" applyNumberFormat="1" applyFont="1" applyFill="1" applyBorder="1" applyAlignment="1" applyProtection="1">
      <alignment horizontal="center" vertical="center"/>
      <protection locked="0"/>
    </xf>
    <xf numFmtId="169" fontId="8" fillId="0" borderId="1" xfId="0" applyNumberFormat="1" applyFont="1" applyFill="1" applyBorder="1" applyAlignment="1" applyProtection="1">
      <alignment vertical="center" wrapText="1"/>
      <protection locked="0"/>
    </xf>
    <xf numFmtId="0" fontId="7" fillId="2" borderId="1" xfId="0" applyFont="1" applyFill="1" applyBorder="1" applyAlignment="1" applyProtection="1">
      <alignment vertical="center"/>
      <protection locked="0"/>
    </xf>
    <xf numFmtId="9" fontId="8" fillId="0" borderId="1" xfId="2" applyFont="1" applyFill="1" applyBorder="1" applyAlignment="1" applyProtection="1">
      <alignment horizontal="center" vertical="center"/>
      <protection locked="0"/>
    </xf>
    <xf numFmtId="0" fontId="8" fillId="2" borderId="1" xfId="0" applyFont="1" applyFill="1" applyBorder="1" applyAlignment="1" applyProtection="1">
      <alignment horizontal="center" vertical="center"/>
      <protection locked="0"/>
    </xf>
    <xf numFmtId="168" fontId="7" fillId="6" borderId="1" xfId="0" applyNumberFormat="1" applyFont="1" applyFill="1" applyBorder="1" applyAlignment="1" applyProtection="1">
      <alignment vertical="center"/>
    </xf>
    <xf numFmtId="0" fontId="7" fillId="0" borderId="28" xfId="0" applyFont="1" applyFill="1" applyBorder="1" applyAlignment="1" applyProtection="1">
      <alignment vertical="center"/>
      <protection locked="0"/>
    </xf>
    <xf numFmtId="0" fontId="7" fillId="0" borderId="0" xfId="0" applyFont="1" applyFill="1" applyBorder="1" applyAlignment="1" applyProtection="1">
      <alignment vertical="center"/>
      <protection locked="0"/>
    </xf>
    <xf numFmtId="0" fontId="2" fillId="3" borderId="0" xfId="0" applyFont="1" applyFill="1" applyAlignment="1" applyProtection="1">
      <alignment vertical="center"/>
      <protection locked="0"/>
    </xf>
    <xf numFmtId="0" fontId="8" fillId="3" borderId="6" xfId="0" applyFont="1" applyFill="1" applyBorder="1" applyAlignment="1" applyProtection="1">
      <alignment vertical="center"/>
      <protection locked="0"/>
    </xf>
    <xf numFmtId="0" fontId="8" fillId="3" borderId="1" xfId="0" applyFont="1" applyFill="1" applyBorder="1" applyAlignment="1" applyProtection="1">
      <alignment horizontal="center" vertical="center" wrapText="1"/>
      <protection locked="0"/>
    </xf>
    <xf numFmtId="0" fontId="8" fillId="3" borderId="7" xfId="0" applyFont="1" applyFill="1" applyBorder="1" applyAlignment="1" applyProtection="1">
      <alignment horizontal="center" vertical="center" wrapText="1"/>
      <protection locked="0"/>
    </xf>
    <xf numFmtId="0" fontId="8" fillId="3" borderId="8" xfId="0" applyFont="1" applyFill="1" applyBorder="1" applyAlignment="1" applyProtection="1">
      <alignment horizontal="center" vertical="center" wrapText="1"/>
      <protection locked="0"/>
    </xf>
    <xf numFmtId="0" fontId="8" fillId="3" borderId="9"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protection locked="0"/>
    </xf>
    <xf numFmtId="0" fontId="8" fillId="3" borderId="15" xfId="0" applyFont="1" applyFill="1" applyBorder="1" applyAlignment="1" applyProtection="1">
      <alignment horizontal="center" vertical="center" wrapText="1"/>
      <protection locked="0"/>
    </xf>
    <xf numFmtId="0" fontId="8" fillId="3" borderId="0" xfId="0" applyFont="1" applyFill="1" applyBorder="1" applyAlignment="1" applyProtection="1">
      <alignment vertical="center" wrapText="1"/>
      <protection locked="0"/>
    </xf>
    <xf numFmtId="1" fontId="8" fillId="0" borderId="1" xfId="1" applyNumberFormat="1" applyFont="1" applyFill="1" applyBorder="1" applyAlignment="1" applyProtection="1">
      <alignment horizontal="center" vertical="center"/>
      <protection locked="0"/>
    </xf>
    <xf numFmtId="1" fontId="8" fillId="0" borderId="1" xfId="0" applyNumberFormat="1" applyFont="1" applyFill="1" applyBorder="1" applyAlignment="1" applyProtection="1">
      <alignment horizontal="center" vertical="center"/>
      <protection locked="0"/>
    </xf>
    <xf numFmtId="0" fontId="7" fillId="0" borderId="15" xfId="0" applyFont="1" applyFill="1" applyBorder="1" applyAlignment="1" applyProtection="1">
      <alignment vertical="center"/>
      <protection locked="0"/>
    </xf>
    <xf numFmtId="168" fontId="7" fillId="3" borderId="1" xfId="0" applyNumberFormat="1" applyFont="1" applyFill="1" applyBorder="1" applyAlignment="1" applyProtection="1">
      <alignment vertical="center"/>
    </xf>
    <xf numFmtId="0" fontId="7" fillId="3" borderId="0" xfId="0" applyFont="1" applyFill="1" applyBorder="1" applyAlignment="1" applyProtection="1">
      <alignment vertical="center" wrapText="1"/>
      <protection locked="0"/>
    </xf>
    <xf numFmtId="0" fontId="7" fillId="0" borderId="1" xfId="0" applyFont="1" applyBorder="1" applyAlignment="1" applyProtection="1">
      <alignment horizontal="center" vertical="center"/>
      <protection locked="0"/>
    </xf>
    <xf numFmtId="0" fontId="7" fillId="0" borderId="20" xfId="0" applyFont="1" applyBorder="1" applyAlignment="1" applyProtection="1">
      <alignment horizontal="center" vertical="center"/>
      <protection locked="0"/>
    </xf>
    <xf numFmtId="0" fontId="7" fillId="0" borderId="1" xfId="0" applyFont="1" applyFill="1" applyBorder="1" applyAlignment="1" applyProtection="1">
      <alignment horizontal="center" vertical="center"/>
      <protection locked="0"/>
    </xf>
    <xf numFmtId="164" fontId="7" fillId="6" borderId="17" xfId="3" applyFont="1" applyFill="1" applyBorder="1" applyAlignment="1" applyProtection="1">
      <alignment vertical="center"/>
    </xf>
    <xf numFmtId="166" fontId="8" fillId="3" borderId="20" xfId="0" applyNumberFormat="1" applyFont="1" applyFill="1" applyBorder="1" applyAlignment="1" applyProtection="1">
      <alignment horizontal="center" vertical="center"/>
      <protection locked="0"/>
    </xf>
    <xf numFmtId="168" fontId="7" fillId="0" borderId="14" xfId="0" applyNumberFormat="1" applyFont="1" applyFill="1" applyBorder="1" applyAlignment="1" applyProtection="1">
      <alignment vertical="center"/>
      <protection locked="0"/>
    </xf>
    <xf numFmtId="9" fontId="8" fillId="0" borderId="20" xfId="2" applyNumberFormat="1" applyFont="1" applyFill="1" applyBorder="1" applyAlignment="1" applyProtection="1">
      <alignment vertical="center"/>
      <protection locked="0"/>
    </xf>
    <xf numFmtId="9" fontId="7" fillId="3" borderId="17" xfId="2" applyNumberFormat="1" applyFont="1" applyFill="1" applyBorder="1" applyAlignment="1" applyProtection="1">
      <alignment vertical="center"/>
    </xf>
    <xf numFmtId="9" fontId="8" fillId="0" borderId="1" xfId="2" applyNumberFormat="1" applyFont="1" applyFill="1" applyBorder="1" applyAlignment="1" applyProtection="1">
      <alignment vertical="center"/>
    </xf>
    <xf numFmtId="0" fontId="7" fillId="0" borderId="38" xfId="0" applyFont="1" applyFill="1" applyBorder="1" applyAlignment="1" applyProtection="1">
      <alignment horizontal="center" vertical="center"/>
      <protection locked="0"/>
    </xf>
    <xf numFmtId="0" fontId="7" fillId="0" borderId="45" xfId="0" applyFont="1" applyFill="1" applyBorder="1" applyAlignment="1" applyProtection="1">
      <alignment horizontal="center" vertical="center" wrapText="1"/>
      <protection locked="0"/>
    </xf>
    <xf numFmtId="0" fontId="7" fillId="0" borderId="46" xfId="0" applyFont="1" applyFill="1" applyBorder="1" applyAlignment="1" applyProtection="1">
      <alignment horizontal="center" vertical="center" wrapText="1"/>
      <protection locked="0"/>
    </xf>
    <xf numFmtId="168" fontId="8" fillId="6" borderId="21" xfId="0" applyNumberFormat="1" applyFont="1" applyFill="1" applyBorder="1" applyAlignment="1" applyProtection="1">
      <alignment vertical="center"/>
    </xf>
    <xf numFmtId="14" fontId="8" fillId="0" borderId="1" xfId="0" applyNumberFormat="1" applyFont="1" applyFill="1" applyBorder="1" applyAlignment="1" applyProtection="1">
      <alignment vertical="center"/>
    </xf>
    <xf numFmtId="0" fontId="8" fillId="0" borderId="28" xfId="0" applyFont="1" applyBorder="1" applyAlignment="1" applyProtection="1">
      <alignment vertical="center"/>
      <protection locked="0"/>
    </xf>
    <xf numFmtId="0" fontId="2" fillId="0" borderId="35" xfId="0" applyFont="1" applyBorder="1" applyAlignment="1" applyProtection="1">
      <alignment vertical="center"/>
      <protection locked="0"/>
    </xf>
    <xf numFmtId="0" fontId="12" fillId="3" borderId="36" xfId="0" applyFont="1" applyFill="1" applyBorder="1" applyAlignment="1" applyProtection="1">
      <alignment horizontal="center" vertical="center"/>
      <protection locked="0"/>
    </xf>
    <xf numFmtId="0" fontId="8" fillId="3" borderId="37" xfId="0" applyFont="1" applyFill="1" applyBorder="1" applyAlignment="1" applyProtection="1">
      <alignment vertical="center"/>
      <protection locked="0"/>
    </xf>
    <xf numFmtId="9" fontId="8" fillId="3" borderId="20" xfId="2" applyFont="1" applyFill="1" applyBorder="1" applyAlignment="1" applyProtection="1">
      <alignment vertical="center"/>
      <protection locked="0"/>
    </xf>
    <xf numFmtId="9" fontId="8" fillId="0" borderId="1" xfId="0" applyNumberFormat="1" applyFont="1" applyBorder="1" applyAlignment="1" applyProtection="1">
      <alignment horizontal="center" vertical="center"/>
      <protection locked="0"/>
    </xf>
    <xf numFmtId="9" fontId="8" fillId="0" borderId="1" xfId="0" applyNumberFormat="1" applyFont="1" applyBorder="1" applyAlignment="1" applyProtection="1">
      <alignment vertical="center"/>
    </xf>
    <xf numFmtId="9" fontId="8" fillId="0" borderId="1" xfId="0" applyNumberFormat="1" applyFont="1" applyFill="1" applyBorder="1" applyAlignment="1" applyProtection="1">
      <alignment horizontal="center" vertical="center"/>
      <protection locked="0"/>
    </xf>
    <xf numFmtId="9" fontId="8" fillId="0" borderId="1" xfId="0" applyNumberFormat="1" applyFont="1" applyFill="1" applyBorder="1" applyAlignment="1" applyProtection="1">
      <alignment vertical="center"/>
    </xf>
    <xf numFmtId="0" fontId="8" fillId="0" borderId="29" xfId="0" applyFont="1" applyBorder="1" applyAlignment="1" applyProtection="1">
      <alignment vertical="center"/>
      <protection locked="0"/>
    </xf>
    <xf numFmtId="0" fontId="8" fillId="3" borderId="35" xfId="0" applyFont="1" applyFill="1" applyBorder="1" applyAlignment="1" applyProtection="1">
      <alignment vertical="center"/>
      <protection locked="0"/>
    </xf>
    <xf numFmtId="0" fontId="7" fillId="0" borderId="1" xfId="0" applyFont="1" applyFill="1" applyBorder="1" applyAlignment="1" applyProtection="1">
      <alignment horizontal="center" vertical="center"/>
      <protection locked="0"/>
    </xf>
    <xf numFmtId="0" fontId="7" fillId="0" borderId="7" xfId="0" applyFont="1" applyFill="1" applyBorder="1" applyAlignment="1" applyProtection="1">
      <alignment horizontal="center" vertical="center"/>
      <protection locked="0"/>
    </xf>
    <xf numFmtId="0" fontId="0" fillId="0" borderId="0" xfId="0" applyFill="1" applyProtection="1">
      <protection locked="0"/>
    </xf>
    <xf numFmtId="9" fontId="8" fillId="3" borderId="1" xfId="0" applyNumberFormat="1" applyFont="1" applyFill="1" applyBorder="1" applyAlignment="1" applyProtection="1">
      <alignment horizontal="center" vertical="center"/>
      <protection locked="0"/>
    </xf>
    <xf numFmtId="9" fontId="2" fillId="0" borderId="0" xfId="2" applyFont="1" applyAlignment="1" applyProtection="1">
      <alignment vertical="center"/>
      <protection locked="0"/>
    </xf>
    <xf numFmtId="172" fontId="8" fillId="0" borderId="1" xfId="0" applyNumberFormat="1" applyFont="1" applyFill="1" applyBorder="1" applyAlignment="1" applyProtection="1">
      <alignment horizontal="center" vertical="center"/>
      <protection locked="0"/>
    </xf>
    <xf numFmtId="172" fontId="8" fillId="0" borderId="1" xfId="0" applyNumberFormat="1" applyFont="1" applyFill="1" applyBorder="1" applyAlignment="1" applyProtection="1">
      <alignment vertical="center"/>
    </xf>
    <xf numFmtId="172" fontId="2" fillId="0" borderId="0" xfId="0" applyNumberFormat="1" applyFont="1" applyFill="1" applyAlignment="1" applyProtection="1">
      <alignment vertical="center"/>
      <protection locked="0"/>
    </xf>
    <xf numFmtId="1" fontId="8" fillId="3" borderId="1" xfId="1" applyNumberFormat="1" applyFont="1" applyFill="1" applyBorder="1" applyAlignment="1" applyProtection="1">
      <alignment horizontal="center" vertical="center"/>
      <protection locked="0"/>
    </xf>
    <xf numFmtId="0" fontId="8" fillId="0" borderId="15" xfId="0" applyFont="1" applyBorder="1" applyAlignment="1" applyProtection="1">
      <alignment horizontal="justify" vertical="center" wrapText="1"/>
      <protection locked="0"/>
    </xf>
    <xf numFmtId="0" fontId="8" fillId="0" borderId="8" xfId="0" applyFont="1" applyBorder="1" applyAlignment="1" applyProtection="1">
      <alignment horizontal="justify" vertical="center" wrapText="1"/>
      <protection locked="0"/>
    </xf>
    <xf numFmtId="0" fontId="8" fillId="0" borderId="9" xfId="0" applyFont="1" applyBorder="1" applyAlignment="1" applyProtection="1">
      <alignment horizontal="justify" vertical="center" wrapText="1"/>
      <protection locked="0"/>
    </xf>
    <xf numFmtId="0" fontId="8" fillId="0" borderId="7" xfId="0" applyFont="1" applyBorder="1" applyAlignment="1" applyProtection="1">
      <alignment horizontal="justify" vertical="center" wrapText="1"/>
      <protection locked="0"/>
    </xf>
    <xf numFmtId="0" fontId="8" fillId="0" borderId="16" xfId="0" applyFont="1" applyBorder="1" applyAlignment="1" applyProtection="1">
      <alignment horizontal="justify" vertical="center" wrapText="1"/>
      <protection locked="0"/>
    </xf>
    <xf numFmtId="171" fontId="8" fillId="6" borderId="17" xfId="2" applyNumberFormat="1" applyFont="1" applyFill="1" applyBorder="1" applyAlignment="1" applyProtection="1">
      <alignment horizontal="center" vertical="center"/>
    </xf>
    <xf numFmtId="9" fontId="8" fillId="6" borderId="17" xfId="0" applyNumberFormat="1" applyFont="1" applyFill="1" applyBorder="1" applyAlignment="1" applyProtection="1">
      <alignment horizontal="center" vertical="center"/>
      <protection locked="0"/>
    </xf>
    <xf numFmtId="0" fontId="7" fillId="0" borderId="7"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8" fillId="0" borderId="15" xfId="0" applyFont="1" applyBorder="1" applyAlignment="1" applyProtection="1">
      <alignment horizontal="center" vertical="center"/>
      <protection locked="0"/>
    </xf>
    <xf numFmtId="0" fontId="8" fillId="0" borderId="8" xfId="0" applyFont="1" applyBorder="1" applyAlignment="1" applyProtection="1">
      <alignment horizontal="center" vertical="center"/>
      <protection locked="0"/>
    </xf>
    <xf numFmtId="0" fontId="8" fillId="0" borderId="9" xfId="0" applyFont="1" applyBorder="1" applyAlignment="1" applyProtection="1">
      <alignment horizontal="center" vertical="center"/>
      <protection locked="0"/>
    </xf>
    <xf numFmtId="14" fontId="8" fillId="0" borderId="7" xfId="0" applyNumberFormat="1" applyFont="1" applyBorder="1" applyAlignment="1" applyProtection="1">
      <alignment horizontal="center" vertical="center"/>
      <protection locked="0"/>
    </xf>
    <xf numFmtId="14" fontId="8" fillId="0" borderId="9" xfId="0" applyNumberFormat="1" applyFont="1" applyBorder="1" applyAlignment="1" applyProtection="1">
      <alignment horizontal="center" vertical="center"/>
      <protection locked="0"/>
    </xf>
    <xf numFmtId="0" fontId="8" fillId="0" borderId="20" xfId="0" applyFont="1" applyBorder="1" applyAlignment="1" applyProtection="1">
      <alignment horizontal="center" vertical="center"/>
      <protection locked="0"/>
    </xf>
    <xf numFmtId="0" fontId="8" fillId="0" borderId="1" xfId="0" applyFont="1" applyBorder="1" applyAlignment="1" applyProtection="1">
      <alignment horizontal="center" vertical="center"/>
      <protection locked="0"/>
    </xf>
    <xf numFmtId="14" fontId="7" fillId="0" borderId="1" xfId="0" applyNumberFormat="1" applyFont="1" applyBorder="1" applyAlignment="1" applyProtection="1">
      <alignment horizontal="center" vertical="center"/>
      <protection locked="0"/>
    </xf>
    <xf numFmtId="14" fontId="8" fillId="0" borderId="1" xfId="0" applyNumberFormat="1" applyFont="1" applyBorder="1" applyAlignment="1" applyProtection="1">
      <alignment horizontal="center" vertical="center"/>
      <protection locked="0"/>
    </xf>
    <xf numFmtId="0" fontId="7" fillId="3" borderId="35" xfId="0" applyFont="1" applyFill="1" applyBorder="1" applyAlignment="1" applyProtection="1">
      <alignment horizontal="left" vertical="center"/>
      <protection locked="0"/>
    </xf>
    <xf numFmtId="0" fontId="7" fillId="3" borderId="36" xfId="0" applyFont="1" applyFill="1" applyBorder="1" applyAlignment="1" applyProtection="1">
      <alignment horizontal="left" vertical="center"/>
      <protection locked="0"/>
    </xf>
    <xf numFmtId="169" fontId="8" fillId="0" borderId="17" xfId="0" applyNumberFormat="1" applyFont="1" applyFill="1" applyBorder="1" applyAlignment="1" applyProtection="1">
      <alignment horizontal="center" vertical="center" wrapText="1"/>
      <protection locked="0"/>
    </xf>
    <xf numFmtId="169" fontId="8" fillId="0" borderId="47" xfId="0" applyNumberFormat="1" applyFont="1" applyFill="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6" fontId="8" fillId="0" borderId="7" xfId="0" applyNumberFormat="1" applyFont="1" applyBorder="1" applyAlignment="1" applyProtection="1">
      <alignment horizontal="center" vertical="center"/>
      <protection locked="0"/>
    </xf>
    <xf numFmtId="166" fontId="8" fillId="0" borderId="8" xfId="0" applyNumberFormat="1" applyFont="1" applyBorder="1" applyAlignment="1" applyProtection="1">
      <alignment horizontal="center" vertical="center"/>
      <protection locked="0"/>
    </xf>
    <xf numFmtId="166" fontId="8" fillId="0" borderId="9" xfId="0" applyNumberFormat="1" applyFont="1" applyBorder="1" applyAlignment="1" applyProtection="1">
      <alignment horizontal="center" vertical="center"/>
      <protection locked="0"/>
    </xf>
    <xf numFmtId="0" fontId="8" fillId="0" borderId="15" xfId="0" applyFont="1" applyBorder="1" applyAlignment="1" applyProtection="1">
      <alignment horizontal="center" vertical="center" wrapText="1"/>
      <protection locked="0"/>
    </xf>
    <xf numFmtId="0" fontId="8" fillId="0" borderId="8" xfId="0" applyFont="1" applyBorder="1" applyAlignment="1" applyProtection="1">
      <alignment horizontal="center" vertical="center" wrapText="1"/>
      <protection locked="0"/>
    </xf>
    <xf numFmtId="0" fontId="8" fillId="0" borderId="9" xfId="0" applyFont="1" applyBorder="1" applyAlignment="1" applyProtection="1">
      <alignment horizontal="center" vertical="center" wrapText="1"/>
      <protection locked="0"/>
    </xf>
    <xf numFmtId="0" fontId="7" fillId="2" borderId="15" xfId="0" applyFont="1" applyFill="1" applyBorder="1" applyAlignment="1" applyProtection="1">
      <alignment horizontal="center" vertical="center"/>
      <protection locked="0"/>
    </xf>
    <xf numFmtId="0" fontId="7" fillId="2" borderId="8" xfId="0" applyFont="1" applyFill="1" applyBorder="1" applyAlignment="1" applyProtection="1">
      <alignment horizontal="center" vertical="center"/>
      <protection locked="0"/>
    </xf>
    <xf numFmtId="0" fontId="7" fillId="2" borderId="9" xfId="0" applyFont="1" applyFill="1" applyBorder="1" applyAlignment="1" applyProtection="1">
      <alignment horizontal="center" vertical="center"/>
      <protection locked="0"/>
    </xf>
    <xf numFmtId="0" fontId="8" fillId="0" borderId="15" xfId="0" applyFont="1" applyFill="1" applyBorder="1" applyAlignment="1" applyProtection="1">
      <alignment horizontal="justify" vertical="center" wrapText="1"/>
      <protection locked="0"/>
    </xf>
    <xf numFmtId="0" fontId="8" fillId="0" borderId="8" xfId="0" applyFont="1" applyFill="1" applyBorder="1" applyAlignment="1" applyProtection="1">
      <alignment horizontal="justify" vertical="center" wrapText="1"/>
      <protection locked="0"/>
    </xf>
    <xf numFmtId="0" fontId="8" fillId="0" borderId="9" xfId="0" applyFont="1" applyFill="1" applyBorder="1" applyAlignment="1" applyProtection="1">
      <alignment horizontal="justify" vertical="center" wrapText="1"/>
      <protection locked="0"/>
    </xf>
    <xf numFmtId="0" fontId="10" fillId="0" borderId="7" xfId="0" applyFont="1" applyFill="1" applyBorder="1" applyAlignment="1" applyProtection="1">
      <alignment horizontal="justify" vertical="center" wrapText="1"/>
      <protection locked="0"/>
    </xf>
    <xf numFmtId="0" fontId="10" fillId="0" borderId="8" xfId="0" applyFont="1" applyFill="1" applyBorder="1" applyAlignment="1" applyProtection="1">
      <alignment horizontal="justify" vertical="center" wrapText="1"/>
      <protection locked="0"/>
    </xf>
    <xf numFmtId="0" fontId="10" fillId="0" borderId="16" xfId="0" applyFont="1" applyFill="1" applyBorder="1" applyAlignment="1" applyProtection="1">
      <alignment horizontal="justify" vertical="center" wrapText="1"/>
      <protection locked="0"/>
    </xf>
    <xf numFmtId="42" fontId="8" fillId="0" borderId="7" xfId="6" applyFont="1" applyBorder="1" applyAlignment="1" applyProtection="1">
      <alignment horizontal="center" vertical="center"/>
      <protection locked="0"/>
    </xf>
    <xf numFmtId="42" fontId="8" fillId="0" borderId="9" xfId="6" applyFont="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8" fillId="0" borderId="7" xfId="0" applyFont="1" applyFill="1" applyBorder="1" applyAlignment="1" applyProtection="1">
      <alignment horizontal="justify" vertical="center" wrapText="1"/>
      <protection locked="0"/>
    </xf>
    <xf numFmtId="0" fontId="8" fillId="0" borderId="16" xfId="0" applyFont="1" applyFill="1" applyBorder="1" applyAlignment="1" applyProtection="1">
      <alignment horizontal="justify" vertical="center" wrapText="1"/>
      <protection locked="0"/>
    </xf>
    <xf numFmtId="0" fontId="8" fillId="0" borderId="15" xfId="0" applyFont="1" applyBorder="1" applyAlignment="1" applyProtection="1">
      <alignment horizontal="right" vertical="center" wrapText="1"/>
      <protection locked="0"/>
    </xf>
    <xf numFmtId="0" fontId="8" fillId="0" borderId="8" xfId="0" applyFont="1" applyBorder="1" applyAlignment="1" applyProtection="1">
      <alignment horizontal="right" vertical="center" wrapText="1"/>
      <protection locked="0"/>
    </xf>
    <xf numFmtId="0" fontId="8" fillId="0" borderId="9" xfId="0" applyFont="1" applyBorder="1" applyAlignment="1" applyProtection="1">
      <alignment horizontal="right" vertical="center" wrapText="1"/>
      <protection locked="0"/>
    </xf>
    <xf numFmtId="0" fontId="10" fillId="0" borderId="7" xfId="0" applyFont="1" applyBorder="1" applyAlignment="1" applyProtection="1">
      <alignment horizontal="justify" vertical="center" wrapText="1"/>
      <protection locked="0"/>
    </xf>
    <xf numFmtId="0" fontId="10" fillId="0" borderId="8" xfId="0" applyFont="1" applyBorder="1" applyAlignment="1" applyProtection="1">
      <alignment horizontal="justify" vertical="center" wrapText="1"/>
      <protection locked="0"/>
    </xf>
    <xf numFmtId="0" fontId="10" fillId="0" borderId="16" xfId="0" applyFont="1" applyBorder="1" applyAlignment="1" applyProtection="1">
      <alignment horizontal="justify" vertical="center" wrapText="1"/>
      <protection locked="0"/>
    </xf>
    <xf numFmtId="0" fontId="7" fillId="3" borderId="1"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3" borderId="9" xfId="0" applyFont="1" applyFill="1" applyBorder="1" applyAlignment="1" applyProtection="1">
      <alignment horizontal="center" vertical="center"/>
      <protection locked="0"/>
    </xf>
    <xf numFmtId="0" fontId="7" fillId="0" borderId="15" xfId="0" applyFont="1" applyFill="1" applyBorder="1" applyAlignment="1" applyProtection="1">
      <alignment horizontal="center" vertical="center"/>
      <protection locked="0"/>
    </xf>
    <xf numFmtId="0" fontId="7" fillId="0" borderId="8" xfId="0" applyFont="1" applyFill="1" applyBorder="1" applyAlignment="1" applyProtection="1">
      <alignment horizontal="center" vertical="center"/>
      <protection locked="0"/>
    </xf>
    <xf numFmtId="0" fontId="7" fillId="0" borderId="9" xfId="0" applyFont="1" applyFill="1" applyBorder="1" applyAlignment="1" applyProtection="1">
      <alignment horizontal="center" vertical="center"/>
      <protection locked="0"/>
    </xf>
    <xf numFmtId="172" fontId="8" fillId="0" borderId="7" xfId="2" applyNumberFormat="1" applyFont="1" applyBorder="1" applyAlignment="1" applyProtection="1">
      <alignment horizontal="center" vertical="center" wrapText="1"/>
      <protection locked="0"/>
    </xf>
    <xf numFmtId="172" fontId="8" fillId="0" borderId="8" xfId="2" applyNumberFormat="1" applyFont="1" applyBorder="1" applyAlignment="1" applyProtection="1">
      <alignment horizontal="center" vertical="center" wrapText="1"/>
      <protection locked="0"/>
    </xf>
    <xf numFmtId="172" fontId="8" fillId="0" borderId="16" xfId="2" applyNumberFormat="1" applyFont="1" applyBorder="1" applyAlignment="1" applyProtection="1">
      <alignment horizontal="center" vertical="center" wrapText="1"/>
      <protection locked="0"/>
    </xf>
    <xf numFmtId="0" fontId="7" fillId="2" borderId="7" xfId="0" applyFont="1" applyFill="1" applyBorder="1" applyAlignment="1" applyProtection="1">
      <alignment horizontal="center" vertical="center"/>
      <protection locked="0"/>
    </xf>
    <xf numFmtId="0" fontId="7" fillId="2" borderId="16" xfId="0" applyFont="1" applyFill="1" applyBorder="1" applyAlignment="1" applyProtection="1">
      <alignment horizontal="center" vertical="center"/>
      <protection locked="0"/>
    </xf>
    <xf numFmtId="0" fontId="7" fillId="0" borderId="7" xfId="0" applyFont="1" applyFill="1" applyBorder="1" applyAlignment="1" applyProtection="1">
      <alignment horizontal="center" vertical="center"/>
      <protection locked="0"/>
    </xf>
    <xf numFmtId="0" fontId="7" fillId="0" borderId="16" xfId="0" applyFont="1" applyFill="1" applyBorder="1" applyAlignment="1" applyProtection="1">
      <alignment horizontal="center" vertical="center"/>
      <protection locked="0"/>
    </xf>
    <xf numFmtId="0" fontId="7" fillId="0" borderId="30" xfId="0" applyFont="1" applyBorder="1" applyAlignment="1" applyProtection="1">
      <alignment horizontal="left" vertical="center" wrapText="1"/>
      <protection locked="0"/>
    </xf>
    <xf numFmtId="0" fontId="7" fillId="0" borderId="3" xfId="0" applyFont="1" applyBorder="1" applyAlignment="1" applyProtection="1">
      <alignment horizontal="left" vertical="center" wrapText="1"/>
      <protection locked="0"/>
    </xf>
    <xf numFmtId="0" fontId="7" fillId="0" borderId="31" xfId="0" applyFont="1" applyBorder="1" applyAlignment="1" applyProtection="1">
      <alignment horizontal="left" vertical="center" wrapText="1"/>
      <protection locked="0"/>
    </xf>
    <xf numFmtId="0" fontId="3" fillId="0" borderId="35" xfId="0" applyFont="1" applyFill="1" applyBorder="1" applyAlignment="1" applyProtection="1">
      <alignment horizontal="left" vertical="center" wrapText="1"/>
      <protection locked="0"/>
    </xf>
    <xf numFmtId="0" fontId="3" fillId="0" borderId="36" xfId="0" applyFont="1" applyFill="1" applyBorder="1" applyAlignment="1" applyProtection="1">
      <alignment horizontal="left" vertical="center" wrapText="1"/>
      <protection locked="0"/>
    </xf>
    <xf numFmtId="0" fontId="3" fillId="0" borderId="37" xfId="0" applyFont="1" applyFill="1" applyBorder="1" applyAlignment="1" applyProtection="1">
      <alignment horizontal="left" vertical="center" wrapText="1"/>
      <protection locked="0"/>
    </xf>
    <xf numFmtId="0" fontId="7" fillId="2" borderId="20" xfId="0" applyFont="1" applyFill="1" applyBorder="1" applyAlignment="1" applyProtection="1">
      <alignment horizontal="center" vertical="center"/>
      <protection locked="0"/>
    </xf>
    <xf numFmtId="0" fontId="7" fillId="2" borderId="1" xfId="0" applyFont="1" applyFill="1" applyBorder="1" applyAlignment="1" applyProtection="1">
      <alignment horizontal="center" vertical="center"/>
      <protection locked="0"/>
    </xf>
    <xf numFmtId="0" fontId="7" fillId="2" borderId="21" xfId="0" applyFont="1" applyFill="1" applyBorder="1" applyAlignment="1" applyProtection="1">
      <alignment horizontal="center" vertical="center"/>
      <protection locked="0"/>
    </xf>
    <xf numFmtId="0" fontId="7" fillId="3" borderId="21" xfId="0" applyFont="1" applyFill="1" applyBorder="1" applyAlignment="1" applyProtection="1">
      <alignment horizontal="center" vertical="center"/>
      <protection locked="0"/>
    </xf>
    <xf numFmtId="0" fontId="7" fillId="0" borderId="15"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9" xfId="0" applyFont="1" applyBorder="1" applyAlignment="1" applyProtection="1">
      <alignment horizontal="center" vertical="center"/>
      <protection locked="0"/>
    </xf>
    <xf numFmtId="166" fontId="7" fillId="0" borderId="1" xfId="0" applyNumberFormat="1" applyFont="1" applyFill="1" applyBorder="1" applyAlignment="1" applyProtection="1">
      <alignment horizontal="center" vertical="center"/>
      <protection locked="0"/>
    </xf>
    <xf numFmtId="166" fontId="7" fillId="0" borderId="7" xfId="0" applyNumberFormat="1" applyFont="1" applyBorder="1" applyAlignment="1" applyProtection="1">
      <alignment horizontal="center" vertical="center" wrapText="1"/>
      <protection locked="0"/>
    </xf>
    <xf numFmtId="166" fontId="7" fillId="0" borderId="8" xfId="0" applyNumberFormat="1" applyFont="1" applyBorder="1" applyAlignment="1" applyProtection="1">
      <alignment horizontal="center" vertical="center" wrapText="1"/>
      <protection locked="0"/>
    </xf>
    <xf numFmtId="166" fontId="7" fillId="0" borderId="9" xfId="0" applyNumberFormat="1" applyFont="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16" xfId="0" applyFont="1" applyFill="1" applyBorder="1" applyAlignment="1" applyProtection="1">
      <alignment horizontal="center" vertical="center"/>
      <protection locked="0"/>
    </xf>
    <xf numFmtId="0" fontId="2" fillId="0" borderId="7" xfId="0" applyFont="1" applyFill="1" applyBorder="1" applyAlignment="1" applyProtection="1">
      <alignment horizontal="center" vertical="center"/>
      <protection locked="0"/>
    </xf>
    <xf numFmtId="0" fontId="2" fillId="0" borderId="8" xfId="0" applyFont="1" applyFill="1" applyBorder="1" applyAlignment="1" applyProtection="1">
      <alignment horizontal="center" vertical="center"/>
      <protection locked="0"/>
    </xf>
    <xf numFmtId="0" fontId="2" fillId="0" borderId="9" xfId="0" applyFont="1" applyFill="1" applyBorder="1" applyAlignment="1" applyProtection="1">
      <alignment horizontal="center" vertical="center"/>
      <protection locked="0"/>
    </xf>
    <xf numFmtId="167" fontId="8" fillId="6" borderId="7" xfId="0" applyNumberFormat="1" applyFont="1" applyFill="1" applyBorder="1" applyAlignment="1" applyProtection="1">
      <alignment horizontal="center" vertical="center"/>
    </xf>
    <xf numFmtId="167" fontId="8" fillId="6" borderId="8" xfId="0" applyNumberFormat="1" applyFont="1" applyFill="1" applyBorder="1" applyAlignment="1" applyProtection="1">
      <alignment horizontal="center" vertical="center"/>
    </xf>
    <xf numFmtId="167" fontId="8" fillId="6" borderId="9" xfId="0" applyNumberFormat="1" applyFont="1" applyFill="1" applyBorder="1" applyAlignment="1" applyProtection="1">
      <alignment horizontal="center" vertical="center"/>
    </xf>
    <xf numFmtId="0" fontId="7" fillId="0" borderId="7" xfId="0" applyFont="1" applyFill="1" applyBorder="1" applyAlignment="1" applyProtection="1">
      <alignment horizontal="center" vertical="center" wrapText="1"/>
      <protection locked="0"/>
    </xf>
    <xf numFmtId="0" fontId="8" fillId="3" borderId="7" xfId="0" applyFont="1" applyFill="1" applyBorder="1" applyAlignment="1" applyProtection="1">
      <alignment horizontal="center" vertical="center" wrapText="1"/>
      <protection locked="0"/>
    </xf>
    <xf numFmtId="0" fontId="8" fillId="3" borderId="8" xfId="0" applyFont="1" applyFill="1" applyBorder="1" applyAlignment="1" applyProtection="1">
      <alignment horizontal="center" vertical="center" wrapText="1"/>
      <protection locked="0"/>
    </xf>
    <xf numFmtId="0" fontId="8" fillId="3" borderId="9"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7" fillId="3" borderId="9" xfId="0" applyFont="1" applyFill="1" applyBorder="1" applyAlignment="1" applyProtection="1">
      <alignment horizontal="center" vertical="center" wrapText="1"/>
      <protection locked="0"/>
    </xf>
    <xf numFmtId="167" fontId="8" fillId="3" borderId="7" xfId="0" applyNumberFormat="1" applyFont="1" applyFill="1" applyBorder="1" applyAlignment="1" applyProtection="1">
      <alignment horizontal="center" vertical="center"/>
      <protection locked="0"/>
    </xf>
    <xf numFmtId="167" fontId="8" fillId="3" borderId="8" xfId="0" applyNumberFormat="1" applyFont="1" applyFill="1" applyBorder="1" applyAlignment="1" applyProtection="1">
      <alignment horizontal="center" vertical="center"/>
      <protection locked="0"/>
    </xf>
    <xf numFmtId="167" fontId="8" fillId="3" borderId="9" xfId="0" applyNumberFormat="1" applyFont="1" applyFill="1" applyBorder="1" applyAlignment="1" applyProtection="1">
      <alignment horizontal="center" vertical="center"/>
      <protection locked="0"/>
    </xf>
    <xf numFmtId="0" fontId="7" fillId="0" borderId="34" xfId="0" applyFont="1" applyFill="1" applyBorder="1" applyAlignment="1" applyProtection="1">
      <alignment horizontal="center" vertical="center"/>
      <protection locked="0"/>
    </xf>
    <xf numFmtId="0" fontId="7" fillId="0" borderId="14" xfId="0" applyFont="1" applyFill="1" applyBorder="1" applyAlignment="1" applyProtection="1">
      <alignment horizontal="center" vertical="center"/>
      <protection locked="0"/>
    </xf>
    <xf numFmtId="0" fontId="11" fillId="2" borderId="15" xfId="0" applyFont="1" applyFill="1" applyBorder="1" applyAlignment="1" applyProtection="1">
      <alignment horizontal="center" vertical="center"/>
      <protection locked="0"/>
    </xf>
    <xf numFmtId="0" fontId="11" fillId="2" borderId="8" xfId="0" applyFont="1" applyFill="1" applyBorder="1" applyAlignment="1" applyProtection="1">
      <alignment horizontal="center" vertical="center"/>
      <protection locked="0"/>
    </xf>
    <xf numFmtId="0" fontId="11" fillId="2" borderId="9" xfId="0" applyFont="1" applyFill="1" applyBorder="1" applyAlignment="1" applyProtection="1">
      <alignment horizontal="center" vertical="center"/>
      <protection locked="0"/>
    </xf>
    <xf numFmtId="0" fontId="7" fillId="3" borderId="15" xfId="0" applyFont="1" applyFill="1" applyBorder="1" applyAlignment="1" applyProtection="1">
      <alignment horizontal="center" vertical="center"/>
      <protection locked="0"/>
    </xf>
    <xf numFmtId="0" fontId="8" fillId="0" borderId="30" xfId="0"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protection locked="0"/>
    </xf>
    <xf numFmtId="0" fontId="8" fillId="0" borderId="31" xfId="0" applyFont="1" applyFill="1" applyBorder="1" applyAlignment="1" applyProtection="1">
      <alignment horizontal="center" vertical="center"/>
      <protection locked="0"/>
    </xf>
    <xf numFmtId="0" fontId="8" fillId="0" borderId="28" xfId="0" applyFont="1" applyFill="1" applyBorder="1" applyAlignment="1" applyProtection="1">
      <alignment horizontal="center" vertical="center"/>
      <protection locked="0"/>
    </xf>
    <xf numFmtId="0" fontId="8" fillId="0" borderId="0" xfId="0" applyFont="1" applyFill="1" applyBorder="1" applyAlignment="1" applyProtection="1">
      <alignment horizontal="center" vertical="center"/>
      <protection locked="0"/>
    </xf>
    <xf numFmtId="0" fontId="8" fillId="0" borderId="29" xfId="0" applyFont="1" applyFill="1" applyBorder="1" applyAlignment="1" applyProtection="1">
      <alignment horizontal="center" vertical="center"/>
      <protection locked="0"/>
    </xf>
    <xf numFmtId="0" fontId="8" fillId="0" borderId="32" xfId="0" applyFont="1" applyFill="1" applyBorder="1" applyAlignment="1" applyProtection="1">
      <alignment horizontal="center" vertical="center"/>
      <protection locked="0"/>
    </xf>
    <xf numFmtId="0" fontId="8" fillId="0" borderId="6" xfId="0" applyFont="1" applyFill="1" applyBorder="1" applyAlignment="1" applyProtection="1">
      <alignment horizontal="center" vertical="center"/>
      <protection locked="0"/>
    </xf>
    <xf numFmtId="0" fontId="8" fillId="0" borderId="33" xfId="0" applyFont="1" applyFill="1" applyBorder="1" applyAlignment="1" applyProtection="1">
      <alignment horizontal="center" vertical="center"/>
      <protection locked="0"/>
    </xf>
    <xf numFmtId="0" fontId="8" fillId="0" borderId="20" xfId="0" applyFont="1" applyBorder="1" applyAlignment="1" applyProtection="1">
      <alignment horizontal="left" vertical="center"/>
      <protection locked="0"/>
    </xf>
    <xf numFmtId="0" fontId="8" fillId="0" borderId="1" xfId="0" applyFont="1" applyBorder="1" applyAlignment="1" applyProtection="1">
      <alignment horizontal="left" vertical="center"/>
      <protection locked="0"/>
    </xf>
    <xf numFmtId="0" fontId="7" fillId="2" borderId="15" xfId="0" applyFont="1" applyFill="1" applyBorder="1" applyAlignment="1" applyProtection="1">
      <alignment horizontal="center" vertical="center" wrapText="1"/>
      <protection locked="0"/>
    </xf>
    <xf numFmtId="0" fontId="7" fillId="2" borderId="8" xfId="0" applyFont="1" applyFill="1" applyBorder="1" applyAlignment="1" applyProtection="1">
      <alignment horizontal="center" vertical="center" wrapText="1"/>
      <protection locked="0"/>
    </xf>
    <xf numFmtId="0" fontId="11" fillId="2" borderId="7" xfId="0" applyFont="1" applyFill="1" applyBorder="1" applyAlignment="1" applyProtection="1">
      <alignment horizontal="center" vertical="center"/>
      <protection locked="0"/>
    </xf>
    <xf numFmtId="0" fontId="11" fillId="2" borderId="16" xfId="0" applyFont="1" applyFill="1" applyBorder="1" applyAlignment="1" applyProtection="1">
      <alignment horizontal="center" vertical="center"/>
      <protection locked="0"/>
    </xf>
    <xf numFmtId="0" fontId="28" fillId="2" borderId="15" xfId="0" applyFont="1" applyFill="1" applyBorder="1" applyAlignment="1" applyProtection="1">
      <alignment horizontal="center" vertical="center"/>
      <protection locked="0"/>
    </xf>
    <xf numFmtId="0" fontId="28" fillId="2" borderId="8" xfId="0" applyFont="1" applyFill="1" applyBorder="1" applyAlignment="1" applyProtection="1">
      <alignment horizontal="center" vertical="center"/>
      <protection locked="0"/>
    </xf>
    <xf numFmtId="0" fontId="28" fillId="2" borderId="9" xfId="0" applyFont="1" applyFill="1" applyBorder="1" applyAlignment="1" applyProtection="1">
      <alignment horizontal="center" vertical="center"/>
      <protection locked="0"/>
    </xf>
    <xf numFmtId="172" fontId="29" fillId="2" borderId="7" xfId="0" applyNumberFormat="1" applyFont="1" applyFill="1" applyBorder="1" applyAlignment="1" applyProtection="1">
      <alignment horizontal="center" vertical="center" wrapText="1"/>
    </xf>
    <xf numFmtId="172" fontId="29" fillId="2" borderId="8" xfId="0" applyNumberFormat="1" applyFont="1" applyFill="1" applyBorder="1" applyAlignment="1" applyProtection="1">
      <alignment horizontal="center" vertical="center" wrapText="1"/>
    </xf>
    <xf numFmtId="172" fontId="29" fillId="2" borderId="16" xfId="0" applyNumberFormat="1" applyFont="1" applyFill="1" applyBorder="1" applyAlignment="1" applyProtection="1">
      <alignment horizontal="center" vertical="center" wrapText="1"/>
    </xf>
    <xf numFmtId="0" fontId="8" fillId="0" borderId="1" xfId="0" applyFont="1" applyBorder="1" applyAlignment="1" applyProtection="1">
      <alignment horizontal="center" vertical="center" wrapText="1"/>
      <protection locked="0"/>
    </xf>
    <xf numFmtId="0" fontId="14" fillId="2" borderId="7" xfId="0" applyFont="1" applyFill="1" applyBorder="1" applyAlignment="1" applyProtection="1">
      <alignment horizontal="center" vertical="center" wrapText="1"/>
      <protection locked="0"/>
    </xf>
    <xf numFmtId="0" fontId="14" fillId="2" borderId="9" xfId="0" applyFont="1" applyFill="1" applyBorder="1" applyAlignment="1" applyProtection="1">
      <alignment horizontal="center" vertical="center" wrapText="1"/>
      <protection locked="0"/>
    </xf>
    <xf numFmtId="0" fontId="8" fillId="0" borderId="16" xfId="0" applyFont="1" applyBorder="1" applyAlignment="1" applyProtection="1">
      <alignment horizontal="center" vertical="center"/>
      <protection locked="0"/>
    </xf>
    <xf numFmtId="0" fontId="10" fillId="0" borderId="7" xfId="0" applyFont="1" applyBorder="1" applyAlignment="1" applyProtection="1">
      <alignment horizontal="center" vertical="center"/>
      <protection locked="0"/>
    </xf>
    <xf numFmtId="0" fontId="10" fillId="0" borderId="8" xfId="0" applyFont="1" applyBorder="1" applyAlignment="1" applyProtection="1">
      <alignment horizontal="center" vertical="center"/>
      <protection locked="0"/>
    </xf>
    <xf numFmtId="0" fontId="10" fillId="0" borderId="16" xfId="0" applyFont="1" applyBorder="1" applyAlignment="1" applyProtection="1">
      <alignment horizontal="center" vertical="center"/>
      <protection locked="0"/>
    </xf>
    <xf numFmtId="14" fontId="13" fillId="3" borderId="7" xfId="0" applyNumberFormat="1" applyFont="1" applyFill="1" applyBorder="1" applyAlignment="1" applyProtection="1">
      <alignment horizontal="center" vertical="center" wrapText="1"/>
      <protection locked="0"/>
    </xf>
    <xf numFmtId="14" fontId="13" fillId="3" borderId="8" xfId="0" applyNumberFormat="1" applyFont="1" applyFill="1" applyBorder="1" applyAlignment="1" applyProtection="1">
      <alignment horizontal="center" vertical="center" wrapText="1"/>
      <protection locked="0"/>
    </xf>
    <xf numFmtId="14" fontId="13" fillId="3" borderId="9" xfId="0" applyNumberFormat="1" applyFont="1" applyFill="1" applyBorder="1" applyAlignment="1" applyProtection="1">
      <alignment horizontal="center" vertical="center" wrapText="1"/>
      <protection locked="0"/>
    </xf>
    <xf numFmtId="0" fontId="8" fillId="3" borderId="0" xfId="0" applyFont="1" applyFill="1" applyBorder="1" applyAlignment="1" applyProtection="1">
      <alignment vertical="center" wrapText="1"/>
      <protection locked="0"/>
    </xf>
    <xf numFmtId="0" fontId="10" fillId="3" borderId="0" xfId="0" applyFont="1" applyFill="1" applyBorder="1" applyAlignment="1" applyProtection="1">
      <alignment vertical="center" wrapText="1"/>
      <protection locked="0"/>
    </xf>
    <xf numFmtId="0" fontId="10" fillId="3" borderId="29" xfId="0" applyFont="1" applyFill="1" applyBorder="1" applyAlignment="1" applyProtection="1">
      <alignment vertical="center" wrapText="1"/>
      <protection locked="0"/>
    </xf>
    <xf numFmtId="0" fontId="7" fillId="3" borderId="28" xfId="0" applyFont="1" applyFill="1" applyBorder="1" applyAlignment="1" applyProtection="1">
      <alignment horizontal="left" vertical="center" wrapText="1"/>
      <protection locked="0"/>
    </xf>
    <xf numFmtId="0" fontId="7" fillId="3" borderId="0" xfId="0" applyFont="1" applyFill="1" applyBorder="1" applyAlignment="1" applyProtection="1">
      <alignment horizontal="left" vertical="center" wrapText="1"/>
      <protection locked="0"/>
    </xf>
    <xf numFmtId="168" fontId="7" fillId="3" borderId="1" xfId="0" applyNumberFormat="1" applyFont="1" applyFill="1" applyBorder="1" applyAlignment="1" applyProtection="1">
      <alignment horizontal="center" vertical="center"/>
      <protection locked="0"/>
    </xf>
    <xf numFmtId="168" fontId="7" fillId="3" borderId="7" xfId="0" applyNumberFormat="1" applyFont="1" applyFill="1" applyBorder="1" applyAlignment="1" applyProtection="1">
      <alignment horizontal="center" vertical="center"/>
      <protection locked="0"/>
    </xf>
    <xf numFmtId="168" fontId="7" fillId="3" borderId="8" xfId="0" applyNumberFormat="1" applyFont="1" applyFill="1" applyBorder="1" applyAlignment="1" applyProtection="1">
      <alignment horizontal="center" vertical="center"/>
      <protection locked="0"/>
    </xf>
    <xf numFmtId="168" fontId="7" fillId="3" borderId="9"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right" vertical="center" wrapText="1"/>
      <protection locked="0"/>
    </xf>
    <xf numFmtId="0" fontId="7" fillId="3" borderId="0" xfId="0" applyFont="1" applyFill="1" applyBorder="1" applyAlignment="1" applyProtection="1">
      <alignment horizontal="right" vertical="center" wrapText="1"/>
      <protection locked="0"/>
    </xf>
    <xf numFmtId="0" fontId="7" fillId="3" borderId="13" xfId="0" applyFont="1" applyFill="1" applyBorder="1" applyAlignment="1" applyProtection="1">
      <alignment horizontal="right" vertical="center" wrapText="1"/>
      <protection locked="0"/>
    </xf>
    <xf numFmtId="168" fontId="7" fillId="3" borderId="21" xfId="0" applyNumberFormat="1" applyFont="1" applyFill="1" applyBorder="1" applyAlignment="1" applyProtection="1">
      <alignment horizontal="center" vertical="center"/>
      <protection locked="0"/>
    </xf>
    <xf numFmtId="168" fontId="7" fillId="3" borderId="14" xfId="0" applyNumberFormat="1" applyFont="1" applyFill="1" applyBorder="1" applyAlignment="1" applyProtection="1">
      <alignment horizontal="center" vertical="center"/>
      <protection locked="0"/>
    </xf>
    <xf numFmtId="168" fontId="7" fillId="3" borderId="42" xfId="0" applyNumberFormat="1" applyFont="1" applyFill="1" applyBorder="1" applyAlignment="1" applyProtection="1">
      <alignment horizontal="center" vertical="center"/>
      <protection locked="0"/>
    </xf>
    <xf numFmtId="0" fontId="7" fillId="0" borderId="1" xfId="0" applyFont="1" applyBorder="1" applyAlignment="1" applyProtection="1">
      <alignment horizontal="center" vertical="center" wrapText="1"/>
      <protection locked="0"/>
    </xf>
    <xf numFmtId="0" fontId="7" fillId="0" borderId="21" xfId="0" applyFont="1" applyBorder="1" applyAlignment="1" applyProtection="1">
      <alignment horizontal="center" vertical="center" wrapText="1"/>
      <protection locked="0"/>
    </xf>
    <xf numFmtId="171" fontId="7" fillId="0" borderId="1" xfId="0" applyNumberFormat="1" applyFont="1" applyBorder="1" applyAlignment="1" applyProtection="1">
      <alignment horizontal="center" vertical="center"/>
      <protection locked="0"/>
    </xf>
    <xf numFmtId="171" fontId="7" fillId="0" borderId="21" xfId="0" applyNumberFormat="1" applyFont="1" applyBorder="1" applyAlignment="1" applyProtection="1">
      <alignment horizontal="center" vertical="center"/>
      <protection locked="0"/>
    </xf>
    <xf numFmtId="0" fontId="7" fillId="0" borderId="40" xfId="0" applyFont="1" applyFill="1" applyBorder="1" applyAlignment="1" applyProtection="1">
      <alignment horizontal="center" vertical="center"/>
      <protection locked="0"/>
    </xf>
    <xf numFmtId="0" fontId="7" fillId="0" borderId="52" xfId="0" applyFont="1" applyFill="1" applyBorder="1" applyAlignment="1" applyProtection="1">
      <alignment horizontal="center" vertical="center"/>
      <protection locked="0"/>
    </xf>
    <xf numFmtId="168" fontId="8" fillId="6" borderId="17" xfId="0" applyNumberFormat="1" applyFont="1" applyFill="1" applyBorder="1" applyAlignment="1" applyProtection="1">
      <alignment horizontal="center" vertical="center"/>
      <protection locked="0"/>
    </xf>
    <xf numFmtId="0" fontId="8" fillId="6" borderId="17" xfId="0" applyFont="1" applyFill="1" applyBorder="1" applyAlignment="1" applyProtection="1">
      <alignment horizontal="center" vertical="center"/>
      <protection locked="0"/>
    </xf>
    <xf numFmtId="0" fontId="7" fillId="3" borderId="22" xfId="0" applyFont="1" applyFill="1" applyBorder="1" applyAlignment="1" applyProtection="1">
      <alignment horizontal="center" vertical="center"/>
      <protection locked="0"/>
    </xf>
    <xf numFmtId="0" fontId="7" fillId="3" borderId="17" xfId="0" applyFont="1" applyFill="1" applyBorder="1" applyAlignment="1" applyProtection="1">
      <alignment horizontal="center" vertical="center"/>
      <protection locked="0"/>
    </xf>
    <xf numFmtId="14" fontId="8" fillId="0" borderId="15" xfId="0" applyNumberFormat="1" applyFont="1" applyFill="1" applyBorder="1" applyAlignment="1" applyProtection="1">
      <alignment horizontal="center" vertical="center"/>
      <protection locked="0"/>
    </xf>
    <xf numFmtId="14" fontId="8" fillId="0" borderId="8" xfId="0" applyNumberFormat="1" applyFont="1" applyFill="1" applyBorder="1" applyAlignment="1" applyProtection="1">
      <alignment horizontal="center" vertical="center"/>
      <protection locked="0"/>
    </xf>
    <xf numFmtId="14" fontId="8" fillId="0" borderId="9" xfId="0" applyNumberFormat="1" applyFont="1" applyFill="1" applyBorder="1" applyAlignment="1" applyProtection="1">
      <alignment horizontal="center" vertical="center"/>
      <protection locked="0"/>
    </xf>
    <xf numFmtId="14" fontId="8" fillId="3" borderId="15" xfId="0" applyNumberFormat="1" applyFont="1" applyFill="1" applyBorder="1" applyAlignment="1" applyProtection="1">
      <alignment horizontal="center" vertical="center"/>
      <protection locked="0"/>
    </xf>
    <xf numFmtId="14" fontId="8" fillId="3" borderId="9" xfId="0" applyNumberFormat="1" applyFont="1" applyFill="1" applyBorder="1" applyAlignment="1" applyProtection="1">
      <alignment horizontal="center" vertical="center"/>
      <protection locked="0"/>
    </xf>
    <xf numFmtId="168" fontId="7" fillId="6" borderId="18" xfId="0" applyNumberFormat="1" applyFont="1" applyFill="1" applyBorder="1" applyAlignment="1" applyProtection="1">
      <alignment horizontal="center" vertical="center"/>
    </xf>
    <xf numFmtId="168" fontId="7" fillId="6" borderId="49" xfId="0" applyNumberFormat="1" applyFont="1" applyFill="1" applyBorder="1" applyAlignment="1" applyProtection="1">
      <alignment horizontal="center" vertical="center"/>
    </xf>
    <xf numFmtId="168" fontId="7" fillId="6" borderId="50" xfId="0" applyNumberFormat="1" applyFont="1" applyFill="1" applyBorder="1" applyAlignment="1" applyProtection="1">
      <alignment horizontal="center" vertical="center"/>
    </xf>
    <xf numFmtId="9" fontId="2" fillId="6" borderId="17" xfId="0" applyNumberFormat="1" applyFont="1" applyFill="1" applyBorder="1" applyAlignment="1" applyProtection="1">
      <alignment horizontal="center" vertical="center"/>
      <protection locked="0"/>
    </xf>
    <xf numFmtId="168" fontId="7" fillId="0" borderId="36" xfId="0" applyNumberFormat="1" applyFont="1" applyFill="1" applyBorder="1" applyAlignment="1" applyProtection="1">
      <alignment horizontal="right" vertical="center"/>
    </xf>
    <xf numFmtId="168" fontId="7" fillId="0" borderId="53" xfId="0" applyNumberFormat="1" applyFont="1" applyFill="1" applyBorder="1" applyAlignment="1" applyProtection="1">
      <alignment horizontal="right" vertical="center"/>
    </xf>
    <xf numFmtId="0" fontId="7" fillId="3" borderId="36" xfId="0" applyFont="1" applyFill="1" applyBorder="1" applyAlignment="1" applyProtection="1">
      <alignment horizontal="center" vertical="center"/>
      <protection locked="0"/>
    </xf>
    <xf numFmtId="9" fontId="7" fillId="6" borderId="18" xfId="0" applyNumberFormat="1" applyFont="1" applyFill="1" applyBorder="1" applyAlignment="1" applyProtection="1">
      <alignment horizontal="center" vertical="center"/>
    </xf>
    <xf numFmtId="9" fontId="7" fillId="6" borderId="50" xfId="0" applyNumberFormat="1" applyFont="1" applyFill="1" applyBorder="1" applyAlignment="1" applyProtection="1">
      <alignment horizontal="center" vertical="center"/>
    </xf>
    <xf numFmtId="14" fontId="8" fillId="0" borderId="20" xfId="0" applyNumberFormat="1" applyFont="1" applyFill="1" applyBorder="1" applyAlignment="1" applyProtection="1">
      <alignment horizontal="center" vertical="center"/>
      <protection locked="0"/>
    </xf>
    <xf numFmtId="14" fontId="8" fillId="0" borderId="1" xfId="0" applyNumberFormat="1" applyFont="1" applyFill="1" applyBorder="1" applyAlignment="1" applyProtection="1">
      <alignment horizontal="center" vertical="center"/>
      <protection locked="0"/>
    </xf>
    <xf numFmtId="0" fontId="8" fillId="0" borderId="21" xfId="0" applyFont="1" applyBorder="1" applyAlignment="1" applyProtection="1">
      <alignment horizontal="center" vertical="center"/>
      <protection locked="0"/>
    </xf>
    <xf numFmtId="167" fontId="8" fillId="0" borderId="1" xfId="0" applyNumberFormat="1" applyFont="1" applyBorder="1" applyAlignment="1" applyProtection="1">
      <alignment horizontal="center" vertical="center"/>
      <protection locked="0"/>
    </xf>
    <xf numFmtId="166" fontId="8" fillId="0" borderId="1" xfId="0" applyNumberFormat="1"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21" xfId="0" applyFont="1" applyBorder="1" applyAlignment="1" applyProtection="1">
      <alignment horizontal="center" vertical="center"/>
      <protection locked="0"/>
    </xf>
    <xf numFmtId="0" fontId="7" fillId="0" borderId="20" xfId="0" applyFont="1" applyBorder="1" applyAlignment="1" applyProtection="1">
      <alignment horizontal="center" vertical="center" wrapText="1"/>
      <protection locked="0"/>
    </xf>
    <xf numFmtId="0" fontId="8" fillId="0" borderId="23" xfId="0" applyFont="1" applyBorder="1" applyAlignment="1" applyProtection="1">
      <alignment horizontal="center" vertical="center"/>
      <protection locked="0"/>
    </xf>
    <xf numFmtId="0" fontId="8" fillId="0" borderId="24" xfId="0" applyFont="1" applyBorder="1" applyAlignment="1" applyProtection="1">
      <alignment horizontal="center" vertical="center"/>
      <protection locked="0"/>
    </xf>
    <xf numFmtId="0" fontId="8" fillId="0" borderId="25" xfId="0" applyFont="1" applyBorder="1" applyAlignment="1" applyProtection="1">
      <alignment horizontal="center" vertical="center"/>
      <protection locked="0"/>
    </xf>
    <xf numFmtId="0" fontId="8" fillId="0" borderId="28" xfId="0" applyFont="1" applyBorder="1" applyAlignment="1" applyProtection="1">
      <alignment horizontal="center" vertical="center"/>
      <protection locked="0"/>
    </xf>
    <xf numFmtId="0" fontId="8" fillId="0" borderId="0" xfId="0" applyFont="1" applyBorder="1" applyAlignment="1" applyProtection="1">
      <alignment horizontal="center" vertical="center"/>
      <protection locked="0"/>
    </xf>
    <xf numFmtId="0" fontId="8" fillId="0" borderId="13" xfId="0" applyFont="1" applyBorder="1" applyAlignment="1" applyProtection="1">
      <alignment horizontal="center" vertical="center"/>
      <protection locked="0"/>
    </xf>
    <xf numFmtId="0" fontId="16" fillId="0" borderId="26" xfId="0" applyFont="1" applyBorder="1" applyAlignment="1" applyProtection="1">
      <alignment horizontal="center" vertical="center"/>
      <protection locked="0"/>
    </xf>
    <xf numFmtId="0" fontId="16" fillId="0" borderId="24" xfId="0" applyFont="1" applyBorder="1" applyAlignment="1" applyProtection="1">
      <alignment horizontal="center" vertical="center"/>
      <protection locked="0"/>
    </xf>
    <xf numFmtId="0" fontId="16" fillId="0" borderId="4" xfId="0" applyFont="1" applyBorder="1" applyAlignment="1" applyProtection="1">
      <alignment horizontal="center" vertical="center"/>
      <protection locked="0"/>
    </xf>
    <xf numFmtId="0" fontId="16" fillId="0" borderId="0" xfId="0" applyFont="1" applyBorder="1" applyAlignment="1" applyProtection="1">
      <alignment horizontal="center" vertical="center"/>
      <protection locked="0"/>
    </xf>
    <xf numFmtId="0" fontId="9" fillId="0" borderId="26" xfId="0" applyFont="1" applyBorder="1" applyAlignment="1" applyProtection="1">
      <alignment horizontal="center" vertical="center"/>
      <protection locked="0"/>
    </xf>
    <xf numFmtId="0" fontId="9" fillId="0" borderId="24" xfId="0" applyFont="1" applyBorder="1" applyAlignment="1" applyProtection="1">
      <alignment horizontal="center" vertical="center"/>
      <protection locked="0"/>
    </xf>
    <xf numFmtId="0" fontId="9" fillId="0" borderId="27" xfId="0" applyFont="1" applyBorder="1" applyAlignment="1" applyProtection="1">
      <alignment horizontal="center" vertical="center"/>
      <protection locked="0"/>
    </xf>
    <xf numFmtId="0" fontId="9" fillId="0" borderId="4" xfId="0" applyFont="1" applyBorder="1" applyAlignment="1" applyProtection="1">
      <alignment horizontal="center" vertical="center"/>
      <protection locked="0"/>
    </xf>
    <xf numFmtId="0" fontId="9" fillId="0" borderId="0" xfId="0" applyFont="1" applyBorder="1" applyAlignment="1" applyProtection="1">
      <alignment horizontal="center" vertical="center"/>
      <protection locked="0"/>
    </xf>
    <xf numFmtId="0" fontId="9" fillId="0" borderId="29" xfId="0" applyFont="1" applyBorder="1" applyAlignment="1" applyProtection="1">
      <alignment horizontal="center" vertical="center"/>
      <protection locked="0"/>
    </xf>
    <xf numFmtId="0" fontId="7" fillId="3" borderId="20" xfId="0" applyFont="1" applyFill="1" applyBorder="1" applyAlignment="1" applyProtection="1">
      <alignment horizontal="center" vertical="center"/>
      <protection locked="0"/>
    </xf>
    <xf numFmtId="0" fontId="7" fillId="0" borderId="1" xfId="0" applyFont="1" applyFill="1" applyBorder="1" applyAlignment="1" applyProtection="1">
      <alignment horizontal="center" vertical="center" wrapText="1"/>
      <protection locked="0"/>
    </xf>
    <xf numFmtId="0" fontId="7" fillId="0" borderId="20" xfId="0" applyFont="1" applyBorder="1" applyAlignment="1" applyProtection="1">
      <alignment horizontal="center" vertical="center"/>
      <protection locked="0"/>
    </xf>
    <xf numFmtId="0" fontId="7" fillId="0" borderId="7" xfId="0" applyNumberFormat="1" applyFont="1" applyFill="1" applyBorder="1" applyAlignment="1" applyProtection="1">
      <alignment horizontal="center" vertical="center" wrapText="1"/>
      <protection locked="0"/>
    </xf>
    <xf numFmtId="0" fontId="7" fillId="0" borderId="8" xfId="0" applyNumberFormat="1" applyFont="1" applyFill="1" applyBorder="1" applyAlignment="1" applyProtection="1">
      <alignment horizontal="center" vertical="center" wrapText="1"/>
      <protection locked="0"/>
    </xf>
    <xf numFmtId="0" fontId="7" fillId="0" borderId="9" xfId="0" applyNumberFormat="1" applyFont="1" applyFill="1" applyBorder="1" applyAlignment="1" applyProtection="1">
      <alignment horizontal="center" vertical="center" wrapText="1"/>
      <protection locked="0"/>
    </xf>
    <xf numFmtId="0" fontId="7" fillId="0" borderId="7" xfId="0" applyFont="1" applyBorder="1" applyAlignment="1" applyProtection="1">
      <alignment horizontal="center" vertical="center"/>
      <protection locked="0"/>
    </xf>
    <xf numFmtId="166" fontId="7" fillId="0" borderId="7" xfId="0" applyNumberFormat="1" applyFont="1" applyFill="1" applyBorder="1" applyAlignment="1" applyProtection="1">
      <alignment horizontal="center" vertical="center" wrapText="1"/>
      <protection locked="0"/>
    </xf>
    <xf numFmtId="166" fontId="7" fillId="0" borderId="8" xfId="0" applyNumberFormat="1" applyFont="1" applyFill="1" applyBorder="1" applyAlignment="1" applyProtection="1">
      <alignment horizontal="center" vertical="center" wrapText="1"/>
      <protection locked="0"/>
    </xf>
    <xf numFmtId="166" fontId="7" fillId="0" borderId="9" xfId="0" applyNumberFormat="1" applyFont="1" applyFill="1" applyBorder="1" applyAlignment="1" applyProtection="1">
      <alignment horizontal="center" vertical="center" wrapText="1"/>
      <protection locked="0"/>
    </xf>
    <xf numFmtId="17" fontId="2" fillId="3" borderId="20" xfId="0" applyNumberFormat="1" applyFont="1" applyFill="1" applyBorder="1" applyAlignment="1" applyProtection="1">
      <alignment horizontal="center" vertical="center"/>
      <protection locked="0"/>
    </xf>
    <xf numFmtId="0" fontId="2" fillId="3" borderId="1" xfId="0" applyNumberFormat="1" applyFont="1" applyFill="1" applyBorder="1" applyAlignment="1" applyProtection="1">
      <alignment horizontal="center" vertical="center"/>
      <protection locked="0"/>
    </xf>
    <xf numFmtId="166" fontId="7" fillId="0" borderId="1" xfId="0" applyNumberFormat="1" applyFont="1" applyBorder="1" applyAlignment="1" applyProtection="1">
      <alignment horizontal="center" vertical="center" wrapText="1"/>
      <protection locked="0"/>
    </xf>
    <xf numFmtId="0" fontId="2" fillId="0" borderId="1" xfId="0" applyFont="1" applyFill="1" applyBorder="1" applyAlignment="1" applyProtection="1">
      <alignment horizontal="center" vertical="center"/>
      <protection locked="0"/>
    </xf>
    <xf numFmtId="14" fontId="8" fillId="0" borderId="2" xfId="0" applyNumberFormat="1" applyFont="1" applyBorder="1" applyAlignment="1" applyProtection="1">
      <alignment horizontal="center" vertical="center"/>
      <protection locked="0"/>
    </xf>
    <xf numFmtId="14" fontId="8" fillId="0" borderId="3" xfId="0" applyNumberFormat="1" applyFont="1" applyBorder="1" applyAlignment="1" applyProtection="1">
      <alignment horizontal="center" vertical="center"/>
      <protection locked="0"/>
    </xf>
    <xf numFmtId="14" fontId="8" fillId="0" borderId="31" xfId="0" applyNumberFormat="1" applyFont="1" applyBorder="1" applyAlignment="1" applyProtection="1">
      <alignment horizontal="center" vertical="center"/>
      <protection locked="0"/>
    </xf>
    <xf numFmtId="14" fontId="8" fillId="0" borderId="5" xfId="0" applyNumberFormat="1" applyFont="1" applyBorder="1" applyAlignment="1" applyProtection="1">
      <alignment horizontal="center" vertical="center"/>
      <protection locked="0"/>
    </xf>
    <xf numFmtId="14" fontId="8" fillId="0" borderId="6" xfId="0" applyNumberFormat="1" applyFont="1" applyBorder="1" applyAlignment="1" applyProtection="1">
      <alignment horizontal="center" vertical="center"/>
      <protection locked="0"/>
    </xf>
    <xf numFmtId="14" fontId="8" fillId="0" borderId="33" xfId="0" applyNumberFormat="1" applyFont="1" applyBorder="1" applyAlignment="1" applyProtection="1">
      <alignment horizontal="center" vertical="center"/>
      <protection locked="0"/>
    </xf>
    <xf numFmtId="0" fontId="9" fillId="0" borderId="1"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7" fillId="0" borderId="15" xfId="0" applyFont="1" applyFill="1" applyBorder="1" applyAlignment="1" applyProtection="1">
      <alignment horizontal="left" vertical="center"/>
      <protection locked="0"/>
    </xf>
    <xf numFmtId="0" fontId="7" fillId="0" borderId="8" xfId="0" applyFont="1" applyFill="1" applyBorder="1" applyAlignment="1" applyProtection="1">
      <alignment horizontal="left" vertical="center"/>
      <protection locked="0"/>
    </xf>
    <xf numFmtId="0" fontId="9" fillId="0" borderId="7" xfId="0" applyFont="1" applyFill="1" applyBorder="1" applyAlignment="1" applyProtection="1">
      <alignment horizontal="center" vertical="center"/>
      <protection locked="0"/>
    </xf>
    <xf numFmtId="0" fontId="9" fillId="0" borderId="8" xfId="0" applyFont="1" applyFill="1" applyBorder="1" applyAlignment="1" applyProtection="1">
      <alignment horizontal="center" vertical="center"/>
      <protection locked="0"/>
    </xf>
    <xf numFmtId="0" fontId="9" fillId="0" borderId="16" xfId="0" applyFont="1" applyFill="1" applyBorder="1" applyAlignment="1" applyProtection="1">
      <alignment horizontal="center" vertical="center"/>
      <protection locked="0"/>
    </xf>
    <xf numFmtId="0" fontId="7" fillId="0" borderId="30" xfId="0" applyFont="1" applyBorder="1" applyAlignment="1" applyProtection="1">
      <alignment horizontal="justify" vertical="top" wrapText="1"/>
      <protection locked="0"/>
    </xf>
    <xf numFmtId="0" fontId="7" fillId="0" borderId="3" xfId="0" applyFont="1" applyBorder="1" applyAlignment="1" applyProtection="1">
      <alignment horizontal="justify" vertical="top" wrapText="1"/>
      <protection locked="0"/>
    </xf>
    <xf numFmtId="0" fontId="7" fillId="0" borderId="31" xfId="0" applyFont="1" applyBorder="1" applyAlignment="1" applyProtection="1">
      <alignment horizontal="justify" vertical="top" wrapText="1"/>
      <protection locked="0"/>
    </xf>
    <xf numFmtId="0" fontId="7" fillId="0" borderId="28" xfId="0" applyFont="1" applyBorder="1" applyAlignment="1" applyProtection="1">
      <alignment horizontal="justify" vertical="top" wrapText="1"/>
      <protection locked="0"/>
    </xf>
    <xf numFmtId="0" fontId="7" fillId="0" borderId="0" xfId="0" applyFont="1" applyBorder="1" applyAlignment="1" applyProtection="1">
      <alignment horizontal="justify" vertical="top" wrapText="1"/>
      <protection locked="0"/>
    </xf>
    <xf numFmtId="0" fontId="7" fillId="0" borderId="29" xfId="0" applyFont="1" applyBorder="1" applyAlignment="1" applyProtection="1">
      <alignment horizontal="justify" vertical="top" wrapText="1"/>
      <protection locked="0"/>
    </xf>
    <xf numFmtId="0" fontId="7" fillId="0" borderId="3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33" xfId="0" applyFont="1" applyBorder="1" applyAlignment="1" applyProtection="1">
      <alignment horizontal="justify" vertical="top" wrapText="1"/>
      <protection locked="0"/>
    </xf>
    <xf numFmtId="0" fontId="15" fillId="0" borderId="7" xfId="0" applyFont="1" applyBorder="1" applyAlignment="1" applyProtection="1">
      <alignment horizontal="center" vertical="center"/>
      <protection locked="0"/>
    </xf>
    <xf numFmtId="0" fontId="15" fillId="0" borderId="8" xfId="0" applyFont="1" applyBorder="1" applyAlignment="1" applyProtection="1">
      <alignment horizontal="center" vertical="center"/>
      <protection locked="0"/>
    </xf>
    <xf numFmtId="0" fontId="15" fillId="0" borderId="16" xfId="0" applyFont="1" applyBorder="1" applyAlignment="1" applyProtection="1">
      <alignment horizontal="center" vertical="center"/>
      <protection locked="0"/>
    </xf>
    <xf numFmtId="0" fontId="7" fillId="0" borderId="15" xfId="0" applyFont="1" applyBorder="1" applyAlignment="1" applyProtection="1">
      <alignment horizontal="center" vertical="center" wrapText="1"/>
      <protection locked="0"/>
    </xf>
    <xf numFmtId="0" fontId="9" fillId="3" borderId="7" xfId="0" applyFont="1" applyFill="1" applyBorder="1" applyAlignment="1" applyProtection="1">
      <alignment horizontal="center" vertical="center"/>
      <protection locked="0"/>
    </xf>
    <xf numFmtId="0" fontId="9" fillId="3" borderId="8" xfId="0" applyFont="1" applyFill="1" applyBorder="1" applyAlignment="1" applyProtection="1">
      <alignment horizontal="center" vertical="center"/>
      <protection locked="0"/>
    </xf>
    <xf numFmtId="0" fontId="9" fillId="3" borderId="9" xfId="0" applyFont="1" applyFill="1" applyBorder="1" applyAlignment="1" applyProtection="1">
      <alignment horizontal="center" vertical="center"/>
      <protection locked="0"/>
    </xf>
    <xf numFmtId="0" fontId="9" fillId="0" borderId="7" xfId="0" applyFont="1" applyFill="1" applyBorder="1" applyAlignment="1" applyProtection="1">
      <alignment horizontal="left" vertical="center"/>
      <protection locked="0"/>
    </xf>
    <xf numFmtId="0" fontId="9" fillId="0" borderId="8" xfId="0" applyFont="1" applyFill="1" applyBorder="1" applyAlignment="1" applyProtection="1">
      <alignment horizontal="left" vertical="center"/>
      <protection locked="0"/>
    </xf>
    <xf numFmtId="0" fontId="9" fillId="0" borderId="9" xfId="0" applyFont="1" applyFill="1" applyBorder="1" applyAlignment="1" applyProtection="1">
      <alignment horizontal="left" vertical="center"/>
      <protection locked="0"/>
    </xf>
    <xf numFmtId="42" fontId="8" fillId="3" borderId="7" xfId="6" applyFont="1" applyFill="1" applyBorder="1" applyAlignment="1" applyProtection="1">
      <alignment horizontal="center" vertical="center"/>
      <protection locked="0"/>
    </xf>
    <xf numFmtId="42" fontId="8" fillId="3" borderId="9" xfId="6" applyFont="1" applyFill="1" applyBorder="1" applyAlignment="1" applyProtection="1">
      <alignment horizontal="center" vertical="center"/>
      <protection locked="0"/>
    </xf>
    <xf numFmtId="0" fontId="7" fillId="0" borderId="16" xfId="0" applyFont="1" applyBorder="1" applyAlignment="1" applyProtection="1">
      <alignment horizontal="center" vertical="center" wrapText="1"/>
      <protection locked="0"/>
    </xf>
    <xf numFmtId="166" fontId="8" fillId="0" borderId="21" xfId="0" applyNumberFormat="1" applyFont="1" applyBorder="1" applyAlignment="1" applyProtection="1">
      <alignment horizontal="center" vertical="center"/>
      <protection locked="0"/>
    </xf>
    <xf numFmtId="14" fontId="8" fillId="0" borderId="7" xfId="0" applyNumberFormat="1" applyFont="1" applyBorder="1" applyAlignment="1" applyProtection="1">
      <alignment horizontal="right" vertical="center"/>
      <protection locked="0"/>
    </xf>
    <xf numFmtId="14" fontId="8" fillId="0" borderId="8" xfId="0" applyNumberFormat="1" applyFont="1" applyBorder="1" applyAlignment="1" applyProtection="1">
      <alignment horizontal="right" vertical="center"/>
      <protection locked="0"/>
    </xf>
    <xf numFmtId="14" fontId="8" fillId="0" borderId="16" xfId="0" applyNumberFormat="1" applyFont="1" applyBorder="1" applyAlignment="1" applyProtection="1">
      <alignment horizontal="right" vertical="center"/>
      <protection locked="0"/>
    </xf>
    <xf numFmtId="0" fontId="2" fillId="0" borderId="2" xfId="0" applyFont="1" applyFill="1" applyBorder="1" applyAlignment="1" applyProtection="1">
      <alignment horizontal="center" vertical="center"/>
      <protection locked="0"/>
    </xf>
    <xf numFmtId="0" fontId="2" fillId="0" borderId="3" xfId="0" applyFont="1" applyFill="1" applyBorder="1" applyAlignment="1" applyProtection="1">
      <alignment horizontal="center" vertical="center"/>
      <protection locked="0"/>
    </xf>
    <xf numFmtId="0" fontId="2" fillId="0" borderId="31" xfId="0" applyFont="1" applyFill="1" applyBorder="1" applyAlignment="1" applyProtection="1">
      <alignment horizontal="center" vertical="center"/>
      <protection locked="0"/>
    </xf>
    <xf numFmtId="0" fontId="2" fillId="0" borderId="5" xfId="0" applyFont="1" applyFill="1" applyBorder="1" applyAlignment="1" applyProtection="1">
      <alignment horizontal="center" vertical="center"/>
      <protection locked="0"/>
    </xf>
    <xf numFmtId="0" fontId="2" fillId="0" borderId="6" xfId="0" applyFont="1" applyFill="1" applyBorder="1" applyAlignment="1" applyProtection="1">
      <alignment horizontal="center" vertical="center"/>
      <protection locked="0"/>
    </xf>
    <xf numFmtId="0" fontId="2" fillId="0" borderId="33" xfId="0" applyFont="1" applyFill="1" applyBorder="1" applyAlignment="1" applyProtection="1">
      <alignment horizontal="center" vertical="center"/>
      <protection locked="0"/>
    </xf>
    <xf numFmtId="14" fontId="8" fillId="0" borderId="7" xfId="0" applyNumberFormat="1" applyFont="1" applyFill="1" applyBorder="1" applyAlignment="1" applyProtection="1">
      <alignment horizontal="center" vertical="center" wrapText="1"/>
      <protection locked="0"/>
    </xf>
    <xf numFmtId="0" fontId="8" fillId="0" borderId="8" xfId="0" applyFont="1" applyFill="1" applyBorder="1" applyAlignment="1" applyProtection="1">
      <alignment horizontal="center" vertical="center" wrapText="1"/>
      <protection locked="0"/>
    </xf>
    <xf numFmtId="0" fontId="8" fillId="0" borderId="9" xfId="0" applyFont="1" applyFill="1" applyBorder="1" applyAlignment="1" applyProtection="1">
      <alignment horizontal="center" vertical="center" wrapText="1"/>
      <protection locked="0"/>
    </xf>
    <xf numFmtId="0" fontId="8" fillId="3" borderId="15" xfId="0" applyFont="1" applyFill="1" applyBorder="1" applyAlignment="1" applyProtection="1">
      <alignment horizontal="center" vertical="center" wrapText="1"/>
      <protection locked="0"/>
    </xf>
    <xf numFmtId="0" fontId="7" fillId="0" borderId="2" xfId="0" applyFont="1" applyBorder="1" applyAlignment="1" applyProtection="1">
      <alignment horizontal="justify" vertical="center"/>
      <protection locked="0"/>
    </xf>
    <xf numFmtId="0" fontId="7" fillId="0" borderId="3" xfId="0" applyFont="1" applyBorder="1" applyAlignment="1" applyProtection="1">
      <alignment horizontal="justify" vertical="center"/>
      <protection locked="0"/>
    </xf>
    <xf numFmtId="0" fontId="7" fillId="0" borderId="43" xfId="0" applyFont="1" applyBorder="1" applyAlignment="1" applyProtection="1">
      <alignment horizontal="justify" vertical="center"/>
      <protection locked="0"/>
    </xf>
    <xf numFmtId="0" fontId="7" fillId="0" borderId="5" xfId="0" applyFont="1" applyBorder="1" applyAlignment="1" applyProtection="1">
      <alignment horizontal="justify" vertical="center"/>
      <protection locked="0"/>
    </xf>
    <xf numFmtId="0" fontId="7" fillId="0" borderId="6" xfId="0" applyFont="1" applyBorder="1" applyAlignment="1" applyProtection="1">
      <alignment horizontal="justify" vertical="center"/>
      <protection locked="0"/>
    </xf>
    <xf numFmtId="0" fontId="7" fillId="0" borderId="44" xfId="0" applyFont="1" applyBorder="1" applyAlignment="1" applyProtection="1">
      <alignment horizontal="justify" vertical="center"/>
      <protection locked="0"/>
    </xf>
    <xf numFmtId="0" fontId="15" fillId="3" borderId="15" xfId="0" applyFont="1" applyFill="1" applyBorder="1" applyAlignment="1" applyProtection="1">
      <alignment horizontal="center" vertical="center" wrapText="1"/>
      <protection locked="0"/>
    </xf>
    <xf numFmtId="0" fontId="15" fillId="3" borderId="8" xfId="0" applyFont="1" applyFill="1" applyBorder="1" applyAlignment="1" applyProtection="1">
      <alignment horizontal="center" vertical="center" wrapText="1"/>
      <protection locked="0"/>
    </xf>
    <xf numFmtId="0" fontId="15" fillId="3" borderId="9" xfId="0" applyFont="1" applyFill="1" applyBorder="1" applyAlignment="1" applyProtection="1">
      <alignment horizontal="center" vertical="center" wrapText="1"/>
      <protection locked="0"/>
    </xf>
    <xf numFmtId="168" fontId="8" fillId="6" borderId="7" xfId="0" applyNumberFormat="1" applyFont="1" applyFill="1" applyBorder="1" applyAlignment="1" applyProtection="1">
      <alignment horizontal="center" vertical="center"/>
    </xf>
    <xf numFmtId="168" fontId="8" fillId="6" borderId="8" xfId="0" applyNumberFormat="1" applyFont="1" applyFill="1" applyBorder="1" applyAlignment="1" applyProtection="1">
      <alignment horizontal="center" vertical="center"/>
    </xf>
    <xf numFmtId="168" fontId="8" fillId="6" borderId="9" xfId="0" applyNumberFormat="1" applyFont="1" applyFill="1" applyBorder="1" applyAlignment="1" applyProtection="1">
      <alignment horizontal="center" vertical="center"/>
    </xf>
    <xf numFmtId="168" fontId="8" fillId="6" borderId="16" xfId="0" applyNumberFormat="1" applyFont="1" applyFill="1" applyBorder="1" applyAlignment="1" applyProtection="1">
      <alignment horizontal="center" vertical="center"/>
    </xf>
    <xf numFmtId="167" fontId="7" fillId="2" borderId="48" xfId="0" applyNumberFormat="1" applyFont="1" applyFill="1" applyBorder="1" applyAlignment="1" applyProtection="1">
      <alignment horizontal="center" vertical="center"/>
      <protection locked="0"/>
    </xf>
    <xf numFmtId="167" fontId="7" fillId="2" borderId="40" xfId="0" applyNumberFormat="1" applyFont="1" applyFill="1" applyBorder="1" applyAlignment="1" applyProtection="1">
      <alignment horizontal="center" vertical="center"/>
      <protection locked="0"/>
    </xf>
    <xf numFmtId="167" fontId="7" fillId="2" borderId="41" xfId="0" applyNumberFormat="1" applyFont="1" applyFill="1" applyBorder="1" applyAlignment="1" applyProtection="1">
      <alignment horizontal="center" vertical="center"/>
      <protection locked="0"/>
    </xf>
    <xf numFmtId="168" fontId="7" fillId="6" borderId="14" xfId="0" applyNumberFormat="1" applyFont="1" applyFill="1" applyBorder="1" applyAlignment="1" applyProtection="1">
      <alignment horizontal="center" vertical="center"/>
    </xf>
    <xf numFmtId="0" fontId="7" fillId="2" borderId="14" xfId="0" applyFont="1" applyFill="1" applyBorder="1" applyAlignment="1" applyProtection="1">
      <alignment horizontal="center" vertical="center"/>
      <protection locked="0"/>
    </xf>
    <xf numFmtId="42" fontId="7" fillId="6" borderId="1" xfId="6" applyFont="1" applyFill="1" applyBorder="1" applyAlignment="1" applyProtection="1">
      <alignment horizontal="center" vertical="center"/>
    </xf>
    <xf numFmtId="0" fontId="8" fillId="3" borderId="1" xfId="0" applyFont="1" applyFill="1" applyBorder="1" applyAlignment="1" applyProtection="1">
      <alignment horizontal="center" vertical="center" wrapText="1"/>
      <protection locked="0"/>
    </xf>
    <xf numFmtId="0" fontId="7" fillId="0" borderId="22" xfId="0" applyFont="1" applyFill="1" applyBorder="1" applyAlignment="1" applyProtection="1">
      <alignment horizontal="center" vertical="center"/>
      <protection locked="0"/>
    </xf>
    <xf numFmtId="0" fontId="7" fillId="0" borderId="17" xfId="0" applyFont="1" applyFill="1" applyBorder="1" applyAlignment="1" applyProtection="1">
      <alignment horizontal="center" vertical="center"/>
      <protection locked="0"/>
    </xf>
    <xf numFmtId="168" fontId="7" fillId="3" borderId="1" xfId="0" applyNumberFormat="1" applyFont="1" applyFill="1" applyBorder="1" applyAlignment="1" applyProtection="1">
      <alignment horizontal="center" vertical="center"/>
    </xf>
    <xf numFmtId="14" fontId="8" fillId="0" borderId="7" xfId="0" applyNumberFormat="1" applyFont="1" applyFill="1" applyBorder="1" applyAlignment="1" applyProtection="1">
      <alignment horizontal="center" vertical="center"/>
      <protection locked="0"/>
    </xf>
    <xf numFmtId="0" fontId="7" fillId="2" borderId="20" xfId="0" applyFont="1" applyFill="1" applyBorder="1" applyAlignment="1" applyProtection="1">
      <alignment horizontal="right" vertical="center"/>
      <protection locked="0"/>
    </xf>
    <xf numFmtId="0" fontId="7" fillId="2" borderId="1" xfId="0" applyFont="1" applyFill="1" applyBorder="1" applyAlignment="1" applyProtection="1">
      <alignment horizontal="right" vertical="center"/>
      <protection locked="0"/>
    </xf>
    <xf numFmtId="168" fontId="7" fillId="6" borderId="1" xfId="0" applyNumberFormat="1" applyFont="1" applyFill="1" applyBorder="1" applyAlignment="1" applyProtection="1">
      <alignment horizontal="center" vertical="center"/>
      <protection locked="0"/>
    </xf>
    <xf numFmtId="168" fontId="7" fillId="6" borderId="21" xfId="0" applyNumberFormat="1" applyFont="1" applyFill="1" applyBorder="1" applyAlignment="1" applyProtection="1">
      <alignment horizontal="center" vertical="center"/>
      <protection locked="0"/>
    </xf>
    <xf numFmtId="0" fontId="11" fillId="3" borderId="51" xfId="0" applyFont="1" applyFill="1" applyBorder="1" applyAlignment="1" applyProtection="1">
      <alignment horizontal="center" vertical="center" wrapText="1"/>
      <protection locked="0"/>
    </xf>
    <xf numFmtId="0" fontId="11" fillId="3" borderId="50" xfId="0" applyFont="1" applyFill="1" applyBorder="1" applyAlignment="1" applyProtection="1">
      <alignment horizontal="center" vertical="center" wrapText="1"/>
      <protection locked="0"/>
    </xf>
    <xf numFmtId="168" fontId="7" fillId="6" borderId="18" xfId="0" applyNumberFormat="1" applyFont="1" applyFill="1" applyBorder="1" applyAlignment="1" applyProtection="1">
      <alignment horizontal="center" vertical="center"/>
      <protection locked="0"/>
    </xf>
    <xf numFmtId="168" fontId="7" fillId="6" borderId="49" xfId="0" applyNumberFormat="1" applyFont="1" applyFill="1" applyBorder="1" applyAlignment="1" applyProtection="1">
      <alignment horizontal="center" vertical="center"/>
      <protection locked="0"/>
    </xf>
    <xf numFmtId="168" fontId="7" fillId="6" borderId="50" xfId="0" applyNumberFormat="1" applyFont="1" applyFill="1" applyBorder="1" applyAlignment="1" applyProtection="1">
      <alignment horizontal="center" vertical="center"/>
      <protection locked="0"/>
    </xf>
    <xf numFmtId="167" fontId="7" fillId="0" borderId="18" xfId="0" applyNumberFormat="1" applyFont="1" applyFill="1" applyBorder="1" applyAlignment="1" applyProtection="1">
      <alignment horizontal="center" vertical="center"/>
      <protection locked="0"/>
    </xf>
    <xf numFmtId="167" fontId="7" fillId="0" borderId="49" xfId="0" applyNumberFormat="1" applyFont="1" applyFill="1" applyBorder="1" applyAlignment="1" applyProtection="1">
      <alignment horizontal="center" vertical="center"/>
      <protection locked="0"/>
    </xf>
    <xf numFmtId="167" fontId="7" fillId="0" borderId="19" xfId="0" applyNumberFormat="1" applyFont="1" applyFill="1" applyBorder="1" applyAlignment="1" applyProtection="1">
      <alignment horizontal="center" vertical="center"/>
      <protection locked="0"/>
    </xf>
    <xf numFmtId="0" fontId="7" fillId="0" borderId="39" xfId="0" applyFont="1" applyFill="1" applyBorder="1" applyAlignment="1" applyProtection="1">
      <alignment horizontal="center" vertical="center" wrapText="1"/>
      <protection locked="0"/>
    </xf>
    <xf numFmtId="0" fontId="7" fillId="0" borderId="40" xfId="0" applyFont="1" applyFill="1" applyBorder="1" applyAlignment="1" applyProtection="1">
      <alignment horizontal="center" vertical="center" wrapText="1"/>
      <protection locked="0"/>
    </xf>
    <xf numFmtId="0" fontId="7" fillId="0" borderId="41" xfId="0" applyFont="1" applyFill="1" applyBorder="1" applyAlignment="1" applyProtection="1">
      <alignment horizontal="center" vertical="center" wrapText="1"/>
      <protection locked="0"/>
    </xf>
    <xf numFmtId="9" fontId="2" fillId="6" borderId="2" xfId="2" applyFont="1" applyFill="1" applyBorder="1" applyAlignment="1" applyProtection="1">
      <alignment horizontal="center" vertical="center"/>
      <protection locked="0"/>
    </xf>
    <xf numFmtId="9" fontId="2" fillId="6" borderId="3" xfId="2" applyFont="1" applyFill="1" applyBorder="1" applyAlignment="1" applyProtection="1">
      <alignment horizontal="center" vertical="center"/>
      <protection locked="0"/>
    </xf>
    <xf numFmtId="9" fontId="2" fillId="6" borderId="31" xfId="2" applyFont="1" applyFill="1" applyBorder="1" applyAlignment="1" applyProtection="1">
      <alignment horizontal="center" vertical="center"/>
      <protection locked="0"/>
    </xf>
    <xf numFmtId="0" fontId="7" fillId="0" borderId="1" xfId="0" applyFont="1" applyFill="1" applyBorder="1" applyAlignment="1" applyProtection="1">
      <alignment horizontal="center" vertical="center"/>
      <protection locked="0"/>
    </xf>
    <xf numFmtId="168" fontId="7" fillId="6" borderId="4" xfId="0" applyNumberFormat="1" applyFont="1" applyFill="1" applyBorder="1" applyAlignment="1" applyProtection="1">
      <alignment horizontal="center" vertical="center"/>
    </xf>
    <xf numFmtId="168" fontId="7" fillId="6" borderId="0" xfId="0" applyNumberFormat="1" applyFont="1" applyFill="1" applyBorder="1" applyAlignment="1" applyProtection="1">
      <alignment horizontal="center" vertical="center"/>
    </xf>
    <xf numFmtId="168" fontId="7" fillId="6" borderId="13" xfId="0" applyNumberFormat="1" applyFont="1" applyFill="1" applyBorder="1" applyAlignment="1" applyProtection="1">
      <alignment horizontal="center" vertical="center"/>
    </xf>
    <xf numFmtId="167" fontId="7" fillId="2" borderId="23" xfId="0" applyNumberFormat="1" applyFont="1" applyFill="1" applyBorder="1" applyAlignment="1" applyProtection="1">
      <alignment horizontal="center" vertical="center"/>
      <protection locked="0"/>
    </xf>
    <xf numFmtId="167" fontId="7" fillId="2" borderId="24" xfId="0" applyNumberFormat="1" applyFont="1" applyFill="1" applyBorder="1" applyAlignment="1" applyProtection="1">
      <alignment horizontal="center" vertical="center"/>
      <protection locked="0"/>
    </xf>
    <xf numFmtId="167" fontId="7" fillId="2" borderId="27" xfId="0" applyNumberFormat="1" applyFont="1" applyFill="1" applyBorder="1" applyAlignment="1" applyProtection="1">
      <alignment horizontal="center" vertical="center"/>
      <protection locked="0"/>
    </xf>
    <xf numFmtId="167" fontId="7" fillId="2" borderId="38" xfId="0" applyNumberFormat="1" applyFont="1" applyFill="1" applyBorder="1" applyAlignment="1" applyProtection="1">
      <alignment horizontal="center" vertical="center"/>
      <protection locked="0"/>
    </xf>
    <xf numFmtId="167" fontId="7" fillId="2" borderId="45" xfId="0" applyNumberFormat="1" applyFont="1" applyFill="1" applyBorder="1" applyAlignment="1" applyProtection="1">
      <alignment horizontal="center" vertical="center"/>
      <protection locked="0"/>
    </xf>
    <xf numFmtId="167" fontId="7" fillId="2" borderId="46" xfId="0" applyNumberFormat="1" applyFont="1" applyFill="1" applyBorder="1" applyAlignment="1" applyProtection="1">
      <alignment horizontal="center" vertical="center"/>
      <protection locked="0"/>
    </xf>
    <xf numFmtId="169" fontId="8" fillId="0" borderId="1" xfId="0" applyNumberFormat="1" applyFont="1" applyFill="1" applyBorder="1" applyAlignment="1" applyProtection="1">
      <alignment horizontal="left" vertical="center" wrapText="1"/>
      <protection locked="0"/>
    </xf>
    <xf numFmtId="169" fontId="8" fillId="0" borderId="21" xfId="0" applyNumberFormat="1" applyFont="1" applyFill="1" applyBorder="1" applyAlignment="1" applyProtection="1">
      <alignment horizontal="left" vertical="center" wrapText="1"/>
      <protection locked="0"/>
    </xf>
    <xf numFmtId="0" fontId="8" fillId="0" borderId="7" xfId="0" applyFont="1" applyBorder="1" applyAlignment="1" applyProtection="1">
      <alignment horizontal="center" vertical="center" wrapText="1"/>
      <protection locked="0"/>
    </xf>
    <xf numFmtId="0" fontId="8" fillId="0" borderId="16" xfId="0" applyFont="1" applyBorder="1" applyAlignment="1" applyProtection="1">
      <alignment horizontal="center" vertical="center" wrapText="1"/>
      <protection locked="0"/>
    </xf>
    <xf numFmtId="0" fontId="7" fillId="0" borderId="21" xfId="0" applyFont="1" applyFill="1" applyBorder="1" applyAlignment="1" applyProtection="1">
      <alignment horizontal="center" vertical="center"/>
      <protection locked="0"/>
    </xf>
    <xf numFmtId="0" fontId="11" fillId="3" borderId="7" xfId="0" applyFont="1" applyFill="1" applyBorder="1" applyAlignment="1" applyProtection="1">
      <alignment horizontal="center" vertical="center" wrapText="1"/>
      <protection locked="0"/>
    </xf>
    <xf numFmtId="0" fontId="11" fillId="3" borderId="8"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7" fillId="2" borderId="7" xfId="0" applyFont="1" applyFill="1" applyBorder="1" applyAlignment="1" applyProtection="1">
      <alignment horizontal="center" vertical="center" wrapText="1"/>
      <protection locked="0"/>
    </xf>
    <xf numFmtId="0" fontId="7" fillId="2" borderId="16" xfId="0" applyFont="1" applyFill="1" applyBorder="1" applyAlignment="1" applyProtection="1">
      <alignment horizontal="center" vertical="center" wrapText="1"/>
      <protection locked="0"/>
    </xf>
    <xf numFmtId="0" fontId="2" fillId="0" borderId="7"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16" xfId="0" applyFont="1" applyBorder="1" applyAlignment="1" applyProtection="1">
      <alignment horizontal="center" vertical="center"/>
      <protection locked="0"/>
    </xf>
    <xf numFmtId="0" fontId="7" fillId="0" borderId="8" xfId="0" applyFont="1" applyFill="1" applyBorder="1" applyAlignment="1" applyProtection="1">
      <alignment horizontal="center" vertical="center" wrapText="1"/>
      <protection locked="0"/>
    </xf>
    <xf numFmtId="14" fontId="7" fillId="0" borderId="7" xfId="0" applyNumberFormat="1" applyFont="1" applyFill="1" applyBorder="1" applyAlignment="1" applyProtection="1">
      <alignment horizontal="center" vertical="center" wrapText="1"/>
      <protection locked="0"/>
    </xf>
    <xf numFmtId="14" fontId="7" fillId="0" borderId="8" xfId="0" applyNumberFormat="1" applyFont="1" applyFill="1" applyBorder="1" applyAlignment="1" applyProtection="1">
      <alignment horizontal="center" vertical="center" wrapText="1"/>
      <protection locked="0"/>
    </xf>
    <xf numFmtId="0" fontId="15" fillId="0" borderId="14" xfId="0" applyFont="1" applyBorder="1" applyAlignment="1" applyProtection="1">
      <alignment horizontal="center" vertical="center"/>
      <protection locked="0"/>
    </xf>
    <xf numFmtId="171" fontId="7" fillId="0" borderId="7" xfId="0" applyNumberFormat="1" applyFont="1" applyBorder="1" applyAlignment="1" applyProtection="1">
      <alignment horizontal="center" vertical="center"/>
      <protection locked="0"/>
    </xf>
    <xf numFmtId="171" fontId="7" fillId="0" borderId="8" xfId="0" applyNumberFormat="1" applyFont="1" applyBorder="1" applyAlignment="1" applyProtection="1">
      <alignment horizontal="center" vertical="center"/>
      <protection locked="0"/>
    </xf>
    <xf numFmtId="171" fontId="7" fillId="0" borderId="16" xfId="0" applyNumberFormat="1" applyFont="1" applyBorder="1" applyAlignment="1" applyProtection="1">
      <alignment horizontal="center" vertical="center"/>
      <protection locked="0"/>
    </xf>
    <xf numFmtId="171" fontId="7" fillId="6" borderId="18" xfId="0" applyNumberFormat="1" applyFont="1" applyFill="1" applyBorder="1" applyAlignment="1" applyProtection="1">
      <alignment horizontal="center" vertical="center"/>
    </xf>
    <xf numFmtId="171" fontId="7" fillId="6" borderId="49" xfId="0" applyNumberFormat="1" applyFont="1" applyFill="1" applyBorder="1" applyAlignment="1" applyProtection="1">
      <alignment horizontal="center" vertical="center"/>
    </xf>
    <xf numFmtId="171" fontId="7" fillId="6" borderId="19" xfId="0" applyNumberFormat="1" applyFont="1" applyFill="1" applyBorder="1" applyAlignment="1" applyProtection="1">
      <alignment horizontal="center" vertical="center"/>
    </xf>
  </cellXfs>
  <cellStyles count="9">
    <cellStyle name="Hipervínculo" xfId="7" builtinId="8" hidden="1"/>
    <cellStyle name="Hipervínculo visitado" xfId="8" builtinId="9" hidden="1"/>
    <cellStyle name="Millares" xfId="1" builtinId="3"/>
    <cellStyle name="Millares 2" xfId="5" xr:uid="{00000000-0005-0000-0000-000003000000}"/>
    <cellStyle name="Millares 3" xfId="4" xr:uid="{00000000-0005-0000-0000-000004000000}"/>
    <cellStyle name="Moneda" xfId="3" builtinId="4"/>
    <cellStyle name="Moneda [0]" xfId="6"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27</xdr:col>
      <xdr:colOff>511968</xdr:colOff>
      <xdr:row>1</xdr:row>
      <xdr:rowOff>29579</xdr:rowOff>
    </xdr:from>
    <xdr:to>
      <xdr:col>29</xdr:col>
      <xdr:colOff>210345</xdr:colOff>
      <xdr:row>3</xdr:row>
      <xdr:rowOff>238156</xdr:rowOff>
    </xdr:to>
    <xdr:pic>
      <xdr:nvPicPr>
        <xdr:cNvPr id="3" name="216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7494" t="7729" r="5087" b="4680"/>
        <a:stretch>
          <a:fillRect/>
        </a:stretch>
      </xdr:blipFill>
      <xdr:spPr bwMode="auto">
        <a:xfrm>
          <a:off x="12930187" y="172454"/>
          <a:ext cx="650876" cy="577671"/>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0</xdr:col>
      <xdr:colOff>558800</xdr:colOff>
      <xdr:row>1</xdr:row>
      <xdr:rowOff>63500</xdr:rowOff>
    </xdr:from>
    <xdr:to>
      <xdr:col>3</xdr:col>
      <xdr:colOff>1062828</xdr:colOff>
      <xdr:row>3</xdr:row>
      <xdr:rowOff>242887</xdr:rowOff>
    </xdr:to>
    <xdr:pic>
      <xdr:nvPicPr>
        <xdr:cNvPr id="4"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58800" y="203200"/>
          <a:ext cx="3345653" cy="54768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intic-my.sharepoint.com/Users/abelpena/Desktop/FORMATO%2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nred.sharepoint.com/Users/Dell/Documents/DIANA%20-%20MINTIC/2018_04_02/Derivadas%202018_04/228-2011_2018_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CC-TIC-FM-001 V3"/>
      <sheetName val="Instructivo"/>
      <sheetName val="BASE DE DATOS"/>
    </sheetNames>
    <sheetDataSet>
      <sheetData sheetId="0"/>
      <sheetData sheetId="1"/>
      <sheetData sheetId="2">
        <row r="3">
          <cell r="B3" t="str">
            <v>1 ARRENDAMIENTO y/o ADQUISICIÓN DE INMUEBLES</v>
          </cell>
          <cell r="C3" t="str">
            <v>LICITACION PUBLICA</v>
          </cell>
        </row>
        <row r="4">
          <cell r="B4" t="str">
            <v>2 COMODATO</v>
          </cell>
          <cell r="C4" t="str">
            <v>SELECCIÓN ABREVIADA</v>
          </cell>
        </row>
        <row r="5">
          <cell r="B5" t="str">
            <v>3 COMPRAVENTA y/o SUMINISTRO</v>
          </cell>
          <cell r="C5" t="str">
            <v>CONCUERSO DE MERITOS</v>
          </cell>
        </row>
        <row r="6">
          <cell r="B6" t="str">
            <v>4 CONCESIÓN</v>
          </cell>
          <cell r="C6" t="str">
            <v>CONTRATACION DIRECTA</v>
          </cell>
        </row>
        <row r="7">
          <cell r="B7" t="str">
            <v>5 CONSULTORÍA</v>
          </cell>
          <cell r="C7" t="str">
            <v>MINIMA CUANTIA</v>
          </cell>
        </row>
        <row r="8">
          <cell r="B8" t="str">
            <v>6 CONTRATOS DE ACTIVIDAD CIENTÍFICA Y TECNOLÓGICA</v>
          </cell>
        </row>
        <row r="9">
          <cell r="B9" t="str">
            <v>8 DEPÓSITO</v>
          </cell>
        </row>
        <row r="10">
          <cell r="B10" t="str">
            <v>9 FIDUCIA y/o ENCARGO FIDUCIARIO</v>
          </cell>
        </row>
        <row r="11">
          <cell r="B11" t="str">
            <v>10 INTERVENTORÍA</v>
          </cell>
        </row>
        <row r="12">
          <cell r="B12" t="str">
            <v>11 MANTENIMIENTO y/o REPARACIÓN</v>
          </cell>
        </row>
        <row r="13">
          <cell r="B13" t="str">
            <v>12 OBRA PÚBLICA</v>
          </cell>
        </row>
        <row r="14">
          <cell r="B14" t="str">
            <v>13 PERMUTA</v>
          </cell>
        </row>
        <row r="15">
          <cell r="B15" t="str">
            <v>14 PRESTACIÓN DE SERVICIOS</v>
          </cell>
        </row>
        <row r="16">
          <cell r="B16" t="str">
            <v>15 PRESTACIÓN DE SERVICIOS DE SALUD</v>
          </cell>
        </row>
        <row r="17">
          <cell r="B17" t="str">
            <v>16 PRÉSTAMO o MUTUO</v>
          </cell>
        </row>
        <row r="18">
          <cell r="B18" t="str">
            <v>17 PUBLICIDAD</v>
          </cell>
        </row>
        <row r="19">
          <cell r="B19" t="str">
            <v>18 SEGUROS</v>
          </cell>
        </row>
        <row r="20">
          <cell r="B20" t="str">
            <v>19 TRANSPORTE</v>
          </cell>
        </row>
        <row r="21">
          <cell r="B21" t="str">
            <v>20 FOMENTO</v>
          </cell>
        </row>
        <row r="22">
          <cell r="B22" t="str">
            <v>21 INTERADMINSTRATIVO</v>
          </cell>
        </row>
        <row r="23">
          <cell r="B23" t="str">
            <v>22 COOPERACION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ERARQUIA DE DEPENDENCIAS"/>
      <sheetName val="DATOS"/>
      <sheetName val="REGISTRO DE SUPERVISORES"/>
      <sheetName val="Control de Cambios"/>
    </sheetNames>
    <sheetDataSet>
      <sheetData sheetId="0" refreshError="1"/>
      <sheetData sheetId="1">
        <row r="2">
          <cell r="D2" t="str">
            <v>Luis Fernando Lozano Mier</v>
          </cell>
        </row>
      </sheetData>
      <sheetData sheetId="2" refreshError="1"/>
      <sheetData sheetId="3">
        <row r="1">
          <cell r="A1" t="str">
            <v>SIGLA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B1:B137"/>
  <sheetViews>
    <sheetView zoomScale="130" zoomScaleNormal="130" zoomScalePageLayoutView="130" workbookViewId="0">
      <selection activeCell="B148" sqref="B148"/>
    </sheetView>
  </sheetViews>
  <sheetFormatPr baseColWidth="10" defaultRowHeight="15" x14ac:dyDescent="0.25"/>
  <cols>
    <col min="1" max="1" width="3.42578125" customWidth="1"/>
    <col min="2" max="2" width="138.42578125" customWidth="1"/>
  </cols>
  <sheetData>
    <row r="1" spans="2:2" ht="14.25" customHeight="1" x14ac:dyDescent="0.25"/>
    <row r="2" spans="2:2" ht="23.25" x14ac:dyDescent="0.25">
      <c r="B2" s="39" t="s">
        <v>209</v>
      </c>
    </row>
    <row r="3" spans="2:2" ht="69.75" x14ac:dyDescent="0.25">
      <c r="B3" s="40" t="s">
        <v>208</v>
      </c>
    </row>
    <row r="4" spans="2:2" ht="9.75" customHeight="1" x14ac:dyDescent="0.25">
      <c r="B4" s="33"/>
    </row>
    <row r="5" spans="2:2" ht="15.75" x14ac:dyDescent="0.25">
      <c r="B5" s="37" t="s">
        <v>138</v>
      </c>
    </row>
    <row r="6" spans="2:2" ht="15.75" x14ac:dyDescent="0.25">
      <c r="B6" s="35" t="s">
        <v>210</v>
      </c>
    </row>
    <row r="7" spans="2:2" ht="15.75" x14ac:dyDescent="0.25">
      <c r="B7" s="35" t="s">
        <v>221</v>
      </c>
    </row>
    <row r="8" spans="2:2" ht="15.75" x14ac:dyDescent="0.25">
      <c r="B8" s="35" t="s">
        <v>211</v>
      </c>
    </row>
    <row r="9" spans="2:2" ht="31.5" x14ac:dyDescent="0.25">
      <c r="B9" s="35" t="s">
        <v>222</v>
      </c>
    </row>
    <row r="10" spans="2:2" ht="15.75" x14ac:dyDescent="0.25">
      <c r="B10" s="35" t="s">
        <v>223</v>
      </c>
    </row>
    <row r="11" spans="2:2" ht="10.5" customHeight="1" x14ac:dyDescent="0.25">
      <c r="B11" s="35"/>
    </row>
    <row r="12" spans="2:2" ht="15.75" x14ac:dyDescent="0.25">
      <c r="B12" s="37" t="s">
        <v>137</v>
      </c>
    </row>
    <row r="13" spans="2:2" ht="15.75" x14ac:dyDescent="0.25">
      <c r="B13" s="35" t="s">
        <v>224</v>
      </c>
    </row>
    <row r="14" spans="2:2" ht="15.75" x14ac:dyDescent="0.25">
      <c r="B14" s="35" t="s">
        <v>225</v>
      </c>
    </row>
    <row r="15" spans="2:2" ht="15.75" x14ac:dyDescent="0.25">
      <c r="B15" s="35" t="s">
        <v>226</v>
      </c>
    </row>
    <row r="16" spans="2:2" ht="15.75" x14ac:dyDescent="0.25">
      <c r="B16" s="35" t="s">
        <v>192</v>
      </c>
    </row>
    <row r="17" spans="2:2" ht="9" customHeight="1" x14ac:dyDescent="0.25">
      <c r="B17" s="33"/>
    </row>
    <row r="18" spans="2:2" ht="15.75" x14ac:dyDescent="0.25">
      <c r="B18" s="37" t="s">
        <v>145</v>
      </c>
    </row>
    <row r="19" spans="2:2" ht="15.75" x14ac:dyDescent="0.25">
      <c r="B19" s="35" t="s">
        <v>193</v>
      </c>
    </row>
    <row r="20" spans="2:2" ht="15.75" x14ac:dyDescent="0.25">
      <c r="B20" s="35" t="s">
        <v>194</v>
      </c>
    </row>
    <row r="21" spans="2:2" ht="18" customHeight="1" x14ac:dyDescent="0.25">
      <c r="B21" s="35" t="s">
        <v>147</v>
      </c>
    </row>
    <row r="22" spans="2:2" ht="15.75" x14ac:dyDescent="0.25">
      <c r="B22" s="35" t="s">
        <v>148</v>
      </c>
    </row>
    <row r="23" spans="2:2" ht="15.75" x14ac:dyDescent="0.25">
      <c r="B23" s="35" t="s">
        <v>228</v>
      </c>
    </row>
    <row r="24" spans="2:2" ht="15.75" x14ac:dyDescent="0.25">
      <c r="B24" s="35" t="s">
        <v>227</v>
      </c>
    </row>
    <row r="25" spans="2:2" ht="15.75" x14ac:dyDescent="0.25">
      <c r="B25" s="35" t="s">
        <v>252</v>
      </c>
    </row>
    <row r="26" spans="2:2" ht="31.5" x14ac:dyDescent="0.25">
      <c r="B26" s="38" t="s">
        <v>229</v>
      </c>
    </row>
    <row r="27" spans="2:2" ht="15.75" x14ac:dyDescent="0.25">
      <c r="B27" s="35" t="s">
        <v>195</v>
      </c>
    </row>
    <row r="28" spans="2:2" ht="15.75" x14ac:dyDescent="0.25">
      <c r="B28" s="35" t="s">
        <v>230</v>
      </c>
    </row>
    <row r="29" spans="2:2" ht="15.75" x14ac:dyDescent="0.25">
      <c r="B29" s="35" t="s">
        <v>149</v>
      </c>
    </row>
    <row r="30" spans="2:2" ht="15.75" x14ac:dyDescent="0.25">
      <c r="B30" s="35" t="s">
        <v>150</v>
      </c>
    </row>
    <row r="31" spans="2:2" ht="15.75" x14ac:dyDescent="0.25">
      <c r="B31" s="35" t="s">
        <v>196</v>
      </c>
    </row>
    <row r="32" spans="2:2" ht="15.75" x14ac:dyDescent="0.25">
      <c r="B32" s="38" t="s">
        <v>212</v>
      </c>
    </row>
    <row r="33" spans="2:2" ht="15.75" x14ac:dyDescent="0.25">
      <c r="B33" s="38" t="s">
        <v>231</v>
      </c>
    </row>
    <row r="34" spans="2:2" ht="15.75" x14ac:dyDescent="0.25">
      <c r="B34" s="38" t="s">
        <v>214</v>
      </c>
    </row>
    <row r="35" spans="2:2" ht="15.75" x14ac:dyDescent="0.25">
      <c r="B35" s="38" t="s">
        <v>217</v>
      </c>
    </row>
    <row r="36" spans="2:2" ht="15.75" x14ac:dyDescent="0.25">
      <c r="B36" s="38" t="s">
        <v>218</v>
      </c>
    </row>
    <row r="37" spans="2:2" ht="15.75" x14ac:dyDescent="0.25">
      <c r="B37" s="38" t="s">
        <v>219</v>
      </c>
    </row>
    <row r="38" spans="2:2" ht="15.75" x14ac:dyDescent="0.25">
      <c r="B38" s="38" t="s">
        <v>216</v>
      </c>
    </row>
    <row r="39" spans="2:2" ht="15.75" x14ac:dyDescent="0.25">
      <c r="B39" s="38" t="s">
        <v>215</v>
      </c>
    </row>
    <row r="40" spans="2:2" ht="15.75" customHeight="1" x14ac:dyDescent="0.25">
      <c r="B40" s="35"/>
    </row>
    <row r="41" spans="2:2" ht="17.850000000000001" customHeight="1" x14ac:dyDescent="0.25">
      <c r="B41" s="35"/>
    </row>
    <row r="42" spans="2:2" ht="15.75" x14ac:dyDescent="0.25">
      <c r="B42" s="37" t="s">
        <v>0</v>
      </c>
    </row>
    <row r="43" spans="2:2" ht="15.75" x14ac:dyDescent="0.25">
      <c r="B43" s="35" t="s">
        <v>151</v>
      </c>
    </row>
    <row r="44" spans="2:2" ht="15.75" x14ac:dyDescent="0.25">
      <c r="B44" s="35" t="s">
        <v>152</v>
      </c>
    </row>
    <row r="45" spans="2:2" ht="15.75" x14ac:dyDescent="0.25">
      <c r="B45" s="35" t="s">
        <v>153</v>
      </c>
    </row>
    <row r="46" spans="2:2" ht="15.75" x14ac:dyDescent="0.25">
      <c r="B46" s="35" t="s">
        <v>154</v>
      </c>
    </row>
    <row r="47" spans="2:2" ht="15.75" x14ac:dyDescent="0.25">
      <c r="B47" s="35" t="s">
        <v>197</v>
      </c>
    </row>
    <row r="48" spans="2:2" ht="10.5" customHeight="1" x14ac:dyDescent="0.25">
      <c r="B48" s="35"/>
    </row>
    <row r="49" spans="2:2" ht="15.75" x14ac:dyDescent="0.25">
      <c r="B49" s="37" t="s">
        <v>155</v>
      </c>
    </row>
    <row r="50" spans="2:2" ht="15.75" x14ac:dyDescent="0.25">
      <c r="B50" s="33" t="s">
        <v>198</v>
      </c>
    </row>
    <row r="51" spans="2:2" ht="15.75" x14ac:dyDescent="0.25">
      <c r="B51" s="35" t="s">
        <v>199</v>
      </c>
    </row>
    <row r="52" spans="2:2" ht="15.75" x14ac:dyDescent="0.25">
      <c r="B52" s="35" t="s">
        <v>156</v>
      </c>
    </row>
    <row r="53" spans="2:2" ht="15.75" x14ac:dyDescent="0.25">
      <c r="B53" s="35" t="s">
        <v>213</v>
      </c>
    </row>
    <row r="54" spans="2:2" ht="15.75" x14ac:dyDescent="0.25">
      <c r="B54" s="35" t="s">
        <v>157</v>
      </c>
    </row>
    <row r="55" spans="2:2" ht="15.75" x14ac:dyDescent="0.25">
      <c r="B55" s="35" t="s">
        <v>158</v>
      </c>
    </row>
    <row r="56" spans="2:2" ht="15.75" x14ac:dyDescent="0.25">
      <c r="B56" s="35" t="s">
        <v>248</v>
      </c>
    </row>
    <row r="57" spans="2:2" ht="15" customHeight="1" x14ac:dyDescent="0.25">
      <c r="B57" s="35" t="s">
        <v>247</v>
      </c>
    </row>
    <row r="58" spans="2:2" ht="15" customHeight="1" x14ac:dyDescent="0.25">
      <c r="B58" s="35" t="s">
        <v>249</v>
      </c>
    </row>
    <row r="59" spans="2:2" ht="15" customHeight="1" x14ac:dyDescent="0.25">
      <c r="B59" s="35" t="s">
        <v>250</v>
      </c>
    </row>
    <row r="60" spans="2:2" ht="15.75" x14ac:dyDescent="0.25">
      <c r="B60" s="37" t="s">
        <v>200</v>
      </c>
    </row>
    <row r="61" spans="2:2" ht="15.75" x14ac:dyDescent="0.25">
      <c r="B61" s="35" t="s">
        <v>159</v>
      </c>
    </row>
    <row r="62" spans="2:2" ht="15.75" x14ac:dyDescent="0.25">
      <c r="B62" s="35" t="s">
        <v>160</v>
      </c>
    </row>
    <row r="63" spans="2:2" ht="15.75" x14ac:dyDescent="0.25">
      <c r="B63" s="35" t="s">
        <v>232</v>
      </c>
    </row>
    <row r="64" spans="2:2" ht="15.75" x14ac:dyDescent="0.25">
      <c r="B64" s="35" t="s">
        <v>233</v>
      </c>
    </row>
    <row r="65" spans="2:2" ht="15.75" x14ac:dyDescent="0.25">
      <c r="B65" s="35" t="s">
        <v>234</v>
      </c>
    </row>
    <row r="66" spans="2:2" ht="15.75" x14ac:dyDescent="0.25">
      <c r="B66" s="35" t="s">
        <v>235</v>
      </c>
    </row>
    <row r="67" spans="2:2" ht="15.75" x14ac:dyDescent="0.25">
      <c r="B67" s="35" t="s">
        <v>201</v>
      </c>
    </row>
    <row r="68" spans="2:2" ht="15.75" x14ac:dyDescent="0.25">
      <c r="B68" s="35" t="s">
        <v>236</v>
      </c>
    </row>
    <row r="69" spans="2:2" ht="15.75" x14ac:dyDescent="0.25">
      <c r="B69" s="35" t="s">
        <v>161</v>
      </c>
    </row>
    <row r="70" spans="2:2" ht="15.75" x14ac:dyDescent="0.25">
      <c r="B70" s="35" t="s">
        <v>162</v>
      </c>
    </row>
    <row r="71" spans="2:2" ht="15.75" x14ac:dyDescent="0.25">
      <c r="B71" s="35" t="s">
        <v>237</v>
      </c>
    </row>
    <row r="72" spans="2:2" ht="15.75" x14ac:dyDescent="0.25">
      <c r="B72" s="35"/>
    </row>
    <row r="73" spans="2:2" ht="15.75" x14ac:dyDescent="0.25">
      <c r="B73" s="37" t="s">
        <v>3</v>
      </c>
    </row>
    <row r="74" spans="2:2" ht="15.75" x14ac:dyDescent="0.25">
      <c r="B74" s="35" t="s">
        <v>238</v>
      </c>
    </row>
    <row r="75" spans="2:2" ht="15.75" x14ac:dyDescent="0.25">
      <c r="B75" s="38" t="s">
        <v>239</v>
      </c>
    </row>
    <row r="76" spans="2:2" ht="15.75" x14ac:dyDescent="0.25">
      <c r="B76" s="35" t="s">
        <v>163</v>
      </c>
    </row>
    <row r="77" spans="2:2" ht="15.75" x14ac:dyDescent="0.25">
      <c r="B77" s="35" t="s">
        <v>164</v>
      </c>
    </row>
    <row r="78" spans="2:2" ht="15.75" x14ac:dyDescent="0.25">
      <c r="B78" s="35" t="s">
        <v>202</v>
      </c>
    </row>
    <row r="79" spans="2:2" ht="19.5" customHeight="1" x14ac:dyDescent="0.25">
      <c r="B79" s="35" t="s">
        <v>251</v>
      </c>
    </row>
    <row r="80" spans="2:2" ht="15.75" x14ac:dyDescent="0.25">
      <c r="B80" s="35" t="s">
        <v>240</v>
      </c>
    </row>
    <row r="81" spans="2:2" ht="15.75" x14ac:dyDescent="0.25">
      <c r="B81" s="35" t="s">
        <v>241</v>
      </c>
    </row>
    <row r="82" spans="2:2" ht="15.75" x14ac:dyDescent="0.25">
      <c r="B82" s="37" t="s">
        <v>63</v>
      </c>
    </row>
    <row r="83" spans="2:2" ht="15.75" x14ac:dyDescent="0.25">
      <c r="B83" s="35" t="s">
        <v>165</v>
      </c>
    </row>
    <row r="84" spans="2:2" ht="15.75" x14ac:dyDescent="0.25">
      <c r="B84" s="35" t="s">
        <v>166</v>
      </c>
    </row>
    <row r="85" spans="2:2" ht="15.75" x14ac:dyDescent="0.25">
      <c r="B85" s="35" t="s">
        <v>220</v>
      </c>
    </row>
    <row r="86" spans="2:2" ht="15.75" x14ac:dyDescent="0.25">
      <c r="B86" s="35" t="s">
        <v>167</v>
      </c>
    </row>
    <row r="87" spans="2:2" ht="15.75" x14ac:dyDescent="0.25">
      <c r="B87" s="35" t="s">
        <v>168</v>
      </c>
    </row>
    <row r="88" spans="2:2" ht="15.75" x14ac:dyDescent="0.25">
      <c r="B88" s="35" t="s">
        <v>169</v>
      </c>
    </row>
    <row r="89" spans="2:2" ht="15.75" x14ac:dyDescent="0.25">
      <c r="B89" s="35" t="s">
        <v>242</v>
      </c>
    </row>
    <row r="90" spans="2:2" ht="15.75" x14ac:dyDescent="0.25">
      <c r="B90" s="35" t="s">
        <v>170</v>
      </c>
    </row>
    <row r="91" spans="2:2" ht="15.75" x14ac:dyDescent="0.25">
      <c r="B91" s="35" t="s">
        <v>171</v>
      </c>
    </row>
    <row r="92" spans="2:2" ht="15.75" x14ac:dyDescent="0.25">
      <c r="B92" s="35" t="s">
        <v>172</v>
      </c>
    </row>
    <row r="93" spans="2:2" ht="15.75" x14ac:dyDescent="0.25">
      <c r="B93" s="38" t="s">
        <v>203</v>
      </c>
    </row>
    <row r="94" spans="2:2" ht="11.25" customHeight="1" x14ac:dyDescent="0.25">
      <c r="B94" s="33"/>
    </row>
    <row r="95" spans="2:2" ht="15.75" x14ac:dyDescent="0.25">
      <c r="B95" s="37" t="s">
        <v>31</v>
      </c>
    </row>
    <row r="96" spans="2:2" ht="19.5" customHeight="1" x14ac:dyDescent="0.25">
      <c r="B96" s="35" t="s">
        <v>205</v>
      </c>
    </row>
    <row r="97" spans="2:2" ht="15.75" x14ac:dyDescent="0.25">
      <c r="B97" s="35" t="s">
        <v>173</v>
      </c>
    </row>
    <row r="98" spans="2:2" ht="15.75" x14ac:dyDescent="0.25">
      <c r="B98" s="35" t="s">
        <v>174</v>
      </c>
    </row>
    <row r="99" spans="2:2" ht="15.75" x14ac:dyDescent="0.25">
      <c r="B99" s="35" t="s">
        <v>175</v>
      </c>
    </row>
    <row r="100" spans="2:2" ht="15.75" x14ac:dyDescent="0.25">
      <c r="B100" s="33" t="s">
        <v>204</v>
      </c>
    </row>
    <row r="101" spans="2:2" ht="6.75" customHeight="1" x14ac:dyDescent="0.25">
      <c r="B101" s="33"/>
    </row>
    <row r="102" spans="2:2" ht="25.5" customHeight="1" x14ac:dyDescent="0.25">
      <c r="B102" s="35" t="s">
        <v>243</v>
      </c>
    </row>
    <row r="103" spans="2:2" ht="15.75" x14ac:dyDescent="0.25">
      <c r="B103" s="35" t="s">
        <v>173</v>
      </c>
    </row>
    <row r="104" spans="2:2" ht="15.75" x14ac:dyDescent="0.25">
      <c r="B104" s="35" t="s">
        <v>174</v>
      </c>
    </row>
    <row r="105" spans="2:2" ht="15.75" x14ac:dyDescent="0.25">
      <c r="B105" s="35" t="s">
        <v>175</v>
      </c>
    </row>
    <row r="106" spans="2:2" ht="15.75" x14ac:dyDescent="0.25">
      <c r="B106" s="33" t="s">
        <v>204</v>
      </c>
    </row>
    <row r="107" spans="2:2" ht="8.25" customHeight="1" x14ac:dyDescent="0.25">
      <c r="B107" s="33"/>
    </row>
    <row r="108" spans="2:2" ht="8.25" customHeight="1" x14ac:dyDescent="0.25">
      <c r="B108" s="33"/>
    </row>
    <row r="109" spans="2:2" ht="30.75" customHeight="1" x14ac:dyDescent="0.25">
      <c r="B109" s="35" t="s">
        <v>244</v>
      </c>
    </row>
    <row r="110" spans="2:2" ht="15.75" x14ac:dyDescent="0.25">
      <c r="B110" s="35" t="s">
        <v>173</v>
      </c>
    </row>
    <row r="111" spans="2:2" ht="15.75" x14ac:dyDescent="0.25">
      <c r="B111" s="35" t="s">
        <v>174</v>
      </c>
    </row>
    <row r="112" spans="2:2" ht="15.75" x14ac:dyDescent="0.25">
      <c r="B112" s="35" t="s">
        <v>175</v>
      </c>
    </row>
    <row r="113" spans="2:2" ht="15.75" x14ac:dyDescent="0.25">
      <c r="B113" s="33" t="s">
        <v>204</v>
      </c>
    </row>
    <row r="114" spans="2:2" ht="9" customHeight="1" x14ac:dyDescent="0.25">
      <c r="B114" s="33"/>
    </row>
    <row r="115" spans="2:2" ht="15.75" x14ac:dyDescent="0.25">
      <c r="B115" s="37" t="s">
        <v>176</v>
      </c>
    </row>
    <row r="116" spans="2:2" ht="20.25" customHeight="1" x14ac:dyDescent="0.25">
      <c r="B116" s="35" t="s">
        <v>177</v>
      </c>
    </row>
    <row r="117" spans="2:2" ht="15.75" x14ac:dyDescent="0.25">
      <c r="B117" s="35" t="s">
        <v>178</v>
      </c>
    </row>
    <row r="118" spans="2:2" ht="15.75" x14ac:dyDescent="0.25">
      <c r="B118" s="35" t="s">
        <v>179</v>
      </c>
    </row>
    <row r="119" spans="2:2" ht="15.75" x14ac:dyDescent="0.25">
      <c r="B119" s="35" t="s">
        <v>245</v>
      </c>
    </row>
    <row r="120" spans="2:2" ht="11.25" customHeight="1" x14ac:dyDescent="0.25">
      <c r="B120" s="35"/>
    </row>
    <row r="121" spans="2:2" ht="26.25" customHeight="1" x14ac:dyDescent="0.25">
      <c r="B121" s="37" t="s">
        <v>180</v>
      </c>
    </row>
    <row r="122" spans="2:2" ht="15.75" x14ac:dyDescent="0.25">
      <c r="B122" s="35" t="s">
        <v>246</v>
      </c>
    </row>
    <row r="123" spans="2:2" ht="15.75" x14ac:dyDescent="0.25">
      <c r="B123" s="35" t="s">
        <v>181</v>
      </c>
    </row>
    <row r="124" spans="2:2" ht="15.75" x14ac:dyDescent="0.25">
      <c r="B124" s="35" t="s">
        <v>182</v>
      </c>
    </row>
    <row r="125" spans="2:2" ht="15.75" x14ac:dyDescent="0.25">
      <c r="B125" s="35" t="s">
        <v>183</v>
      </c>
    </row>
    <row r="126" spans="2:2" ht="15.75" x14ac:dyDescent="0.25">
      <c r="B126" s="35" t="s">
        <v>184</v>
      </c>
    </row>
    <row r="127" spans="2:2" ht="15.75" x14ac:dyDescent="0.25">
      <c r="B127" s="35" t="s">
        <v>185</v>
      </c>
    </row>
    <row r="128" spans="2:2" ht="9.75" customHeight="1" x14ac:dyDescent="0.25">
      <c r="B128" s="33"/>
    </row>
    <row r="129" spans="2:2" ht="27.75" customHeight="1" x14ac:dyDescent="0.25">
      <c r="B129" s="34" t="s">
        <v>207</v>
      </c>
    </row>
    <row r="130" spans="2:2" ht="10.5" customHeight="1" x14ac:dyDescent="0.25">
      <c r="B130" s="35"/>
    </row>
    <row r="131" spans="2:2" ht="15.75" x14ac:dyDescent="0.25">
      <c r="B131" s="37" t="s">
        <v>5</v>
      </c>
    </row>
    <row r="132" spans="2:2" ht="15.75" x14ac:dyDescent="0.25">
      <c r="B132" s="35" t="s">
        <v>186</v>
      </c>
    </row>
    <row r="133" spans="2:2" ht="15.75" x14ac:dyDescent="0.25">
      <c r="B133" s="35" t="s">
        <v>187</v>
      </c>
    </row>
    <row r="134" spans="2:2" ht="15.75" x14ac:dyDescent="0.25">
      <c r="B134" s="35" t="s">
        <v>188</v>
      </c>
    </row>
    <row r="135" spans="2:2" ht="15.75" x14ac:dyDescent="0.25">
      <c r="B135" s="35" t="s">
        <v>189</v>
      </c>
    </row>
    <row r="136" spans="2:2" ht="15.75" x14ac:dyDescent="0.25">
      <c r="B136" s="36" t="s">
        <v>190</v>
      </c>
    </row>
    <row r="137" spans="2:2" ht="15.75" x14ac:dyDescent="0.25">
      <c r="B137" s="36" t="s">
        <v>191</v>
      </c>
    </row>
  </sheetData>
  <pageMargins left="0.7" right="0.7" top="0.75" bottom="0.75" header="0.3" footer="0.3"/>
  <pageSetup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F148"/>
  <sheetViews>
    <sheetView showGridLines="0" tabSelected="1" zoomScale="71" zoomScaleNormal="71" zoomScaleSheetLayoutView="100" zoomScalePageLayoutView="125" workbookViewId="0">
      <selection activeCell="A145" sqref="A145:AE145"/>
    </sheetView>
  </sheetViews>
  <sheetFormatPr baseColWidth="10" defaultColWidth="3.42578125" defaultRowHeight="15" customHeight="1" x14ac:dyDescent="0.25"/>
  <cols>
    <col min="1" max="1" width="10" style="11" customWidth="1"/>
    <col min="2" max="2" width="9.140625" style="11" customWidth="1"/>
    <col min="3" max="3" width="16.85546875" style="11" customWidth="1"/>
    <col min="4" max="5" width="16.7109375" style="11" customWidth="1"/>
    <col min="6" max="6" width="12.85546875" style="11" customWidth="1"/>
    <col min="7" max="7" width="10.42578125" style="11" customWidth="1"/>
    <col min="8" max="8" width="7" style="11" customWidth="1"/>
    <col min="9" max="9" width="8.42578125" style="11" customWidth="1"/>
    <col min="10" max="10" width="3.42578125" style="11" customWidth="1"/>
    <col min="11" max="11" width="11.140625" style="11" customWidth="1"/>
    <col min="12" max="12" width="13.85546875" style="11" customWidth="1"/>
    <col min="13" max="13" width="15.140625" style="11" customWidth="1"/>
    <col min="14" max="14" width="15.42578125" style="11" customWidth="1"/>
    <col min="15" max="15" width="6.42578125" style="11" customWidth="1"/>
    <col min="16" max="16" width="3.42578125" style="11" customWidth="1"/>
    <col min="17" max="17" width="5.42578125" style="11" customWidth="1"/>
    <col min="18" max="18" width="7" style="11" customWidth="1"/>
    <col min="19" max="20" width="7.42578125" style="11" customWidth="1"/>
    <col min="21" max="21" width="3.42578125" style="11"/>
    <col min="22" max="22" width="6.42578125" style="11" customWidth="1"/>
    <col min="23" max="23" width="5.140625" style="11" customWidth="1"/>
    <col min="24" max="24" width="3.42578125" style="11"/>
    <col min="25" max="25" width="2.42578125" style="11" customWidth="1"/>
    <col min="26" max="26" width="3.42578125" style="11"/>
    <col min="27" max="27" width="4.85546875" style="11" customWidth="1"/>
    <col min="28" max="28" width="8.42578125" style="11" customWidth="1"/>
    <col min="29" max="29" width="5.42578125" style="11" customWidth="1"/>
    <col min="30" max="30" width="4" style="11" customWidth="1"/>
    <col min="31" max="31" width="7.140625" style="11" customWidth="1"/>
    <col min="32" max="32" width="11.140625" style="19" customWidth="1"/>
    <col min="33" max="164" width="3.42578125" style="11"/>
    <col min="165" max="165" width="4.42578125" style="11" customWidth="1"/>
    <col min="166" max="167" width="3.42578125" style="11"/>
    <col min="168" max="168" width="9.42578125" style="11" customWidth="1"/>
    <col min="169" max="171" width="3.42578125" style="11"/>
    <col min="172" max="172" width="8.140625" style="11" customWidth="1"/>
    <col min="173" max="173" width="3" style="11" customWidth="1"/>
    <col min="174" max="175" width="0" style="11" hidden="1" customWidth="1"/>
    <col min="176" max="177" width="3.42578125" style="11"/>
    <col min="178" max="178" width="6.42578125" style="11" customWidth="1"/>
    <col min="179" max="196" width="3.42578125" style="11"/>
    <col min="197" max="197" width="26.140625" style="11" customWidth="1"/>
    <col min="198" max="199" width="3.42578125" style="11"/>
    <col min="200" max="200" width="51" style="11" customWidth="1"/>
    <col min="201" max="420" width="3.42578125" style="11"/>
    <col min="421" max="421" width="4.42578125" style="11" customWidth="1"/>
    <col min="422" max="423" width="3.42578125" style="11"/>
    <col min="424" max="424" width="9.42578125" style="11" customWidth="1"/>
    <col min="425" max="427" width="3.42578125" style="11"/>
    <col min="428" max="428" width="8.140625" style="11" customWidth="1"/>
    <col min="429" max="429" width="3" style="11" customWidth="1"/>
    <col min="430" max="431" width="0" style="11" hidden="1" customWidth="1"/>
    <col min="432" max="433" width="3.42578125" style="11"/>
    <col min="434" max="434" width="6.42578125" style="11" customWidth="1"/>
    <col min="435" max="452" width="3.42578125" style="11"/>
    <col min="453" max="453" width="26.140625" style="11" customWidth="1"/>
    <col min="454" max="455" width="3.42578125" style="11"/>
    <col min="456" max="456" width="51" style="11" customWidth="1"/>
    <col min="457" max="676" width="3.42578125" style="11"/>
    <col min="677" max="677" width="4.42578125" style="11" customWidth="1"/>
    <col min="678" max="679" width="3.42578125" style="11"/>
    <col min="680" max="680" width="9.42578125" style="11" customWidth="1"/>
    <col min="681" max="683" width="3.42578125" style="11"/>
    <col min="684" max="684" width="8.140625" style="11" customWidth="1"/>
    <col min="685" max="685" width="3" style="11" customWidth="1"/>
    <col min="686" max="687" width="0" style="11" hidden="1" customWidth="1"/>
    <col min="688" max="689" width="3.42578125" style="11"/>
    <col min="690" max="690" width="6.42578125" style="11" customWidth="1"/>
    <col min="691" max="708" width="3.42578125" style="11"/>
    <col min="709" max="709" width="26.140625" style="11" customWidth="1"/>
    <col min="710" max="711" width="3.42578125" style="11"/>
    <col min="712" max="712" width="51" style="11" customWidth="1"/>
    <col min="713" max="932" width="3.42578125" style="11"/>
    <col min="933" max="933" width="4.42578125" style="11" customWidth="1"/>
    <col min="934" max="935" width="3.42578125" style="11"/>
    <col min="936" max="936" width="9.42578125" style="11" customWidth="1"/>
    <col min="937" max="939" width="3.42578125" style="11"/>
    <col min="940" max="940" width="8.140625" style="11" customWidth="1"/>
    <col min="941" max="941" width="3" style="11" customWidth="1"/>
    <col min="942" max="943" width="0" style="11" hidden="1" customWidth="1"/>
    <col min="944" max="945" width="3.42578125" style="11"/>
    <col min="946" max="946" width="6.42578125" style="11" customWidth="1"/>
    <col min="947" max="964" width="3.42578125" style="11"/>
    <col min="965" max="965" width="26.140625" style="11" customWidth="1"/>
    <col min="966" max="967" width="3.42578125" style="11"/>
    <col min="968" max="968" width="51" style="11" customWidth="1"/>
    <col min="969" max="1188" width="3.42578125" style="11"/>
    <col min="1189" max="1189" width="4.42578125" style="11" customWidth="1"/>
    <col min="1190" max="1191" width="3.42578125" style="11"/>
    <col min="1192" max="1192" width="9.42578125" style="11" customWidth="1"/>
    <col min="1193" max="1195" width="3.42578125" style="11"/>
    <col min="1196" max="1196" width="8.140625" style="11" customWidth="1"/>
    <col min="1197" max="1197" width="3" style="11" customWidth="1"/>
    <col min="1198" max="1199" width="0" style="11" hidden="1" customWidth="1"/>
    <col min="1200" max="1201" width="3.42578125" style="11"/>
    <col min="1202" max="1202" width="6.42578125" style="11" customWidth="1"/>
    <col min="1203" max="1220" width="3.42578125" style="11"/>
    <col min="1221" max="1221" width="26.140625" style="11" customWidth="1"/>
    <col min="1222" max="1223" width="3.42578125" style="11"/>
    <col min="1224" max="1224" width="51" style="11" customWidth="1"/>
    <col min="1225" max="1444" width="3.42578125" style="11"/>
    <col min="1445" max="1445" width="4.42578125" style="11" customWidth="1"/>
    <col min="1446" max="1447" width="3.42578125" style="11"/>
    <col min="1448" max="1448" width="9.42578125" style="11" customWidth="1"/>
    <col min="1449" max="1451" width="3.42578125" style="11"/>
    <col min="1452" max="1452" width="8.140625" style="11" customWidth="1"/>
    <col min="1453" max="1453" width="3" style="11" customWidth="1"/>
    <col min="1454" max="1455" width="0" style="11" hidden="1" customWidth="1"/>
    <col min="1456" max="1457" width="3.42578125" style="11"/>
    <col min="1458" max="1458" width="6.42578125" style="11" customWidth="1"/>
    <col min="1459" max="1476" width="3.42578125" style="11"/>
    <col min="1477" max="1477" width="26.140625" style="11" customWidth="1"/>
    <col min="1478" max="1479" width="3.42578125" style="11"/>
    <col min="1480" max="1480" width="51" style="11" customWidth="1"/>
    <col min="1481" max="1700" width="3.42578125" style="11"/>
    <col min="1701" max="1701" width="4.42578125" style="11" customWidth="1"/>
    <col min="1702" max="1703" width="3.42578125" style="11"/>
    <col min="1704" max="1704" width="9.42578125" style="11" customWidth="1"/>
    <col min="1705" max="1707" width="3.42578125" style="11"/>
    <col min="1708" max="1708" width="8.140625" style="11" customWidth="1"/>
    <col min="1709" max="1709" width="3" style="11" customWidth="1"/>
    <col min="1710" max="1711" width="0" style="11" hidden="1" customWidth="1"/>
    <col min="1712" max="1713" width="3.42578125" style="11"/>
    <col min="1714" max="1714" width="6.42578125" style="11" customWidth="1"/>
    <col min="1715" max="1732" width="3.42578125" style="11"/>
    <col min="1733" max="1733" width="26.140625" style="11" customWidth="1"/>
    <col min="1734" max="1735" width="3.42578125" style="11"/>
    <col min="1736" max="1736" width="51" style="11" customWidth="1"/>
    <col min="1737" max="1956" width="3.42578125" style="11"/>
    <col min="1957" max="1957" width="4.42578125" style="11" customWidth="1"/>
    <col min="1958" max="1959" width="3.42578125" style="11"/>
    <col min="1960" max="1960" width="9.42578125" style="11" customWidth="1"/>
    <col min="1961" max="1963" width="3.42578125" style="11"/>
    <col min="1964" max="1964" width="8.140625" style="11" customWidth="1"/>
    <col min="1965" max="1965" width="3" style="11" customWidth="1"/>
    <col min="1966" max="1967" width="0" style="11" hidden="1" customWidth="1"/>
    <col min="1968" max="1969" width="3.42578125" style="11"/>
    <col min="1970" max="1970" width="6.42578125" style="11" customWidth="1"/>
    <col min="1971" max="1988" width="3.42578125" style="11"/>
    <col min="1989" max="1989" width="26.140625" style="11" customWidth="1"/>
    <col min="1990" max="1991" width="3.42578125" style="11"/>
    <col min="1992" max="1992" width="51" style="11" customWidth="1"/>
    <col min="1993" max="2212" width="3.42578125" style="11"/>
    <col min="2213" max="2213" width="4.42578125" style="11" customWidth="1"/>
    <col min="2214" max="2215" width="3.42578125" style="11"/>
    <col min="2216" max="2216" width="9.42578125" style="11" customWidth="1"/>
    <col min="2217" max="2219" width="3.42578125" style="11"/>
    <col min="2220" max="2220" width="8.140625" style="11" customWidth="1"/>
    <col min="2221" max="2221" width="3" style="11" customWidth="1"/>
    <col min="2222" max="2223" width="0" style="11" hidden="1" customWidth="1"/>
    <col min="2224" max="2225" width="3.42578125" style="11"/>
    <col min="2226" max="2226" width="6.42578125" style="11" customWidth="1"/>
    <col min="2227" max="2244" width="3.42578125" style="11"/>
    <col min="2245" max="2245" width="26.140625" style="11" customWidth="1"/>
    <col min="2246" max="2247" width="3.42578125" style="11"/>
    <col min="2248" max="2248" width="51" style="11" customWidth="1"/>
    <col min="2249" max="2468" width="3.42578125" style="11"/>
    <col min="2469" max="2469" width="4.42578125" style="11" customWidth="1"/>
    <col min="2470" max="2471" width="3.42578125" style="11"/>
    <col min="2472" max="2472" width="9.42578125" style="11" customWidth="1"/>
    <col min="2473" max="2475" width="3.42578125" style="11"/>
    <col min="2476" max="2476" width="8.140625" style="11" customWidth="1"/>
    <col min="2477" max="2477" width="3" style="11" customWidth="1"/>
    <col min="2478" max="2479" width="0" style="11" hidden="1" customWidth="1"/>
    <col min="2480" max="2481" width="3.42578125" style="11"/>
    <col min="2482" max="2482" width="6.42578125" style="11" customWidth="1"/>
    <col min="2483" max="2500" width="3.42578125" style="11"/>
    <col min="2501" max="2501" width="26.140625" style="11" customWidth="1"/>
    <col min="2502" max="2503" width="3.42578125" style="11"/>
    <col min="2504" max="2504" width="51" style="11" customWidth="1"/>
    <col min="2505" max="2724" width="3.42578125" style="11"/>
    <col min="2725" max="2725" width="4.42578125" style="11" customWidth="1"/>
    <col min="2726" max="2727" width="3.42578125" style="11"/>
    <col min="2728" max="2728" width="9.42578125" style="11" customWidth="1"/>
    <col min="2729" max="2731" width="3.42578125" style="11"/>
    <col min="2732" max="2732" width="8.140625" style="11" customWidth="1"/>
    <col min="2733" max="2733" width="3" style="11" customWidth="1"/>
    <col min="2734" max="2735" width="0" style="11" hidden="1" customWidth="1"/>
    <col min="2736" max="2737" width="3.42578125" style="11"/>
    <col min="2738" max="2738" width="6.42578125" style="11" customWidth="1"/>
    <col min="2739" max="2756" width="3.42578125" style="11"/>
    <col min="2757" max="2757" width="26.140625" style="11" customWidth="1"/>
    <col min="2758" max="2759" width="3.42578125" style="11"/>
    <col min="2760" max="2760" width="51" style="11" customWidth="1"/>
    <col min="2761" max="2980" width="3.42578125" style="11"/>
    <col min="2981" max="2981" width="4.42578125" style="11" customWidth="1"/>
    <col min="2982" max="2983" width="3.42578125" style="11"/>
    <col min="2984" max="2984" width="9.42578125" style="11" customWidth="1"/>
    <col min="2985" max="2987" width="3.42578125" style="11"/>
    <col min="2988" max="2988" width="8.140625" style="11" customWidth="1"/>
    <col min="2989" max="2989" width="3" style="11" customWidth="1"/>
    <col min="2990" max="2991" width="0" style="11" hidden="1" customWidth="1"/>
    <col min="2992" max="2993" width="3.42578125" style="11"/>
    <col min="2994" max="2994" width="6.42578125" style="11" customWidth="1"/>
    <col min="2995" max="3012" width="3.42578125" style="11"/>
    <col min="3013" max="3013" width="26.140625" style="11" customWidth="1"/>
    <col min="3014" max="3015" width="3.42578125" style="11"/>
    <col min="3016" max="3016" width="51" style="11" customWidth="1"/>
    <col min="3017" max="3236" width="3.42578125" style="11"/>
    <col min="3237" max="3237" width="4.42578125" style="11" customWidth="1"/>
    <col min="3238" max="3239" width="3.42578125" style="11"/>
    <col min="3240" max="3240" width="9.42578125" style="11" customWidth="1"/>
    <col min="3241" max="3243" width="3.42578125" style="11"/>
    <col min="3244" max="3244" width="8.140625" style="11" customWidth="1"/>
    <col min="3245" max="3245" width="3" style="11" customWidth="1"/>
    <col min="3246" max="3247" width="0" style="11" hidden="1" customWidth="1"/>
    <col min="3248" max="3249" width="3.42578125" style="11"/>
    <col min="3250" max="3250" width="6.42578125" style="11" customWidth="1"/>
    <col min="3251" max="3268" width="3.42578125" style="11"/>
    <col min="3269" max="3269" width="26.140625" style="11" customWidth="1"/>
    <col min="3270" max="3271" width="3.42578125" style="11"/>
    <col min="3272" max="3272" width="51" style="11" customWidth="1"/>
    <col min="3273" max="3492" width="3.42578125" style="11"/>
    <col min="3493" max="3493" width="4.42578125" style="11" customWidth="1"/>
    <col min="3494" max="3495" width="3.42578125" style="11"/>
    <col min="3496" max="3496" width="9.42578125" style="11" customWidth="1"/>
    <col min="3497" max="3499" width="3.42578125" style="11"/>
    <col min="3500" max="3500" width="8.140625" style="11" customWidth="1"/>
    <col min="3501" max="3501" width="3" style="11" customWidth="1"/>
    <col min="3502" max="3503" width="0" style="11" hidden="1" customWidth="1"/>
    <col min="3504" max="3505" width="3.42578125" style="11"/>
    <col min="3506" max="3506" width="6.42578125" style="11" customWidth="1"/>
    <col min="3507" max="3524" width="3.42578125" style="11"/>
    <col min="3525" max="3525" width="26.140625" style="11" customWidth="1"/>
    <col min="3526" max="3527" width="3.42578125" style="11"/>
    <col min="3528" max="3528" width="51" style="11" customWidth="1"/>
    <col min="3529" max="3748" width="3.42578125" style="11"/>
    <col min="3749" max="3749" width="4.42578125" style="11" customWidth="1"/>
    <col min="3750" max="3751" width="3.42578125" style="11"/>
    <col min="3752" max="3752" width="9.42578125" style="11" customWidth="1"/>
    <col min="3753" max="3755" width="3.42578125" style="11"/>
    <col min="3756" max="3756" width="8.140625" style="11" customWidth="1"/>
    <col min="3757" max="3757" width="3" style="11" customWidth="1"/>
    <col min="3758" max="3759" width="0" style="11" hidden="1" customWidth="1"/>
    <col min="3760" max="3761" width="3.42578125" style="11"/>
    <col min="3762" max="3762" width="6.42578125" style="11" customWidth="1"/>
    <col min="3763" max="3780" width="3.42578125" style="11"/>
    <col min="3781" max="3781" width="26.140625" style="11" customWidth="1"/>
    <col min="3782" max="3783" width="3.42578125" style="11"/>
    <col min="3784" max="3784" width="51" style="11" customWidth="1"/>
    <col min="3785" max="4004" width="3.42578125" style="11"/>
    <col min="4005" max="4005" width="4.42578125" style="11" customWidth="1"/>
    <col min="4006" max="4007" width="3.42578125" style="11"/>
    <col min="4008" max="4008" width="9.42578125" style="11" customWidth="1"/>
    <col min="4009" max="4011" width="3.42578125" style="11"/>
    <col min="4012" max="4012" width="8.140625" style="11" customWidth="1"/>
    <col min="4013" max="4013" width="3" style="11" customWidth="1"/>
    <col min="4014" max="4015" width="0" style="11" hidden="1" customWidth="1"/>
    <col min="4016" max="4017" width="3.42578125" style="11"/>
    <col min="4018" max="4018" width="6.42578125" style="11" customWidth="1"/>
    <col min="4019" max="4036" width="3.42578125" style="11"/>
    <col min="4037" max="4037" width="26.140625" style="11" customWidth="1"/>
    <col min="4038" max="4039" width="3.42578125" style="11"/>
    <col min="4040" max="4040" width="51" style="11" customWidth="1"/>
    <col min="4041" max="4260" width="3.42578125" style="11"/>
    <col min="4261" max="4261" width="4.42578125" style="11" customWidth="1"/>
    <col min="4262" max="4263" width="3.42578125" style="11"/>
    <col min="4264" max="4264" width="9.42578125" style="11" customWidth="1"/>
    <col min="4265" max="4267" width="3.42578125" style="11"/>
    <col min="4268" max="4268" width="8.140625" style="11" customWidth="1"/>
    <col min="4269" max="4269" width="3" style="11" customWidth="1"/>
    <col min="4270" max="4271" width="0" style="11" hidden="1" customWidth="1"/>
    <col min="4272" max="4273" width="3.42578125" style="11"/>
    <col min="4274" max="4274" width="6.42578125" style="11" customWidth="1"/>
    <col min="4275" max="4292" width="3.42578125" style="11"/>
    <col min="4293" max="4293" width="26.140625" style="11" customWidth="1"/>
    <col min="4294" max="4295" width="3.42578125" style="11"/>
    <col min="4296" max="4296" width="51" style="11" customWidth="1"/>
    <col min="4297" max="4516" width="3.42578125" style="11"/>
    <col min="4517" max="4517" width="4.42578125" style="11" customWidth="1"/>
    <col min="4518" max="4519" width="3.42578125" style="11"/>
    <col min="4520" max="4520" width="9.42578125" style="11" customWidth="1"/>
    <col min="4521" max="4523" width="3.42578125" style="11"/>
    <col min="4524" max="4524" width="8.140625" style="11" customWidth="1"/>
    <col min="4525" max="4525" width="3" style="11" customWidth="1"/>
    <col min="4526" max="4527" width="0" style="11" hidden="1" customWidth="1"/>
    <col min="4528" max="4529" width="3.42578125" style="11"/>
    <col min="4530" max="4530" width="6.42578125" style="11" customWidth="1"/>
    <col min="4531" max="4548" width="3.42578125" style="11"/>
    <col min="4549" max="4549" width="26.140625" style="11" customWidth="1"/>
    <col min="4550" max="4551" width="3.42578125" style="11"/>
    <col min="4552" max="4552" width="51" style="11" customWidth="1"/>
    <col min="4553" max="4772" width="3.42578125" style="11"/>
    <col min="4773" max="4773" width="4.42578125" style="11" customWidth="1"/>
    <col min="4774" max="4775" width="3.42578125" style="11"/>
    <col min="4776" max="4776" width="9.42578125" style="11" customWidth="1"/>
    <col min="4777" max="4779" width="3.42578125" style="11"/>
    <col min="4780" max="4780" width="8.140625" style="11" customWidth="1"/>
    <col min="4781" max="4781" width="3" style="11" customWidth="1"/>
    <col min="4782" max="4783" width="0" style="11" hidden="1" customWidth="1"/>
    <col min="4784" max="4785" width="3.42578125" style="11"/>
    <col min="4786" max="4786" width="6.42578125" style="11" customWidth="1"/>
    <col min="4787" max="4804" width="3.42578125" style="11"/>
    <col min="4805" max="4805" width="26.140625" style="11" customWidth="1"/>
    <col min="4806" max="4807" width="3.42578125" style="11"/>
    <col min="4808" max="4808" width="51" style="11" customWidth="1"/>
    <col min="4809" max="5028" width="3.42578125" style="11"/>
    <col min="5029" max="5029" width="4.42578125" style="11" customWidth="1"/>
    <col min="5030" max="5031" width="3.42578125" style="11"/>
    <col min="5032" max="5032" width="9.42578125" style="11" customWidth="1"/>
    <col min="5033" max="5035" width="3.42578125" style="11"/>
    <col min="5036" max="5036" width="8.140625" style="11" customWidth="1"/>
    <col min="5037" max="5037" width="3" style="11" customWidth="1"/>
    <col min="5038" max="5039" width="0" style="11" hidden="1" customWidth="1"/>
    <col min="5040" max="5041" width="3.42578125" style="11"/>
    <col min="5042" max="5042" width="6.42578125" style="11" customWidth="1"/>
    <col min="5043" max="5060" width="3.42578125" style="11"/>
    <col min="5061" max="5061" width="26.140625" style="11" customWidth="1"/>
    <col min="5062" max="5063" width="3.42578125" style="11"/>
    <col min="5064" max="5064" width="51" style="11" customWidth="1"/>
    <col min="5065" max="5284" width="3.42578125" style="11"/>
    <col min="5285" max="5285" width="4.42578125" style="11" customWidth="1"/>
    <col min="5286" max="5287" width="3.42578125" style="11"/>
    <col min="5288" max="5288" width="9.42578125" style="11" customWidth="1"/>
    <col min="5289" max="5291" width="3.42578125" style="11"/>
    <col min="5292" max="5292" width="8.140625" style="11" customWidth="1"/>
    <col min="5293" max="5293" width="3" style="11" customWidth="1"/>
    <col min="5294" max="5295" width="0" style="11" hidden="1" customWidth="1"/>
    <col min="5296" max="5297" width="3.42578125" style="11"/>
    <col min="5298" max="5298" width="6.42578125" style="11" customWidth="1"/>
    <col min="5299" max="5316" width="3.42578125" style="11"/>
    <col min="5317" max="5317" width="26.140625" style="11" customWidth="1"/>
    <col min="5318" max="5319" width="3.42578125" style="11"/>
    <col min="5320" max="5320" width="51" style="11" customWidth="1"/>
    <col min="5321" max="5540" width="3.42578125" style="11"/>
    <col min="5541" max="5541" width="4.42578125" style="11" customWidth="1"/>
    <col min="5542" max="5543" width="3.42578125" style="11"/>
    <col min="5544" max="5544" width="9.42578125" style="11" customWidth="1"/>
    <col min="5545" max="5547" width="3.42578125" style="11"/>
    <col min="5548" max="5548" width="8.140625" style="11" customWidth="1"/>
    <col min="5549" max="5549" width="3" style="11" customWidth="1"/>
    <col min="5550" max="5551" width="0" style="11" hidden="1" customWidth="1"/>
    <col min="5552" max="5553" width="3.42578125" style="11"/>
    <col min="5554" max="5554" width="6.42578125" style="11" customWidth="1"/>
    <col min="5555" max="5572" width="3.42578125" style="11"/>
    <col min="5573" max="5573" width="26.140625" style="11" customWidth="1"/>
    <col min="5574" max="5575" width="3.42578125" style="11"/>
    <col min="5576" max="5576" width="51" style="11" customWidth="1"/>
    <col min="5577" max="5796" width="3.42578125" style="11"/>
    <col min="5797" max="5797" width="4.42578125" style="11" customWidth="1"/>
    <col min="5798" max="5799" width="3.42578125" style="11"/>
    <col min="5800" max="5800" width="9.42578125" style="11" customWidth="1"/>
    <col min="5801" max="5803" width="3.42578125" style="11"/>
    <col min="5804" max="5804" width="8.140625" style="11" customWidth="1"/>
    <col min="5805" max="5805" width="3" style="11" customWidth="1"/>
    <col min="5806" max="5807" width="0" style="11" hidden="1" customWidth="1"/>
    <col min="5808" max="5809" width="3.42578125" style="11"/>
    <col min="5810" max="5810" width="6.42578125" style="11" customWidth="1"/>
    <col min="5811" max="5828" width="3.42578125" style="11"/>
    <col min="5829" max="5829" width="26.140625" style="11" customWidth="1"/>
    <col min="5830" max="5831" width="3.42578125" style="11"/>
    <col min="5832" max="5832" width="51" style="11" customWidth="1"/>
    <col min="5833" max="6052" width="3.42578125" style="11"/>
    <col min="6053" max="6053" width="4.42578125" style="11" customWidth="1"/>
    <col min="6054" max="6055" width="3.42578125" style="11"/>
    <col min="6056" max="6056" width="9.42578125" style="11" customWidth="1"/>
    <col min="6057" max="6059" width="3.42578125" style="11"/>
    <col min="6060" max="6060" width="8.140625" style="11" customWidth="1"/>
    <col min="6061" max="6061" width="3" style="11" customWidth="1"/>
    <col min="6062" max="6063" width="0" style="11" hidden="1" customWidth="1"/>
    <col min="6064" max="6065" width="3.42578125" style="11"/>
    <col min="6066" max="6066" width="6.42578125" style="11" customWidth="1"/>
    <col min="6067" max="6084" width="3.42578125" style="11"/>
    <col min="6085" max="6085" width="26.140625" style="11" customWidth="1"/>
    <col min="6086" max="6087" width="3.42578125" style="11"/>
    <col min="6088" max="6088" width="51" style="11" customWidth="1"/>
    <col min="6089" max="6308" width="3.42578125" style="11"/>
    <col min="6309" max="6309" width="4.42578125" style="11" customWidth="1"/>
    <col min="6310" max="6311" width="3.42578125" style="11"/>
    <col min="6312" max="6312" width="9.42578125" style="11" customWidth="1"/>
    <col min="6313" max="6315" width="3.42578125" style="11"/>
    <col min="6316" max="6316" width="8.140625" style="11" customWidth="1"/>
    <col min="6317" max="6317" width="3" style="11" customWidth="1"/>
    <col min="6318" max="6319" width="0" style="11" hidden="1" customWidth="1"/>
    <col min="6320" max="6321" width="3.42578125" style="11"/>
    <col min="6322" max="6322" width="6.42578125" style="11" customWidth="1"/>
    <col min="6323" max="6340" width="3.42578125" style="11"/>
    <col min="6341" max="6341" width="26.140625" style="11" customWidth="1"/>
    <col min="6342" max="6343" width="3.42578125" style="11"/>
    <col min="6344" max="6344" width="51" style="11" customWidth="1"/>
    <col min="6345" max="6564" width="3.42578125" style="11"/>
    <col min="6565" max="6565" width="4.42578125" style="11" customWidth="1"/>
    <col min="6566" max="6567" width="3.42578125" style="11"/>
    <col min="6568" max="6568" width="9.42578125" style="11" customWidth="1"/>
    <col min="6569" max="6571" width="3.42578125" style="11"/>
    <col min="6572" max="6572" width="8.140625" style="11" customWidth="1"/>
    <col min="6573" max="6573" width="3" style="11" customWidth="1"/>
    <col min="6574" max="6575" width="0" style="11" hidden="1" customWidth="1"/>
    <col min="6576" max="6577" width="3.42578125" style="11"/>
    <col min="6578" max="6578" width="6.42578125" style="11" customWidth="1"/>
    <col min="6579" max="6596" width="3.42578125" style="11"/>
    <col min="6597" max="6597" width="26.140625" style="11" customWidth="1"/>
    <col min="6598" max="6599" width="3.42578125" style="11"/>
    <col min="6600" max="6600" width="51" style="11" customWidth="1"/>
    <col min="6601" max="6820" width="3.42578125" style="11"/>
    <col min="6821" max="6821" width="4.42578125" style="11" customWidth="1"/>
    <col min="6822" max="6823" width="3.42578125" style="11"/>
    <col min="6824" max="6824" width="9.42578125" style="11" customWidth="1"/>
    <col min="6825" max="6827" width="3.42578125" style="11"/>
    <col min="6828" max="6828" width="8.140625" style="11" customWidth="1"/>
    <col min="6829" max="6829" width="3" style="11" customWidth="1"/>
    <col min="6830" max="6831" width="0" style="11" hidden="1" customWidth="1"/>
    <col min="6832" max="6833" width="3.42578125" style="11"/>
    <col min="6834" max="6834" width="6.42578125" style="11" customWidth="1"/>
    <col min="6835" max="6852" width="3.42578125" style="11"/>
    <col min="6853" max="6853" width="26.140625" style="11" customWidth="1"/>
    <col min="6854" max="6855" width="3.42578125" style="11"/>
    <col min="6856" max="6856" width="51" style="11" customWidth="1"/>
    <col min="6857" max="7076" width="3.42578125" style="11"/>
    <col min="7077" max="7077" width="4.42578125" style="11" customWidth="1"/>
    <col min="7078" max="7079" width="3.42578125" style="11"/>
    <col min="7080" max="7080" width="9.42578125" style="11" customWidth="1"/>
    <col min="7081" max="7083" width="3.42578125" style="11"/>
    <col min="7084" max="7084" width="8.140625" style="11" customWidth="1"/>
    <col min="7085" max="7085" width="3" style="11" customWidth="1"/>
    <col min="7086" max="7087" width="0" style="11" hidden="1" customWidth="1"/>
    <col min="7088" max="7089" width="3.42578125" style="11"/>
    <col min="7090" max="7090" width="6.42578125" style="11" customWidth="1"/>
    <col min="7091" max="7108" width="3.42578125" style="11"/>
    <col min="7109" max="7109" width="26.140625" style="11" customWidth="1"/>
    <col min="7110" max="7111" width="3.42578125" style="11"/>
    <col min="7112" max="7112" width="51" style="11" customWidth="1"/>
    <col min="7113" max="7332" width="3.42578125" style="11"/>
    <col min="7333" max="7333" width="4.42578125" style="11" customWidth="1"/>
    <col min="7334" max="7335" width="3.42578125" style="11"/>
    <col min="7336" max="7336" width="9.42578125" style="11" customWidth="1"/>
    <col min="7337" max="7339" width="3.42578125" style="11"/>
    <col min="7340" max="7340" width="8.140625" style="11" customWidth="1"/>
    <col min="7341" max="7341" width="3" style="11" customWidth="1"/>
    <col min="7342" max="7343" width="0" style="11" hidden="1" customWidth="1"/>
    <col min="7344" max="7345" width="3.42578125" style="11"/>
    <col min="7346" max="7346" width="6.42578125" style="11" customWidth="1"/>
    <col min="7347" max="7364" width="3.42578125" style="11"/>
    <col min="7365" max="7365" width="26.140625" style="11" customWidth="1"/>
    <col min="7366" max="7367" width="3.42578125" style="11"/>
    <col min="7368" max="7368" width="51" style="11" customWidth="1"/>
    <col min="7369" max="7588" width="3.42578125" style="11"/>
    <col min="7589" max="7589" width="4.42578125" style="11" customWidth="1"/>
    <col min="7590" max="7591" width="3.42578125" style="11"/>
    <col min="7592" max="7592" width="9.42578125" style="11" customWidth="1"/>
    <col min="7593" max="7595" width="3.42578125" style="11"/>
    <col min="7596" max="7596" width="8.140625" style="11" customWidth="1"/>
    <col min="7597" max="7597" width="3" style="11" customWidth="1"/>
    <col min="7598" max="7599" width="0" style="11" hidden="1" customWidth="1"/>
    <col min="7600" max="7601" width="3.42578125" style="11"/>
    <col min="7602" max="7602" width="6.42578125" style="11" customWidth="1"/>
    <col min="7603" max="7620" width="3.42578125" style="11"/>
    <col min="7621" max="7621" width="26.140625" style="11" customWidth="1"/>
    <col min="7622" max="7623" width="3.42578125" style="11"/>
    <col min="7624" max="7624" width="51" style="11" customWidth="1"/>
    <col min="7625" max="7844" width="3.42578125" style="11"/>
    <col min="7845" max="7845" width="4.42578125" style="11" customWidth="1"/>
    <col min="7846" max="7847" width="3.42578125" style="11"/>
    <col min="7848" max="7848" width="9.42578125" style="11" customWidth="1"/>
    <col min="7849" max="7851" width="3.42578125" style="11"/>
    <col min="7852" max="7852" width="8.140625" style="11" customWidth="1"/>
    <col min="7853" max="7853" width="3" style="11" customWidth="1"/>
    <col min="7854" max="7855" width="0" style="11" hidden="1" customWidth="1"/>
    <col min="7856" max="7857" width="3.42578125" style="11"/>
    <col min="7858" max="7858" width="6.42578125" style="11" customWidth="1"/>
    <col min="7859" max="7876" width="3.42578125" style="11"/>
    <col min="7877" max="7877" width="26.140625" style="11" customWidth="1"/>
    <col min="7878" max="7879" width="3.42578125" style="11"/>
    <col min="7880" max="7880" width="51" style="11" customWidth="1"/>
    <col min="7881" max="8100" width="3.42578125" style="11"/>
    <col min="8101" max="8101" width="4.42578125" style="11" customWidth="1"/>
    <col min="8102" max="8103" width="3.42578125" style="11"/>
    <col min="8104" max="8104" width="9.42578125" style="11" customWidth="1"/>
    <col min="8105" max="8107" width="3.42578125" style="11"/>
    <col min="8108" max="8108" width="8.140625" style="11" customWidth="1"/>
    <col min="8109" max="8109" width="3" style="11" customWidth="1"/>
    <col min="8110" max="8111" width="0" style="11" hidden="1" customWidth="1"/>
    <col min="8112" max="8113" width="3.42578125" style="11"/>
    <col min="8114" max="8114" width="6.42578125" style="11" customWidth="1"/>
    <col min="8115" max="8132" width="3.42578125" style="11"/>
    <col min="8133" max="8133" width="26.140625" style="11" customWidth="1"/>
    <col min="8134" max="8135" width="3.42578125" style="11"/>
    <col min="8136" max="8136" width="51" style="11" customWidth="1"/>
    <col min="8137" max="8356" width="3.42578125" style="11"/>
    <col min="8357" max="8357" width="4.42578125" style="11" customWidth="1"/>
    <col min="8358" max="8359" width="3.42578125" style="11"/>
    <col min="8360" max="8360" width="9.42578125" style="11" customWidth="1"/>
    <col min="8361" max="8363" width="3.42578125" style="11"/>
    <col min="8364" max="8364" width="8.140625" style="11" customWidth="1"/>
    <col min="8365" max="8365" width="3" style="11" customWidth="1"/>
    <col min="8366" max="8367" width="0" style="11" hidden="1" customWidth="1"/>
    <col min="8368" max="8369" width="3.42578125" style="11"/>
    <col min="8370" max="8370" width="6.42578125" style="11" customWidth="1"/>
    <col min="8371" max="8388" width="3.42578125" style="11"/>
    <col min="8389" max="8389" width="26.140625" style="11" customWidth="1"/>
    <col min="8390" max="8391" width="3.42578125" style="11"/>
    <col min="8392" max="8392" width="51" style="11" customWidth="1"/>
    <col min="8393" max="8612" width="3.42578125" style="11"/>
    <col min="8613" max="8613" width="4.42578125" style="11" customWidth="1"/>
    <col min="8614" max="8615" width="3.42578125" style="11"/>
    <col min="8616" max="8616" width="9.42578125" style="11" customWidth="1"/>
    <col min="8617" max="8619" width="3.42578125" style="11"/>
    <col min="8620" max="8620" width="8.140625" style="11" customWidth="1"/>
    <col min="8621" max="8621" width="3" style="11" customWidth="1"/>
    <col min="8622" max="8623" width="0" style="11" hidden="1" customWidth="1"/>
    <col min="8624" max="8625" width="3.42578125" style="11"/>
    <col min="8626" max="8626" width="6.42578125" style="11" customWidth="1"/>
    <col min="8627" max="8644" width="3.42578125" style="11"/>
    <col min="8645" max="8645" width="26.140625" style="11" customWidth="1"/>
    <col min="8646" max="8647" width="3.42578125" style="11"/>
    <col min="8648" max="8648" width="51" style="11" customWidth="1"/>
    <col min="8649" max="8868" width="3.42578125" style="11"/>
    <col min="8869" max="8869" width="4.42578125" style="11" customWidth="1"/>
    <col min="8870" max="8871" width="3.42578125" style="11"/>
    <col min="8872" max="8872" width="9.42578125" style="11" customWidth="1"/>
    <col min="8873" max="8875" width="3.42578125" style="11"/>
    <col min="8876" max="8876" width="8.140625" style="11" customWidth="1"/>
    <col min="8877" max="8877" width="3" style="11" customWidth="1"/>
    <col min="8878" max="8879" width="0" style="11" hidden="1" customWidth="1"/>
    <col min="8880" max="8881" width="3.42578125" style="11"/>
    <col min="8882" max="8882" width="6.42578125" style="11" customWidth="1"/>
    <col min="8883" max="8900" width="3.42578125" style="11"/>
    <col min="8901" max="8901" width="26.140625" style="11" customWidth="1"/>
    <col min="8902" max="8903" width="3.42578125" style="11"/>
    <col min="8904" max="8904" width="51" style="11" customWidth="1"/>
    <col min="8905" max="9124" width="3.42578125" style="11"/>
    <col min="9125" max="9125" width="4.42578125" style="11" customWidth="1"/>
    <col min="9126" max="9127" width="3.42578125" style="11"/>
    <col min="9128" max="9128" width="9.42578125" style="11" customWidth="1"/>
    <col min="9129" max="9131" width="3.42578125" style="11"/>
    <col min="9132" max="9132" width="8.140625" style="11" customWidth="1"/>
    <col min="9133" max="9133" width="3" style="11" customWidth="1"/>
    <col min="9134" max="9135" width="0" style="11" hidden="1" customWidth="1"/>
    <col min="9136" max="9137" width="3.42578125" style="11"/>
    <col min="9138" max="9138" width="6.42578125" style="11" customWidth="1"/>
    <col min="9139" max="9156" width="3.42578125" style="11"/>
    <col min="9157" max="9157" width="26.140625" style="11" customWidth="1"/>
    <col min="9158" max="9159" width="3.42578125" style="11"/>
    <col min="9160" max="9160" width="51" style="11" customWidth="1"/>
    <col min="9161" max="9380" width="3.42578125" style="11"/>
    <col min="9381" max="9381" width="4.42578125" style="11" customWidth="1"/>
    <col min="9382" max="9383" width="3.42578125" style="11"/>
    <col min="9384" max="9384" width="9.42578125" style="11" customWidth="1"/>
    <col min="9385" max="9387" width="3.42578125" style="11"/>
    <col min="9388" max="9388" width="8.140625" style="11" customWidth="1"/>
    <col min="9389" max="9389" width="3" style="11" customWidth="1"/>
    <col min="9390" max="9391" width="0" style="11" hidden="1" customWidth="1"/>
    <col min="9392" max="9393" width="3.42578125" style="11"/>
    <col min="9394" max="9394" width="6.42578125" style="11" customWidth="1"/>
    <col min="9395" max="9412" width="3.42578125" style="11"/>
    <col min="9413" max="9413" width="26.140625" style="11" customWidth="1"/>
    <col min="9414" max="9415" width="3.42578125" style="11"/>
    <col min="9416" max="9416" width="51" style="11" customWidth="1"/>
    <col min="9417" max="9636" width="3.42578125" style="11"/>
    <col min="9637" max="9637" width="4.42578125" style="11" customWidth="1"/>
    <col min="9638" max="9639" width="3.42578125" style="11"/>
    <col min="9640" max="9640" width="9.42578125" style="11" customWidth="1"/>
    <col min="9641" max="9643" width="3.42578125" style="11"/>
    <col min="9644" max="9644" width="8.140625" style="11" customWidth="1"/>
    <col min="9645" max="9645" width="3" style="11" customWidth="1"/>
    <col min="9646" max="9647" width="0" style="11" hidden="1" customWidth="1"/>
    <col min="9648" max="9649" width="3.42578125" style="11"/>
    <col min="9650" max="9650" width="6.42578125" style="11" customWidth="1"/>
    <col min="9651" max="9668" width="3.42578125" style="11"/>
    <col min="9669" max="9669" width="26.140625" style="11" customWidth="1"/>
    <col min="9670" max="9671" width="3.42578125" style="11"/>
    <col min="9672" max="9672" width="51" style="11" customWidth="1"/>
    <col min="9673" max="9892" width="3.42578125" style="11"/>
    <col min="9893" max="9893" width="4.42578125" style="11" customWidth="1"/>
    <col min="9894" max="9895" width="3.42578125" style="11"/>
    <col min="9896" max="9896" width="9.42578125" style="11" customWidth="1"/>
    <col min="9897" max="9899" width="3.42578125" style="11"/>
    <col min="9900" max="9900" width="8.140625" style="11" customWidth="1"/>
    <col min="9901" max="9901" width="3" style="11" customWidth="1"/>
    <col min="9902" max="9903" width="0" style="11" hidden="1" customWidth="1"/>
    <col min="9904" max="9905" width="3.42578125" style="11"/>
    <col min="9906" max="9906" width="6.42578125" style="11" customWidth="1"/>
    <col min="9907" max="9924" width="3.42578125" style="11"/>
    <col min="9925" max="9925" width="26.140625" style="11" customWidth="1"/>
    <col min="9926" max="9927" width="3.42578125" style="11"/>
    <col min="9928" max="9928" width="51" style="11" customWidth="1"/>
    <col min="9929" max="10148" width="3.42578125" style="11"/>
    <col min="10149" max="10149" width="4.42578125" style="11" customWidth="1"/>
    <col min="10150" max="10151" width="3.42578125" style="11"/>
    <col min="10152" max="10152" width="9.42578125" style="11" customWidth="1"/>
    <col min="10153" max="10155" width="3.42578125" style="11"/>
    <col min="10156" max="10156" width="8.140625" style="11" customWidth="1"/>
    <col min="10157" max="10157" width="3" style="11" customWidth="1"/>
    <col min="10158" max="10159" width="0" style="11" hidden="1" customWidth="1"/>
    <col min="10160" max="10161" width="3.42578125" style="11"/>
    <col min="10162" max="10162" width="6.42578125" style="11" customWidth="1"/>
    <col min="10163" max="10180" width="3.42578125" style="11"/>
    <col min="10181" max="10181" width="26.140625" style="11" customWidth="1"/>
    <col min="10182" max="10183" width="3.42578125" style="11"/>
    <col min="10184" max="10184" width="51" style="11" customWidth="1"/>
    <col min="10185" max="10404" width="3.42578125" style="11"/>
    <col min="10405" max="10405" width="4.42578125" style="11" customWidth="1"/>
    <col min="10406" max="10407" width="3.42578125" style="11"/>
    <col min="10408" max="10408" width="9.42578125" style="11" customWidth="1"/>
    <col min="10409" max="10411" width="3.42578125" style="11"/>
    <col min="10412" max="10412" width="8.140625" style="11" customWidth="1"/>
    <col min="10413" max="10413" width="3" style="11" customWidth="1"/>
    <col min="10414" max="10415" width="0" style="11" hidden="1" customWidth="1"/>
    <col min="10416" max="10417" width="3.42578125" style="11"/>
    <col min="10418" max="10418" width="6.42578125" style="11" customWidth="1"/>
    <col min="10419" max="10436" width="3.42578125" style="11"/>
    <col min="10437" max="10437" width="26.140625" style="11" customWidth="1"/>
    <col min="10438" max="10439" width="3.42578125" style="11"/>
    <col min="10440" max="10440" width="51" style="11" customWidth="1"/>
    <col min="10441" max="10660" width="3.42578125" style="11"/>
    <col min="10661" max="10661" width="4.42578125" style="11" customWidth="1"/>
    <col min="10662" max="10663" width="3.42578125" style="11"/>
    <col min="10664" max="10664" width="9.42578125" style="11" customWidth="1"/>
    <col min="10665" max="10667" width="3.42578125" style="11"/>
    <col min="10668" max="10668" width="8.140625" style="11" customWidth="1"/>
    <col min="10669" max="10669" width="3" style="11" customWidth="1"/>
    <col min="10670" max="10671" width="0" style="11" hidden="1" customWidth="1"/>
    <col min="10672" max="10673" width="3.42578125" style="11"/>
    <col min="10674" max="10674" width="6.42578125" style="11" customWidth="1"/>
    <col min="10675" max="10692" width="3.42578125" style="11"/>
    <col min="10693" max="10693" width="26.140625" style="11" customWidth="1"/>
    <col min="10694" max="10695" width="3.42578125" style="11"/>
    <col min="10696" max="10696" width="51" style="11" customWidth="1"/>
    <col min="10697" max="10916" width="3.42578125" style="11"/>
    <col min="10917" max="10917" width="4.42578125" style="11" customWidth="1"/>
    <col min="10918" max="10919" width="3.42578125" style="11"/>
    <col min="10920" max="10920" width="9.42578125" style="11" customWidth="1"/>
    <col min="10921" max="10923" width="3.42578125" style="11"/>
    <col min="10924" max="10924" width="8.140625" style="11" customWidth="1"/>
    <col min="10925" max="10925" width="3" style="11" customWidth="1"/>
    <col min="10926" max="10927" width="0" style="11" hidden="1" customWidth="1"/>
    <col min="10928" max="10929" width="3.42578125" style="11"/>
    <col min="10930" max="10930" width="6.42578125" style="11" customWidth="1"/>
    <col min="10931" max="10948" width="3.42578125" style="11"/>
    <col min="10949" max="10949" width="26.140625" style="11" customWidth="1"/>
    <col min="10950" max="10951" width="3.42578125" style="11"/>
    <col min="10952" max="10952" width="51" style="11" customWidth="1"/>
    <col min="10953" max="11172" width="3.42578125" style="11"/>
    <col min="11173" max="11173" width="4.42578125" style="11" customWidth="1"/>
    <col min="11174" max="11175" width="3.42578125" style="11"/>
    <col min="11176" max="11176" width="9.42578125" style="11" customWidth="1"/>
    <col min="11177" max="11179" width="3.42578125" style="11"/>
    <col min="11180" max="11180" width="8.140625" style="11" customWidth="1"/>
    <col min="11181" max="11181" width="3" style="11" customWidth="1"/>
    <col min="11182" max="11183" width="0" style="11" hidden="1" customWidth="1"/>
    <col min="11184" max="11185" width="3.42578125" style="11"/>
    <col min="11186" max="11186" width="6.42578125" style="11" customWidth="1"/>
    <col min="11187" max="11204" width="3.42578125" style="11"/>
    <col min="11205" max="11205" width="26.140625" style="11" customWidth="1"/>
    <col min="11206" max="11207" width="3.42578125" style="11"/>
    <col min="11208" max="11208" width="51" style="11" customWidth="1"/>
    <col min="11209" max="11428" width="3.42578125" style="11"/>
    <col min="11429" max="11429" width="4.42578125" style="11" customWidth="1"/>
    <col min="11430" max="11431" width="3.42578125" style="11"/>
    <col min="11432" max="11432" width="9.42578125" style="11" customWidth="1"/>
    <col min="11433" max="11435" width="3.42578125" style="11"/>
    <col min="11436" max="11436" width="8.140625" style="11" customWidth="1"/>
    <col min="11437" max="11437" width="3" style="11" customWidth="1"/>
    <col min="11438" max="11439" width="0" style="11" hidden="1" customWidth="1"/>
    <col min="11440" max="11441" width="3.42578125" style="11"/>
    <col min="11442" max="11442" width="6.42578125" style="11" customWidth="1"/>
    <col min="11443" max="11460" width="3.42578125" style="11"/>
    <col min="11461" max="11461" width="26.140625" style="11" customWidth="1"/>
    <col min="11462" max="11463" width="3.42578125" style="11"/>
    <col min="11464" max="11464" width="51" style="11" customWidth="1"/>
    <col min="11465" max="11684" width="3.42578125" style="11"/>
    <col min="11685" max="11685" width="4.42578125" style="11" customWidth="1"/>
    <col min="11686" max="11687" width="3.42578125" style="11"/>
    <col min="11688" max="11688" width="9.42578125" style="11" customWidth="1"/>
    <col min="11689" max="11691" width="3.42578125" style="11"/>
    <col min="11692" max="11692" width="8.140625" style="11" customWidth="1"/>
    <col min="11693" max="11693" width="3" style="11" customWidth="1"/>
    <col min="11694" max="11695" width="0" style="11" hidden="1" customWidth="1"/>
    <col min="11696" max="11697" width="3.42578125" style="11"/>
    <col min="11698" max="11698" width="6.42578125" style="11" customWidth="1"/>
    <col min="11699" max="11716" width="3.42578125" style="11"/>
    <col min="11717" max="11717" width="26.140625" style="11" customWidth="1"/>
    <col min="11718" max="11719" width="3.42578125" style="11"/>
    <col min="11720" max="11720" width="51" style="11" customWidth="1"/>
    <col min="11721" max="11940" width="3.42578125" style="11"/>
    <col min="11941" max="11941" width="4.42578125" style="11" customWidth="1"/>
    <col min="11942" max="11943" width="3.42578125" style="11"/>
    <col min="11944" max="11944" width="9.42578125" style="11" customWidth="1"/>
    <col min="11945" max="11947" width="3.42578125" style="11"/>
    <col min="11948" max="11948" width="8.140625" style="11" customWidth="1"/>
    <col min="11949" max="11949" width="3" style="11" customWidth="1"/>
    <col min="11950" max="11951" width="0" style="11" hidden="1" customWidth="1"/>
    <col min="11952" max="11953" width="3.42578125" style="11"/>
    <col min="11954" max="11954" width="6.42578125" style="11" customWidth="1"/>
    <col min="11955" max="11972" width="3.42578125" style="11"/>
    <col min="11973" max="11973" width="26.140625" style="11" customWidth="1"/>
    <col min="11974" max="11975" width="3.42578125" style="11"/>
    <col min="11976" max="11976" width="51" style="11" customWidth="1"/>
    <col min="11977" max="12196" width="3.42578125" style="11"/>
    <col min="12197" max="12197" width="4.42578125" style="11" customWidth="1"/>
    <col min="12198" max="12199" width="3.42578125" style="11"/>
    <col min="12200" max="12200" width="9.42578125" style="11" customWidth="1"/>
    <col min="12201" max="12203" width="3.42578125" style="11"/>
    <col min="12204" max="12204" width="8.140625" style="11" customWidth="1"/>
    <col min="12205" max="12205" width="3" style="11" customWidth="1"/>
    <col min="12206" max="12207" width="0" style="11" hidden="1" customWidth="1"/>
    <col min="12208" max="12209" width="3.42578125" style="11"/>
    <col min="12210" max="12210" width="6.42578125" style="11" customWidth="1"/>
    <col min="12211" max="12228" width="3.42578125" style="11"/>
    <col min="12229" max="12229" width="26.140625" style="11" customWidth="1"/>
    <col min="12230" max="12231" width="3.42578125" style="11"/>
    <col min="12232" max="12232" width="51" style="11" customWidth="1"/>
    <col min="12233" max="12452" width="3.42578125" style="11"/>
    <col min="12453" max="12453" width="4.42578125" style="11" customWidth="1"/>
    <col min="12454" max="12455" width="3.42578125" style="11"/>
    <col min="12456" max="12456" width="9.42578125" style="11" customWidth="1"/>
    <col min="12457" max="12459" width="3.42578125" style="11"/>
    <col min="12460" max="12460" width="8.140625" style="11" customWidth="1"/>
    <col min="12461" max="12461" width="3" style="11" customWidth="1"/>
    <col min="12462" max="12463" width="0" style="11" hidden="1" customWidth="1"/>
    <col min="12464" max="12465" width="3.42578125" style="11"/>
    <col min="12466" max="12466" width="6.42578125" style="11" customWidth="1"/>
    <col min="12467" max="12484" width="3.42578125" style="11"/>
    <col min="12485" max="12485" width="26.140625" style="11" customWidth="1"/>
    <col min="12486" max="12487" width="3.42578125" style="11"/>
    <col min="12488" max="12488" width="51" style="11" customWidth="1"/>
    <col min="12489" max="12708" width="3.42578125" style="11"/>
    <col min="12709" max="12709" width="4.42578125" style="11" customWidth="1"/>
    <col min="12710" max="12711" width="3.42578125" style="11"/>
    <col min="12712" max="12712" width="9.42578125" style="11" customWidth="1"/>
    <col min="12713" max="12715" width="3.42578125" style="11"/>
    <col min="12716" max="12716" width="8.140625" style="11" customWidth="1"/>
    <col min="12717" max="12717" width="3" style="11" customWidth="1"/>
    <col min="12718" max="12719" width="0" style="11" hidden="1" customWidth="1"/>
    <col min="12720" max="12721" width="3.42578125" style="11"/>
    <col min="12722" max="12722" width="6.42578125" style="11" customWidth="1"/>
    <col min="12723" max="12740" width="3.42578125" style="11"/>
    <col min="12741" max="12741" width="26.140625" style="11" customWidth="1"/>
    <col min="12742" max="12743" width="3.42578125" style="11"/>
    <col min="12744" max="12744" width="51" style="11" customWidth="1"/>
    <col min="12745" max="12964" width="3.42578125" style="11"/>
    <col min="12965" max="12965" width="4.42578125" style="11" customWidth="1"/>
    <col min="12966" max="12967" width="3.42578125" style="11"/>
    <col min="12968" max="12968" width="9.42578125" style="11" customWidth="1"/>
    <col min="12969" max="12971" width="3.42578125" style="11"/>
    <col min="12972" max="12972" width="8.140625" style="11" customWidth="1"/>
    <col min="12973" max="12973" width="3" style="11" customWidth="1"/>
    <col min="12974" max="12975" width="0" style="11" hidden="1" customWidth="1"/>
    <col min="12976" max="12977" width="3.42578125" style="11"/>
    <col min="12978" max="12978" width="6.42578125" style="11" customWidth="1"/>
    <col min="12979" max="12996" width="3.42578125" style="11"/>
    <col min="12997" max="12997" width="26.140625" style="11" customWidth="1"/>
    <col min="12998" max="12999" width="3.42578125" style="11"/>
    <col min="13000" max="13000" width="51" style="11" customWidth="1"/>
    <col min="13001" max="13220" width="3.42578125" style="11"/>
    <col min="13221" max="13221" width="4.42578125" style="11" customWidth="1"/>
    <col min="13222" max="13223" width="3.42578125" style="11"/>
    <col min="13224" max="13224" width="9.42578125" style="11" customWidth="1"/>
    <col min="13225" max="13227" width="3.42578125" style="11"/>
    <col min="13228" max="13228" width="8.140625" style="11" customWidth="1"/>
    <col min="13229" max="13229" width="3" style="11" customWidth="1"/>
    <col min="13230" max="13231" width="0" style="11" hidden="1" customWidth="1"/>
    <col min="13232" max="13233" width="3.42578125" style="11"/>
    <col min="13234" max="13234" width="6.42578125" style="11" customWidth="1"/>
    <col min="13235" max="13252" width="3.42578125" style="11"/>
    <col min="13253" max="13253" width="26.140625" style="11" customWidth="1"/>
    <col min="13254" max="13255" width="3.42578125" style="11"/>
    <col min="13256" max="13256" width="51" style="11" customWidth="1"/>
    <col min="13257" max="13476" width="3.42578125" style="11"/>
    <col min="13477" max="13477" width="4.42578125" style="11" customWidth="1"/>
    <col min="13478" max="13479" width="3.42578125" style="11"/>
    <col min="13480" max="13480" width="9.42578125" style="11" customWidth="1"/>
    <col min="13481" max="13483" width="3.42578125" style="11"/>
    <col min="13484" max="13484" width="8.140625" style="11" customWidth="1"/>
    <col min="13485" max="13485" width="3" style="11" customWidth="1"/>
    <col min="13486" max="13487" width="0" style="11" hidden="1" customWidth="1"/>
    <col min="13488" max="13489" width="3.42578125" style="11"/>
    <col min="13490" max="13490" width="6.42578125" style="11" customWidth="1"/>
    <col min="13491" max="13508" width="3.42578125" style="11"/>
    <col min="13509" max="13509" width="26.140625" style="11" customWidth="1"/>
    <col min="13510" max="13511" width="3.42578125" style="11"/>
    <col min="13512" max="13512" width="51" style="11" customWidth="1"/>
    <col min="13513" max="13732" width="3.42578125" style="11"/>
    <col min="13733" max="13733" width="4.42578125" style="11" customWidth="1"/>
    <col min="13734" max="13735" width="3.42578125" style="11"/>
    <col min="13736" max="13736" width="9.42578125" style="11" customWidth="1"/>
    <col min="13737" max="13739" width="3.42578125" style="11"/>
    <col min="13740" max="13740" width="8.140625" style="11" customWidth="1"/>
    <col min="13741" max="13741" width="3" style="11" customWidth="1"/>
    <col min="13742" max="13743" width="0" style="11" hidden="1" customWidth="1"/>
    <col min="13744" max="13745" width="3.42578125" style="11"/>
    <col min="13746" max="13746" width="6.42578125" style="11" customWidth="1"/>
    <col min="13747" max="13764" width="3.42578125" style="11"/>
    <col min="13765" max="13765" width="26.140625" style="11" customWidth="1"/>
    <col min="13766" max="13767" width="3.42578125" style="11"/>
    <col min="13768" max="13768" width="51" style="11" customWidth="1"/>
    <col min="13769" max="13988" width="3.42578125" style="11"/>
    <col min="13989" max="13989" width="4.42578125" style="11" customWidth="1"/>
    <col min="13990" max="13991" width="3.42578125" style="11"/>
    <col min="13992" max="13992" width="9.42578125" style="11" customWidth="1"/>
    <col min="13993" max="13995" width="3.42578125" style="11"/>
    <col min="13996" max="13996" width="8.140625" style="11" customWidth="1"/>
    <col min="13997" max="13997" width="3" style="11" customWidth="1"/>
    <col min="13998" max="13999" width="0" style="11" hidden="1" customWidth="1"/>
    <col min="14000" max="14001" width="3.42578125" style="11"/>
    <col min="14002" max="14002" width="6.42578125" style="11" customWidth="1"/>
    <col min="14003" max="14020" width="3.42578125" style="11"/>
    <col min="14021" max="14021" width="26.140625" style="11" customWidth="1"/>
    <col min="14022" max="14023" width="3.42578125" style="11"/>
    <col min="14024" max="14024" width="51" style="11" customWidth="1"/>
    <col min="14025" max="14244" width="3.42578125" style="11"/>
    <col min="14245" max="14245" width="4.42578125" style="11" customWidth="1"/>
    <col min="14246" max="14247" width="3.42578125" style="11"/>
    <col min="14248" max="14248" width="9.42578125" style="11" customWidth="1"/>
    <col min="14249" max="14251" width="3.42578125" style="11"/>
    <col min="14252" max="14252" width="8.140625" style="11" customWidth="1"/>
    <col min="14253" max="14253" width="3" style="11" customWidth="1"/>
    <col min="14254" max="14255" width="0" style="11" hidden="1" customWidth="1"/>
    <col min="14256" max="14257" width="3.42578125" style="11"/>
    <col min="14258" max="14258" width="6.42578125" style="11" customWidth="1"/>
    <col min="14259" max="14276" width="3.42578125" style="11"/>
    <col min="14277" max="14277" width="26.140625" style="11" customWidth="1"/>
    <col min="14278" max="14279" width="3.42578125" style="11"/>
    <col min="14280" max="14280" width="51" style="11" customWidth="1"/>
    <col min="14281" max="14500" width="3.42578125" style="11"/>
    <col min="14501" max="14501" width="4.42578125" style="11" customWidth="1"/>
    <col min="14502" max="14503" width="3.42578125" style="11"/>
    <col min="14504" max="14504" width="9.42578125" style="11" customWidth="1"/>
    <col min="14505" max="14507" width="3.42578125" style="11"/>
    <col min="14508" max="14508" width="8.140625" style="11" customWidth="1"/>
    <col min="14509" max="14509" width="3" style="11" customWidth="1"/>
    <col min="14510" max="14511" width="0" style="11" hidden="1" customWidth="1"/>
    <col min="14512" max="14513" width="3.42578125" style="11"/>
    <col min="14514" max="14514" width="6.42578125" style="11" customWidth="1"/>
    <col min="14515" max="14532" width="3.42578125" style="11"/>
    <col min="14533" max="14533" width="26.140625" style="11" customWidth="1"/>
    <col min="14534" max="14535" width="3.42578125" style="11"/>
    <col min="14536" max="14536" width="51" style="11" customWidth="1"/>
    <col min="14537" max="14756" width="3.42578125" style="11"/>
    <col min="14757" max="14757" width="4.42578125" style="11" customWidth="1"/>
    <col min="14758" max="14759" width="3.42578125" style="11"/>
    <col min="14760" max="14760" width="9.42578125" style="11" customWidth="1"/>
    <col min="14761" max="14763" width="3.42578125" style="11"/>
    <col min="14764" max="14764" width="8.140625" style="11" customWidth="1"/>
    <col min="14765" max="14765" width="3" style="11" customWidth="1"/>
    <col min="14766" max="14767" width="0" style="11" hidden="1" customWidth="1"/>
    <col min="14768" max="14769" width="3.42578125" style="11"/>
    <col min="14770" max="14770" width="6.42578125" style="11" customWidth="1"/>
    <col min="14771" max="14788" width="3.42578125" style="11"/>
    <col min="14789" max="14789" width="26.140625" style="11" customWidth="1"/>
    <col min="14790" max="14791" width="3.42578125" style="11"/>
    <col min="14792" max="14792" width="51" style="11" customWidth="1"/>
    <col min="14793" max="15012" width="3.42578125" style="11"/>
    <col min="15013" max="15013" width="4.42578125" style="11" customWidth="1"/>
    <col min="15014" max="15015" width="3.42578125" style="11"/>
    <col min="15016" max="15016" width="9.42578125" style="11" customWidth="1"/>
    <col min="15017" max="15019" width="3.42578125" style="11"/>
    <col min="15020" max="15020" width="8.140625" style="11" customWidth="1"/>
    <col min="15021" max="15021" width="3" style="11" customWidth="1"/>
    <col min="15022" max="15023" width="0" style="11" hidden="1" customWidth="1"/>
    <col min="15024" max="15025" width="3.42578125" style="11"/>
    <col min="15026" max="15026" width="6.42578125" style="11" customWidth="1"/>
    <col min="15027" max="15044" width="3.42578125" style="11"/>
    <col min="15045" max="15045" width="26.140625" style="11" customWidth="1"/>
    <col min="15046" max="15047" width="3.42578125" style="11"/>
    <col min="15048" max="15048" width="51" style="11" customWidth="1"/>
    <col min="15049" max="15268" width="3.42578125" style="11"/>
    <col min="15269" max="15269" width="4.42578125" style="11" customWidth="1"/>
    <col min="15270" max="15271" width="3.42578125" style="11"/>
    <col min="15272" max="15272" width="9.42578125" style="11" customWidth="1"/>
    <col min="15273" max="15275" width="3.42578125" style="11"/>
    <col min="15276" max="15276" width="8.140625" style="11" customWidth="1"/>
    <col min="15277" max="15277" width="3" style="11" customWidth="1"/>
    <col min="15278" max="15279" width="0" style="11" hidden="1" customWidth="1"/>
    <col min="15280" max="15281" width="3.42578125" style="11"/>
    <col min="15282" max="15282" width="6.42578125" style="11" customWidth="1"/>
    <col min="15283" max="15300" width="3.42578125" style="11"/>
    <col min="15301" max="15301" width="26.140625" style="11" customWidth="1"/>
    <col min="15302" max="15303" width="3.42578125" style="11"/>
    <col min="15304" max="15304" width="51" style="11" customWidth="1"/>
    <col min="15305" max="15524" width="3.42578125" style="11"/>
    <col min="15525" max="15525" width="4.42578125" style="11" customWidth="1"/>
    <col min="15526" max="15527" width="3.42578125" style="11"/>
    <col min="15528" max="15528" width="9.42578125" style="11" customWidth="1"/>
    <col min="15529" max="15531" width="3.42578125" style="11"/>
    <col min="15532" max="15532" width="8.140625" style="11" customWidth="1"/>
    <col min="15533" max="15533" width="3" style="11" customWidth="1"/>
    <col min="15534" max="15535" width="0" style="11" hidden="1" customWidth="1"/>
    <col min="15536" max="15537" width="3.42578125" style="11"/>
    <col min="15538" max="15538" width="6.42578125" style="11" customWidth="1"/>
    <col min="15539" max="15556" width="3.42578125" style="11"/>
    <col min="15557" max="15557" width="26.140625" style="11" customWidth="1"/>
    <col min="15558" max="15559" width="3.42578125" style="11"/>
    <col min="15560" max="15560" width="51" style="11" customWidth="1"/>
    <col min="15561" max="15780" width="3.42578125" style="11"/>
    <col min="15781" max="15781" width="4.42578125" style="11" customWidth="1"/>
    <col min="15782" max="15783" width="3.42578125" style="11"/>
    <col min="15784" max="15784" width="9.42578125" style="11" customWidth="1"/>
    <col min="15785" max="15787" width="3.42578125" style="11"/>
    <col min="15788" max="15788" width="8.140625" style="11" customWidth="1"/>
    <col min="15789" max="15789" width="3" style="11" customWidth="1"/>
    <col min="15790" max="15791" width="0" style="11" hidden="1" customWidth="1"/>
    <col min="15792" max="15793" width="3.42578125" style="11"/>
    <col min="15794" max="15794" width="6.42578125" style="11" customWidth="1"/>
    <col min="15795" max="15812" width="3.42578125" style="11"/>
    <col min="15813" max="15813" width="26.140625" style="11" customWidth="1"/>
    <col min="15814" max="15815" width="3.42578125" style="11"/>
    <col min="15816" max="15816" width="51" style="11" customWidth="1"/>
    <col min="15817" max="16036" width="3.42578125" style="11"/>
    <col min="16037" max="16037" width="4.42578125" style="11" customWidth="1"/>
    <col min="16038" max="16039" width="3.42578125" style="11"/>
    <col min="16040" max="16040" width="9.42578125" style="11" customWidth="1"/>
    <col min="16041" max="16043" width="3.42578125" style="11"/>
    <col min="16044" max="16044" width="8.140625" style="11" customWidth="1"/>
    <col min="16045" max="16045" width="3" style="11" customWidth="1"/>
    <col min="16046" max="16047" width="0" style="11" hidden="1" customWidth="1"/>
    <col min="16048" max="16049" width="3.42578125" style="11"/>
    <col min="16050" max="16050" width="6.42578125" style="11" customWidth="1"/>
    <col min="16051" max="16068" width="3.42578125" style="11"/>
    <col min="16069" max="16069" width="26.140625" style="11" customWidth="1"/>
    <col min="16070" max="16071" width="3.42578125" style="11"/>
    <col min="16072" max="16072" width="51" style="11" customWidth="1"/>
    <col min="16073" max="16384" width="3.42578125" style="11"/>
  </cols>
  <sheetData>
    <row r="1" spans="1:32" ht="11.25" customHeight="1" thickBot="1" x14ac:dyDescent="0.3"/>
    <row r="2" spans="1:32" ht="21" customHeight="1" x14ac:dyDescent="0.25">
      <c r="A2" s="282"/>
      <c r="B2" s="283"/>
      <c r="C2" s="283"/>
      <c r="D2" s="283"/>
      <c r="E2" s="283"/>
      <c r="F2" s="284"/>
      <c r="G2" s="288" t="s">
        <v>143</v>
      </c>
      <c r="H2" s="289"/>
      <c r="I2" s="289"/>
      <c r="J2" s="289"/>
      <c r="K2" s="289"/>
      <c r="L2" s="289"/>
      <c r="M2" s="289"/>
      <c r="N2" s="289"/>
      <c r="O2" s="289"/>
      <c r="P2" s="289"/>
      <c r="Q2" s="289"/>
      <c r="R2" s="289"/>
      <c r="S2" s="289"/>
      <c r="T2" s="289"/>
      <c r="U2" s="289"/>
      <c r="V2" s="289"/>
      <c r="W2" s="289"/>
      <c r="X2" s="289"/>
      <c r="Y2" s="289"/>
      <c r="Z2" s="289"/>
      <c r="AA2" s="292"/>
      <c r="AB2" s="293"/>
      <c r="AC2" s="293"/>
      <c r="AD2" s="293"/>
      <c r="AE2" s="294"/>
    </row>
    <row r="3" spans="1:32" ht="8.85" customHeight="1" x14ac:dyDescent="0.25">
      <c r="A3" s="285"/>
      <c r="B3" s="286"/>
      <c r="C3" s="286"/>
      <c r="D3" s="286"/>
      <c r="E3" s="286"/>
      <c r="F3" s="287"/>
      <c r="G3" s="290"/>
      <c r="H3" s="291"/>
      <c r="I3" s="291"/>
      <c r="J3" s="291"/>
      <c r="K3" s="291"/>
      <c r="L3" s="291"/>
      <c r="M3" s="291"/>
      <c r="N3" s="291"/>
      <c r="O3" s="291"/>
      <c r="P3" s="291"/>
      <c r="Q3" s="291"/>
      <c r="R3" s="291"/>
      <c r="S3" s="291"/>
      <c r="T3" s="291"/>
      <c r="U3" s="291"/>
      <c r="V3" s="291"/>
      <c r="W3" s="291"/>
      <c r="X3" s="291"/>
      <c r="Y3" s="291"/>
      <c r="Z3" s="291"/>
      <c r="AA3" s="295"/>
      <c r="AB3" s="296"/>
      <c r="AC3" s="296"/>
      <c r="AD3" s="296"/>
      <c r="AE3" s="297"/>
    </row>
    <row r="4" spans="1:32" ht="21" customHeight="1" x14ac:dyDescent="0.25">
      <c r="A4" s="285"/>
      <c r="B4" s="286"/>
      <c r="C4" s="286"/>
      <c r="D4" s="286"/>
      <c r="E4" s="286"/>
      <c r="F4" s="287"/>
      <c r="G4" s="290"/>
      <c r="H4" s="291"/>
      <c r="I4" s="291"/>
      <c r="J4" s="291"/>
      <c r="K4" s="291"/>
      <c r="L4" s="291"/>
      <c r="M4" s="291"/>
      <c r="N4" s="291"/>
      <c r="O4" s="291"/>
      <c r="P4" s="291"/>
      <c r="Q4" s="291"/>
      <c r="R4" s="291"/>
      <c r="S4" s="291"/>
      <c r="T4" s="291"/>
      <c r="U4" s="291"/>
      <c r="V4" s="291"/>
      <c r="W4" s="291"/>
      <c r="X4" s="291"/>
      <c r="Y4" s="291"/>
      <c r="Z4" s="291"/>
      <c r="AA4" s="295"/>
      <c r="AB4" s="296"/>
      <c r="AC4" s="296"/>
      <c r="AD4" s="296"/>
      <c r="AE4" s="297"/>
    </row>
    <row r="5" spans="1:32" ht="15" customHeight="1" x14ac:dyDescent="0.25">
      <c r="A5" s="170" t="s">
        <v>138</v>
      </c>
      <c r="B5" s="171"/>
      <c r="C5" s="171"/>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c r="AD5" s="171"/>
      <c r="AE5" s="172"/>
    </row>
    <row r="6" spans="1:32" ht="27.75" customHeight="1" x14ac:dyDescent="0.25">
      <c r="A6" s="298" t="s">
        <v>298</v>
      </c>
      <c r="B6" s="150"/>
      <c r="C6" s="150"/>
      <c r="D6" s="150"/>
      <c r="E6" s="150"/>
      <c r="F6" s="150"/>
      <c r="G6" s="299" t="s">
        <v>254</v>
      </c>
      <c r="H6" s="299"/>
      <c r="I6" s="299"/>
      <c r="J6" s="299" t="s">
        <v>299</v>
      </c>
      <c r="K6" s="299"/>
      <c r="L6" s="299"/>
      <c r="M6" s="279" t="s">
        <v>326</v>
      </c>
      <c r="N6" s="279"/>
      <c r="O6" s="279"/>
      <c r="P6" s="279"/>
      <c r="Q6" s="279"/>
      <c r="R6" s="279"/>
      <c r="S6" s="279"/>
      <c r="T6" s="279"/>
      <c r="U6" s="279"/>
      <c r="V6" s="279"/>
      <c r="W6" s="279"/>
      <c r="X6" s="150" t="s">
        <v>300</v>
      </c>
      <c r="Y6" s="150"/>
      <c r="Z6" s="150"/>
      <c r="AA6" s="150"/>
      <c r="AB6" s="150"/>
      <c r="AC6" s="150"/>
      <c r="AD6" s="150"/>
      <c r="AE6" s="173"/>
    </row>
    <row r="7" spans="1:32" ht="26.85" customHeight="1" x14ac:dyDescent="0.25">
      <c r="A7" s="308">
        <v>43800</v>
      </c>
      <c r="B7" s="309"/>
      <c r="C7" s="309"/>
      <c r="D7" s="309"/>
      <c r="E7" s="309"/>
      <c r="F7" s="309"/>
      <c r="G7" s="177" t="s">
        <v>331</v>
      </c>
      <c r="H7" s="177"/>
      <c r="I7" s="177"/>
      <c r="J7" s="310" t="s">
        <v>332</v>
      </c>
      <c r="K7" s="310"/>
      <c r="L7" s="310"/>
      <c r="M7" s="311" t="s">
        <v>333</v>
      </c>
      <c r="N7" s="311"/>
      <c r="O7" s="311"/>
      <c r="P7" s="311"/>
      <c r="Q7" s="311"/>
      <c r="R7" s="311"/>
      <c r="S7" s="311"/>
      <c r="T7" s="311"/>
      <c r="U7" s="311"/>
      <c r="V7" s="311"/>
      <c r="W7" s="311"/>
      <c r="X7" s="181" t="s">
        <v>334</v>
      </c>
      <c r="Y7" s="152"/>
      <c r="Z7" s="152"/>
      <c r="AA7" s="152"/>
      <c r="AB7" s="152"/>
      <c r="AC7" s="152"/>
      <c r="AD7" s="152"/>
      <c r="AE7" s="182"/>
    </row>
    <row r="8" spans="1:32" ht="15" customHeight="1" x14ac:dyDescent="0.25">
      <c r="A8" s="170" t="s">
        <v>137</v>
      </c>
      <c r="B8" s="171"/>
      <c r="C8" s="171"/>
      <c r="D8" s="171"/>
      <c r="E8" s="171"/>
      <c r="F8" s="171"/>
      <c r="G8" s="171"/>
      <c r="H8" s="171"/>
      <c r="I8" s="171"/>
      <c r="J8" s="171"/>
      <c r="K8" s="171"/>
      <c r="L8" s="171"/>
      <c r="M8" s="171"/>
      <c r="N8" s="171"/>
      <c r="O8" s="171"/>
      <c r="P8" s="171"/>
      <c r="Q8" s="171"/>
      <c r="R8" s="171"/>
      <c r="S8" s="171"/>
      <c r="T8" s="171"/>
      <c r="U8" s="171"/>
      <c r="V8" s="171"/>
      <c r="W8" s="171"/>
      <c r="X8" s="171"/>
      <c r="Y8" s="171"/>
      <c r="Z8" s="171"/>
      <c r="AA8" s="171"/>
      <c r="AB8" s="171"/>
      <c r="AC8" s="171"/>
      <c r="AD8" s="171"/>
      <c r="AE8" s="172"/>
    </row>
    <row r="9" spans="1:32" ht="27.75" customHeight="1" x14ac:dyDescent="0.25">
      <c r="A9" s="300" t="s">
        <v>301</v>
      </c>
      <c r="B9" s="279"/>
      <c r="C9" s="279"/>
      <c r="D9" s="279"/>
      <c r="E9" s="279"/>
      <c r="F9" s="279"/>
      <c r="G9" s="299" t="s">
        <v>136</v>
      </c>
      <c r="H9" s="299"/>
      <c r="I9" s="299"/>
      <c r="J9" s="304" t="s">
        <v>255</v>
      </c>
      <c r="K9" s="175"/>
      <c r="L9" s="175"/>
      <c r="M9" s="175"/>
      <c r="N9" s="175"/>
      <c r="O9" s="175"/>
      <c r="P9" s="175"/>
      <c r="Q9" s="175"/>
      <c r="R9" s="175"/>
      <c r="S9" s="175"/>
      <c r="T9" s="175"/>
      <c r="U9" s="175"/>
      <c r="V9" s="175"/>
      <c r="W9" s="176"/>
      <c r="X9" s="150" t="s">
        <v>300</v>
      </c>
      <c r="Y9" s="150"/>
      <c r="Z9" s="150"/>
      <c r="AA9" s="150"/>
      <c r="AB9" s="150"/>
      <c r="AC9" s="150"/>
      <c r="AD9" s="150"/>
      <c r="AE9" s="173"/>
    </row>
    <row r="10" spans="1:32" s="31" customFormat="1" ht="15" customHeight="1" x14ac:dyDescent="0.25">
      <c r="A10" s="301">
        <v>192088291</v>
      </c>
      <c r="B10" s="302"/>
      <c r="C10" s="302"/>
      <c r="D10" s="302"/>
      <c r="E10" s="302"/>
      <c r="F10" s="303"/>
      <c r="G10" s="177">
        <v>43763</v>
      </c>
      <c r="H10" s="177"/>
      <c r="I10" s="177"/>
      <c r="J10" s="305" t="s">
        <v>335</v>
      </c>
      <c r="K10" s="306"/>
      <c r="L10" s="306"/>
      <c r="M10" s="306"/>
      <c r="N10" s="306"/>
      <c r="O10" s="306"/>
      <c r="P10" s="306"/>
      <c r="Q10" s="306"/>
      <c r="R10" s="306"/>
      <c r="S10" s="306"/>
      <c r="T10" s="306"/>
      <c r="U10" s="306"/>
      <c r="V10" s="306"/>
      <c r="W10" s="307"/>
      <c r="X10" s="189">
        <v>1020721795</v>
      </c>
      <c r="Y10" s="155"/>
      <c r="Z10" s="155"/>
      <c r="AA10" s="155"/>
      <c r="AB10" s="155"/>
      <c r="AC10" s="155"/>
      <c r="AD10" s="155"/>
      <c r="AE10" s="163"/>
      <c r="AF10" s="94"/>
    </row>
    <row r="11" spans="1:32" ht="15" customHeight="1" x14ac:dyDescent="0.25">
      <c r="A11" s="174"/>
      <c r="B11" s="175"/>
      <c r="C11" s="175"/>
      <c r="D11" s="175"/>
      <c r="E11" s="175"/>
      <c r="F11" s="176"/>
      <c r="G11" s="177"/>
      <c r="H11" s="177"/>
      <c r="I11" s="177"/>
      <c r="J11" s="178"/>
      <c r="K11" s="179"/>
      <c r="L11" s="179"/>
      <c r="M11" s="179"/>
      <c r="N11" s="179"/>
      <c r="O11" s="179"/>
      <c r="P11" s="179"/>
      <c r="Q11" s="179"/>
      <c r="R11" s="179"/>
      <c r="S11" s="179"/>
      <c r="T11" s="179"/>
      <c r="U11" s="179"/>
      <c r="V11" s="179"/>
      <c r="W11" s="180"/>
      <c r="X11" s="181"/>
      <c r="Y11" s="152"/>
      <c r="Z11" s="152"/>
      <c r="AA11" s="152"/>
      <c r="AB11" s="152"/>
      <c r="AC11" s="152"/>
      <c r="AD11" s="152"/>
      <c r="AE11" s="182"/>
    </row>
    <row r="12" spans="1:32" ht="15" customHeight="1" x14ac:dyDescent="0.25">
      <c r="A12" s="170" t="s">
        <v>145</v>
      </c>
      <c r="B12" s="171"/>
      <c r="C12" s="171"/>
      <c r="D12" s="171"/>
      <c r="E12" s="171"/>
      <c r="F12" s="171"/>
      <c r="G12" s="171"/>
      <c r="H12" s="171"/>
      <c r="I12" s="171"/>
      <c r="J12" s="171"/>
      <c r="K12" s="171"/>
      <c r="L12" s="171"/>
      <c r="M12" s="171"/>
      <c r="N12" s="171"/>
      <c r="O12" s="171"/>
      <c r="P12" s="171"/>
      <c r="Q12" s="171"/>
      <c r="R12" s="171"/>
      <c r="S12" s="171"/>
      <c r="T12" s="171"/>
      <c r="U12" s="171"/>
      <c r="V12" s="171"/>
      <c r="W12" s="171"/>
      <c r="X12" s="171"/>
      <c r="Y12" s="171"/>
      <c r="Z12" s="171"/>
      <c r="AA12" s="171"/>
      <c r="AB12" s="171"/>
      <c r="AC12" s="171"/>
      <c r="AD12" s="171"/>
      <c r="AE12" s="172"/>
    </row>
    <row r="13" spans="1:32" ht="15" customHeight="1" x14ac:dyDescent="0.25">
      <c r="A13" s="23" t="s">
        <v>37</v>
      </c>
      <c r="B13" s="13"/>
      <c r="C13" s="14" t="s">
        <v>141</v>
      </c>
      <c r="D13" s="92" t="s">
        <v>72</v>
      </c>
      <c r="E13" s="162" t="s">
        <v>38</v>
      </c>
      <c r="F13" s="155"/>
      <c r="G13" s="156"/>
      <c r="H13" s="338"/>
      <c r="I13" s="339"/>
      <c r="J13" s="339"/>
      <c r="K13" s="339"/>
      <c r="L13" s="339"/>
      <c r="M13" s="339"/>
      <c r="N13" s="339"/>
      <c r="O13" s="339"/>
      <c r="P13" s="339"/>
      <c r="Q13" s="340"/>
      <c r="R13" s="341" t="s">
        <v>302</v>
      </c>
      <c r="S13" s="342"/>
      <c r="T13" s="343"/>
      <c r="U13" s="318" t="s">
        <v>68</v>
      </c>
      <c r="V13" s="318"/>
      <c r="W13" s="318"/>
      <c r="X13" s="318"/>
      <c r="Y13" s="318"/>
      <c r="Z13" s="318"/>
      <c r="AA13" s="318"/>
      <c r="AB13" s="318"/>
      <c r="AC13" s="318"/>
      <c r="AD13" s="318"/>
      <c r="AE13" s="319"/>
      <c r="AF13" s="11"/>
    </row>
    <row r="14" spans="1:32" ht="15" customHeight="1" x14ac:dyDescent="0.25">
      <c r="A14" s="320" t="s">
        <v>59</v>
      </c>
      <c r="B14" s="321"/>
      <c r="C14" s="321"/>
      <c r="D14" s="15" t="s">
        <v>60</v>
      </c>
      <c r="E14" s="16"/>
      <c r="F14" s="13" t="s">
        <v>61</v>
      </c>
      <c r="G14" s="17" t="s">
        <v>72</v>
      </c>
      <c r="H14" s="162" t="s">
        <v>62</v>
      </c>
      <c r="I14" s="155"/>
      <c r="J14" s="155"/>
      <c r="K14" s="15" t="s">
        <v>60</v>
      </c>
      <c r="L14" s="16"/>
      <c r="M14" s="13" t="s">
        <v>61</v>
      </c>
      <c r="N14" s="14" t="s">
        <v>72</v>
      </c>
      <c r="O14" s="322"/>
      <c r="P14" s="323"/>
      <c r="Q14" s="323"/>
      <c r="R14" s="323"/>
      <c r="S14" s="323"/>
      <c r="T14" s="323"/>
      <c r="U14" s="323"/>
      <c r="V14" s="323"/>
      <c r="W14" s="323"/>
      <c r="X14" s="323"/>
      <c r="Y14" s="323"/>
      <c r="Z14" s="323"/>
      <c r="AA14" s="323"/>
      <c r="AB14" s="323"/>
      <c r="AC14" s="323"/>
      <c r="AD14" s="323"/>
      <c r="AE14" s="324"/>
    </row>
    <row r="15" spans="1:32" ht="15" customHeight="1" x14ac:dyDescent="0.25">
      <c r="A15" s="325" t="s">
        <v>336</v>
      </c>
      <c r="B15" s="326"/>
      <c r="C15" s="326"/>
      <c r="D15" s="326"/>
      <c r="E15" s="326"/>
      <c r="F15" s="326"/>
      <c r="G15" s="326"/>
      <c r="H15" s="326"/>
      <c r="I15" s="326"/>
      <c r="J15" s="326"/>
      <c r="K15" s="326"/>
      <c r="L15" s="326"/>
      <c r="M15" s="326"/>
      <c r="N15" s="326"/>
      <c r="O15" s="326"/>
      <c r="P15" s="326"/>
      <c r="Q15" s="326"/>
      <c r="R15" s="326"/>
      <c r="S15" s="326"/>
      <c r="T15" s="326"/>
      <c r="U15" s="326"/>
      <c r="V15" s="326"/>
      <c r="W15" s="326"/>
      <c r="X15" s="326"/>
      <c r="Y15" s="326"/>
      <c r="Z15" s="326"/>
      <c r="AA15" s="326"/>
      <c r="AB15" s="326"/>
      <c r="AC15" s="326"/>
      <c r="AD15" s="326"/>
      <c r="AE15" s="327"/>
    </row>
    <row r="16" spans="1:32" ht="12" customHeight="1" x14ac:dyDescent="0.25">
      <c r="A16" s="328"/>
      <c r="B16" s="329"/>
      <c r="C16" s="329"/>
      <c r="D16" s="329"/>
      <c r="E16" s="329"/>
      <c r="F16" s="329"/>
      <c r="G16" s="329"/>
      <c r="H16" s="329"/>
      <c r="I16" s="329"/>
      <c r="J16" s="329"/>
      <c r="K16" s="329"/>
      <c r="L16" s="329"/>
      <c r="M16" s="329"/>
      <c r="N16" s="329"/>
      <c r="O16" s="329"/>
      <c r="P16" s="329"/>
      <c r="Q16" s="329"/>
      <c r="R16" s="329"/>
      <c r="S16" s="329"/>
      <c r="T16" s="329"/>
      <c r="U16" s="329"/>
      <c r="V16" s="329"/>
      <c r="W16" s="329"/>
      <c r="X16" s="329"/>
      <c r="Y16" s="329"/>
      <c r="Z16" s="329"/>
      <c r="AA16" s="329"/>
      <c r="AB16" s="329"/>
      <c r="AC16" s="329"/>
      <c r="AD16" s="329"/>
      <c r="AE16" s="330"/>
    </row>
    <row r="17" spans="1:32" ht="10.5" customHeight="1" x14ac:dyDescent="0.25">
      <c r="A17" s="328"/>
      <c r="B17" s="329"/>
      <c r="C17" s="329"/>
      <c r="D17" s="329"/>
      <c r="E17" s="329"/>
      <c r="F17" s="329"/>
      <c r="G17" s="329"/>
      <c r="H17" s="329"/>
      <c r="I17" s="329"/>
      <c r="J17" s="329"/>
      <c r="K17" s="329"/>
      <c r="L17" s="329"/>
      <c r="M17" s="329"/>
      <c r="N17" s="329"/>
      <c r="O17" s="329"/>
      <c r="P17" s="329"/>
      <c r="Q17" s="329"/>
      <c r="R17" s="329"/>
      <c r="S17" s="329"/>
      <c r="T17" s="329"/>
      <c r="U17" s="329"/>
      <c r="V17" s="329"/>
      <c r="W17" s="329"/>
      <c r="X17" s="329"/>
      <c r="Y17" s="329"/>
      <c r="Z17" s="329"/>
      <c r="AA17" s="329"/>
      <c r="AB17" s="329"/>
      <c r="AC17" s="329"/>
      <c r="AD17" s="329"/>
      <c r="AE17" s="330"/>
    </row>
    <row r="18" spans="1:32" ht="15" customHeight="1" x14ac:dyDescent="0.25">
      <c r="A18" s="331"/>
      <c r="B18" s="332"/>
      <c r="C18" s="332"/>
      <c r="D18" s="332"/>
      <c r="E18" s="332"/>
      <c r="F18" s="332"/>
      <c r="G18" s="332"/>
      <c r="H18" s="332"/>
      <c r="I18" s="332"/>
      <c r="J18" s="332"/>
      <c r="K18" s="332"/>
      <c r="L18" s="332"/>
      <c r="M18" s="332"/>
      <c r="N18" s="332"/>
      <c r="O18" s="332"/>
      <c r="P18" s="332"/>
      <c r="Q18" s="332"/>
      <c r="R18" s="332"/>
      <c r="S18" s="332"/>
      <c r="T18" s="332"/>
      <c r="U18" s="332"/>
      <c r="V18" s="332"/>
      <c r="W18" s="332"/>
      <c r="X18" s="332"/>
      <c r="Y18" s="332"/>
      <c r="Z18" s="332"/>
      <c r="AA18" s="332"/>
      <c r="AB18" s="332"/>
      <c r="AC18" s="332"/>
      <c r="AD18" s="332"/>
      <c r="AE18" s="333"/>
    </row>
    <row r="19" spans="1:32" ht="15" customHeight="1" x14ac:dyDescent="0.25">
      <c r="A19" s="174" t="s">
        <v>327</v>
      </c>
      <c r="B19" s="175"/>
      <c r="C19" s="176"/>
      <c r="D19" s="304" t="s">
        <v>142</v>
      </c>
      <c r="E19" s="175"/>
      <c r="F19" s="175"/>
      <c r="G19" s="175"/>
      <c r="H19" s="175"/>
      <c r="I19" s="175"/>
      <c r="J19" s="175"/>
      <c r="K19" s="175"/>
      <c r="L19" s="176"/>
      <c r="M19" s="304" t="s">
        <v>7</v>
      </c>
      <c r="N19" s="175"/>
      <c r="O19" s="175"/>
      <c r="P19" s="175"/>
      <c r="Q19" s="175"/>
      <c r="R19" s="175"/>
      <c r="S19" s="175"/>
      <c r="T19" s="175"/>
      <c r="U19" s="175"/>
      <c r="V19" s="176"/>
      <c r="W19" s="334" t="s">
        <v>261</v>
      </c>
      <c r="X19" s="335"/>
      <c r="Y19" s="335"/>
      <c r="Z19" s="335"/>
      <c r="AA19" s="335"/>
      <c r="AB19" s="335"/>
      <c r="AC19" s="335"/>
      <c r="AD19" s="335"/>
      <c r="AE19" s="336"/>
    </row>
    <row r="20" spans="1:32" ht="36" customHeight="1" x14ac:dyDescent="0.25">
      <c r="A20" s="360">
        <v>210519</v>
      </c>
      <c r="B20" s="191"/>
      <c r="C20" s="192"/>
      <c r="D20" s="190" t="s">
        <v>391</v>
      </c>
      <c r="E20" s="191"/>
      <c r="F20" s="191"/>
      <c r="G20" s="191"/>
      <c r="H20" s="191"/>
      <c r="I20" s="191"/>
      <c r="J20" s="191"/>
      <c r="K20" s="191"/>
      <c r="L20" s="192"/>
      <c r="M20" s="183" t="s">
        <v>257</v>
      </c>
      <c r="N20" s="184"/>
      <c r="O20" s="184"/>
      <c r="P20" s="184"/>
      <c r="Q20" s="185"/>
      <c r="R20" s="195">
        <v>2387246964</v>
      </c>
      <c r="S20" s="196"/>
      <c r="T20" s="196"/>
      <c r="U20" s="196"/>
      <c r="V20" s="197"/>
      <c r="W20" s="279" t="s">
        <v>260</v>
      </c>
      <c r="X20" s="279"/>
      <c r="Y20" s="279"/>
      <c r="Z20" s="279"/>
      <c r="AA20" s="279"/>
      <c r="AB20" s="348">
        <v>43755</v>
      </c>
      <c r="AC20" s="349"/>
      <c r="AD20" s="349"/>
      <c r="AE20" s="350"/>
    </row>
    <row r="21" spans="1:32" s="22" customFormat="1" x14ac:dyDescent="0.25">
      <c r="A21" s="60"/>
      <c r="B21" s="57"/>
      <c r="C21" s="58"/>
      <c r="D21" s="56"/>
      <c r="E21" s="57"/>
      <c r="F21" s="57"/>
      <c r="G21" s="57"/>
      <c r="H21" s="57"/>
      <c r="I21" s="57"/>
      <c r="J21" s="57"/>
      <c r="K21" s="57"/>
      <c r="L21" s="58"/>
      <c r="M21" s="183" t="s">
        <v>319</v>
      </c>
      <c r="N21" s="184"/>
      <c r="O21" s="184"/>
      <c r="P21" s="184"/>
      <c r="Q21" s="185"/>
      <c r="R21" s="195">
        <f>+R43</f>
        <v>0</v>
      </c>
      <c r="S21" s="196"/>
      <c r="T21" s="196"/>
      <c r="U21" s="196"/>
      <c r="V21" s="197"/>
      <c r="W21" s="304" t="s">
        <v>256</v>
      </c>
      <c r="X21" s="175"/>
      <c r="Y21" s="175"/>
      <c r="Z21" s="175"/>
      <c r="AA21" s="176"/>
      <c r="AB21" s="348">
        <v>43763</v>
      </c>
      <c r="AC21" s="349"/>
      <c r="AD21" s="349"/>
      <c r="AE21" s="350"/>
      <c r="AF21" s="21"/>
    </row>
    <row r="22" spans="1:32" ht="15" customHeight="1" x14ac:dyDescent="0.25">
      <c r="A22" s="360"/>
      <c r="B22" s="191"/>
      <c r="C22" s="192"/>
      <c r="D22" s="190"/>
      <c r="E22" s="191"/>
      <c r="F22" s="191"/>
      <c r="G22" s="191"/>
      <c r="H22" s="191"/>
      <c r="I22" s="191"/>
      <c r="J22" s="191"/>
      <c r="K22" s="191"/>
      <c r="L22" s="192"/>
      <c r="M22" s="183" t="s">
        <v>258</v>
      </c>
      <c r="N22" s="184"/>
      <c r="O22" s="184"/>
      <c r="P22" s="184"/>
      <c r="Q22" s="185"/>
      <c r="R22" s="195">
        <v>0</v>
      </c>
      <c r="S22" s="196"/>
      <c r="T22" s="196"/>
      <c r="U22" s="196"/>
      <c r="V22" s="197"/>
      <c r="W22" s="279" t="s">
        <v>304</v>
      </c>
      <c r="X22" s="279"/>
      <c r="Y22" s="279"/>
      <c r="Z22" s="279"/>
      <c r="AA22" s="279"/>
      <c r="AB22" s="348">
        <v>43812</v>
      </c>
      <c r="AC22" s="349"/>
      <c r="AD22" s="349"/>
      <c r="AE22" s="350"/>
    </row>
    <row r="23" spans="1:32" s="22" customFormat="1" ht="15" customHeight="1" x14ac:dyDescent="0.25">
      <c r="A23" s="360"/>
      <c r="B23" s="191"/>
      <c r="C23" s="192"/>
      <c r="D23" s="190"/>
      <c r="E23" s="191"/>
      <c r="F23" s="191"/>
      <c r="G23" s="191"/>
      <c r="H23" s="191"/>
      <c r="I23" s="191"/>
      <c r="J23" s="191"/>
      <c r="K23" s="191"/>
      <c r="L23" s="192"/>
      <c r="M23" s="183" t="s">
        <v>258</v>
      </c>
      <c r="N23" s="184"/>
      <c r="O23" s="184"/>
      <c r="P23" s="184"/>
      <c r="Q23" s="185"/>
      <c r="R23" s="195">
        <v>0</v>
      </c>
      <c r="S23" s="196"/>
      <c r="T23" s="196"/>
      <c r="U23" s="196"/>
      <c r="V23" s="197"/>
      <c r="W23" s="361" t="s">
        <v>286</v>
      </c>
      <c r="X23" s="362"/>
      <c r="Y23" s="362"/>
      <c r="Z23" s="362"/>
      <c r="AA23" s="363"/>
      <c r="AB23" s="312"/>
      <c r="AC23" s="313"/>
      <c r="AD23" s="313"/>
      <c r="AE23" s="314"/>
      <c r="AF23" s="21"/>
    </row>
    <row r="24" spans="1:32" s="22" customFormat="1" ht="24" customHeight="1" x14ac:dyDescent="0.25">
      <c r="A24" s="60"/>
      <c r="B24" s="57"/>
      <c r="C24" s="58"/>
      <c r="D24" s="56"/>
      <c r="E24" s="57"/>
      <c r="F24" s="57"/>
      <c r="G24" s="57"/>
      <c r="H24" s="57"/>
      <c r="I24" s="57"/>
      <c r="J24" s="57"/>
      <c r="K24" s="57"/>
      <c r="L24" s="58"/>
      <c r="M24" s="183" t="s">
        <v>259</v>
      </c>
      <c r="N24" s="184"/>
      <c r="O24" s="184"/>
      <c r="P24" s="184"/>
      <c r="Q24" s="185"/>
      <c r="R24" s="186">
        <f>SUM(R20:V23)</f>
        <v>2387246964</v>
      </c>
      <c r="S24" s="187"/>
      <c r="T24" s="187"/>
      <c r="U24" s="187"/>
      <c r="V24" s="188"/>
      <c r="W24" s="364"/>
      <c r="X24" s="365"/>
      <c r="Y24" s="365"/>
      <c r="Z24" s="365"/>
      <c r="AA24" s="366"/>
      <c r="AB24" s="315"/>
      <c r="AC24" s="316"/>
      <c r="AD24" s="316"/>
      <c r="AE24" s="317"/>
      <c r="AF24" s="21"/>
    </row>
    <row r="25" spans="1:32" s="22" customFormat="1" ht="15" customHeight="1" x14ac:dyDescent="0.25">
      <c r="A25" s="367" t="s">
        <v>313</v>
      </c>
      <c r="B25" s="368"/>
      <c r="C25" s="369"/>
      <c r="D25" s="181" t="s">
        <v>303</v>
      </c>
      <c r="E25" s="193"/>
      <c r="F25" s="193"/>
      <c r="G25" s="193"/>
      <c r="H25" s="193"/>
      <c r="I25" s="193"/>
      <c r="J25" s="193"/>
      <c r="K25" s="193"/>
      <c r="L25" s="194"/>
      <c r="M25" s="351"/>
      <c r="N25" s="352"/>
      <c r="O25" s="352"/>
      <c r="P25" s="352"/>
      <c r="Q25" s="352"/>
      <c r="R25" s="352"/>
      <c r="S25" s="352"/>
      <c r="T25" s="352"/>
      <c r="U25" s="352"/>
      <c r="V25" s="352"/>
      <c r="W25" s="352"/>
      <c r="X25" s="352"/>
      <c r="Y25" s="352"/>
      <c r="Z25" s="352"/>
      <c r="AA25" s="352"/>
      <c r="AB25" s="352"/>
      <c r="AC25" s="352"/>
      <c r="AD25" s="352"/>
      <c r="AE25" s="353"/>
      <c r="AF25" s="21"/>
    </row>
    <row r="26" spans="1:32" s="20" customFormat="1" ht="15" customHeight="1" x14ac:dyDescent="0.25">
      <c r="A26" s="360" t="s">
        <v>337</v>
      </c>
      <c r="B26" s="191"/>
      <c r="C26" s="192"/>
      <c r="D26" s="357">
        <v>43754</v>
      </c>
      <c r="E26" s="358"/>
      <c r="F26" s="358"/>
      <c r="G26" s="358"/>
      <c r="H26" s="358"/>
      <c r="I26" s="358"/>
      <c r="J26" s="358"/>
      <c r="K26" s="358"/>
      <c r="L26" s="359"/>
      <c r="M26" s="354"/>
      <c r="N26" s="355"/>
      <c r="O26" s="355"/>
      <c r="P26" s="355"/>
      <c r="Q26" s="355"/>
      <c r="R26" s="355"/>
      <c r="S26" s="355"/>
      <c r="T26" s="355"/>
      <c r="U26" s="355"/>
      <c r="V26" s="355"/>
      <c r="W26" s="355"/>
      <c r="X26" s="355"/>
      <c r="Y26" s="355"/>
      <c r="Z26" s="355"/>
      <c r="AA26" s="355"/>
      <c r="AB26" s="355"/>
      <c r="AC26" s="355"/>
      <c r="AD26" s="355"/>
      <c r="AE26" s="356"/>
      <c r="AF26" s="21"/>
    </row>
    <row r="27" spans="1:32" ht="15" customHeight="1" x14ac:dyDescent="0.25">
      <c r="A27" s="130" t="s">
        <v>0</v>
      </c>
      <c r="B27" s="131"/>
      <c r="C27" s="131"/>
      <c r="D27" s="131"/>
      <c r="E27" s="131"/>
      <c r="F27" s="131"/>
      <c r="G27" s="131"/>
      <c r="H27" s="131"/>
      <c r="I27" s="131"/>
      <c r="J27" s="131"/>
      <c r="K27" s="131"/>
      <c r="L27" s="131"/>
      <c r="M27" s="131"/>
      <c r="N27" s="131"/>
      <c r="O27" s="131"/>
      <c r="P27" s="131"/>
      <c r="Q27" s="131"/>
      <c r="R27" s="131"/>
      <c r="S27" s="131"/>
      <c r="T27" s="131"/>
      <c r="U27" s="131"/>
      <c r="V27" s="131"/>
      <c r="W27" s="131"/>
      <c r="X27" s="131"/>
      <c r="Y27" s="131"/>
      <c r="Z27" s="131"/>
      <c r="AA27" s="131"/>
      <c r="AB27" s="131"/>
      <c r="AC27" s="131"/>
      <c r="AD27" s="131"/>
      <c r="AE27" s="161"/>
    </row>
    <row r="28" spans="1:32" s="12" customFormat="1" ht="25.35" customHeight="1" x14ac:dyDescent="0.25">
      <c r="A28" s="337" t="s">
        <v>314</v>
      </c>
      <c r="B28" s="123"/>
      <c r="C28" s="123"/>
      <c r="D28" s="123"/>
      <c r="E28" s="109"/>
      <c r="F28" s="108" t="s">
        <v>305</v>
      </c>
      <c r="G28" s="109"/>
      <c r="H28" s="108" t="s">
        <v>315</v>
      </c>
      <c r="I28" s="123"/>
      <c r="J28" s="123"/>
      <c r="K28" s="123"/>
      <c r="L28" s="109"/>
      <c r="M28" s="108" t="s">
        <v>316</v>
      </c>
      <c r="N28" s="109"/>
      <c r="O28" s="108" t="s">
        <v>1</v>
      </c>
      <c r="P28" s="123"/>
      <c r="Q28" s="123"/>
      <c r="R28" s="109"/>
      <c r="S28" s="108" t="s">
        <v>306</v>
      </c>
      <c r="T28" s="109"/>
      <c r="U28" s="250" t="s">
        <v>2</v>
      </c>
      <c r="V28" s="250"/>
      <c r="W28" s="250"/>
      <c r="X28" s="250"/>
      <c r="Y28" s="250"/>
      <c r="Z28" s="250"/>
      <c r="AA28" s="250"/>
      <c r="AB28" s="108" t="s">
        <v>307</v>
      </c>
      <c r="AC28" s="123"/>
      <c r="AD28" s="123"/>
      <c r="AE28" s="346"/>
    </row>
    <row r="29" spans="1:32" s="12" customFormat="1" ht="12.75" x14ac:dyDescent="0.25">
      <c r="A29" s="110" t="s">
        <v>338</v>
      </c>
      <c r="B29" s="111"/>
      <c r="C29" s="111"/>
      <c r="D29" s="111"/>
      <c r="E29" s="112"/>
      <c r="F29" s="113">
        <v>43763</v>
      </c>
      <c r="G29" s="114"/>
      <c r="H29" s="124"/>
      <c r="I29" s="125"/>
      <c r="J29" s="125"/>
      <c r="K29" s="125"/>
      <c r="L29" s="126"/>
      <c r="M29" s="124"/>
      <c r="N29" s="126"/>
      <c r="O29" s="141">
        <v>80719</v>
      </c>
      <c r="P29" s="111"/>
      <c r="Q29" s="111"/>
      <c r="R29" s="112"/>
      <c r="S29" s="344">
        <f>(R24)</f>
        <v>2387246964</v>
      </c>
      <c r="T29" s="345"/>
      <c r="U29" s="278">
        <v>43613</v>
      </c>
      <c r="V29" s="278"/>
      <c r="W29" s="278"/>
      <c r="X29" s="278"/>
      <c r="Y29" s="278"/>
      <c r="Z29" s="278"/>
      <c r="AA29" s="278"/>
      <c r="AB29" s="278">
        <v>43763</v>
      </c>
      <c r="AC29" s="278"/>
      <c r="AD29" s="278"/>
      <c r="AE29" s="347"/>
    </row>
    <row r="30" spans="1:32" s="12" customFormat="1" ht="12.75" x14ac:dyDescent="0.25">
      <c r="A30" s="110" t="s">
        <v>339</v>
      </c>
      <c r="B30" s="111"/>
      <c r="C30" s="111"/>
      <c r="D30" s="111"/>
      <c r="E30" s="112"/>
      <c r="F30" s="113">
        <v>43763</v>
      </c>
      <c r="G30" s="114"/>
      <c r="H30" s="124"/>
      <c r="I30" s="125"/>
      <c r="J30" s="125"/>
      <c r="K30" s="125"/>
      <c r="L30" s="126"/>
      <c r="M30" s="124"/>
      <c r="N30" s="126"/>
      <c r="O30" s="141"/>
      <c r="P30" s="111"/>
      <c r="Q30" s="111"/>
      <c r="R30" s="112"/>
      <c r="S30" s="139">
        <v>0</v>
      </c>
      <c r="T30" s="140"/>
      <c r="U30" s="278"/>
      <c r="V30" s="278"/>
      <c r="W30" s="278"/>
      <c r="X30" s="278"/>
      <c r="Y30" s="278"/>
      <c r="Z30" s="278"/>
      <c r="AA30" s="278"/>
      <c r="AB30" s="278"/>
      <c r="AC30" s="278"/>
      <c r="AD30" s="278"/>
      <c r="AE30" s="347"/>
    </row>
    <row r="31" spans="1:32" ht="15" customHeight="1" x14ac:dyDescent="0.25">
      <c r="A31" s="110"/>
      <c r="B31" s="111"/>
      <c r="C31" s="111"/>
      <c r="D31" s="111"/>
      <c r="E31" s="112"/>
      <c r="F31" s="113"/>
      <c r="G31" s="114"/>
      <c r="H31" s="124"/>
      <c r="I31" s="125"/>
      <c r="J31" s="125"/>
      <c r="K31" s="125"/>
      <c r="L31" s="126"/>
      <c r="M31" s="124"/>
      <c r="N31" s="126"/>
      <c r="O31" s="141"/>
      <c r="P31" s="111"/>
      <c r="Q31" s="111"/>
      <c r="R31" s="112"/>
      <c r="S31" s="139">
        <v>0</v>
      </c>
      <c r="T31" s="140"/>
      <c r="U31" s="278"/>
      <c r="V31" s="278"/>
      <c r="W31" s="278"/>
      <c r="X31" s="278"/>
      <c r="Y31" s="278"/>
      <c r="Z31" s="278"/>
      <c r="AA31" s="278"/>
      <c r="AB31" s="278"/>
      <c r="AC31" s="278"/>
      <c r="AD31" s="278"/>
      <c r="AE31" s="347"/>
      <c r="AF31" s="11"/>
    </row>
    <row r="32" spans="1:32" s="22" customFormat="1" ht="15" customHeight="1" x14ac:dyDescent="0.25">
      <c r="A32" s="110"/>
      <c r="B32" s="111"/>
      <c r="C32" s="111"/>
      <c r="D32" s="111"/>
      <c r="E32" s="112"/>
      <c r="F32" s="113"/>
      <c r="G32" s="114"/>
      <c r="H32" s="124"/>
      <c r="I32" s="125"/>
      <c r="J32" s="125"/>
      <c r="K32" s="125"/>
      <c r="L32" s="126"/>
      <c r="M32" s="124"/>
      <c r="N32" s="126"/>
      <c r="O32" s="141"/>
      <c r="P32" s="111"/>
      <c r="Q32" s="111"/>
      <c r="R32" s="112"/>
      <c r="S32" s="139">
        <v>0</v>
      </c>
      <c r="T32" s="140"/>
      <c r="U32" s="278"/>
      <c r="V32" s="278"/>
      <c r="W32" s="278"/>
      <c r="X32" s="278"/>
      <c r="Y32" s="278"/>
      <c r="Z32" s="278"/>
      <c r="AA32" s="278"/>
      <c r="AB32" s="278"/>
      <c r="AC32" s="278"/>
      <c r="AD32" s="278"/>
      <c r="AE32" s="347"/>
    </row>
    <row r="33" spans="1:32" ht="15" customHeight="1" x14ac:dyDescent="0.25">
      <c r="A33" s="170" t="s">
        <v>308</v>
      </c>
      <c r="B33" s="171"/>
      <c r="C33" s="171"/>
      <c r="D33" s="171"/>
      <c r="E33" s="171"/>
      <c r="F33" s="171"/>
      <c r="G33" s="171"/>
      <c r="H33" s="171"/>
      <c r="I33" s="171"/>
      <c r="J33" s="171"/>
      <c r="K33" s="171"/>
      <c r="L33" s="171"/>
      <c r="M33" s="171"/>
      <c r="N33" s="171"/>
      <c r="O33" s="171"/>
      <c r="P33" s="171"/>
      <c r="Q33" s="171"/>
      <c r="R33" s="171"/>
      <c r="S33" s="171"/>
      <c r="T33" s="171"/>
      <c r="U33" s="171"/>
      <c r="V33" s="171"/>
      <c r="W33" s="171"/>
      <c r="X33" s="171"/>
      <c r="Y33" s="171"/>
      <c r="Z33" s="171"/>
      <c r="AA33" s="171"/>
      <c r="AB33" s="171"/>
      <c r="AC33" s="171"/>
      <c r="AD33" s="171"/>
      <c r="AE33" s="172"/>
      <c r="AF33" s="11"/>
    </row>
    <row r="34" spans="1:32" ht="25.5" customHeight="1" x14ac:dyDescent="0.25">
      <c r="A34" s="281" t="s">
        <v>127</v>
      </c>
      <c r="B34" s="250"/>
      <c r="C34" s="279" t="s">
        <v>128</v>
      </c>
      <c r="D34" s="279"/>
      <c r="E34" s="279"/>
      <c r="F34" s="279"/>
      <c r="G34" s="279"/>
      <c r="H34" s="279" t="s">
        <v>309</v>
      </c>
      <c r="I34" s="279"/>
      <c r="J34" s="279"/>
      <c r="K34" s="279"/>
      <c r="L34" s="279"/>
      <c r="M34" s="279" t="s">
        <v>328</v>
      </c>
      <c r="N34" s="279"/>
      <c r="O34" s="279"/>
      <c r="P34" s="279"/>
      <c r="Q34" s="279"/>
      <c r="R34" s="108" t="s">
        <v>262</v>
      </c>
      <c r="S34" s="123"/>
      <c r="T34" s="123"/>
      <c r="U34" s="123"/>
      <c r="V34" s="109"/>
      <c r="W34" s="279" t="s">
        <v>310</v>
      </c>
      <c r="X34" s="279"/>
      <c r="Y34" s="279"/>
      <c r="Z34" s="279"/>
      <c r="AA34" s="279"/>
      <c r="AB34" s="279"/>
      <c r="AC34" s="279"/>
      <c r="AD34" s="279"/>
      <c r="AE34" s="280"/>
      <c r="AF34" s="11"/>
    </row>
    <row r="35" spans="1:32" ht="15" customHeight="1" x14ac:dyDescent="0.25">
      <c r="A35" s="115"/>
      <c r="B35" s="116"/>
      <c r="C35" s="117"/>
      <c r="D35" s="117"/>
      <c r="E35" s="117"/>
      <c r="F35" s="117"/>
      <c r="G35" s="117"/>
      <c r="H35" s="278"/>
      <c r="I35" s="116"/>
      <c r="J35" s="116"/>
      <c r="K35" s="116"/>
      <c r="L35" s="116"/>
      <c r="M35" s="118"/>
      <c r="N35" s="118"/>
      <c r="O35" s="118"/>
      <c r="P35" s="118"/>
      <c r="Q35" s="118"/>
      <c r="R35" s="277">
        <v>0</v>
      </c>
      <c r="S35" s="277"/>
      <c r="T35" s="277"/>
      <c r="U35" s="277"/>
      <c r="V35" s="277"/>
      <c r="W35" s="116"/>
      <c r="X35" s="116"/>
      <c r="Y35" s="116"/>
      <c r="Z35" s="116"/>
      <c r="AA35" s="116"/>
      <c r="AB35" s="116"/>
      <c r="AC35" s="116"/>
      <c r="AD35" s="116"/>
      <c r="AE35" s="276"/>
      <c r="AF35" s="11"/>
    </row>
    <row r="36" spans="1:32" ht="15" customHeight="1" x14ac:dyDescent="0.25">
      <c r="A36" s="115"/>
      <c r="B36" s="116"/>
      <c r="C36" s="117"/>
      <c r="D36" s="117"/>
      <c r="E36" s="117"/>
      <c r="F36" s="117"/>
      <c r="G36" s="117"/>
      <c r="H36" s="278"/>
      <c r="I36" s="116"/>
      <c r="J36" s="116"/>
      <c r="K36" s="116"/>
      <c r="L36" s="116"/>
      <c r="M36" s="118"/>
      <c r="N36" s="118"/>
      <c r="O36" s="118"/>
      <c r="P36" s="118"/>
      <c r="Q36" s="118"/>
      <c r="R36" s="277">
        <v>0</v>
      </c>
      <c r="S36" s="277"/>
      <c r="T36" s="277"/>
      <c r="U36" s="277"/>
      <c r="V36" s="277"/>
      <c r="W36" s="116"/>
      <c r="X36" s="116"/>
      <c r="Y36" s="116"/>
      <c r="Z36" s="116"/>
      <c r="AA36" s="116"/>
      <c r="AB36" s="116"/>
      <c r="AC36" s="116"/>
      <c r="AD36" s="116"/>
      <c r="AE36" s="276"/>
      <c r="AF36" s="11"/>
    </row>
    <row r="37" spans="1:32" ht="15" customHeight="1" x14ac:dyDescent="0.25">
      <c r="A37" s="115"/>
      <c r="B37" s="116"/>
      <c r="C37" s="117"/>
      <c r="D37" s="117"/>
      <c r="E37" s="117"/>
      <c r="F37" s="117"/>
      <c r="G37" s="117"/>
      <c r="H37" s="278"/>
      <c r="I37" s="116"/>
      <c r="J37" s="116"/>
      <c r="K37" s="116"/>
      <c r="L37" s="116"/>
      <c r="M37" s="118"/>
      <c r="N37" s="118"/>
      <c r="O37" s="118"/>
      <c r="P37" s="118"/>
      <c r="Q37" s="118"/>
      <c r="R37" s="277">
        <v>0</v>
      </c>
      <c r="S37" s="277"/>
      <c r="T37" s="277"/>
      <c r="U37" s="277"/>
      <c r="V37" s="277"/>
      <c r="W37" s="116"/>
      <c r="X37" s="116"/>
      <c r="Y37" s="116"/>
      <c r="Z37" s="116"/>
      <c r="AA37" s="116"/>
      <c r="AB37" s="116"/>
      <c r="AC37" s="116"/>
      <c r="AD37" s="116"/>
      <c r="AE37" s="276"/>
      <c r="AF37" s="11"/>
    </row>
    <row r="38" spans="1:32" ht="15" customHeight="1" x14ac:dyDescent="0.25">
      <c r="A38" s="115"/>
      <c r="B38" s="116"/>
      <c r="C38" s="117"/>
      <c r="D38" s="117"/>
      <c r="E38" s="117"/>
      <c r="F38" s="117"/>
      <c r="G38" s="117"/>
      <c r="H38" s="278"/>
      <c r="I38" s="116"/>
      <c r="J38" s="116"/>
      <c r="K38" s="116"/>
      <c r="L38" s="116"/>
      <c r="M38" s="118"/>
      <c r="N38" s="118"/>
      <c r="O38" s="118"/>
      <c r="P38" s="118"/>
      <c r="Q38" s="118"/>
      <c r="R38" s="277">
        <v>0</v>
      </c>
      <c r="S38" s="277"/>
      <c r="T38" s="277"/>
      <c r="U38" s="277"/>
      <c r="V38" s="277"/>
      <c r="W38" s="116"/>
      <c r="X38" s="116"/>
      <c r="Y38" s="116"/>
      <c r="Z38" s="116"/>
      <c r="AA38" s="116"/>
      <c r="AB38" s="116"/>
      <c r="AC38" s="116"/>
      <c r="AD38" s="116"/>
      <c r="AE38" s="276"/>
      <c r="AF38" s="11"/>
    </row>
    <row r="39" spans="1:32" ht="15" customHeight="1" x14ac:dyDescent="0.25">
      <c r="A39" s="115"/>
      <c r="B39" s="116"/>
      <c r="C39" s="117"/>
      <c r="D39" s="117"/>
      <c r="E39" s="117"/>
      <c r="F39" s="117"/>
      <c r="G39" s="117"/>
      <c r="H39" s="116"/>
      <c r="I39" s="116"/>
      <c r="J39" s="116"/>
      <c r="K39" s="116"/>
      <c r="L39" s="116"/>
      <c r="M39" s="118"/>
      <c r="N39" s="118"/>
      <c r="O39" s="118"/>
      <c r="P39" s="118"/>
      <c r="Q39" s="118"/>
      <c r="R39" s="277">
        <v>0</v>
      </c>
      <c r="S39" s="277"/>
      <c r="T39" s="277"/>
      <c r="U39" s="277"/>
      <c r="V39" s="277"/>
      <c r="W39" s="116"/>
      <c r="X39" s="116"/>
      <c r="Y39" s="116"/>
      <c r="Z39" s="116"/>
      <c r="AA39" s="116"/>
      <c r="AB39" s="116"/>
      <c r="AC39" s="116"/>
      <c r="AD39" s="116"/>
      <c r="AE39" s="276"/>
      <c r="AF39" s="11"/>
    </row>
    <row r="40" spans="1:32" ht="15" customHeight="1" x14ac:dyDescent="0.25">
      <c r="A40" s="115"/>
      <c r="B40" s="116"/>
      <c r="C40" s="117"/>
      <c r="D40" s="117"/>
      <c r="E40" s="117"/>
      <c r="F40" s="117"/>
      <c r="G40" s="117"/>
      <c r="H40" s="116"/>
      <c r="I40" s="116"/>
      <c r="J40" s="116"/>
      <c r="K40" s="116"/>
      <c r="L40" s="116"/>
      <c r="M40" s="118"/>
      <c r="N40" s="118"/>
      <c r="O40" s="118"/>
      <c r="P40" s="118"/>
      <c r="Q40" s="118"/>
      <c r="R40" s="277">
        <v>0</v>
      </c>
      <c r="S40" s="277"/>
      <c r="T40" s="277"/>
      <c r="U40" s="277"/>
      <c r="V40" s="277"/>
      <c r="W40" s="116"/>
      <c r="X40" s="116"/>
      <c r="Y40" s="116"/>
      <c r="Z40" s="116"/>
      <c r="AA40" s="116"/>
      <c r="AB40" s="116"/>
      <c r="AC40" s="116"/>
      <c r="AD40" s="116"/>
      <c r="AE40" s="276"/>
      <c r="AF40" s="11"/>
    </row>
    <row r="41" spans="1:32" ht="15" customHeight="1" x14ac:dyDescent="0.25">
      <c r="A41" s="115"/>
      <c r="B41" s="116"/>
      <c r="C41" s="117"/>
      <c r="D41" s="117"/>
      <c r="E41" s="117"/>
      <c r="F41" s="117"/>
      <c r="G41" s="117"/>
      <c r="H41" s="116"/>
      <c r="I41" s="116"/>
      <c r="J41" s="116"/>
      <c r="K41" s="116"/>
      <c r="L41" s="116"/>
      <c r="M41" s="118"/>
      <c r="N41" s="118"/>
      <c r="O41" s="118"/>
      <c r="P41" s="118"/>
      <c r="Q41" s="118"/>
      <c r="R41" s="277">
        <v>0</v>
      </c>
      <c r="S41" s="277"/>
      <c r="T41" s="277"/>
      <c r="U41" s="277"/>
      <c r="V41" s="277"/>
      <c r="W41" s="116"/>
      <c r="X41" s="116"/>
      <c r="Y41" s="116"/>
      <c r="Z41" s="116"/>
      <c r="AA41" s="116"/>
      <c r="AB41" s="116"/>
      <c r="AC41" s="116"/>
      <c r="AD41" s="116"/>
      <c r="AE41" s="276"/>
      <c r="AF41" s="11"/>
    </row>
    <row r="42" spans="1:32" ht="15" customHeight="1" x14ac:dyDescent="0.25">
      <c r="A42" s="115"/>
      <c r="B42" s="116"/>
      <c r="C42" s="117"/>
      <c r="D42" s="117"/>
      <c r="E42" s="117"/>
      <c r="F42" s="117"/>
      <c r="G42" s="117"/>
      <c r="H42" s="116"/>
      <c r="I42" s="116"/>
      <c r="J42" s="116"/>
      <c r="K42" s="116"/>
      <c r="L42" s="116"/>
      <c r="M42" s="118"/>
      <c r="N42" s="118"/>
      <c r="O42" s="118"/>
      <c r="P42" s="118"/>
      <c r="Q42" s="118"/>
      <c r="R42" s="277">
        <v>0</v>
      </c>
      <c r="S42" s="277"/>
      <c r="T42" s="277"/>
      <c r="U42" s="277"/>
      <c r="V42" s="277"/>
      <c r="W42" s="116"/>
      <c r="X42" s="116"/>
      <c r="Y42" s="116"/>
      <c r="Z42" s="116"/>
      <c r="AA42" s="116"/>
      <c r="AB42" s="116"/>
      <c r="AC42" s="116"/>
      <c r="AD42" s="116"/>
      <c r="AE42" s="276"/>
      <c r="AF42" s="11"/>
    </row>
    <row r="43" spans="1:32" s="22" customFormat="1" ht="15" customHeight="1" x14ac:dyDescent="0.25">
      <c r="A43" s="385" t="s">
        <v>11</v>
      </c>
      <c r="B43" s="386"/>
      <c r="C43" s="386"/>
      <c r="D43" s="386"/>
      <c r="E43" s="386"/>
      <c r="F43" s="386"/>
      <c r="G43" s="386"/>
      <c r="H43" s="386"/>
      <c r="I43" s="386"/>
      <c r="J43" s="386"/>
      <c r="K43" s="386"/>
      <c r="L43" s="386"/>
      <c r="M43" s="386"/>
      <c r="N43" s="386"/>
      <c r="O43" s="386"/>
      <c r="P43" s="386"/>
      <c r="Q43" s="386"/>
      <c r="R43" s="379">
        <f>SUM(R35:V42)</f>
        <v>0</v>
      </c>
      <c r="S43" s="379"/>
      <c r="T43" s="379"/>
      <c r="U43" s="379"/>
      <c r="V43" s="379"/>
      <c r="W43" s="171"/>
      <c r="X43" s="171"/>
      <c r="Y43" s="171"/>
      <c r="Z43" s="171"/>
      <c r="AA43" s="171"/>
      <c r="AB43" s="171"/>
      <c r="AC43" s="171"/>
      <c r="AD43" s="171"/>
      <c r="AE43" s="172"/>
      <c r="AF43" s="21"/>
    </row>
    <row r="44" spans="1:32" s="22" customFormat="1" ht="25.5" customHeight="1" x14ac:dyDescent="0.25">
      <c r="A44" s="154" t="s">
        <v>139</v>
      </c>
      <c r="B44" s="155"/>
      <c r="C44" s="155"/>
      <c r="D44" s="156"/>
      <c r="E44" s="162" t="s">
        <v>140</v>
      </c>
      <c r="F44" s="156"/>
      <c r="G44" s="403" t="s">
        <v>290</v>
      </c>
      <c r="H44" s="403"/>
      <c r="I44" s="403"/>
      <c r="J44" s="403" t="s">
        <v>291</v>
      </c>
      <c r="K44" s="403"/>
      <c r="L44" s="403"/>
      <c r="M44" s="403"/>
      <c r="N44" s="162" t="s">
        <v>292</v>
      </c>
      <c r="O44" s="155"/>
      <c r="P44" s="155"/>
      <c r="Q44" s="155"/>
      <c r="R44" s="155"/>
      <c r="S44" s="155"/>
      <c r="T44" s="155"/>
      <c r="U44" s="155"/>
      <c r="V44" s="156"/>
      <c r="W44" s="189" t="s">
        <v>317</v>
      </c>
      <c r="X44" s="426"/>
      <c r="Y44" s="426"/>
      <c r="Z44" s="426"/>
      <c r="AA44" s="403" t="s">
        <v>293</v>
      </c>
      <c r="AB44" s="403"/>
      <c r="AC44" s="403"/>
      <c r="AD44" s="403"/>
      <c r="AE44" s="417"/>
      <c r="AF44" s="21"/>
    </row>
    <row r="45" spans="1:32" s="22" customFormat="1" ht="18.75" customHeight="1" x14ac:dyDescent="0.25">
      <c r="A45" s="64" t="s">
        <v>60</v>
      </c>
      <c r="B45" s="13"/>
      <c r="C45" s="16" t="s">
        <v>61</v>
      </c>
      <c r="D45" s="93" t="s">
        <v>392</v>
      </c>
      <c r="E45" s="384" t="s">
        <v>393</v>
      </c>
      <c r="F45" s="262"/>
      <c r="G45" s="380" t="s">
        <v>393</v>
      </c>
      <c r="H45" s="380"/>
      <c r="I45" s="380"/>
      <c r="J45" s="55" t="s">
        <v>60</v>
      </c>
      <c r="K45" s="55"/>
      <c r="L45" s="55" t="s">
        <v>61</v>
      </c>
      <c r="M45" s="93"/>
      <c r="N45" s="162" t="s">
        <v>393</v>
      </c>
      <c r="O45" s="155"/>
      <c r="P45" s="155"/>
      <c r="Q45" s="155"/>
      <c r="R45" s="155"/>
      <c r="S45" s="155"/>
      <c r="T45" s="155"/>
      <c r="U45" s="155"/>
      <c r="V45" s="156"/>
      <c r="W45" s="427" t="s">
        <v>393</v>
      </c>
      <c r="X45" s="428"/>
      <c r="Y45" s="428"/>
      <c r="Z45" s="428"/>
      <c r="AA45" s="403" t="s">
        <v>393</v>
      </c>
      <c r="AB45" s="403"/>
      <c r="AC45" s="403"/>
      <c r="AD45" s="403"/>
      <c r="AE45" s="417"/>
      <c r="AF45" s="21"/>
    </row>
    <row r="46" spans="1:32" ht="15" customHeight="1" x14ac:dyDescent="0.25">
      <c r="A46" s="170" t="s">
        <v>267</v>
      </c>
      <c r="B46" s="171"/>
      <c r="C46" s="171"/>
      <c r="D46" s="171"/>
      <c r="E46" s="171"/>
      <c r="F46" s="171"/>
      <c r="G46" s="171"/>
      <c r="H46" s="171"/>
      <c r="I46" s="171"/>
      <c r="J46" s="171"/>
      <c r="K46" s="171"/>
      <c r="L46" s="378"/>
      <c r="M46" s="378"/>
      <c r="N46" s="378"/>
      <c r="O46" s="378"/>
      <c r="P46" s="378"/>
      <c r="Q46" s="378"/>
      <c r="R46" s="171"/>
      <c r="S46" s="171"/>
      <c r="T46" s="171"/>
      <c r="U46" s="171"/>
      <c r="V46" s="171"/>
      <c r="W46" s="171"/>
      <c r="X46" s="171"/>
      <c r="Y46" s="171"/>
      <c r="Z46" s="171"/>
      <c r="AA46" s="171"/>
      <c r="AB46" s="171"/>
      <c r="AC46" s="171"/>
      <c r="AD46" s="171"/>
      <c r="AE46" s="172"/>
      <c r="AF46" s="11"/>
    </row>
    <row r="47" spans="1:32" ht="15" customHeight="1" thickBot="1" x14ac:dyDescent="0.3">
      <c r="A47" s="51" t="s">
        <v>276</v>
      </c>
      <c r="B47" s="52"/>
      <c r="C47" s="52"/>
      <c r="D47" s="404">
        <f>R20+R21</f>
        <v>2387246964</v>
      </c>
      <c r="E47" s="405"/>
      <c r="F47" s="405"/>
      <c r="G47" s="405"/>
      <c r="H47" s="406"/>
      <c r="I47" s="52"/>
      <c r="J47" s="52"/>
      <c r="K47" s="52"/>
      <c r="L47" s="72" t="s">
        <v>263</v>
      </c>
      <c r="M47" s="377">
        <f>+R20*Z47</f>
        <v>0</v>
      </c>
      <c r="N47" s="377"/>
      <c r="O47" s="377"/>
      <c r="P47" s="377"/>
      <c r="Q47" s="377"/>
      <c r="R47" s="429" t="s">
        <v>318</v>
      </c>
      <c r="S47" s="429"/>
      <c r="T47" s="429"/>
      <c r="U47" s="429"/>
      <c r="V47" s="429"/>
      <c r="W47" s="429"/>
      <c r="X47" s="429"/>
      <c r="Y47" s="429"/>
      <c r="Z47" s="400">
        <v>0</v>
      </c>
      <c r="AA47" s="401"/>
      <c r="AB47" s="401"/>
      <c r="AC47" s="401"/>
      <c r="AD47" s="401"/>
      <c r="AE47" s="402"/>
      <c r="AF47" s="11"/>
    </row>
    <row r="48" spans="1:32" ht="15" customHeight="1" thickBot="1" x14ac:dyDescent="0.3">
      <c r="A48" s="410" t="s">
        <v>129</v>
      </c>
      <c r="B48" s="411"/>
      <c r="C48" s="411"/>
      <c r="D48" s="411"/>
      <c r="E48" s="412"/>
      <c r="F48" s="410" t="s">
        <v>53</v>
      </c>
      <c r="G48" s="411"/>
      <c r="H48" s="411"/>
      <c r="I48" s="411"/>
      <c r="J48" s="411"/>
      <c r="K48" s="412"/>
      <c r="L48" s="407" t="s">
        <v>279</v>
      </c>
      <c r="M48" s="408"/>
      <c r="N48" s="408"/>
      <c r="O48" s="408"/>
      <c r="P48" s="408"/>
      <c r="Q48" s="408"/>
      <c r="R48" s="408"/>
      <c r="S48" s="408"/>
      <c r="T48" s="409"/>
      <c r="U48" s="374" t="s">
        <v>285</v>
      </c>
      <c r="V48" s="375"/>
      <c r="W48" s="375"/>
      <c r="X48" s="375"/>
      <c r="Y48" s="375"/>
      <c r="Z48" s="375"/>
      <c r="AA48" s="375"/>
      <c r="AB48" s="375"/>
      <c r="AC48" s="375"/>
      <c r="AD48" s="375"/>
      <c r="AE48" s="376"/>
      <c r="AF48" s="53"/>
    </row>
    <row r="49" spans="1:32" ht="28.5" customHeight="1" x14ac:dyDescent="0.25">
      <c r="A49" s="300"/>
      <c r="B49" s="279"/>
      <c r="C49" s="67" t="s">
        <v>311</v>
      </c>
      <c r="D49" s="250" t="s">
        <v>312</v>
      </c>
      <c r="E49" s="251"/>
      <c r="F49" s="68" t="s">
        <v>12</v>
      </c>
      <c r="G49" s="69" t="s">
        <v>57</v>
      </c>
      <c r="H49" s="69" t="s">
        <v>58</v>
      </c>
      <c r="I49" s="279" t="s">
        <v>35</v>
      </c>
      <c r="J49" s="279"/>
      <c r="K49" s="280"/>
      <c r="L49" s="76" t="s">
        <v>34</v>
      </c>
      <c r="M49" s="77" t="s">
        <v>320</v>
      </c>
      <c r="N49" s="78" t="s">
        <v>287</v>
      </c>
      <c r="O49" s="254" t="s">
        <v>284</v>
      </c>
      <c r="P49" s="254"/>
      <c r="Q49" s="255"/>
      <c r="R49" s="397" t="s">
        <v>296</v>
      </c>
      <c r="S49" s="398"/>
      <c r="T49" s="399"/>
      <c r="U49" s="203" t="s">
        <v>12</v>
      </c>
      <c r="V49" s="153"/>
      <c r="W49" s="418" t="s">
        <v>311</v>
      </c>
      <c r="X49" s="419"/>
      <c r="Y49" s="419"/>
      <c r="Z49" s="419"/>
      <c r="AA49" s="420"/>
      <c r="AB49" s="423" t="s">
        <v>264</v>
      </c>
      <c r="AC49" s="424"/>
      <c r="AD49" s="424"/>
      <c r="AE49" s="425"/>
      <c r="AF49" s="11"/>
    </row>
    <row r="50" spans="1:32" ht="172.5" customHeight="1" x14ac:dyDescent="0.25">
      <c r="A50" s="274">
        <v>43769</v>
      </c>
      <c r="B50" s="275"/>
      <c r="C50" s="46">
        <v>477449393</v>
      </c>
      <c r="D50" s="413" t="s">
        <v>340</v>
      </c>
      <c r="E50" s="414"/>
      <c r="F50" s="71">
        <v>43805</v>
      </c>
      <c r="G50" s="100">
        <v>369324019</v>
      </c>
      <c r="H50" s="75">
        <v>0.2</v>
      </c>
      <c r="I50" s="252">
        <v>446090196</v>
      </c>
      <c r="J50" s="252"/>
      <c r="K50" s="253"/>
      <c r="L50" s="73"/>
      <c r="M50" s="80" t="s">
        <v>30</v>
      </c>
      <c r="N50" s="79">
        <f>+L50*$M$47</f>
        <v>0</v>
      </c>
      <c r="O50" s="260" t="s">
        <v>30</v>
      </c>
      <c r="P50" s="261"/>
      <c r="Q50" s="262"/>
      <c r="R50" s="370">
        <v>0</v>
      </c>
      <c r="S50" s="371"/>
      <c r="T50" s="373"/>
      <c r="U50" s="263" t="s">
        <v>30</v>
      </c>
      <c r="V50" s="264"/>
      <c r="W50" s="370">
        <v>0</v>
      </c>
      <c r="X50" s="371"/>
      <c r="Y50" s="371"/>
      <c r="Z50" s="371"/>
      <c r="AA50" s="372"/>
      <c r="AB50" s="423"/>
      <c r="AC50" s="424"/>
      <c r="AD50" s="424"/>
      <c r="AE50" s="425"/>
      <c r="AF50" s="11"/>
    </row>
    <row r="51" spans="1:32" ht="314.25" customHeight="1" x14ac:dyDescent="0.25">
      <c r="A51" s="274">
        <v>43798</v>
      </c>
      <c r="B51" s="275"/>
      <c r="C51" s="46">
        <v>954898786</v>
      </c>
      <c r="D51" s="413" t="s">
        <v>341</v>
      </c>
      <c r="E51" s="414"/>
      <c r="F51" s="71">
        <v>43829</v>
      </c>
      <c r="G51" s="62">
        <v>421706119</v>
      </c>
      <c r="H51" s="75">
        <v>0.4</v>
      </c>
      <c r="I51" s="252">
        <v>954898786</v>
      </c>
      <c r="J51" s="252"/>
      <c r="K51" s="253"/>
      <c r="L51" s="73"/>
      <c r="M51" s="80" t="s">
        <v>30</v>
      </c>
      <c r="N51" s="79">
        <f t="shared" ref="N51:N52" si="0">+L51*$M$47</f>
        <v>0</v>
      </c>
      <c r="O51" s="260" t="s">
        <v>30</v>
      </c>
      <c r="P51" s="261"/>
      <c r="Q51" s="262"/>
      <c r="R51" s="370">
        <v>0</v>
      </c>
      <c r="S51" s="371"/>
      <c r="T51" s="373"/>
      <c r="U51" s="263" t="s">
        <v>30</v>
      </c>
      <c r="V51" s="264"/>
      <c r="W51" s="370">
        <v>0</v>
      </c>
      <c r="X51" s="371"/>
      <c r="Y51" s="371"/>
      <c r="Z51" s="371"/>
      <c r="AA51" s="372"/>
      <c r="AB51" s="423"/>
      <c r="AC51" s="424"/>
      <c r="AD51" s="424"/>
      <c r="AE51" s="425"/>
      <c r="AF51" s="11"/>
    </row>
    <row r="52" spans="1:32" ht="309.75" customHeight="1" x14ac:dyDescent="0.25">
      <c r="A52" s="274">
        <v>43812</v>
      </c>
      <c r="B52" s="275"/>
      <c r="C52" s="46">
        <v>954898785</v>
      </c>
      <c r="D52" s="413" t="s">
        <v>342</v>
      </c>
      <c r="E52" s="414"/>
      <c r="F52" s="71" t="s">
        <v>30</v>
      </c>
      <c r="G52" s="63"/>
      <c r="H52" s="75">
        <f t="shared" ref="H51:H52" si="1">I52/$D$47</f>
        <v>0</v>
      </c>
      <c r="I52" s="430"/>
      <c r="J52" s="431"/>
      <c r="K52" s="432"/>
      <c r="L52" s="73"/>
      <c r="M52" s="80" t="s">
        <v>30</v>
      </c>
      <c r="N52" s="79">
        <f t="shared" si="0"/>
        <v>0</v>
      </c>
      <c r="O52" s="260" t="s">
        <v>30</v>
      </c>
      <c r="P52" s="261"/>
      <c r="Q52" s="262"/>
      <c r="R52" s="370">
        <v>0</v>
      </c>
      <c r="S52" s="371"/>
      <c r="T52" s="373"/>
      <c r="U52" s="263" t="s">
        <v>30</v>
      </c>
      <c r="V52" s="264"/>
      <c r="W52" s="370">
        <v>0</v>
      </c>
      <c r="X52" s="371"/>
      <c r="Y52" s="371"/>
      <c r="Z52" s="371"/>
      <c r="AA52" s="372"/>
      <c r="AB52" s="423"/>
      <c r="AC52" s="424"/>
      <c r="AD52" s="424"/>
      <c r="AE52" s="425"/>
      <c r="AF52" s="11"/>
    </row>
    <row r="53" spans="1:32" ht="15" customHeight="1" thickBot="1" x14ac:dyDescent="0.3">
      <c r="A53" s="381" t="s">
        <v>277</v>
      </c>
      <c r="B53" s="382"/>
      <c r="C53" s="70">
        <f>SUM(C50:C52)</f>
        <v>2387246964</v>
      </c>
      <c r="D53" s="121"/>
      <c r="E53" s="122"/>
      <c r="F53" s="258" t="s">
        <v>278</v>
      </c>
      <c r="G53" s="259"/>
      <c r="H53" s="74">
        <f>SUM(H50:H52)</f>
        <v>0.60000000000000009</v>
      </c>
      <c r="I53" s="433">
        <f>SUM(I50:K52)</f>
        <v>1400988982</v>
      </c>
      <c r="J53" s="434"/>
      <c r="K53" s="435"/>
      <c r="L53" s="85">
        <f>SUM(L50:L52)</f>
        <v>0</v>
      </c>
      <c r="M53" s="65" t="s">
        <v>277</v>
      </c>
      <c r="N53" s="50">
        <f>SUM(N50:N52)</f>
        <v>0</v>
      </c>
      <c r="O53" s="383" t="s">
        <v>277</v>
      </c>
      <c r="P53" s="383"/>
      <c r="Q53" s="383"/>
      <c r="R53" s="387">
        <f>SUM(R50:T52)</f>
        <v>0</v>
      </c>
      <c r="S53" s="387"/>
      <c r="T53" s="388"/>
      <c r="U53" s="389" t="s">
        <v>277</v>
      </c>
      <c r="V53" s="390"/>
      <c r="W53" s="391">
        <f>SUM(W50:AA52)</f>
        <v>0</v>
      </c>
      <c r="X53" s="392"/>
      <c r="Y53" s="392"/>
      <c r="Z53" s="392"/>
      <c r="AA53" s="393"/>
      <c r="AB53" s="394"/>
      <c r="AC53" s="395"/>
      <c r="AD53" s="395"/>
      <c r="AE53" s="396"/>
      <c r="AF53" s="11"/>
    </row>
    <row r="54" spans="1:32" ht="12" customHeight="1" x14ac:dyDescent="0.25">
      <c r="A54" s="24"/>
      <c r="B54" s="25"/>
      <c r="C54" s="25"/>
      <c r="D54" s="25"/>
      <c r="E54" s="26"/>
      <c r="F54" s="26"/>
      <c r="G54" s="26"/>
      <c r="H54" s="26"/>
      <c r="I54" s="26"/>
      <c r="J54" s="26"/>
      <c r="K54" s="90"/>
      <c r="L54" s="81"/>
      <c r="M54" s="26"/>
      <c r="N54" s="26"/>
      <c r="O54" s="26"/>
      <c r="P54" s="28"/>
      <c r="Q54" s="28"/>
      <c r="R54" s="28"/>
      <c r="S54" s="28"/>
      <c r="T54" s="30"/>
      <c r="U54" s="29"/>
      <c r="V54" s="28"/>
      <c r="W54" s="28"/>
      <c r="X54" s="28"/>
      <c r="Y54" s="28"/>
      <c r="Z54" s="28"/>
      <c r="AA54" s="28"/>
      <c r="AB54" s="28"/>
      <c r="AC54" s="28"/>
      <c r="AD54" s="28"/>
      <c r="AE54" s="30"/>
      <c r="AF54" s="11"/>
    </row>
    <row r="55" spans="1:32" ht="15" customHeight="1" thickBot="1" x14ac:dyDescent="0.3">
      <c r="A55" s="119"/>
      <c r="B55" s="120"/>
      <c r="C55" s="120"/>
      <c r="D55" s="269" t="s">
        <v>4</v>
      </c>
      <c r="E55" s="270"/>
      <c r="F55" s="106">
        <f>+D47-I53</f>
        <v>986257982</v>
      </c>
      <c r="G55" s="106"/>
      <c r="H55" s="106"/>
      <c r="I55" s="268" t="e">
        <f>F55/F47</f>
        <v>#DIV/0!</v>
      </c>
      <c r="J55" s="268" t="e">
        <f>F55/G47</f>
        <v>#DIV/0!</v>
      </c>
      <c r="K55" s="84"/>
      <c r="L55" s="82"/>
      <c r="M55" s="83"/>
      <c r="N55" s="83" t="s">
        <v>10</v>
      </c>
      <c r="O55" s="265">
        <f>+M47-R53</f>
        <v>0</v>
      </c>
      <c r="P55" s="266"/>
      <c r="Q55" s="267"/>
      <c r="R55" s="272" t="e">
        <f>+O55/M47</f>
        <v>#DIV/0!</v>
      </c>
      <c r="S55" s="273"/>
      <c r="T55" s="84"/>
      <c r="U55" s="91"/>
      <c r="V55" s="271" t="s">
        <v>330</v>
      </c>
      <c r="W55" s="271"/>
      <c r="X55" s="271"/>
      <c r="Y55" s="271"/>
      <c r="Z55" s="256">
        <f>+I53-W53</f>
        <v>1400988982</v>
      </c>
      <c r="AA55" s="257"/>
      <c r="AB55" s="257"/>
      <c r="AC55" s="107">
        <f>+Z55/I53</f>
        <v>1</v>
      </c>
      <c r="AD55" s="107"/>
      <c r="AE55" s="84"/>
      <c r="AF55" s="11"/>
    </row>
    <row r="56" spans="1:32" ht="26.25" customHeight="1" x14ac:dyDescent="0.25">
      <c r="A56" s="29"/>
      <c r="B56" s="28"/>
      <c r="C56" s="28"/>
      <c r="D56" s="28"/>
      <c r="E56" s="28"/>
      <c r="F56" s="28"/>
      <c r="G56" s="28"/>
      <c r="H56" s="28"/>
      <c r="I56" s="28"/>
      <c r="J56" s="28"/>
      <c r="K56" s="28"/>
      <c r="L56" s="28"/>
      <c r="M56" s="28"/>
      <c r="N56" s="28"/>
      <c r="O56" s="28"/>
      <c r="P56" s="28"/>
      <c r="Q56" s="28"/>
      <c r="R56" s="28"/>
      <c r="S56" s="235"/>
      <c r="T56" s="236"/>
      <c r="U56" s="236"/>
      <c r="V56" s="236"/>
      <c r="W56" s="236"/>
      <c r="X56" s="236"/>
      <c r="Y56" s="236"/>
      <c r="Z56" s="236"/>
      <c r="AA56" s="236"/>
      <c r="AB56" s="236"/>
      <c r="AC56" s="236"/>
      <c r="AD56" s="236"/>
      <c r="AE56" s="237"/>
      <c r="AF56" s="11"/>
    </row>
    <row r="57" spans="1:32" ht="24" customHeight="1" x14ac:dyDescent="0.25">
      <c r="A57" s="238" t="s">
        <v>282</v>
      </c>
      <c r="B57" s="239"/>
      <c r="C57" s="239"/>
      <c r="D57" s="239"/>
      <c r="E57" s="239"/>
      <c r="F57" s="239"/>
      <c r="G57" s="66" t="s">
        <v>280</v>
      </c>
      <c r="H57" s="232" t="s">
        <v>288</v>
      </c>
      <c r="I57" s="233"/>
      <c r="J57" s="234"/>
      <c r="K57" s="28"/>
      <c r="L57" s="27" t="s">
        <v>281</v>
      </c>
      <c r="M57" s="28"/>
      <c r="N57" s="240">
        <v>0</v>
      </c>
      <c r="O57" s="240"/>
      <c r="P57" s="240"/>
      <c r="Q57" s="27" t="s">
        <v>321</v>
      </c>
      <c r="R57" s="61"/>
      <c r="S57" s="241">
        <v>0</v>
      </c>
      <c r="T57" s="242"/>
      <c r="U57" s="243"/>
      <c r="V57" s="244" t="s">
        <v>289</v>
      </c>
      <c r="W57" s="245"/>
      <c r="X57" s="245"/>
      <c r="Y57" s="245"/>
      <c r="Z57" s="245"/>
      <c r="AA57" s="245"/>
      <c r="AB57" s="246"/>
      <c r="AC57" s="240">
        <v>0</v>
      </c>
      <c r="AD57" s="240"/>
      <c r="AE57" s="247"/>
      <c r="AF57" s="11"/>
    </row>
    <row r="58" spans="1:32" ht="12.75" customHeight="1" x14ac:dyDescent="0.25">
      <c r="A58" s="42"/>
      <c r="B58" s="43"/>
      <c r="C58" s="43"/>
      <c r="D58" s="43"/>
      <c r="E58" s="43"/>
      <c r="F58" s="43"/>
      <c r="G58" s="43"/>
      <c r="H58" s="43"/>
      <c r="I58" s="43"/>
      <c r="J58" s="28"/>
      <c r="K58" s="28"/>
      <c r="L58" s="28"/>
      <c r="M58" s="28"/>
      <c r="N58" s="28"/>
      <c r="O58" s="44"/>
      <c r="P58" s="44"/>
      <c r="Q58" s="44"/>
      <c r="R58" s="28"/>
      <c r="S58" s="27"/>
      <c r="T58" s="28"/>
      <c r="U58" s="28"/>
      <c r="V58" s="28"/>
      <c r="W58" s="28"/>
      <c r="X58" s="28"/>
      <c r="Y58" s="28"/>
      <c r="Z58" s="28"/>
      <c r="AA58" s="28"/>
      <c r="AB58" s="28"/>
      <c r="AC58" s="28"/>
      <c r="AD58" s="44"/>
      <c r="AE58" s="45"/>
      <c r="AF58" s="11"/>
    </row>
    <row r="59" spans="1:32" ht="23.1" customHeight="1" x14ac:dyDescent="0.25">
      <c r="A59" s="238" t="s">
        <v>283</v>
      </c>
      <c r="B59" s="239"/>
      <c r="C59" s="239"/>
      <c r="D59" s="239"/>
      <c r="E59" s="239"/>
      <c r="F59" s="239"/>
      <c r="G59" s="66" t="s">
        <v>280</v>
      </c>
      <c r="H59" s="232" t="s">
        <v>288</v>
      </c>
      <c r="I59" s="233"/>
      <c r="J59" s="234"/>
      <c r="K59" s="28"/>
      <c r="L59" s="27" t="s">
        <v>281</v>
      </c>
      <c r="M59" s="28"/>
      <c r="N59" s="248">
        <v>0</v>
      </c>
      <c r="O59" s="248"/>
      <c r="P59" s="248"/>
      <c r="Q59" s="27"/>
      <c r="R59" s="28"/>
      <c r="S59" s="28"/>
      <c r="T59" s="28"/>
      <c r="U59" s="54"/>
      <c r="V59" s="245" t="s">
        <v>289</v>
      </c>
      <c r="W59" s="245"/>
      <c r="X59" s="245"/>
      <c r="Y59" s="245"/>
      <c r="Z59" s="245"/>
      <c r="AA59" s="245"/>
      <c r="AB59" s="246"/>
      <c r="AC59" s="248">
        <v>0</v>
      </c>
      <c r="AD59" s="248"/>
      <c r="AE59" s="249"/>
      <c r="AF59" s="11"/>
    </row>
    <row r="60" spans="1:32" ht="15" customHeight="1" x14ac:dyDescent="0.25">
      <c r="A60" s="170" t="s">
        <v>31</v>
      </c>
      <c r="B60" s="171"/>
      <c r="C60" s="171"/>
      <c r="D60" s="171"/>
      <c r="E60" s="171"/>
      <c r="F60" s="171"/>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1"/>
      <c r="AE60" s="172"/>
      <c r="AF60" s="11"/>
    </row>
    <row r="61" spans="1:32" ht="35.85" customHeight="1" x14ac:dyDescent="0.25">
      <c r="A61" s="130" t="s">
        <v>322</v>
      </c>
      <c r="B61" s="131"/>
      <c r="C61" s="131"/>
      <c r="D61" s="131"/>
      <c r="E61" s="131"/>
      <c r="F61" s="131"/>
      <c r="G61" s="131"/>
      <c r="H61" s="131"/>
      <c r="I61" s="131"/>
      <c r="J61" s="131"/>
      <c r="K61" s="131"/>
      <c r="L61" s="132"/>
      <c r="M61" s="18" t="s">
        <v>32</v>
      </c>
      <c r="N61" s="59" t="s">
        <v>33</v>
      </c>
      <c r="O61" s="160" t="s">
        <v>329</v>
      </c>
      <c r="P61" s="131"/>
      <c r="Q61" s="131"/>
      <c r="R61" s="131"/>
      <c r="S61" s="131"/>
      <c r="T61" s="131"/>
      <c r="U61" s="131"/>
      <c r="V61" s="131"/>
      <c r="W61" s="131"/>
      <c r="X61" s="131"/>
      <c r="Y61" s="131"/>
      <c r="Z61" s="131"/>
      <c r="AA61" s="131"/>
      <c r="AB61" s="131"/>
      <c r="AC61" s="131"/>
      <c r="AD61" s="131"/>
      <c r="AE61" s="161"/>
      <c r="AF61" s="11"/>
    </row>
    <row r="62" spans="1:32" ht="24" customHeight="1" x14ac:dyDescent="0.25">
      <c r="A62" s="101" t="s">
        <v>394</v>
      </c>
      <c r="B62" s="102"/>
      <c r="C62" s="102"/>
      <c r="D62" s="102"/>
      <c r="E62" s="102"/>
      <c r="F62" s="102"/>
      <c r="G62" s="102"/>
      <c r="H62" s="102"/>
      <c r="I62" s="102"/>
      <c r="J62" s="102"/>
      <c r="K62" s="102"/>
      <c r="L62" s="103"/>
      <c r="M62" s="95">
        <v>0.03</v>
      </c>
      <c r="N62" s="86">
        <v>0.11</v>
      </c>
      <c r="O62" s="104" t="s">
        <v>400</v>
      </c>
      <c r="P62" s="102"/>
      <c r="Q62" s="102"/>
      <c r="R62" s="102"/>
      <c r="S62" s="102"/>
      <c r="T62" s="102"/>
      <c r="U62" s="102"/>
      <c r="V62" s="102"/>
      <c r="W62" s="102"/>
      <c r="X62" s="102"/>
      <c r="Y62" s="102"/>
      <c r="Z62" s="102"/>
      <c r="AA62" s="102"/>
      <c r="AB62" s="102"/>
      <c r="AC62" s="102"/>
      <c r="AD62" s="102"/>
      <c r="AE62" s="105"/>
      <c r="AF62" s="96">
        <f>100/9/3</f>
        <v>3.7037037037037037</v>
      </c>
    </row>
    <row r="63" spans="1:32" ht="12.75" x14ac:dyDescent="0.25">
      <c r="A63" s="101" t="s">
        <v>407</v>
      </c>
      <c r="B63" s="102"/>
      <c r="C63" s="102"/>
      <c r="D63" s="102"/>
      <c r="E63" s="102"/>
      <c r="F63" s="102"/>
      <c r="G63" s="102"/>
      <c r="H63" s="102"/>
      <c r="I63" s="102"/>
      <c r="J63" s="102"/>
      <c r="K63" s="102"/>
      <c r="L63" s="103"/>
      <c r="M63" s="95">
        <v>0.03</v>
      </c>
      <c r="N63" s="86">
        <v>0.11</v>
      </c>
      <c r="O63" s="104" t="s">
        <v>404</v>
      </c>
      <c r="P63" s="102"/>
      <c r="Q63" s="102"/>
      <c r="R63" s="102"/>
      <c r="S63" s="102"/>
      <c r="T63" s="102"/>
      <c r="U63" s="102"/>
      <c r="V63" s="102"/>
      <c r="W63" s="102"/>
      <c r="X63" s="102"/>
      <c r="Y63" s="102"/>
      <c r="Z63" s="102"/>
      <c r="AA63" s="102"/>
      <c r="AB63" s="102"/>
      <c r="AC63" s="102"/>
      <c r="AD63" s="102"/>
      <c r="AE63" s="105"/>
      <c r="AF63" s="11"/>
    </row>
    <row r="64" spans="1:32" ht="25.5" customHeight="1" x14ac:dyDescent="0.25">
      <c r="A64" s="101" t="s">
        <v>395</v>
      </c>
      <c r="B64" s="102"/>
      <c r="C64" s="102"/>
      <c r="D64" s="102"/>
      <c r="E64" s="102"/>
      <c r="F64" s="102"/>
      <c r="G64" s="102"/>
      <c r="H64" s="102"/>
      <c r="I64" s="102"/>
      <c r="J64" s="102"/>
      <c r="K64" s="102"/>
      <c r="L64" s="103"/>
      <c r="M64" s="95">
        <v>0.11</v>
      </c>
      <c r="N64" s="86">
        <v>0.11</v>
      </c>
      <c r="O64" s="104" t="s">
        <v>437</v>
      </c>
      <c r="P64" s="102"/>
      <c r="Q64" s="102"/>
      <c r="R64" s="102"/>
      <c r="S64" s="102"/>
      <c r="T64" s="102"/>
      <c r="U64" s="102"/>
      <c r="V64" s="102"/>
      <c r="W64" s="102"/>
      <c r="X64" s="102"/>
      <c r="Y64" s="102"/>
      <c r="Z64" s="102"/>
      <c r="AA64" s="102"/>
      <c r="AB64" s="102"/>
      <c r="AC64" s="102"/>
      <c r="AD64" s="102"/>
      <c r="AE64" s="105"/>
      <c r="AF64" s="11"/>
    </row>
    <row r="65" spans="1:32" ht="12.75" x14ac:dyDescent="0.25">
      <c r="A65" s="101" t="s">
        <v>409</v>
      </c>
      <c r="B65" s="102"/>
      <c r="C65" s="102"/>
      <c r="D65" s="102"/>
      <c r="E65" s="102"/>
      <c r="F65" s="102"/>
      <c r="G65" s="102"/>
      <c r="H65" s="102"/>
      <c r="I65" s="102"/>
      <c r="J65" s="102"/>
      <c r="K65" s="102"/>
      <c r="L65" s="103"/>
      <c r="M65" s="95">
        <v>0.03</v>
      </c>
      <c r="N65" s="86">
        <v>0.11</v>
      </c>
      <c r="O65" s="104" t="s">
        <v>405</v>
      </c>
      <c r="P65" s="102"/>
      <c r="Q65" s="102"/>
      <c r="R65" s="102"/>
      <c r="S65" s="102"/>
      <c r="T65" s="102"/>
      <c r="U65" s="102"/>
      <c r="V65" s="102"/>
      <c r="W65" s="102"/>
      <c r="X65" s="102"/>
      <c r="Y65" s="102"/>
      <c r="Z65" s="102"/>
      <c r="AA65" s="102"/>
      <c r="AB65" s="102"/>
      <c r="AC65" s="102"/>
      <c r="AD65" s="102"/>
      <c r="AE65" s="105"/>
      <c r="AF65" s="11"/>
    </row>
    <row r="66" spans="1:32" ht="12.75" x14ac:dyDescent="0.25">
      <c r="A66" s="101" t="s">
        <v>408</v>
      </c>
      <c r="B66" s="102"/>
      <c r="C66" s="102"/>
      <c r="D66" s="102"/>
      <c r="E66" s="102"/>
      <c r="F66" s="102"/>
      <c r="G66" s="102"/>
      <c r="H66" s="102"/>
      <c r="I66" s="102"/>
      <c r="J66" s="102"/>
      <c r="K66" s="102"/>
      <c r="L66" s="103"/>
      <c r="M66" s="95">
        <v>0.03</v>
      </c>
      <c r="N66" s="86">
        <v>0.11</v>
      </c>
      <c r="O66" s="104" t="s">
        <v>401</v>
      </c>
      <c r="P66" s="102"/>
      <c r="Q66" s="102"/>
      <c r="R66" s="102"/>
      <c r="S66" s="102"/>
      <c r="T66" s="102"/>
      <c r="U66" s="102"/>
      <c r="V66" s="102"/>
      <c r="W66" s="102"/>
      <c r="X66" s="102"/>
      <c r="Y66" s="102"/>
      <c r="Z66" s="102"/>
      <c r="AA66" s="102"/>
      <c r="AB66" s="102"/>
      <c r="AC66" s="102"/>
      <c r="AD66" s="102"/>
      <c r="AE66" s="105"/>
      <c r="AF66" s="11"/>
    </row>
    <row r="67" spans="1:32" ht="12.75" x14ac:dyDescent="0.25">
      <c r="A67" s="101" t="s">
        <v>396</v>
      </c>
      <c r="B67" s="102"/>
      <c r="C67" s="102"/>
      <c r="D67" s="102"/>
      <c r="E67" s="102"/>
      <c r="F67" s="102"/>
      <c r="G67" s="102"/>
      <c r="H67" s="102"/>
      <c r="I67" s="102"/>
      <c r="J67" s="102"/>
      <c r="K67" s="102"/>
      <c r="L67" s="103"/>
      <c r="M67" s="95">
        <v>0.03</v>
      </c>
      <c r="N67" s="86">
        <v>0.11</v>
      </c>
      <c r="O67" s="104" t="s">
        <v>406</v>
      </c>
      <c r="P67" s="102"/>
      <c r="Q67" s="102"/>
      <c r="R67" s="102"/>
      <c r="S67" s="102"/>
      <c r="T67" s="102"/>
      <c r="U67" s="102"/>
      <c r="V67" s="102"/>
      <c r="W67" s="102"/>
      <c r="X67" s="102"/>
      <c r="Y67" s="102"/>
      <c r="Z67" s="102"/>
      <c r="AA67" s="102"/>
      <c r="AB67" s="102"/>
      <c r="AC67" s="102"/>
      <c r="AD67" s="102"/>
      <c r="AE67" s="105"/>
      <c r="AF67" s="11"/>
    </row>
    <row r="68" spans="1:32" ht="12.75" x14ac:dyDescent="0.25">
      <c r="A68" s="101" t="s">
        <v>397</v>
      </c>
      <c r="B68" s="102"/>
      <c r="C68" s="102"/>
      <c r="D68" s="102"/>
      <c r="E68" s="102"/>
      <c r="F68" s="102"/>
      <c r="G68" s="102"/>
      <c r="H68" s="102"/>
      <c r="I68" s="102"/>
      <c r="J68" s="102"/>
      <c r="K68" s="102"/>
      <c r="L68" s="103"/>
      <c r="M68" s="95">
        <v>0.04</v>
      </c>
      <c r="N68" s="86">
        <v>0.12</v>
      </c>
      <c r="O68" s="104" t="s">
        <v>436</v>
      </c>
      <c r="P68" s="102"/>
      <c r="Q68" s="102"/>
      <c r="R68" s="102"/>
      <c r="S68" s="102"/>
      <c r="T68" s="102"/>
      <c r="U68" s="102"/>
      <c r="V68" s="102"/>
      <c r="W68" s="102"/>
      <c r="X68" s="102"/>
      <c r="Y68" s="102"/>
      <c r="Z68" s="102"/>
      <c r="AA68" s="102"/>
      <c r="AB68" s="102"/>
      <c r="AC68" s="102"/>
      <c r="AD68" s="102"/>
      <c r="AE68" s="105"/>
      <c r="AF68" s="11"/>
    </row>
    <row r="69" spans="1:32" ht="12.75" x14ac:dyDescent="0.25">
      <c r="A69" s="101" t="s">
        <v>398</v>
      </c>
      <c r="B69" s="102"/>
      <c r="C69" s="102"/>
      <c r="D69" s="102"/>
      <c r="E69" s="102"/>
      <c r="F69" s="102"/>
      <c r="G69" s="102"/>
      <c r="H69" s="102"/>
      <c r="I69" s="102"/>
      <c r="J69" s="102"/>
      <c r="K69" s="102"/>
      <c r="L69" s="103"/>
      <c r="M69" s="95">
        <v>0.03</v>
      </c>
      <c r="N69" s="86">
        <v>0.11</v>
      </c>
      <c r="O69" s="104" t="s">
        <v>402</v>
      </c>
      <c r="P69" s="102"/>
      <c r="Q69" s="102"/>
      <c r="R69" s="102"/>
      <c r="S69" s="102"/>
      <c r="T69" s="102"/>
      <c r="U69" s="102"/>
      <c r="V69" s="102"/>
      <c r="W69" s="102"/>
      <c r="X69" s="102"/>
      <c r="Y69" s="102"/>
      <c r="Z69" s="102"/>
      <c r="AA69" s="102"/>
      <c r="AB69" s="102"/>
      <c r="AC69" s="102"/>
      <c r="AD69" s="102"/>
      <c r="AE69" s="105"/>
      <c r="AF69" s="11"/>
    </row>
    <row r="70" spans="1:32" ht="12.75" x14ac:dyDescent="0.25">
      <c r="A70" s="101" t="s">
        <v>399</v>
      </c>
      <c r="B70" s="102"/>
      <c r="C70" s="102"/>
      <c r="D70" s="102"/>
      <c r="E70" s="102"/>
      <c r="F70" s="102"/>
      <c r="G70" s="102"/>
      <c r="H70" s="102"/>
      <c r="I70" s="102"/>
      <c r="J70" s="102"/>
      <c r="K70" s="102"/>
      <c r="L70" s="103"/>
      <c r="M70" s="95">
        <v>0.03</v>
      </c>
      <c r="N70" s="86">
        <v>0.11</v>
      </c>
      <c r="O70" s="104" t="s">
        <v>402</v>
      </c>
      <c r="P70" s="102"/>
      <c r="Q70" s="102"/>
      <c r="R70" s="102"/>
      <c r="S70" s="102"/>
      <c r="T70" s="102"/>
      <c r="U70" s="102"/>
      <c r="V70" s="102"/>
      <c r="W70" s="102"/>
      <c r="X70" s="102"/>
      <c r="Y70" s="102"/>
      <c r="Z70" s="102"/>
      <c r="AA70" s="102"/>
      <c r="AB70" s="102"/>
      <c r="AC70" s="102"/>
      <c r="AD70" s="102"/>
      <c r="AE70" s="105"/>
      <c r="AF70" s="11"/>
    </row>
    <row r="71" spans="1:32" x14ac:dyDescent="0.25">
      <c r="A71" s="101"/>
      <c r="B71" s="102"/>
      <c r="C71" s="102"/>
      <c r="D71" s="102"/>
      <c r="E71" s="102"/>
      <c r="F71" s="102"/>
      <c r="G71" s="102"/>
      <c r="H71" s="102"/>
      <c r="I71" s="102"/>
      <c r="J71" s="102"/>
      <c r="K71" s="102"/>
      <c r="L71" s="103"/>
      <c r="M71" s="86"/>
      <c r="N71" s="86"/>
      <c r="O71" s="147"/>
      <c r="P71" s="148"/>
      <c r="Q71" s="148"/>
      <c r="R71" s="148"/>
      <c r="S71" s="148"/>
      <c r="T71" s="148"/>
      <c r="U71" s="148"/>
      <c r="V71" s="148"/>
      <c r="W71" s="148"/>
      <c r="X71" s="148"/>
      <c r="Y71" s="148"/>
      <c r="Z71" s="148"/>
      <c r="AA71" s="148"/>
      <c r="AB71" s="148"/>
      <c r="AC71" s="148"/>
      <c r="AD71" s="148"/>
      <c r="AE71" s="149"/>
      <c r="AF71" s="11"/>
    </row>
    <row r="72" spans="1:32" x14ac:dyDescent="0.25">
      <c r="A72" s="101"/>
      <c r="B72" s="102"/>
      <c r="C72" s="102"/>
      <c r="D72" s="102"/>
      <c r="E72" s="102"/>
      <c r="F72" s="102"/>
      <c r="G72" s="102"/>
      <c r="H72" s="102"/>
      <c r="I72" s="102"/>
      <c r="J72" s="102"/>
      <c r="K72" s="102"/>
      <c r="L72" s="103"/>
      <c r="M72" s="86"/>
      <c r="N72" s="86"/>
      <c r="O72" s="147"/>
      <c r="P72" s="148"/>
      <c r="Q72" s="148"/>
      <c r="R72" s="148"/>
      <c r="S72" s="148"/>
      <c r="T72" s="148"/>
      <c r="U72" s="148"/>
      <c r="V72" s="148"/>
      <c r="W72" s="148"/>
      <c r="X72" s="148"/>
      <c r="Y72" s="148"/>
      <c r="Z72" s="148"/>
      <c r="AA72" s="148"/>
      <c r="AB72" s="148"/>
      <c r="AC72" s="148"/>
      <c r="AD72" s="148"/>
      <c r="AE72" s="149"/>
      <c r="AF72" s="11"/>
    </row>
    <row r="73" spans="1:32" x14ac:dyDescent="0.25">
      <c r="A73" s="101"/>
      <c r="B73" s="102"/>
      <c r="C73" s="102"/>
      <c r="D73" s="102"/>
      <c r="E73" s="102"/>
      <c r="F73" s="102"/>
      <c r="G73" s="102"/>
      <c r="H73" s="102"/>
      <c r="I73" s="102"/>
      <c r="J73" s="102"/>
      <c r="K73" s="102"/>
      <c r="L73" s="103"/>
      <c r="M73" s="86"/>
      <c r="N73" s="86"/>
      <c r="O73" s="147"/>
      <c r="P73" s="148"/>
      <c r="Q73" s="148"/>
      <c r="R73" s="148"/>
      <c r="S73" s="148"/>
      <c r="T73" s="148"/>
      <c r="U73" s="148"/>
      <c r="V73" s="148"/>
      <c r="W73" s="148"/>
      <c r="X73" s="148"/>
      <c r="Y73" s="148"/>
      <c r="Z73" s="148"/>
      <c r="AA73" s="148"/>
      <c r="AB73" s="148"/>
      <c r="AC73" s="148"/>
      <c r="AD73" s="148"/>
      <c r="AE73" s="149"/>
      <c r="AF73" s="11"/>
    </row>
    <row r="74" spans="1:32" x14ac:dyDescent="0.25">
      <c r="A74" s="144" t="s">
        <v>272</v>
      </c>
      <c r="B74" s="145"/>
      <c r="C74" s="145"/>
      <c r="D74" s="145"/>
      <c r="E74" s="145"/>
      <c r="F74" s="145"/>
      <c r="G74" s="145"/>
      <c r="H74" s="145"/>
      <c r="I74" s="145"/>
      <c r="J74" s="145"/>
      <c r="K74" s="145"/>
      <c r="L74" s="146"/>
      <c r="M74" s="87">
        <f>SUM(M62:M73)</f>
        <v>0.36</v>
      </c>
      <c r="N74" s="87">
        <f>SUM(N62:N73)</f>
        <v>1</v>
      </c>
      <c r="O74" s="147"/>
      <c r="P74" s="148"/>
      <c r="Q74" s="148"/>
      <c r="R74" s="148"/>
      <c r="S74" s="148"/>
      <c r="T74" s="148"/>
      <c r="U74" s="148"/>
      <c r="V74" s="148"/>
      <c r="W74" s="148"/>
      <c r="X74" s="148"/>
      <c r="Y74" s="148"/>
      <c r="Z74" s="148"/>
      <c r="AA74" s="148"/>
      <c r="AB74" s="148"/>
      <c r="AC74" s="148"/>
      <c r="AD74" s="148"/>
      <c r="AE74" s="149"/>
      <c r="AF74" s="11"/>
    </row>
    <row r="75" spans="1:32" s="31" customFormat="1" ht="12.75" x14ac:dyDescent="0.25">
      <c r="A75" s="130" t="s">
        <v>343</v>
      </c>
      <c r="B75" s="131"/>
      <c r="C75" s="131"/>
      <c r="D75" s="131"/>
      <c r="E75" s="131"/>
      <c r="F75" s="131"/>
      <c r="G75" s="131"/>
      <c r="H75" s="131"/>
      <c r="I75" s="131"/>
      <c r="J75" s="132"/>
      <c r="K75" s="47" t="s">
        <v>270</v>
      </c>
      <c r="L75" s="47"/>
      <c r="M75" s="47" t="s">
        <v>32</v>
      </c>
      <c r="N75" s="47" t="s">
        <v>33</v>
      </c>
      <c r="O75" s="160" t="s">
        <v>329</v>
      </c>
      <c r="P75" s="131"/>
      <c r="Q75" s="131"/>
      <c r="R75" s="131"/>
      <c r="S75" s="131"/>
      <c r="T75" s="131"/>
      <c r="U75" s="131"/>
      <c r="V75" s="131"/>
      <c r="W75" s="131"/>
      <c r="X75" s="131"/>
      <c r="Y75" s="131"/>
      <c r="Z75" s="131"/>
      <c r="AA75" s="131"/>
      <c r="AB75" s="131"/>
      <c r="AC75" s="131"/>
      <c r="AD75" s="131"/>
      <c r="AE75" s="161"/>
    </row>
    <row r="76" spans="1:32" s="31" customFormat="1" ht="12.75" x14ac:dyDescent="0.25">
      <c r="A76" s="133" t="s">
        <v>344</v>
      </c>
      <c r="B76" s="134"/>
      <c r="C76" s="134"/>
      <c r="D76" s="134"/>
      <c r="E76" s="134"/>
      <c r="F76" s="134"/>
      <c r="G76" s="134"/>
      <c r="H76" s="134"/>
      <c r="I76" s="134"/>
      <c r="J76" s="134"/>
      <c r="K76" s="134"/>
      <c r="L76" s="135"/>
      <c r="M76" s="97">
        <f t="shared" ref="M76:M81" si="2">(1/38)/3</f>
        <v>8.771929824561403E-3</v>
      </c>
      <c r="N76" s="97">
        <f t="shared" ref="N76:N89" si="3">+M76*3</f>
        <v>2.6315789473684209E-2</v>
      </c>
      <c r="O76" s="142" t="s">
        <v>382</v>
      </c>
      <c r="P76" s="134"/>
      <c r="Q76" s="134"/>
      <c r="R76" s="134"/>
      <c r="S76" s="134"/>
      <c r="T76" s="134"/>
      <c r="U76" s="134"/>
      <c r="V76" s="134"/>
      <c r="W76" s="134"/>
      <c r="X76" s="134"/>
      <c r="Y76" s="134"/>
      <c r="Z76" s="134"/>
      <c r="AA76" s="134"/>
      <c r="AB76" s="134"/>
      <c r="AC76" s="134"/>
      <c r="AD76" s="134"/>
      <c r="AE76" s="143"/>
    </row>
    <row r="77" spans="1:32" s="31" customFormat="1" ht="40.5" customHeight="1" x14ac:dyDescent="0.25">
      <c r="A77" s="133" t="s">
        <v>345</v>
      </c>
      <c r="B77" s="134"/>
      <c r="C77" s="134"/>
      <c r="D77" s="134"/>
      <c r="E77" s="134"/>
      <c r="F77" s="134"/>
      <c r="G77" s="134"/>
      <c r="H77" s="134"/>
      <c r="I77" s="134"/>
      <c r="J77" s="134"/>
      <c r="K77" s="134"/>
      <c r="L77" s="135"/>
      <c r="M77" s="97">
        <f t="shared" si="2"/>
        <v>8.771929824561403E-3</v>
      </c>
      <c r="N77" s="97">
        <f t="shared" si="3"/>
        <v>2.6315789473684209E-2</v>
      </c>
      <c r="O77" s="142" t="s">
        <v>428</v>
      </c>
      <c r="P77" s="134"/>
      <c r="Q77" s="134"/>
      <c r="R77" s="134"/>
      <c r="S77" s="134"/>
      <c r="T77" s="134"/>
      <c r="U77" s="134"/>
      <c r="V77" s="134"/>
      <c r="W77" s="134"/>
      <c r="X77" s="134"/>
      <c r="Y77" s="134"/>
      <c r="Z77" s="134"/>
      <c r="AA77" s="134"/>
      <c r="AB77" s="134"/>
      <c r="AC77" s="134"/>
      <c r="AD77" s="134"/>
      <c r="AE77" s="143"/>
    </row>
    <row r="78" spans="1:32" s="31" customFormat="1" ht="54.75" customHeight="1" x14ac:dyDescent="0.25">
      <c r="A78" s="133" t="s">
        <v>346</v>
      </c>
      <c r="B78" s="134"/>
      <c r="C78" s="134"/>
      <c r="D78" s="134"/>
      <c r="E78" s="134"/>
      <c r="F78" s="134"/>
      <c r="G78" s="134"/>
      <c r="H78" s="134"/>
      <c r="I78" s="134"/>
      <c r="J78" s="134"/>
      <c r="K78" s="134"/>
      <c r="L78" s="135"/>
      <c r="M78" s="97">
        <f t="shared" si="2"/>
        <v>8.771929824561403E-3</v>
      </c>
      <c r="N78" s="97">
        <f t="shared" si="3"/>
        <v>2.6315789473684209E-2</v>
      </c>
      <c r="O78" s="142" t="s">
        <v>383</v>
      </c>
      <c r="P78" s="134"/>
      <c r="Q78" s="134"/>
      <c r="R78" s="134"/>
      <c r="S78" s="134"/>
      <c r="T78" s="134"/>
      <c r="U78" s="134"/>
      <c r="V78" s="134"/>
      <c r="W78" s="134"/>
      <c r="X78" s="134"/>
      <c r="Y78" s="134"/>
      <c r="Z78" s="134"/>
      <c r="AA78" s="134"/>
      <c r="AB78" s="134"/>
      <c r="AC78" s="134"/>
      <c r="AD78" s="134"/>
      <c r="AE78" s="143"/>
    </row>
    <row r="79" spans="1:32" s="31" customFormat="1" ht="32.25" customHeight="1" x14ac:dyDescent="0.25">
      <c r="A79" s="133" t="s">
        <v>347</v>
      </c>
      <c r="B79" s="134"/>
      <c r="C79" s="134"/>
      <c r="D79" s="134"/>
      <c r="E79" s="134"/>
      <c r="F79" s="134"/>
      <c r="G79" s="134"/>
      <c r="H79" s="134"/>
      <c r="I79" s="134"/>
      <c r="J79" s="134"/>
      <c r="K79" s="134"/>
      <c r="L79" s="135"/>
      <c r="M79" s="97">
        <f t="shared" si="2"/>
        <v>8.771929824561403E-3</v>
      </c>
      <c r="N79" s="97">
        <f t="shared" si="3"/>
        <v>2.6315789473684209E-2</v>
      </c>
      <c r="O79" s="142" t="s">
        <v>412</v>
      </c>
      <c r="P79" s="134"/>
      <c r="Q79" s="134"/>
      <c r="R79" s="134"/>
      <c r="S79" s="134"/>
      <c r="T79" s="134"/>
      <c r="U79" s="134"/>
      <c r="V79" s="134"/>
      <c r="W79" s="134"/>
      <c r="X79" s="134"/>
      <c r="Y79" s="134"/>
      <c r="Z79" s="134"/>
      <c r="AA79" s="134"/>
      <c r="AB79" s="134"/>
      <c r="AC79" s="134"/>
      <c r="AD79" s="134"/>
      <c r="AE79" s="143"/>
    </row>
    <row r="80" spans="1:32" s="31" customFormat="1" ht="27.75" customHeight="1" x14ac:dyDescent="0.25">
      <c r="A80" s="133" t="s">
        <v>348</v>
      </c>
      <c r="B80" s="134"/>
      <c r="C80" s="134"/>
      <c r="D80" s="134"/>
      <c r="E80" s="134"/>
      <c r="F80" s="134"/>
      <c r="G80" s="134"/>
      <c r="H80" s="134"/>
      <c r="I80" s="134"/>
      <c r="J80" s="134"/>
      <c r="K80" s="134"/>
      <c r="L80" s="135"/>
      <c r="M80" s="97">
        <f t="shared" si="2"/>
        <v>8.771929824561403E-3</v>
      </c>
      <c r="N80" s="97">
        <f t="shared" si="3"/>
        <v>2.6315789473684209E-2</v>
      </c>
      <c r="O80" s="142" t="s">
        <v>413</v>
      </c>
      <c r="P80" s="134"/>
      <c r="Q80" s="134"/>
      <c r="R80" s="134"/>
      <c r="S80" s="134"/>
      <c r="T80" s="134"/>
      <c r="U80" s="134"/>
      <c r="V80" s="134"/>
      <c r="W80" s="134"/>
      <c r="X80" s="134"/>
      <c r="Y80" s="134"/>
      <c r="Z80" s="134"/>
      <c r="AA80" s="134"/>
      <c r="AB80" s="134"/>
      <c r="AC80" s="134"/>
      <c r="AD80" s="134"/>
      <c r="AE80" s="143"/>
    </row>
    <row r="81" spans="1:31" s="31" customFormat="1" ht="33" customHeight="1" x14ac:dyDescent="0.25">
      <c r="A81" s="133" t="s">
        <v>349</v>
      </c>
      <c r="B81" s="134"/>
      <c r="C81" s="134"/>
      <c r="D81" s="134"/>
      <c r="E81" s="134"/>
      <c r="F81" s="134"/>
      <c r="G81" s="134"/>
      <c r="H81" s="134"/>
      <c r="I81" s="134"/>
      <c r="J81" s="134"/>
      <c r="K81" s="134"/>
      <c r="L81" s="135"/>
      <c r="M81" s="97">
        <f t="shared" si="2"/>
        <v>8.771929824561403E-3</v>
      </c>
      <c r="N81" s="97">
        <f t="shared" si="3"/>
        <v>2.6315789473684209E-2</v>
      </c>
      <c r="O81" s="142" t="s">
        <v>386</v>
      </c>
      <c r="P81" s="134"/>
      <c r="Q81" s="134"/>
      <c r="R81" s="134"/>
      <c r="S81" s="134"/>
      <c r="T81" s="134"/>
      <c r="U81" s="134"/>
      <c r="V81" s="134"/>
      <c r="W81" s="134"/>
      <c r="X81" s="134"/>
      <c r="Y81" s="134"/>
      <c r="Z81" s="134"/>
      <c r="AA81" s="134"/>
      <c r="AB81" s="134"/>
      <c r="AC81" s="134"/>
      <c r="AD81" s="134"/>
      <c r="AE81" s="143"/>
    </row>
    <row r="82" spans="1:31" s="31" customFormat="1" ht="59.25" customHeight="1" x14ac:dyDescent="0.25">
      <c r="A82" s="133" t="s">
        <v>350</v>
      </c>
      <c r="B82" s="134"/>
      <c r="C82" s="134"/>
      <c r="D82" s="134"/>
      <c r="E82" s="134"/>
      <c r="F82" s="134"/>
      <c r="G82" s="134"/>
      <c r="H82" s="134"/>
      <c r="I82" s="134"/>
      <c r="J82" s="134"/>
      <c r="K82" s="134"/>
      <c r="L82" s="135"/>
      <c r="M82" s="97">
        <f>(1/38)/3</f>
        <v>8.771929824561403E-3</v>
      </c>
      <c r="N82" s="97">
        <f t="shared" si="3"/>
        <v>2.6315789473684209E-2</v>
      </c>
      <c r="O82" s="142" t="s">
        <v>434</v>
      </c>
      <c r="P82" s="134"/>
      <c r="Q82" s="134"/>
      <c r="R82" s="134"/>
      <c r="S82" s="134"/>
      <c r="T82" s="134"/>
      <c r="U82" s="134"/>
      <c r="V82" s="134"/>
      <c r="W82" s="134"/>
      <c r="X82" s="134"/>
      <c r="Y82" s="134"/>
      <c r="Z82" s="134"/>
      <c r="AA82" s="134"/>
      <c r="AB82" s="134"/>
      <c r="AC82" s="134"/>
      <c r="AD82" s="134"/>
      <c r="AE82" s="143"/>
    </row>
    <row r="83" spans="1:31" s="31" customFormat="1" ht="30.75" customHeight="1" x14ac:dyDescent="0.25">
      <c r="A83" s="133" t="s">
        <v>351</v>
      </c>
      <c r="B83" s="134"/>
      <c r="C83" s="134"/>
      <c r="D83" s="134"/>
      <c r="E83" s="134"/>
      <c r="F83" s="134"/>
      <c r="G83" s="134"/>
      <c r="H83" s="134"/>
      <c r="I83" s="134"/>
      <c r="J83" s="134"/>
      <c r="K83" s="134"/>
      <c r="L83" s="135"/>
      <c r="M83" s="97">
        <f>(1/38)/3</f>
        <v>8.771929824561403E-3</v>
      </c>
      <c r="N83" s="97">
        <f t="shared" si="3"/>
        <v>2.6315789473684209E-2</v>
      </c>
      <c r="O83" s="142" t="s">
        <v>384</v>
      </c>
      <c r="P83" s="134"/>
      <c r="Q83" s="134"/>
      <c r="R83" s="134"/>
      <c r="S83" s="134"/>
      <c r="T83" s="134"/>
      <c r="U83" s="134"/>
      <c r="V83" s="134"/>
      <c r="W83" s="134"/>
      <c r="X83" s="134"/>
      <c r="Y83" s="134"/>
      <c r="Z83" s="134"/>
      <c r="AA83" s="134"/>
      <c r="AB83" s="134"/>
      <c r="AC83" s="134"/>
      <c r="AD83" s="134"/>
      <c r="AE83" s="143"/>
    </row>
    <row r="84" spans="1:31" s="31" customFormat="1" ht="39.75" customHeight="1" x14ac:dyDescent="0.25">
      <c r="A84" s="133" t="s">
        <v>352</v>
      </c>
      <c r="B84" s="134"/>
      <c r="C84" s="134"/>
      <c r="D84" s="134"/>
      <c r="E84" s="134"/>
      <c r="F84" s="134"/>
      <c r="G84" s="134"/>
      <c r="H84" s="134"/>
      <c r="I84" s="134"/>
      <c r="J84" s="134"/>
      <c r="K84" s="134"/>
      <c r="L84" s="135"/>
      <c r="M84" s="97">
        <f>(1/38)/3</f>
        <v>8.771929824561403E-3</v>
      </c>
      <c r="N84" s="97">
        <f t="shared" si="3"/>
        <v>2.6315789473684209E-2</v>
      </c>
      <c r="O84" s="142" t="s">
        <v>433</v>
      </c>
      <c r="P84" s="134"/>
      <c r="Q84" s="134"/>
      <c r="R84" s="134"/>
      <c r="S84" s="134"/>
      <c r="T84" s="134"/>
      <c r="U84" s="134"/>
      <c r="V84" s="134"/>
      <c r="W84" s="134"/>
      <c r="X84" s="134"/>
      <c r="Y84" s="134"/>
      <c r="Z84" s="134"/>
      <c r="AA84" s="134"/>
      <c r="AB84" s="134"/>
      <c r="AC84" s="134"/>
      <c r="AD84" s="134"/>
      <c r="AE84" s="143"/>
    </row>
    <row r="85" spans="1:31" s="31" customFormat="1" ht="12.75" x14ac:dyDescent="0.25">
      <c r="A85" s="133" t="s">
        <v>353</v>
      </c>
      <c r="B85" s="134"/>
      <c r="C85" s="134"/>
      <c r="D85" s="134"/>
      <c r="E85" s="134"/>
      <c r="F85" s="134"/>
      <c r="G85" s="134"/>
      <c r="H85" s="134"/>
      <c r="I85" s="134"/>
      <c r="J85" s="134"/>
      <c r="K85" s="134"/>
      <c r="L85" s="135"/>
      <c r="M85" s="97">
        <f>(1/38)/3</f>
        <v>8.771929824561403E-3</v>
      </c>
      <c r="N85" s="97">
        <f t="shared" si="3"/>
        <v>2.6315789473684209E-2</v>
      </c>
      <c r="O85" s="142" t="s">
        <v>385</v>
      </c>
      <c r="P85" s="134"/>
      <c r="Q85" s="134"/>
      <c r="R85" s="134"/>
      <c r="S85" s="134"/>
      <c r="T85" s="134"/>
      <c r="U85" s="134"/>
      <c r="V85" s="134"/>
      <c r="W85" s="134"/>
      <c r="X85" s="134"/>
      <c r="Y85" s="134"/>
      <c r="Z85" s="134"/>
      <c r="AA85" s="134"/>
      <c r="AB85" s="134"/>
      <c r="AC85" s="134"/>
      <c r="AD85" s="134"/>
      <c r="AE85" s="143"/>
    </row>
    <row r="86" spans="1:31" s="31" customFormat="1" ht="27" customHeight="1" x14ac:dyDescent="0.25">
      <c r="A86" s="133" t="s">
        <v>354</v>
      </c>
      <c r="B86" s="134"/>
      <c r="C86" s="134"/>
      <c r="D86" s="134"/>
      <c r="E86" s="134"/>
      <c r="F86" s="134"/>
      <c r="G86" s="134"/>
      <c r="H86" s="134"/>
      <c r="I86" s="134"/>
      <c r="J86" s="134"/>
      <c r="K86" s="134"/>
      <c r="L86" s="135"/>
      <c r="M86" s="97">
        <f>(1/38)/3</f>
        <v>8.771929824561403E-3</v>
      </c>
      <c r="N86" s="97">
        <f t="shared" si="3"/>
        <v>2.6315789473684209E-2</v>
      </c>
      <c r="O86" s="142" t="s">
        <v>414</v>
      </c>
      <c r="P86" s="134"/>
      <c r="Q86" s="134"/>
      <c r="R86" s="134"/>
      <c r="S86" s="134"/>
      <c r="T86" s="134"/>
      <c r="U86" s="134"/>
      <c r="V86" s="134"/>
      <c r="W86" s="134"/>
      <c r="X86" s="134"/>
      <c r="Y86" s="134"/>
      <c r="Z86" s="134"/>
      <c r="AA86" s="134"/>
      <c r="AB86" s="134"/>
      <c r="AC86" s="134"/>
      <c r="AD86" s="134"/>
      <c r="AE86" s="143"/>
    </row>
    <row r="87" spans="1:31" s="31" customFormat="1" ht="27" customHeight="1" x14ac:dyDescent="0.25">
      <c r="A87" s="133" t="s">
        <v>355</v>
      </c>
      <c r="B87" s="134"/>
      <c r="C87" s="134"/>
      <c r="D87" s="134"/>
      <c r="E87" s="134"/>
      <c r="F87" s="134"/>
      <c r="G87" s="134"/>
      <c r="H87" s="134"/>
      <c r="I87" s="134"/>
      <c r="J87" s="134"/>
      <c r="K87" s="134"/>
      <c r="L87" s="135"/>
      <c r="M87" s="97">
        <f t="shared" ref="M87:M93" si="4">(1/38)/3</f>
        <v>8.771929824561403E-3</v>
      </c>
      <c r="N87" s="97">
        <f t="shared" si="3"/>
        <v>2.6315789473684209E-2</v>
      </c>
      <c r="O87" s="142" t="s">
        <v>415</v>
      </c>
      <c r="P87" s="134"/>
      <c r="Q87" s="134"/>
      <c r="R87" s="134"/>
      <c r="S87" s="134"/>
      <c r="T87" s="134"/>
      <c r="U87" s="134"/>
      <c r="V87" s="134"/>
      <c r="W87" s="134"/>
      <c r="X87" s="134"/>
      <c r="Y87" s="134"/>
      <c r="Z87" s="134"/>
      <c r="AA87" s="134"/>
      <c r="AB87" s="134"/>
      <c r="AC87" s="134"/>
      <c r="AD87" s="134"/>
      <c r="AE87" s="143"/>
    </row>
    <row r="88" spans="1:31" s="31" customFormat="1" ht="12.75" x14ac:dyDescent="0.25">
      <c r="A88" s="133" t="s">
        <v>356</v>
      </c>
      <c r="B88" s="134"/>
      <c r="C88" s="134"/>
      <c r="D88" s="134"/>
      <c r="E88" s="134"/>
      <c r="F88" s="134"/>
      <c r="G88" s="134"/>
      <c r="H88" s="134"/>
      <c r="I88" s="134"/>
      <c r="J88" s="134"/>
      <c r="K88" s="134"/>
      <c r="L88" s="135"/>
      <c r="M88" s="97">
        <f t="shared" si="4"/>
        <v>8.771929824561403E-3</v>
      </c>
      <c r="N88" s="97">
        <f t="shared" si="3"/>
        <v>2.6315789473684209E-2</v>
      </c>
      <c r="O88" s="142" t="s">
        <v>438</v>
      </c>
      <c r="P88" s="134"/>
      <c r="Q88" s="134"/>
      <c r="R88" s="134"/>
      <c r="S88" s="134"/>
      <c r="T88" s="134"/>
      <c r="U88" s="134"/>
      <c r="V88" s="134"/>
      <c r="W88" s="134"/>
      <c r="X88" s="134"/>
      <c r="Y88" s="134"/>
      <c r="Z88" s="134"/>
      <c r="AA88" s="134"/>
      <c r="AB88" s="134"/>
      <c r="AC88" s="134"/>
      <c r="AD88" s="134"/>
      <c r="AE88" s="143"/>
    </row>
    <row r="89" spans="1:31" s="31" customFormat="1" ht="12.75" x14ac:dyDescent="0.25">
      <c r="A89" s="133" t="s">
        <v>357</v>
      </c>
      <c r="B89" s="134"/>
      <c r="C89" s="134"/>
      <c r="D89" s="134"/>
      <c r="E89" s="134"/>
      <c r="F89" s="134"/>
      <c r="G89" s="134"/>
      <c r="H89" s="134"/>
      <c r="I89" s="134"/>
      <c r="J89" s="134"/>
      <c r="K89" s="134"/>
      <c r="L89" s="135"/>
      <c r="M89" s="97">
        <f t="shared" si="4"/>
        <v>8.771929824561403E-3</v>
      </c>
      <c r="N89" s="97">
        <f t="shared" si="3"/>
        <v>2.6315789473684209E-2</v>
      </c>
      <c r="O89" s="142" t="s">
        <v>387</v>
      </c>
      <c r="P89" s="134"/>
      <c r="Q89" s="134"/>
      <c r="R89" s="134"/>
      <c r="S89" s="134"/>
      <c r="T89" s="134"/>
      <c r="U89" s="134"/>
      <c r="V89" s="134"/>
      <c r="W89" s="134"/>
      <c r="X89" s="134"/>
      <c r="Y89" s="134"/>
      <c r="Z89" s="134"/>
      <c r="AA89" s="134"/>
      <c r="AB89" s="134"/>
      <c r="AC89" s="134"/>
      <c r="AD89" s="134"/>
      <c r="AE89" s="143"/>
    </row>
    <row r="90" spans="1:31" s="31" customFormat="1" ht="42.75" customHeight="1" x14ac:dyDescent="0.25">
      <c r="A90" s="133" t="s">
        <v>358</v>
      </c>
      <c r="B90" s="134"/>
      <c r="C90" s="134"/>
      <c r="D90" s="134"/>
      <c r="E90" s="134"/>
      <c r="F90" s="134"/>
      <c r="G90" s="134"/>
      <c r="H90" s="134"/>
      <c r="I90" s="134"/>
      <c r="J90" s="134"/>
      <c r="K90" s="134"/>
      <c r="L90" s="135"/>
      <c r="M90" s="97">
        <f>(1/38)/2</f>
        <v>1.3157894736842105E-2</v>
      </c>
      <c r="N90" s="97">
        <f>+M90*2</f>
        <v>2.6315789473684209E-2</v>
      </c>
      <c r="O90" s="142" t="s">
        <v>416</v>
      </c>
      <c r="P90" s="134"/>
      <c r="Q90" s="134"/>
      <c r="R90" s="134"/>
      <c r="S90" s="134"/>
      <c r="T90" s="134"/>
      <c r="U90" s="134"/>
      <c r="V90" s="134"/>
      <c r="W90" s="134"/>
      <c r="X90" s="134"/>
      <c r="Y90" s="134"/>
      <c r="Z90" s="134"/>
      <c r="AA90" s="134"/>
      <c r="AB90" s="134"/>
      <c r="AC90" s="134"/>
      <c r="AD90" s="134"/>
      <c r="AE90" s="143"/>
    </row>
    <row r="91" spans="1:31" s="31" customFormat="1" ht="29.25" customHeight="1" x14ac:dyDescent="0.25">
      <c r="A91" s="133" t="s">
        <v>359</v>
      </c>
      <c r="B91" s="134"/>
      <c r="C91" s="134"/>
      <c r="D91" s="134"/>
      <c r="E91" s="134"/>
      <c r="F91" s="134"/>
      <c r="G91" s="134"/>
      <c r="H91" s="134"/>
      <c r="I91" s="134"/>
      <c r="J91" s="134"/>
      <c r="K91" s="134"/>
      <c r="L91" s="135"/>
      <c r="M91" s="97">
        <f t="shared" si="4"/>
        <v>8.771929824561403E-3</v>
      </c>
      <c r="N91" s="97">
        <f t="shared" ref="N91:N93" si="5">+M91*3</f>
        <v>2.6315789473684209E-2</v>
      </c>
      <c r="O91" s="142" t="s">
        <v>417</v>
      </c>
      <c r="P91" s="134"/>
      <c r="Q91" s="134"/>
      <c r="R91" s="134"/>
      <c r="S91" s="134"/>
      <c r="T91" s="134"/>
      <c r="U91" s="134"/>
      <c r="V91" s="134"/>
      <c r="W91" s="134"/>
      <c r="X91" s="134"/>
      <c r="Y91" s="134"/>
      <c r="Z91" s="134"/>
      <c r="AA91" s="134"/>
      <c r="AB91" s="134"/>
      <c r="AC91" s="134"/>
      <c r="AD91" s="134"/>
      <c r="AE91" s="143"/>
    </row>
    <row r="92" spans="1:31" s="31" customFormat="1" ht="30.75" customHeight="1" x14ac:dyDescent="0.25">
      <c r="A92" s="133" t="s">
        <v>360</v>
      </c>
      <c r="B92" s="134"/>
      <c r="C92" s="134"/>
      <c r="D92" s="134"/>
      <c r="E92" s="134"/>
      <c r="F92" s="134"/>
      <c r="G92" s="134"/>
      <c r="H92" s="134"/>
      <c r="I92" s="134"/>
      <c r="J92" s="134"/>
      <c r="K92" s="134"/>
      <c r="L92" s="135"/>
      <c r="M92" s="97">
        <f t="shared" si="4"/>
        <v>8.771929824561403E-3</v>
      </c>
      <c r="N92" s="97">
        <f t="shared" si="5"/>
        <v>2.6315789473684209E-2</v>
      </c>
      <c r="O92" s="142" t="s">
        <v>388</v>
      </c>
      <c r="P92" s="134"/>
      <c r="Q92" s="134"/>
      <c r="R92" s="134"/>
      <c r="S92" s="134"/>
      <c r="T92" s="134"/>
      <c r="U92" s="134"/>
      <c r="V92" s="134"/>
      <c r="W92" s="134"/>
      <c r="X92" s="134"/>
      <c r="Y92" s="134"/>
      <c r="Z92" s="134"/>
      <c r="AA92" s="134"/>
      <c r="AB92" s="134"/>
      <c r="AC92" s="134"/>
      <c r="AD92" s="134"/>
      <c r="AE92" s="143"/>
    </row>
    <row r="93" spans="1:31" s="31" customFormat="1" ht="33" customHeight="1" x14ac:dyDescent="0.25">
      <c r="A93" s="133" t="s">
        <v>361</v>
      </c>
      <c r="B93" s="134"/>
      <c r="C93" s="134"/>
      <c r="D93" s="134"/>
      <c r="E93" s="134"/>
      <c r="F93" s="134"/>
      <c r="G93" s="134"/>
      <c r="H93" s="134"/>
      <c r="I93" s="134"/>
      <c r="J93" s="134"/>
      <c r="K93" s="134"/>
      <c r="L93" s="135"/>
      <c r="M93" s="97">
        <f t="shared" si="4"/>
        <v>8.771929824561403E-3</v>
      </c>
      <c r="N93" s="97">
        <f t="shared" si="5"/>
        <v>2.6315789473684209E-2</v>
      </c>
      <c r="O93" s="142" t="s">
        <v>389</v>
      </c>
      <c r="P93" s="134"/>
      <c r="Q93" s="134"/>
      <c r="R93" s="134"/>
      <c r="S93" s="134"/>
      <c r="T93" s="134"/>
      <c r="U93" s="134"/>
      <c r="V93" s="134"/>
      <c r="W93" s="134"/>
      <c r="X93" s="134"/>
      <c r="Y93" s="134"/>
      <c r="Z93" s="134"/>
      <c r="AA93" s="134"/>
      <c r="AB93" s="134"/>
      <c r="AC93" s="134"/>
      <c r="AD93" s="134"/>
      <c r="AE93" s="143"/>
    </row>
    <row r="94" spans="1:31" s="31" customFormat="1" ht="45.75" customHeight="1" x14ac:dyDescent="0.25">
      <c r="A94" s="133" t="s">
        <v>362</v>
      </c>
      <c r="B94" s="134"/>
      <c r="C94" s="134"/>
      <c r="D94" s="134"/>
      <c r="E94" s="134"/>
      <c r="F94" s="134"/>
      <c r="G94" s="134"/>
      <c r="H94" s="134"/>
      <c r="I94" s="134"/>
      <c r="J94" s="134"/>
      <c r="K94" s="134"/>
      <c r="L94" s="135"/>
      <c r="M94" s="97">
        <f>(1/38)/1</f>
        <v>2.6315789473684209E-2</v>
      </c>
      <c r="N94" s="97">
        <f t="shared" ref="N94:N113" si="6">+M94</f>
        <v>2.6315789473684209E-2</v>
      </c>
      <c r="O94" s="142" t="s">
        <v>429</v>
      </c>
      <c r="P94" s="134"/>
      <c r="Q94" s="134"/>
      <c r="R94" s="134"/>
      <c r="S94" s="134"/>
      <c r="T94" s="134"/>
      <c r="U94" s="134"/>
      <c r="V94" s="134"/>
      <c r="W94" s="134"/>
      <c r="X94" s="134"/>
      <c r="Y94" s="134"/>
      <c r="Z94" s="134"/>
      <c r="AA94" s="134"/>
      <c r="AB94" s="134"/>
      <c r="AC94" s="134"/>
      <c r="AD94" s="134"/>
      <c r="AE94" s="143"/>
    </row>
    <row r="95" spans="1:31" s="31" customFormat="1" ht="30" customHeight="1" x14ac:dyDescent="0.25">
      <c r="A95" s="133" t="s">
        <v>363</v>
      </c>
      <c r="B95" s="134"/>
      <c r="C95" s="134"/>
      <c r="D95" s="134"/>
      <c r="E95" s="134"/>
      <c r="F95" s="134"/>
      <c r="G95" s="134"/>
      <c r="H95" s="134"/>
      <c r="I95" s="134"/>
      <c r="J95" s="134"/>
      <c r="K95" s="134"/>
      <c r="L95" s="135"/>
      <c r="M95" s="97">
        <f>(1/38)/2</f>
        <v>1.3157894736842105E-2</v>
      </c>
      <c r="N95" s="97">
        <f>+M95*2</f>
        <v>2.6315789473684209E-2</v>
      </c>
      <c r="O95" s="142" t="s">
        <v>435</v>
      </c>
      <c r="P95" s="134"/>
      <c r="Q95" s="134"/>
      <c r="R95" s="134"/>
      <c r="S95" s="134"/>
      <c r="T95" s="134"/>
      <c r="U95" s="134"/>
      <c r="V95" s="134"/>
      <c r="W95" s="134"/>
      <c r="X95" s="134"/>
      <c r="Y95" s="134"/>
      <c r="Z95" s="134"/>
      <c r="AA95" s="134"/>
      <c r="AB95" s="134"/>
      <c r="AC95" s="134"/>
      <c r="AD95" s="134"/>
      <c r="AE95" s="143"/>
    </row>
    <row r="96" spans="1:31" s="31" customFormat="1" ht="39.75" customHeight="1" x14ac:dyDescent="0.25">
      <c r="A96" s="133" t="s">
        <v>364</v>
      </c>
      <c r="B96" s="134"/>
      <c r="C96" s="134"/>
      <c r="D96" s="134"/>
      <c r="E96" s="134"/>
      <c r="F96" s="134"/>
      <c r="G96" s="134"/>
      <c r="H96" s="134"/>
      <c r="I96" s="134"/>
      <c r="J96" s="134"/>
      <c r="K96" s="134"/>
      <c r="L96" s="135"/>
      <c r="M96" s="97">
        <f>(1/38)/2</f>
        <v>1.3157894736842105E-2</v>
      </c>
      <c r="N96" s="97">
        <f>+M96*2</f>
        <v>2.6315789473684209E-2</v>
      </c>
      <c r="O96" s="142" t="s">
        <v>430</v>
      </c>
      <c r="P96" s="134"/>
      <c r="Q96" s="134"/>
      <c r="R96" s="134"/>
      <c r="S96" s="134"/>
      <c r="T96" s="134"/>
      <c r="U96" s="134"/>
      <c r="V96" s="134"/>
      <c r="W96" s="134"/>
      <c r="X96" s="134"/>
      <c r="Y96" s="134"/>
      <c r="Z96" s="134"/>
      <c r="AA96" s="134"/>
      <c r="AB96" s="134"/>
      <c r="AC96" s="134"/>
      <c r="AD96" s="134"/>
      <c r="AE96" s="143"/>
    </row>
    <row r="97" spans="1:31" s="31" customFormat="1" ht="12.75" x14ac:dyDescent="0.25">
      <c r="A97" s="133" t="s">
        <v>365</v>
      </c>
      <c r="B97" s="134"/>
      <c r="C97" s="134"/>
      <c r="D97" s="134"/>
      <c r="E97" s="134"/>
      <c r="F97" s="134"/>
      <c r="G97" s="134"/>
      <c r="H97" s="134"/>
      <c r="I97" s="134"/>
      <c r="J97" s="134"/>
      <c r="K97" s="134"/>
      <c r="L97" s="135"/>
      <c r="M97" s="97">
        <f>(1/38)/2</f>
        <v>1.3157894736842105E-2</v>
      </c>
      <c r="N97" s="97">
        <f>+M97*2</f>
        <v>2.6315789473684209E-2</v>
      </c>
      <c r="O97" s="142" t="s">
        <v>410</v>
      </c>
      <c r="P97" s="134"/>
      <c r="Q97" s="134"/>
      <c r="R97" s="134"/>
      <c r="S97" s="134"/>
      <c r="T97" s="134"/>
      <c r="U97" s="134"/>
      <c r="V97" s="134"/>
      <c r="W97" s="134"/>
      <c r="X97" s="134"/>
      <c r="Y97" s="134"/>
      <c r="Z97" s="134"/>
      <c r="AA97" s="134"/>
      <c r="AB97" s="134"/>
      <c r="AC97" s="134"/>
      <c r="AD97" s="134"/>
      <c r="AE97" s="143"/>
    </row>
    <row r="98" spans="1:31" s="31" customFormat="1" ht="45.75" customHeight="1" x14ac:dyDescent="0.25">
      <c r="A98" s="133" t="s">
        <v>366</v>
      </c>
      <c r="B98" s="134"/>
      <c r="C98" s="134"/>
      <c r="D98" s="134"/>
      <c r="E98" s="134"/>
      <c r="F98" s="134"/>
      <c r="G98" s="134"/>
      <c r="H98" s="134"/>
      <c r="I98" s="134"/>
      <c r="J98" s="134"/>
      <c r="K98" s="134"/>
      <c r="L98" s="135"/>
      <c r="M98" s="97">
        <f>(1/38)/2</f>
        <v>1.3157894736842105E-2</v>
      </c>
      <c r="N98" s="97">
        <f>+M98*2</f>
        <v>2.6315789473684209E-2</v>
      </c>
      <c r="O98" s="142" t="s">
        <v>418</v>
      </c>
      <c r="P98" s="134"/>
      <c r="Q98" s="134"/>
      <c r="R98" s="134"/>
      <c r="S98" s="134"/>
      <c r="T98" s="134"/>
      <c r="U98" s="134"/>
      <c r="V98" s="134"/>
      <c r="W98" s="134"/>
      <c r="X98" s="134"/>
      <c r="Y98" s="134"/>
      <c r="Z98" s="134"/>
      <c r="AA98" s="134"/>
      <c r="AB98" s="134"/>
      <c r="AC98" s="134"/>
      <c r="AD98" s="134"/>
      <c r="AE98" s="143"/>
    </row>
    <row r="99" spans="1:31" s="31" customFormat="1" ht="28.5" customHeight="1" x14ac:dyDescent="0.25">
      <c r="A99" s="133" t="s">
        <v>367</v>
      </c>
      <c r="B99" s="134"/>
      <c r="C99" s="134"/>
      <c r="D99" s="134"/>
      <c r="E99" s="134"/>
      <c r="F99" s="134"/>
      <c r="G99" s="134"/>
      <c r="H99" s="134"/>
      <c r="I99" s="134"/>
      <c r="J99" s="134"/>
      <c r="K99" s="134"/>
      <c r="L99" s="135"/>
      <c r="M99" s="97">
        <f t="shared" ref="M99" si="7">(1/38)/3</f>
        <v>8.771929824561403E-3</v>
      </c>
      <c r="N99" s="97">
        <f>+M99*3</f>
        <v>2.6315789473684209E-2</v>
      </c>
      <c r="O99" s="142" t="s">
        <v>431</v>
      </c>
      <c r="P99" s="134"/>
      <c r="Q99" s="134"/>
      <c r="R99" s="134"/>
      <c r="S99" s="134"/>
      <c r="T99" s="134"/>
      <c r="U99" s="134"/>
      <c r="V99" s="134"/>
      <c r="W99" s="134"/>
      <c r="X99" s="134"/>
      <c r="Y99" s="134"/>
      <c r="Z99" s="134"/>
      <c r="AA99" s="134"/>
      <c r="AB99" s="134"/>
      <c r="AC99" s="134"/>
      <c r="AD99" s="134"/>
      <c r="AE99" s="143"/>
    </row>
    <row r="100" spans="1:31" s="31" customFormat="1" ht="30.75" customHeight="1" x14ac:dyDescent="0.25">
      <c r="A100" s="133" t="s">
        <v>368</v>
      </c>
      <c r="B100" s="134"/>
      <c r="C100" s="134"/>
      <c r="D100" s="134"/>
      <c r="E100" s="134"/>
      <c r="F100" s="134"/>
      <c r="G100" s="134"/>
      <c r="H100" s="134"/>
      <c r="I100" s="134"/>
      <c r="J100" s="134"/>
      <c r="K100" s="134"/>
      <c r="L100" s="135"/>
      <c r="M100" s="97">
        <f t="shared" ref="M100:M101" si="8">(1/38)/2</f>
        <v>1.3157894736842105E-2</v>
      </c>
      <c r="N100" s="97">
        <f>+M100*2</f>
        <v>2.6315789473684209E-2</v>
      </c>
      <c r="O100" s="142" t="s">
        <v>419</v>
      </c>
      <c r="P100" s="134"/>
      <c r="Q100" s="134"/>
      <c r="R100" s="134"/>
      <c r="S100" s="134"/>
      <c r="T100" s="134"/>
      <c r="U100" s="134"/>
      <c r="V100" s="134"/>
      <c r="W100" s="134"/>
      <c r="X100" s="134"/>
      <c r="Y100" s="134"/>
      <c r="Z100" s="134"/>
      <c r="AA100" s="134"/>
      <c r="AB100" s="134"/>
      <c r="AC100" s="134"/>
      <c r="AD100" s="134"/>
      <c r="AE100" s="143"/>
    </row>
    <row r="101" spans="1:31" s="31" customFormat="1" ht="30.75" customHeight="1" x14ac:dyDescent="0.25">
      <c r="A101" s="133" t="s">
        <v>369</v>
      </c>
      <c r="B101" s="134"/>
      <c r="C101" s="134"/>
      <c r="D101" s="134"/>
      <c r="E101" s="134"/>
      <c r="F101" s="134"/>
      <c r="G101" s="134"/>
      <c r="H101" s="134"/>
      <c r="I101" s="134"/>
      <c r="J101" s="134"/>
      <c r="K101" s="134"/>
      <c r="L101" s="135"/>
      <c r="M101" s="97">
        <f t="shared" si="8"/>
        <v>1.3157894736842105E-2</v>
      </c>
      <c r="N101" s="97">
        <f>+M101*2</f>
        <v>2.6315789473684209E-2</v>
      </c>
      <c r="O101" s="142" t="s">
        <v>420</v>
      </c>
      <c r="P101" s="134"/>
      <c r="Q101" s="134"/>
      <c r="R101" s="134"/>
      <c r="S101" s="134"/>
      <c r="T101" s="134"/>
      <c r="U101" s="134"/>
      <c r="V101" s="134"/>
      <c r="W101" s="134"/>
      <c r="X101" s="134"/>
      <c r="Y101" s="134"/>
      <c r="Z101" s="134"/>
      <c r="AA101" s="134"/>
      <c r="AB101" s="134"/>
      <c r="AC101" s="134"/>
      <c r="AD101" s="134"/>
      <c r="AE101" s="143"/>
    </row>
    <row r="102" spans="1:31" s="31" customFormat="1" ht="48" customHeight="1" x14ac:dyDescent="0.25">
      <c r="A102" s="133" t="s">
        <v>370</v>
      </c>
      <c r="B102" s="134"/>
      <c r="C102" s="134"/>
      <c r="D102" s="134"/>
      <c r="E102" s="134"/>
      <c r="F102" s="134"/>
      <c r="G102" s="134"/>
      <c r="H102" s="134"/>
      <c r="I102" s="134"/>
      <c r="J102" s="134"/>
      <c r="K102" s="134"/>
      <c r="L102" s="135"/>
      <c r="M102" s="97">
        <f>(1/38)/1</f>
        <v>2.6315789473684209E-2</v>
      </c>
      <c r="N102" s="97">
        <f t="shared" si="6"/>
        <v>2.6315789473684209E-2</v>
      </c>
      <c r="O102" s="142" t="s">
        <v>390</v>
      </c>
      <c r="P102" s="134"/>
      <c r="Q102" s="134"/>
      <c r="R102" s="134"/>
      <c r="S102" s="134"/>
      <c r="T102" s="134"/>
      <c r="U102" s="134"/>
      <c r="V102" s="134"/>
      <c r="W102" s="134"/>
      <c r="X102" s="134"/>
      <c r="Y102" s="134"/>
      <c r="Z102" s="134"/>
      <c r="AA102" s="134"/>
      <c r="AB102" s="134"/>
      <c r="AC102" s="134"/>
      <c r="AD102" s="134"/>
      <c r="AE102" s="143"/>
    </row>
    <row r="103" spans="1:31" s="31" customFormat="1" ht="30.75" customHeight="1" x14ac:dyDescent="0.25">
      <c r="A103" s="133" t="s">
        <v>371</v>
      </c>
      <c r="B103" s="134"/>
      <c r="C103" s="134"/>
      <c r="D103" s="134"/>
      <c r="E103" s="134"/>
      <c r="F103" s="134"/>
      <c r="G103" s="134"/>
      <c r="H103" s="134"/>
      <c r="I103" s="134"/>
      <c r="J103" s="134"/>
      <c r="K103" s="134"/>
      <c r="L103" s="135"/>
      <c r="M103" s="97">
        <f t="shared" ref="M103:M106" si="9">(1/38)/3</f>
        <v>8.771929824561403E-3</v>
      </c>
      <c r="N103" s="97">
        <f>+M103*3</f>
        <v>2.6315789473684209E-2</v>
      </c>
      <c r="O103" s="142" t="s">
        <v>422</v>
      </c>
      <c r="P103" s="134"/>
      <c r="Q103" s="134"/>
      <c r="R103" s="134"/>
      <c r="S103" s="134"/>
      <c r="T103" s="134"/>
      <c r="U103" s="134"/>
      <c r="V103" s="134"/>
      <c r="W103" s="134"/>
      <c r="X103" s="134"/>
      <c r="Y103" s="134"/>
      <c r="Z103" s="134"/>
      <c r="AA103" s="134"/>
      <c r="AB103" s="134"/>
      <c r="AC103" s="134"/>
      <c r="AD103" s="134"/>
      <c r="AE103" s="143"/>
    </row>
    <row r="104" spans="1:31" s="31" customFormat="1" ht="59.25" customHeight="1" x14ac:dyDescent="0.25">
      <c r="A104" s="133" t="s">
        <v>372</v>
      </c>
      <c r="B104" s="134"/>
      <c r="C104" s="134"/>
      <c r="D104" s="134"/>
      <c r="E104" s="134"/>
      <c r="F104" s="134"/>
      <c r="G104" s="134"/>
      <c r="H104" s="134"/>
      <c r="I104" s="134"/>
      <c r="J104" s="134"/>
      <c r="K104" s="134"/>
      <c r="L104" s="135"/>
      <c r="M104" s="97">
        <f t="shared" si="9"/>
        <v>8.771929824561403E-3</v>
      </c>
      <c r="N104" s="97">
        <f>+M104*3</f>
        <v>2.6315789473684209E-2</v>
      </c>
      <c r="O104" s="142" t="s">
        <v>421</v>
      </c>
      <c r="P104" s="134"/>
      <c r="Q104" s="134"/>
      <c r="R104" s="134"/>
      <c r="S104" s="134"/>
      <c r="T104" s="134"/>
      <c r="U104" s="134"/>
      <c r="V104" s="134"/>
      <c r="W104" s="134"/>
      <c r="X104" s="134"/>
      <c r="Y104" s="134"/>
      <c r="Z104" s="134"/>
      <c r="AA104" s="134"/>
      <c r="AB104" s="134"/>
      <c r="AC104" s="134"/>
      <c r="AD104" s="134"/>
      <c r="AE104" s="143"/>
    </row>
    <row r="105" spans="1:31" s="31" customFormat="1" ht="29.25" customHeight="1" x14ac:dyDescent="0.25">
      <c r="A105" s="133" t="s">
        <v>373</v>
      </c>
      <c r="B105" s="134"/>
      <c r="C105" s="134"/>
      <c r="D105" s="134"/>
      <c r="E105" s="134"/>
      <c r="F105" s="134"/>
      <c r="G105" s="134"/>
      <c r="H105" s="134"/>
      <c r="I105" s="134"/>
      <c r="J105" s="134"/>
      <c r="K105" s="134"/>
      <c r="L105" s="135"/>
      <c r="M105" s="97">
        <f t="shared" si="9"/>
        <v>8.771929824561403E-3</v>
      </c>
      <c r="N105" s="97">
        <f>+M105*3</f>
        <v>2.6315789473684209E-2</v>
      </c>
      <c r="O105" s="142" t="s">
        <v>423</v>
      </c>
      <c r="P105" s="134"/>
      <c r="Q105" s="134"/>
      <c r="R105" s="134"/>
      <c r="S105" s="134"/>
      <c r="T105" s="134"/>
      <c r="U105" s="134"/>
      <c r="V105" s="134"/>
      <c r="W105" s="134"/>
      <c r="X105" s="134"/>
      <c r="Y105" s="134"/>
      <c r="Z105" s="134"/>
      <c r="AA105" s="134"/>
      <c r="AB105" s="134"/>
      <c r="AC105" s="134"/>
      <c r="AD105" s="134"/>
      <c r="AE105" s="143"/>
    </row>
    <row r="106" spans="1:31" s="31" customFormat="1" ht="30.75" customHeight="1" x14ac:dyDescent="0.25">
      <c r="A106" s="133" t="s">
        <v>374</v>
      </c>
      <c r="B106" s="134"/>
      <c r="C106" s="134"/>
      <c r="D106" s="134"/>
      <c r="E106" s="134"/>
      <c r="F106" s="134"/>
      <c r="G106" s="134"/>
      <c r="H106" s="134"/>
      <c r="I106" s="134"/>
      <c r="J106" s="134"/>
      <c r="K106" s="134"/>
      <c r="L106" s="135"/>
      <c r="M106" s="97">
        <f t="shared" si="9"/>
        <v>8.771929824561403E-3</v>
      </c>
      <c r="N106" s="97">
        <f>+M106*3</f>
        <v>2.6315789473684209E-2</v>
      </c>
      <c r="O106" s="142" t="s">
        <v>424</v>
      </c>
      <c r="P106" s="134"/>
      <c r="Q106" s="134"/>
      <c r="R106" s="134"/>
      <c r="S106" s="134"/>
      <c r="T106" s="134"/>
      <c r="U106" s="134"/>
      <c r="V106" s="134"/>
      <c r="W106" s="134"/>
      <c r="X106" s="134"/>
      <c r="Y106" s="134"/>
      <c r="Z106" s="134"/>
      <c r="AA106" s="134"/>
      <c r="AB106" s="134"/>
      <c r="AC106" s="134"/>
      <c r="AD106" s="134"/>
      <c r="AE106" s="143"/>
    </row>
    <row r="107" spans="1:31" s="31" customFormat="1" ht="30" customHeight="1" x14ac:dyDescent="0.25">
      <c r="A107" s="133" t="s">
        <v>375</v>
      </c>
      <c r="B107" s="134"/>
      <c r="C107" s="134"/>
      <c r="D107" s="134"/>
      <c r="E107" s="134"/>
      <c r="F107" s="134"/>
      <c r="G107" s="134"/>
      <c r="H107" s="134"/>
      <c r="I107" s="134"/>
      <c r="J107" s="134"/>
      <c r="K107" s="134"/>
      <c r="L107" s="135"/>
      <c r="M107" s="97">
        <f t="shared" ref="M107:M109" si="10">(1/38)/2</f>
        <v>1.3157894736842105E-2</v>
      </c>
      <c r="N107" s="97">
        <f>+M107*2</f>
        <v>2.6315789473684209E-2</v>
      </c>
      <c r="O107" s="142" t="s">
        <v>435</v>
      </c>
      <c r="P107" s="134"/>
      <c r="Q107" s="134"/>
      <c r="R107" s="134"/>
      <c r="S107" s="134"/>
      <c r="T107" s="134"/>
      <c r="U107" s="134"/>
      <c r="V107" s="134"/>
      <c r="W107" s="134"/>
      <c r="X107" s="134"/>
      <c r="Y107" s="134"/>
      <c r="Z107" s="134"/>
      <c r="AA107" s="134"/>
      <c r="AB107" s="134"/>
      <c r="AC107" s="134"/>
      <c r="AD107" s="134"/>
      <c r="AE107" s="143"/>
    </row>
    <row r="108" spans="1:31" s="31" customFormat="1" ht="24.75" customHeight="1" x14ac:dyDescent="0.25">
      <c r="A108" s="133" t="s">
        <v>376</v>
      </c>
      <c r="B108" s="134"/>
      <c r="C108" s="134"/>
      <c r="D108" s="134"/>
      <c r="E108" s="134"/>
      <c r="F108" s="134"/>
      <c r="G108" s="134"/>
      <c r="H108" s="134"/>
      <c r="I108" s="134"/>
      <c r="J108" s="134"/>
      <c r="K108" s="134"/>
      <c r="L108" s="135"/>
      <c r="M108" s="97">
        <f t="shared" si="10"/>
        <v>1.3157894736842105E-2</v>
      </c>
      <c r="N108" s="97">
        <f>+M108*2</f>
        <v>2.6315789473684209E-2</v>
      </c>
      <c r="O108" s="142" t="s">
        <v>425</v>
      </c>
      <c r="P108" s="134"/>
      <c r="Q108" s="134"/>
      <c r="R108" s="134"/>
      <c r="S108" s="134"/>
      <c r="T108" s="134"/>
      <c r="U108" s="134"/>
      <c r="V108" s="134"/>
      <c r="W108" s="134"/>
      <c r="X108" s="134"/>
      <c r="Y108" s="134"/>
      <c r="Z108" s="134"/>
      <c r="AA108" s="134"/>
      <c r="AB108" s="134"/>
      <c r="AC108" s="134"/>
      <c r="AD108" s="134"/>
      <c r="AE108" s="143"/>
    </row>
    <row r="109" spans="1:31" s="31" customFormat="1" ht="30" customHeight="1" x14ac:dyDescent="0.25">
      <c r="A109" s="133" t="s">
        <v>377</v>
      </c>
      <c r="B109" s="134"/>
      <c r="C109" s="134"/>
      <c r="D109" s="134"/>
      <c r="E109" s="134"/>
      <c r="F109" s="134"/>
      <c r="G109" s="134"/>
      <c r="H109" s="134"/>
      <c r="I109" s="134"/>
      <c r="J109" s="134"/>
      <c r="K109" s="134"/>
      <c r="L109" s="135"/>
      <c r="M109" s="97">
        <f t="shared" si="10"/>
        <v>1.3157894736842105E-2</v>
      </c>
      <c r="N109" s="97">
        <f>+M109*2</f>
        <v>2.6315789473684209E-2</v>
      </c>
      <c r="O109" s="142" t="s">
        <v>426</v>
      </c>
      <c r="P109" s="134"/>
      <c r="Q109" s="134"/>
      <c r="R109" s="134"/>
      <c r="S109" s="134"/>
      <c r="T109" s="134"/>
      <c r="U109" s="134"/>
      <c r="V109" s="134"/>
      <c r="W109" s="134"/>
      <c r="X109" s="134"/>
      <c r="Y109" s="134"/>
      <c r="Z109" s="134"/>
      <c r="AA109" s="134"/>
      <c r="AB109" s="134"/>
      <c r="AC109" s="134"/>
      <c r="AD109" s="134"/>
      <c r="AE109" s="143"/>
    </row>
    <row r="110" spans="1:31" s="31" customFormat="1" ht="28.5" customHeight="1" x14ac:dyDescent="0.25">
      <c r="A110" s="133" t="s">
        <v>378</v>
      </c>
      <c r="B110" s="134"/>
      <c r="C110" s="134"/>
      <c r="D110" s="134"/>
      <c r="E110" s="134"/>
      <c r="F110" s="134"/>
      <c r="G110" s="134"/>
      <c r="H110" s="134"/>
      <c r="I110" s="134"/>
      <c r="J110" s="134"/>
      <c r="K110" s="134"/>
      <c r="L110" s="135"/>
      <c r="M110" s="97">
        <f>(1/38)/2</f>
        <v>1.3157894736842105E-2</v>
      </c>
      <c r="N110" s="97">
        <f>+M110*2</f>
        <v>2.6315789473684209E-2</v>
      </c>
      <c r="O110" s="142" t="s">
        <v>427</v>
      </c>
      <c r="P110" s="134"/>
      <c r="Q110" s="134"/>
      <c r="R110" s="134"/>
      <c r="S110" s="134"/>
      <c r="T110" s="134"/>
      <c r="U110" s="134"/>
      <c r="V110" s="134"/>
      <c r="W110" s="134"/>
      <c r="X110" s="134"/>
      <c r="Y110" s="134"/>
      <c r="Z110" s="134"/>
      <c r="AA110" s="134"/>
      <c r="AB110" s="134"/>
      <c r="AC110" s="134"/>
      <c r="AD110" s="134"/>
      <c r="AE110" s="143"/>
    </row>
    <row r="111" spans="1:31" s="31" customFormat="1" ht="32.25" customHeight="1" x14ac:dyDescent="0.25">
      <c r="A111" s="133" t="s">
        <v>379</v>
      </c>
      <c r="B111" s="134"/>
      <c r="C111" s="134"/>
      <c r="D111" s="134"/>
      <c r="E111" s="134"/>
      <c r="F111" s="134"/>
      <c r="G111" s="134"/>
      <c r="H111" s="134"/>
      <c r="I111" s="134"/>
      <c r="J111" s="134"/>
      <c r="K111" s="134"/>
      <c r="L111" s="135"/>
      <c r="M111" s="97">
        <f t="shared" ref="M111:M112" si="11">(1/38)/3</f>
        <v>8.771929824561403E-3</v>
      </c>
      <c r="N111" s="97">
        <f>+M111*3</f>
        <v>2.6315789473684209E-2</v>
      </c>
      <c r="O111" s="142" t="s">
        <v>432</v>
      </c>
      <c r="P111" s="134"/>
      <c r="Q111" s="134"/>
      <c r="R111" s="134"/>
      <c r="S111" s="134"/>
      <c r="T111" s="134"/>
      <c r="U111" s="134"/>
      <c r="V111" s="134"/>
      <c r="W111" s="134"/>
      <c r="X111" s="134"/>
      <c r="Y111" s="134"/>
      <c r="Z111" s="134"/>
      <c r="AA111" s="134"/>
      <c r="AB111" s="134"/>
      <c r="AC111" s="134"/>
      <c r="AD111" s="134"/>
      <c r="AE111" s="143"/>
    </row>
    <row r="112" spans="1:31" s="31" customFormat="1" ht="48" customHeight="1" x14ac:dyDescent="0.25">
      <c r="A112" s="133" t="s">
        <v>380</v>
      </c>
      <c r="B112" s="134"/>
      <c r="C112" s="134"/>
      <c r="D112" s="134"/>
      <c r="E112" s="134"/>
      <c r="F112" s="134"/>
      <c r="G112" s="134"/>
      <c r="H112" s="134"/>
      <c r="I112" s="134"/>
      <c r="J112" s="134"/>
      <c r="K112" s="134"/>
      <c r="L112" s="135"/>
      <c r="M112" s="97">
        <f t="shared" si="11"/>
        <v>8.771929824561403E-3</v>
      </c>
      <c r="N112" s="97">
        <f>+M112*3</f>
        <v>2.6315789473684209E-2</v>
      </c>
      <c r="O112" s="142" t="s">
        <v>428</v>
      </c>
      <c r="P112" s="134"/>
      <c r="Q112" s="134"/>
      <c r="R112" s="134"/>
      <c r="S112" s="134"/>
      <c r="T112" s="134"/>
      <c r="U112" s="134"/>
      <c r="V112" s="134"/>
      <c r="W112" s="134"/>
      <c r="X112" s="134"/>
      <c r="Y112" s="134"/>
      <c r="Z112" s="134"/>
      <c r="AA112" s="134"/>
      <c r="AB112" s="134"/>
      <c r="AC112" s="134"/>
      <c r="AD112" s="134"/>
      <c r="AE112" s="143"/>
    </row>
    <row r="113" spans="1:32" s="31" customFormat="1" ht="33" customHeight="1" x14ac:dyDescent="0.25">
      <c r="A113" s="133" t="s">
        <v>381</v>
      </c>
      <c r="B113" s="134"/>
      <c r="C113" s="134"/>
      <c r="D113" s="134"/>
      <c r="E113" s="134"/>
      <c r="F113" s="134"/>
      <c r="G113" s="134"/>
      <c r="H113" s="134"/>
      <c r="I113" s="134"/>
      <c r="J113" s="134"/>
      <c r="K113" s="134"/>
      <c r="L113" s="135"/>
      <c r="M113" s="97">
        <f>(1/38)/1</f>
        <v>2.6315789473684209E-2</v>
      </c>
      <c r="N113" s="97">
        <f t="shared" si="6"/>
        <v>2.6315789473684209E-2</v>
      </c>
      <c r="O113" s="142" t="s">
        <v>411</v>
      </c>
      <c r="P113" s="134"/>
      <c r="Q113" s="134"/>
      <c r="R113" s="134"/>
      <c r="S113" s="134"/>
      <c r="T113" s="134"/>
      <c r="U113" s="134"/>
      <c r="V113" s="134"/>
      <c r="W113" s="134"/>
      <c r="X113" s="134"/>
      <c r="Y113" s="134"/>
      <c r="Z113" s="134"/>
      <c r="AA113" s="134"/>
      <c r="AB113" s="134"/>
      <c r="AC113" s="134"/>
      <c r="AD113" s="134"/>
      <c r="AE113" s="143"/>
    </row>
    <row r="114" spans="1:32" s="31" customFormat="1" x14ac:dyDescent="0.25">
      <c r="A114" s="144" t="s">
        <v>272</v>
      </c>
      <c r="B114" s="145"/>
      <c r="C114" s="145"/>
      <c r="D114" s="145"/>
      <c r="E114" s="145"/>
      <c r="F114" s="145"/>
      <c r="G114" s="145"/>
      <c r="H114" s="145"/>
      <c r="I114" s="145"/>
      <c r="J114" s="145"/>
      <c r="K114" s="145"/>
      <c r="L114" s="146"/>
      <c r="M114" s="98">
        <f>SUM(M76:M113)</f>
        <v>0.43421052631578949</v>
      </c>
      <c r="N114" s="98">
        <f>SUM(N76:N113)</f>
        <v>0.99999999999999922</v>
      </c>
      <c r="O114" s="136"/>
      <c r="P114" s="137"/>
      <c r="Q114" s="137"/>
      <c r="R114" s="137"/>
      <c r="S114" s="137"/>
      <c r="T114" s="137"/>
      <c r="U114" s="137"/>
      <c r="V114" s="137"/>
      <c r="W114" s="137"/>
      <c r="X114" s="137"/>
      <c r="Y114" s="137"/>
      <c r="Z114" s="137"/>
      <c r="AA114" s="137"/>
      <c r="AB114" s="137"/>
      <c r="AC114" s="137"/>
      <c r="AD114" s="137"/>
      <c r="AE114" s="138"/>
      <c r="AF114" s="99"/>
    </row>
    <row r="115" spans="1:32" s="31" customFormat="1" ht="12.75" x14ac:dyDescent="0.25">
      <c r="A115" s="154" t="s">
        <v>265</v>
      </c>
      <c r="B115" s="155"/>
      <c r="C115" s="155"/>
      <c r="D115" s="155"/>
      <c r="E115" s="155"/>
      <c r="F115" s="155"/>
      <c r="G115" s="155"/>
      <c r="H115" s="155"/>
      <c r="I115" s="155"/>
      <c r="J115" s="155"/>
      <c r="K115" s="155"/>
      <c r="L115" s="155"/>
      <c r="M115" s="155"/>
      <c r="N115" s="155"/>
      <c r="O115" s="155"/>
      <c r="P115" s="155"/>
      <c r="Q115" s="156"/>
      <c r="R115" s="157">
        <f>N114*L75</f>
        <v>0</v>
      </c>
      <c r="S115" s="158"/>
      <c r="T115" s="158"/>
      <c r="U115" s="158"/>
      <c r="V115" s="158"/>
      <c r="W115" s="158"/>
      <c r="X115" s="158"/>
      <c r="Y115" s="158"/>
      <c r="Z115" s="158"/>
      <c r="AA115" s="158"/>
      <c r="AB115" s="158"/>
      <c r="AC115" s="158"/>
      <c r="AD115" s="158"/>
      <c r="AE115" s="159"/>
    </row>
    <row r="116" spans="1:32" s="31" customFormat="1" ht="12.75" x14ac:dyDescent="0.25">
      <c r="A116" s="130" t="s">
        <v>206</v>
      </c>
      <c r="B116" s="131"/>
      <c r="C116" s="131"/>
      <c r="D116" s="131"/>
      <c r="E116" s="131"/>
      <c r="F116" s="131"/>
      <c r="G116" s="131"/>
      <c r="H116" s="131"/>
      <c r="I116" s="131"/>
      <c r="J116" s="132"/>
      <c r="K116" s="47" t="s">
        <v>270</v>
      </c>
      <c r="L116" s="47"/>
      <c r="M116" s="18" t="s">
        <v>32</v>
      </c>
      <c r="N116" s="59" t="s">
        <v>33</v>
      </c>
      <c r="O116" s="160" t="s">
        <v>329</v>
      </c>
      <c r="P116" s="131"/>
      <c r="Q116" s="131"/>
      <c r="R116" s="131"/>
      <c r="S116" s="131"/>
      <c r="T116" s="131"/>
      <c r="U116" s="131"/>
      <c r="V116" s="131"/>
      <c r="W116" s="131"/>
      <c r="X116" s="131"/>
      <c r="Y116" s="131"/>
      <c r="Z116" s="131"/>
      <c r="AA116" s="131"/>
      <c r="AB116" s="131"/>
      <c r="AC116" s="131"/>
      <c r="AD116" s="131"/>
      <c r="AE116" s="161"/>
    </row>
    <row r="117" spans="1:32" s="31" customFormat="1" x14ac:dyDescent="0.25">
      <c r="A117" s="133"/>
      <c r="B117" s="134"/>
      <c r="C117" s="134"/>
      <c r="D117" s="134"/>
      <c r="E117" s="134"/>
      <c r="F117" s="134"/>
      <c r="G117" s="134"/>
      <c r="H117" s="134"/>
      <c r="I117" s="134"/>
      <c r="J117" s="134"/>
      <c r="K117" s="134"/>
      <c r="L117" s="135"/>
      <c r="M117" s="88"/>
      <c r="N117" s="88">
        <f>M117</f>
        <v>0</v>
      </c>
      <c r="O117" s="136"/>
      <c r="P117" s="137"/>
      <c r="Q117" s="137"/>
      <c r="R117" s="137"/>
      <c r="S117" s="137"/>
      <c r="T117" s="137"/>
      <c r="U117" s="137"/>
      <c r="V117" s="137"/>
      <c r="W117" s="137"/>
      <c r="X117" s="137"/>
      <c r="Y117" s="137"/>
      <c r="Z117" s="137"/>
      <c r="AA117" s="137"/>
      <c r="AB117" s="137"/>
      <c r="AC117" s="137"/>
      <c r="AD117" s="137"/>
      <c r="AE117" s="138"/>
    </row>
    <row r="118" spans="1:32" s="31" customFormat="1" x14ac:dyDescent="0.25">
      <c r="A118" s="133"/>
      <c r="B118" s="134"/>
      <c r="C118" s="134"/>
      <c r="D118" s="134"/>
      <c r="E118" s="134"/>
      <c r="F118" s="134"/>
      <c r="G118" s="134"/>
      <c r="H118" s="134"/>
      <c r="I118" s="134"/>
      <c r="J118" s="134"/>
      <c r="K118" s="134"/>
      <c r="L118" s="135"/>
      <c r="M118" s="88"/>
      <c r="N118" s="88">
        <f>N117+M118</f>
        <v>0</v>
      </c>
      <c r="O118" s="136"/>
      <c r="P118" s="137"/>
      <c r="Q118" s="137"/>
      <c r="R118" s="137"/>
      <c r="S118" s="137"/>
      <c r="T118" s="137"/>
      <c r="U118" s="137"/>
      <c r="V118" s="137"/>
      <c r="W118" s="137"/>
      <c r="X118" s="137"/>
      <c r="Y118" s="137"/>
      <c r="Z118" s="137"/>
      <c r="AA118" s="137"/>
      <c r="AB118" s="137"/>
      <c r="AC118" s="137"/>
      <c r="AD118" s="137"/>
      <c r="AE118" s="138"/>
    </row>
    <row r="119" spans="1:32" s="31" customFormat="1" x14ac:dyDescent="0.25">
      <c r="A119" s="133"/>
      <c r="B119" s="134"/>
      <c r="C119" s="134"/>
      <c r="D119" s="134"/>
      <c r="E119" s="134"/>
      <c r="F119" s="134"/>
      <c r="G119" s="134"/>
      <c r="H119" s="134"/>
      <c r="I119" s="134"/>
      <c r="J119" s="134"/>
      <c r="K119" s="134"/>
      <c r="L119" s="135"/>
      <c r="M119" s="88"/>
      <c r="N119" s="88">
        <f t="shared" ref="N119:N121" si="12">N118+M119</f>
        <v>0</v>
      </c>
      <c r="O119" s="136"/>
      <c r="P119" s="137"/>
      <c r="Q119" s="137"/>
      <c r="R119" s="137"/>
      <c r="S119" s="137"/>
      <c r="T119" s="137"/>
      <c r="U119" s="137"/>
      <c r="V119" s="137"/>
      <c r="W119" s="137"/>
      <c r="X119" s="137"/>
      <c r="Y119" s="137"/>
      <c r="Z119" s="137"/>
      <c r="AA119" s="137"/>
      <c r="AB119" s="137"/>
      <c r="AC119" s="137"/>
      <c r="AD119" s="137"/>
      <c r="AE119" s="138"/>
    </row>
    <row r="120" spans="1:32" s="31" customFormat="1" x14ac:dyDescent="0.25">
      <c r="A120" s="133"/>
      <c r="B120" s="134"/>
      <c r="C120" s="134"/>
      <c r="D120" s="134"/>
      <c r="E120" s="134"/>
      <c r="F120" s="134"/>
      <c r="G120" s="134"/>
      <c r="H120" s="134"/>
      <c r="I120" s="134"/>
      <c r="J120" s="134"/>
      <c r="K120" s="134"/>
      <c r="L120" s="135"/>
      <c r="M120" s="88"/>
      <c r="N120" s="88">
        <f t="shared" si="12"/>
        <v>0</v>
      </c>
      <c r="O120" s="136"/>
      <c r="P120" s="137"/>
      <c r="Q120" s="137"/>
      <c r="R120" s="137"/>
      <c r="S120" s="137"/>
      <c r="T120" s="137"/>
      <c r="U120" s="137"/>
      <c r="V120" s="137"/>
      <c r="W120" s="137"/>
      <c r="X120" s="137"/>
      <c r="Y120" s="137"/>
      <c r="Z120" s="137"/>
      <c r="AA120" s="137"/>
      <c r="AB120" s="137"/>
      <c r="AC120" s="137"/>
      <c r="AD120" s="137"/>
      <c r="AE120" s="138"/>
    </row>
    <row r="121" spans="1:32" s="31" customFormat="1" x14ac:dyDescent="0.25">
      <c r="A121" s="133"/>
      <c r="B121" s="134"/>
      <c r="C121" s="134"/>
      <c r="D121" s="134"/>
      <c r="E121" s="134"/>
      <c r="F121" s="134"/>
      <c r="G121" s="134"/>
      <c r="H121" s="134"/>
      <c r="I121" s="134"/>
      <c r="J121" s="134"/>
      <c r="K121" s="134"/>
      <c r="L121" s="135"/>
      <c r="M121" s="88"/>
      <c r="N121" s="88">
        <f t="shared" si="12"/>
        <v>0</v>
      </c>
      <c r="O121" s="136"/>
      <c r="P121" s="137"/>
      <c r="Q121" s="137"/>
      <c r="R121" s="137"/>
      <c r="S121" s="137"/>
      <c r="T121" s="137"/>
      <c r="U121" s="137"/>
      <c r="V121" s="137"/>
      <c r="W121" s="137"/>
      <c r="X121" s="137"/>
      <c r="Y121" s="137"/>
      <c r="Z121" s="137"/>
      <c r="AA121" s="137"/>
      <c r="AB121" s="137"/>
      <c r="AC121" s="137"/>
      <c r="AD121" s="137"/>
      <c r="AE121" s="138"/>
    </row>
    <row r="122" spans="1:32" s="31" customFormat="1" x14ac:dyDescent="0.25">
      <c r="A122" s="144" t="s">
        <v>272</v>
      </c>
      <c r="B122" s="145"/>
      <c r="C122" s="145"/>
      <c r="D122" s="145"/>
      <c r="E122" s="145"/>
      <c r="F122" s="145"/>
      <c r="G122" s="145"/>
      <c r="H122" s="145"/>
      <c r="I122" s="145"/>
      <c r="J122" s="145"/>
      <c r="K122" s="145"/>
      <c r="L122" s="146"/>
      <c r="M122" s="89">
        <f>SUM(M117:M121)</f>
        <v>0</v>
      </c>
      <c r="N122" s="89">
        <f>SUM(N117:N121)</f>
        <v>0</v>
      </c>
      <c r="O122" s="136"/>
      <c r="P122" s="137"/>
      <c r="Q122" s="137"/>
      <c r="R122" s="137"/>
      <c r="S122" s="137"/>
      <c r="T122" s="137"/>
      <c r="U122" s="137"/>
      <c r="V122" s="137"/>
      <c r="W122" s="137"/>
      <c r="X122" s="137"/>
      <c r="Y122" s="137"/>
      <c r="Z122" s="137"/>
      <c r="AA122" s="137"/>
      <c r="AB122" s="137"/>
      <c r="AC122" s="137"/>
      <c r="AD122" s="137"/>
      <c r="AE122" s="138"/>
    </row>
    <row r="123" spans="1:32" s="31" customFormat="1" ht="12.75" x14ac:dyDescent="0.25">
      <c r="A123" s="198" t="s">
        <v>266</v>
      </c>
      <c r="B123" s="199"/>
      <c r="C123" s="199"/>
      <c r="D123" s="199"/>
      <c r="E123" s="199"/>
      <c r="F123" s="199"/>
      <c r="G123" s="199"/>
      <c r="H123" s="199"/>
      <c r="I123" s="199"/>
      <c r="J123" s="199"/>
      <c r="K123" s="199"/>
      <c r="L123" s="199"/>
      <c r="M123" s="199"/>
      <c r="N123" s="199"/>
      <c r="O123" s="199"/>
      <c r="P123" s="199"/>
      <c r="Q123" s="199"/>
      <c r="R123" s="157">
        <f>N122*L116</f>
        <v>0</v>
      </c>
      <c r="S123" s="158"/>
      <c r="T123" s="158"/>
      <c r="U123" s="158"/>
      <c r="V123" s="158"/>
      <c r="W123" s="158"/>
      <c r="X123" s="158"/>
      <c r="Y123" s="158"/>
      <c r="Z123" s="158"/>
      <c r="AA123" s="158"/>
      <c r="AB123" s="158"/>
      <c r="AC123" s="158"/>
      <c r="AD123" s="158"/>
      <c r="AE123" s="159"/>
    </row>
    <row r="124" spans="1:32" ht="12.75" x14ac:dyDescent="0.25">
      <c r="A124" s="130" t="s">
        <v>144</v>
      </c>
      <c r="B124" s="131"/>
      <c r="C124" s="131"/>
      <c r="D124" s="131"/>
      <c r="E124" s="131"/>
      <c r="F124" s="131"/>
      <c r="G124" s="131"/>
      <c r="H124" s="131"/>
      <c r="I124" s="131"/>
      <c r="J124" s="131"/>
      <c r="K124" s="131"/>
      <c r="L124" s="131"/>
      <c r="M124" s="131"/>
      <c r="N124" s="131"/>
      <c r="O124" s="131"/>
      <c r="P124" s="131"/>
      <c r="Q124" s="131"/>
      <c r="R124" s="131"/>
      <c r="S124" s="131"/>
      <c r="T124" s="131"/>
      <c r="U124" s="131"/>
      <c r="V124" s="131"/>
      <c r="W124" s="131"/>
      <c r="X124" s="131"/>
      <c r="Y124" s="131"/>
      <c r="Z124" s="131"/>
      <c r="AA124" s="131"/>
      <c r="AB124" s="131"/>
      <c r="AC124" s="131"/>
      <c r="AD124" s="131"/>
      <c r="AE124" s="161"/>
      <c r="AF124" s="11"/>
    </row>
    <row r="125" spans="1:32" ht="15" customHeight="1" x14ac:dyDescent="0.25">
      <c r="A125" s="130" t="s">
        <v>54</v>
      </c>
      <c r="B125" s="131"/>
      <c r="C125" s="131"/>
      <c r="D125" s="131"/>
      <c r="E125" s="131"/>
      <c r="F125" s="131"/>
      <c r="G125" s="131"/>
      <c r="H125" s="131"/>
      <c r="I125" s="131"/>
      <c r="J125" s="132"/>
      <c r="K125" s="47" t="s">
        <v>270</v>
      </c>
      <c r="L125" s="47"/>
      <c r="M125" s="47" t="s">
        <v>271</v>
      </c>
      <c r="N125" s="49"/>
      <c r="O125" s="162"/>
      <c r="P125" s="155"/>
      <c r="Q125" s="155"/>
      <c r="R125" s="155"/>
      <c r="S125" s="155"/>
      <c r="T125" s="155"/>
      <c r="U125" s="155"/>
      <c r="V125" s="155"/>
      <c r="W125" s="155"/>
      <c r="X125" s="155"/>
      <c r="Y125" s="155"/>
      <c r="Z125" s="155"/>
      <c r="AA125" s="155"/>
      <c r="AB125" s="155"/>
      <c r="AC125" s="155"/>
      <c r="AD125" s="155"/>
      <c r="AE125" s="163"/>
      <c r="AF125" s="11"/>
    </row>
    <row r="126" spans="1:32" ht="12.75" customHeight="1" x14ac:dyDescent="0.25">
      <c r="A126" s="154" t="s">
        <v>55</v>
      </c>
      <c r="B126" s="155"/>
      <c r="C126" s="155"/>
      <c r="D126" s="155"/>
      <c r="E126" s="155"/>
      <c r="F126" s="155"/>
      <c r="G126" s="155"/>
      <c r="H126" s="155"/>
      <c r="I126" s="155"/>
      <c r="J126" s="155"/>
      <c r="K126" s="155"/>
      <c r="L126" s="156"/>
      <c r="M126" s="18" t="s">
        <v>273</v>
      </c>
      <c r="N126" s="18" t="s">
        <v>8</v>
      </c>
      <c r="O126" s="421" t="s">
        <v>56</v>
      </c>
      <c r="P126" s="216"/>
      <c r="Q126" s="216"/>
      <c r="R126" s="216"/>
      <c r="S126" s="216"/>
      <c r="T126" s="216"/>
      <c r="U126" s="216"/>
      <c r="V126" s="216"/>
      <c r="W126" s="216"/>
      <c r="X126" s="216"/>
      <c r="Y126" s="216"/>
      <c r="Z126" s="216"/>
      <c r="AA126" s="216"/>
      <c r="AB126" s="216"/>
      <c r="AC126" s="216"/>
      <c r="AD126" s="216"/>
      <c r="AE126" s="422"/>
      <c r="AF126" s="11"/>
    </row>
    <row r="127" spans="1:32" ht="12.75" x14ac:dyDescent="0.25">
      <c r="A127" s="127"/>
      <c r="B127" s="128"/>
      <c r="C127" s="128"/>
      <c r="D127" s="128"/>
      <c r="E127" s="128"/>
      <c r="F127" s="128"/>
      <c r="G127" s="128"/>
      <c r="H127" s="128"/>
      <c r="I127" s="128"/>
      <c r="J127" s="128"/>
      <c r="K127" s="128"/>
      <c r="L127" s="129"/>
      <c r="M127" s="32"/>
      <c r="N127" s="32"/>
      <c r="O127" s="162"/>
      <c r="P127" s="155"/>
      <c r="Q127" s="155"/>
      <c r="R127" s="155"/>
      <c r="S127" s="155"/>
      <c r="T127" s="155"/>
      <c r="U127" s="155"/>
      <c r="V127" s="155"/>
      <c r="W127" s="155"/>
      <c r="X127" s="155"/>
      <c r="Y127" s="155"/>
      <c r="Z127" s="155"/>
      <c r="AA127" s="155"/>
      <c r="AB127" s="155"/>
      <c r="AC127" s="155"/>
      <c r="AD127" s="155"/>
      <c r="AE127" s="163"/>
      <c r="AF127" s="11"/>
    </row>
    <row r="128" spans="1:32" s="22" customFormat="1" ht="12.75" x14ac:dyDescent="0.25">
      <c r="A128" s="127"/>
      <c r="B128" s="128"/>
      <c r="C128" s="128"/>
      <c r="D128" s="128"/>
      <c r="E128" s="128"/>
      <c r="F128" s="128"/>
      <c r="G128" s="128"/>
      <c r="H128" s="128"/>
      <c r="I128" s="128"/>
      <c r="J128" s="128"/>
      <c r="K128" s="128"/>
      <c r="L128" s="129"/>
      <c r="M128" s="32"/>
      <c r="N128" s="32"/>
      <c r="O128" s="162"/>
      <c r="P128" s="155"/>
      <c r="Q128" s="155"/>
      <c r="R128" s="155"/>
      <c r="S128" s="155"/>
      <c r="T128" s="155"/>
      <c r="U128" s="155"/>
      <c r="V128" s="155"/>
      <c r="W128" s="155"/>
      <c r="X128" s="155"/>
      <c r="Y128" s="155"/>
      <c r="Z128" s="155"/>
      <c r="AA128" s="155"/>
      <c r="AB128" s="155"/>
      <c r="AC128" s="155"/>
      <c r="AD128" s="155"/>
      <c r="AE128" s="163"/>
    </row>
    <row r="129" spans="1:32" s="22" customFormat="1" ht="12.75" x14ac:dyDescent="0.25">
      <c r="A129" s="127"/>
      <c r="B129" s="128"/>
      <c r="C129" s="128"/>
      <c r="D129" s="128"/>
      <c r="E129" s="128"/>
      <c r="F129" s="128"/>
      <c r="G129" s="128"/>
      <c r="H129" s="128"/>
      <c r="I129" s="128"/>
      <c r="J129" s="128"/>
      <c r="K129" s="128"/>
      <c r="L129" s="129"/>
      <c r="M129" s="32"/>
      <c r="N129" s="32"/>
      <c r="O129" s="162"/>
      <c r="P129" s="155"/>
      <c r="Q129" s="155"/>
      <c r="R129" s="155"/>
      <c r="S129" s="155"/>
      <c r="T129" s="155"/>
      <c r="U129" s="155"/>
      <c r="V129" s="155"/>
      <c r="W129" s="155"/>
      <c r="X129" s="155"/>
      <c r="Y129" s="155"/>
      <c r="Z129" s="155"/>
      <c r="AA129" s="155"/>
      <c r="AB129" s="155"/>
      <c r="AC129" s="155"/>
      <c r="AD129" s="155"/>
      <c r="AE129" s="163"/>
    </row>
    <row r="130" spans="1:32" s="22" customFormat="1" ht="12.75" x14ac:dyDescent="0.25">
      <c r="A130" s="127"/>
      <c r="B130" s="128"/>
      <c r="C130" s="128"/>
      <c r="D130" s="128"/>
      <c r="E130" s="128"/>
      <c r="F130" s="128"/>
      <c r="G130" s="128"/>
      <c r="H130" s="128"/>
      <c r="I130" s="128"/>
      <c r="J130" s="128"/>
      <c r="K130" s="128"/>
      <c r="L130" s="129"/>
      <c r="M130" s="32"/>
      <c r="N130" s="32"/>
      <c r="O130" s="162"/>
      <c r="P130" s="155"/>
      <c r="Q130" s="155"/>
      <c r="R130" s="155"/>
      <c r="S130" s="155"/>
      <c r="T130" s="155"/>
      <c r="U130" s="155"/>
      <c r="V130" s="155"/>
      <c r="W130" s="155"/>
      <c r="X130" s="155"/>
      <c r="Y130" s="155"/>
      <c r="Z130" s="155"/>
      <c r="AA130" s="155"/>
      <c r="AB130" s="155"/>
      <c r="AC130" s="155"/>
      <c r="AD130" s="155"/>
      <c r="AE130" s="163"/>
    </row>
    <row r="131" spans="1:32" ht="12.75" x14ac:dyDescent="0.25">
      <c r="A131" s="144" t="s">
        <v>275</v>
      </c>
      <c r="B131" s="145"/>
      <c r="C131" s="145"/>
      <c r="D131" s="145"/>
      <c r="E131" s="145"/>
      <c r="F131" s="145"/>
      <c r="G131" s="145"/>
      <c r="H131" s="145"/>
      <c r="I131" s="145"/>
      <c r="J131" s="145"/>
      <c r="K131" s="145"/>
      <c r="L131" s="146"/>
      <c r="M131" s="48" t="e">
        <f>SUM(M127:M130)/N125</f>
        <v>#DIV/0!</v>
      </c>
      <c r="N131" s="32"/>
      <c r="O131" s="162"/>
      <c r="P131" s="155"/>
      <c r="Q131" s="155"/>
      <c r="R131" s="155"/>
      <c r="S131" s="155"/>
      <c r="T131" s="155"/>
      <c r="U131" s="155"/>
      <c r="V131" s="155"/>
      <c r="W131" s="155"/>
      <c r="X131" s="155"/>
      <c r="Y131" s="155"/>
      <c r="Z131" s="155"/>
      <c r="AA131" s="155"/>
      <c r="AB131" s="155"/>
      <c r="AC131" s="155"/>
      <c r="AD131" s="155"/>
      <c r="AE131" s="163"/>
      <c r="AF131" s="11"/>
    </row>
    <row r="132" spans="1:32" s="22" customFormat="1" ht="12.75" x14ac:dyDescent="0.25">
      <c r="A132" s="154" t="s">
        <v>274</v>
      </c>
      <c r="B132" s="155"/>
      <c r="C132" s="155"/>
      <c r="D132" s="155"/>
      <c r="E132" s="155"/>
      <c r="F132" s="155"/>
      <c r="G132" s="155"/>
      <c r="H132" s="155"/>
      <c r="I132" s="155"/>
      <c r="J132" s="155"/>
      <c r="K132" s="155"/>
      <c r="L132" s="155"/>
      <c r="M132" s="155"/>
      <c r="N132" s="155"/>
      <c r="O132" s="155"/>
      <c r="P132" s="155"/>
      <c r="Q132" s="156"/>
      <c r="R132" s="157" t="e">
        <f>M131*L125</f>
        <v>#DIV/0!</v>
      </c>
      <c r="S132" s="158"/>
      <c r="T132" s="158"/>
      <c r="U132" s="158"/>
      <c r="V132" s="158"/>
      <c r="W132" s="158"/>
      <c r="X132" s="158"/>
      <c r="Y132" s="158"/>
      <c r="Z132" s="158"/>
      <c r="AA132" s="158"/>
      <c r="AB132" s="158"/>
      <c r="AC132" s="158"/>
      <c r="AD132" s="158"/>
      <c r="AE132" s="159"/>
    </row>
    <row r="133" spans="1:32" s="22" customFormat="1" ht="18.75" x14ac:dyDescent="0.25">
      <c r="A133" s="219" t="s">
        <v>253</v>
      </c>
      <c r="B133" s="220"/>
      <c r="C133" s="220"/>
      <c r="D133" s="220"/>
      <c r="E133" s="220"/>
      <c r="F133" s="220"/>
      <c r="G133" s="220"/>
      <c r="H133" s="220"/>
      <c r="I133" s="220"/>
      <c r="J133" s="220"/>
      <c r="K133" s="220"/>
      <c r="L133" s="220"/>
      <c r="M133" s="220"/>
      <c r="N133" s="220"/>
      <c r="O133" s="220"/>
      <c r="P133" s="220"/>
      <c r="Q133" s="221"/>
      <c r="R133" s="222" t="e">
        <f>R132+R123+R115</f>
        <v>#DIV/0!</v>
      </c>
      <c r="S133" s="223"/>
      <c r="T133" s="223"/>
      <c r="U133" s="223"/>
      <c r="V133" s="223"/>
      <c r="W133" s="223"/>
      <c r="X133" s="223"/>
      <c r="Y133" s="223"/>
      <c r="Z133" s="223"/>
      <c r="AA133" s="223"/>
      <c r="AB133" s="223"/>
      <c r="AC133" s="223"/>
      <c r="AD133" s="223"/>
      <c r="AE133" s="224"/>
    </row>
    <row r="134" spans="1:32" ht="25.5" customHeight="1" x14ac:dyDescent="0.25">
      <c r="A134" s="215" t="s">
        <v>323</v>
      </c>
      <c r="B134" s="216"/>
      <c r="C134" s="216"/>
      <c r="D134" s="216"/>
      <c r="E134" s="216"/>
      <c r="F134" s="216"/>
      <c r="G134" s="216"/>
      <c r="H134" s="216"/>
      <c r="I134" s="216"/>
      <c r="J134" s="216"/>
      <c r="K134" s="216"/>
      <c r="L134" s="216"/>
      <c r="M134" s="41" t="s">
        <v>60</v>
      </c>
      <c r="N134" s="41"/>
      <c r="O134" s="190" t="s">
        <v>61</v>
      </c>
      <c r="P134" s="192"/>
      <c r="Q134" s="190"/>
      <c r="R134" s="192"/>
      <c r="S134" s="225" t="s">
        <v>295</v>
      </c>
      <c r="T134" s="225"/>
      <c r="U134" s="225"/>
      <c r="V134" s="225"/>
      <c r="W134" s="225"/>
      <c r="X134" s="225"/>
      <c r="Y134" s="415"/>
      <c r="Z134" s="128"/>
      <c r="AA134" s="128"/>
      <c r="AB134" s="128"/>
      <c r="AC134" s="128"/>
      <c r="AD134" s="128"/>
      <c r="AE134" s="416"/>
      <c r="AF134" s="11"/>
    </row>
    <row r="135" spans="1:32" ht="21.75" customHeight="1" x14ac:dyDescent="0.25">
      <c r="A135" s="130" t="s">
        <v>324</v>
      </c>
      <c r="B135" s="131"/>
      <c r="C135" s="131"/>
      <c r="D135" s="131"/>
      <c r="E135" s="131"/>
      <c r="F135" s="131"/>
      <c r="G135" s="131"/>
      <c r="H135" s="131"/>
      <c r="I135" s="131"/>
      <c r="J135" s="131"/>
      <c r="K135" s="131"/>
      <c r="L135" s="131"/>
      <c r="M135" s="131"/>
      <c r="N135" s="131"/>
      <c r="O135" s="131"/>
      <c r="P135" s="131"/>
      <c r="Q135" s="131"/>
      <c r="R135" s="131"/>
      <c r="S135" s="131"/>
      <c r="T135" s="131"/>
      <c r="U135" s="131"/>
      <c r="V135" s="131"/>
      <c r="W135" s="131"/>
      <c r="X135" s="131"/>
      <c r="Y135" s="131"/>
      <c r="Z135" s="131"/>
      <c r="AA135" s="131"/>
      <c r="AB135" s="131"/>
      <c r="AC135" s="131"/>
      <c r="AD135" s="131"/>
      <c r="AE135" s="161"/>
      <c r="AF135" s="11"/>
    </row>
    <row r="136" spans="1:32" ht="23.25" customHeight="1" x14ac:dyDescent="0.25">
      <c r="A136" s="200" t="s">
        <v>9</v>
      </c>
      <c r="B136" s="201"/>
      <c r="C136" s="201"/>
      <c r="D136" s="201"/>
      <c r="E136" s="201"/>
      <c r="F136" s="201"/>
      <c r="G136" s="201"/>
      <c r="H136" s="202"/>
      <c r="I136" s="226" t="s">
        <v>294</v>
      </c>
      <c r="J136" s="227"/>
      <c r="K136" s="217" t="s">
        <v>268</v>
      </c>
      <c r="L136" s="201"/>
      <c r="M136" s="201"/>
      <c r="N136" s="201"/>
      <c r="O136" s="201"/>
      <c r="P136" s="201"/>
      <c r="Q136" s="201"/>
      <c r="R136" s="201"/>
      <c r="S136" s="202"/>
      <c r="T136" s="217" t="s">
        <v>269</v>
      </c>
      <c r="U136" s="201"/>
      <c r="V136" s="201"/>
      <c r="W136" s="201"/>
      <c r="X136" s="201"/>
      <c r="Y136" s="201"/>
      <c r="Z136" s="201"/>
      <c r="AA136" s="201"/>
      <c r="AB136" s="201"/>
      <c r="AC136" s="201"/>
      <c r="AD136" s="201"/>
      <c r="AE136" s="218"/>
      <c r="AF136" s="11"/>
    </row>
    <row r="137" spans="1:32" ht="12.75" x14ac:dyDescent="0.25">
      <c r="A137" s="203"/>
      <c r="B137" s="152"/>
      <c r="C137" s="152"/>
      <c r="D137" s="152"/>
      <c r="E137" s="152"/>
      <c r="F137" s="152"/>
      <c r="G137" s="152"/>
      <c r="H137" s="153"/>
      <c r="I137" s="150"/>
      <c r="J137" s="150"/>
      <c r="K137" s="151"/>
      <c r="L137" s="152"/>
      <c r="M137" s="152"/>
      <c r="N137" s="152"/>
      <c r="O137" s="152"/>
      <c r="P137" s="152"/>
      <c r="Q137" s="152"/>
      <c r="R137" s="152"/>
      <c r="S137" s="153"/>
      <c r="T137" s="151"/>
      <c r="U137" s="152"/>
      <c r="V137" s="152"/>
      <c r="W137" s="152"/>
      <c r="X137" s="152"/>
      <c r="Y137" s="152"/>
      <c r="Z137" s="152"/>
      <c r="AA137" s="152"/>
      <c r="AB137" s="152"/>
      <c r="AC137" s="152"/>
      <c r="AD137" s="152"/>
      <c r="AE137" s="182"/>
      <c r="AF137" s="11"/>
    </row>
    <row r="138" spans="1:32" ht="12.75" x14ac:dyDescent="0.25">
      <c r="A138" s="203"/>
      <c r="B138" s="152"/>
      <c r="C138" s="152"/>
      <c r="D138" s="152"/>
      <c r="E138" s="152"/>
      <c r="F138" s="152"/>
      <c r="G138" s="152"/>
      <c r="H138" s="153"/>
      <c r="I138" s="150"/>
      <c r="J138" s="150"/>
      <c r="K138" s="151"/>
      <c r="L138" s="152"/>
      <c r="M138" s="152"/>
      <c r="N138" s="152"/>
      <c r="O138" s="152"/>
      <c r="P138" s="152"/>
      <c r="Q138" s="152"/>
      <c r="R138" s="152"/>
      <c r="S138" s="153"/>
      <c r="T138" s="151"/>
      <c r="U138" s="152"/>
      <c r="V138" s="152"/>
      <c r="W138" s="152"/>
      <c r="X138" s="152"/>
      <c r="Y138" s="152"/>
      <c r="Z138" s="152"/>
      <c r="AA138" s="152"/>
      <c r="AB138" s="152"/>
      <c r="AC138" s="152"/>
      <c r="AD138" s="152"/>
      <c r="AE138" s="182"/>
      <c r="AF138" s="11"/>
    </row>
    <row r="139" spans="1:32" ht="12.75" x14ac:dyDescent="0.25">
      <c r="A139" s="203"/>
      <c r="B139" s="152"/>
      <c r="C139" s="152"/>
      <c r="D139" s="152"/>
      <c r="E139" s="152"/>
      <c r="F139" s="152"/>
      <c r="G139" s="152"/>
      <c r="H139" s="153"/>
      <c r="I139" s="150"/>
      <c r="J139" s="150"/>
      <c r="K139" s="151"/>
      <c r="L139" s="152"/>
      <c r="M139" s="152"/>
      <c r="N139" s="152"/>
      <c r="O139" s="152"/>
      <c r="P139" s="152"/>
      <c r="Q139" s="152"/>
      <c r="R139" s="152"/>
      <c r="S139" s="153"/>
      <c r="T139" s="151"/>
      <c r="U139" s="152"/>
      <c r="V139" s="152"/>
      <c r="W139" s="152"/>
      <c r="X139" s="152"/>
      <c r="Y139" s="152"/>
      <c r="Z139" s="152"/>
      <c r="AA139" s="152"/>
      <c r="AB139" s="152"/>
      <c r="AC139" s="152"/>
      <c r="AD139" s="152"/>
      <c r="AE139" s="182"/>
      <c r="AF139" s="11"/>
    </row>
    <row r="140" spans="1:32" ht="12.75" x14ac:dyDescent="0.25">
      <c r="A140" s="203"/>
      <c r="B140" s="152"/>
      <c r="C140" s="152"/>
      <c r="D140" s="152"/>
      <c r="E140" s="152"/>
      <c r="F140" s="152"/>
      <c r="G140" s="152"/>
      <c r="H140" s="153"/>
      <c r="I140" s="150"/>
      <c r="J140" s="150"/>
      <c r="K140" s="151"/>
      <c r="L140" s="152"/>
      <c r="M140" s="152"/>
      <c r="N140" s="152"/>
      <c r="O140" s="152"/>
      <c r="P140" s="152"/>
      <c r="Q140" s="152"/>
      <c r="R140" s="152"/>
      <c r="S140" s="153"/>
      <c r="T140" s="151"/>
      <c r="U140" s="152"/>
      <c r="V140" s="152"/>
      <c r="W140" s="152"/>
      <c r="X140" s="152"/>
      <c r="Y140" s="152"/>
      <c r="Z140" s="152"/>
      <c r="AA140" s="152"/>
      <c r="AB140" s="152"/>
      <c r="AC140" s="152"/>
      <c r="AD140" s="152"/>
      <c r="AE140" s="182"/>
      <c r="AF140" s="11"/>
    </row>
    <row r="141" spans="1:32" ht="15" customHeight="1" x14ac:dyDescent="0.25">
      <c r="A141" s="130" t="s">
        <v>64</v>
      </c>
      <c r="B141" s="131"/>
      <c r="C141" s="131"/>
      <c r="D141" s="131"/>
      <c r="E141" s="131"/>
      <c r="F141" s="131"/>
      <c r="G141" s="131"/>
      <c r="H141" s="131"/>
      <c r="I141" s="131"/>
      <c r="J141" s="131"/>
      <c r="K141" s="131"/>
      <c r="L141" s="131"/>
      <c r="M141" s="131"/>
      <c r="N141" s="131"/>
      <c r="O141" s="131"/>
      <c r="P141" s="131"/>
      <c r="Q141" s="131"/>
      <c r="R141" s="131"/>
      <c r="S141" s="131"/>
      <c r="T141" s="131"/>
      <c r="U141" s="131"/>
      <c r="V141" s="131"/>
      <c r="W141" s="131"/>
      <c r="X141" s="131"/>
      <c r="Y141" s="131"/>
      <c r="Z141" s="131"/>
      <c r="AA141" s="131"/>
      <c r="AB141" s="131"/>
      <c r="AC141" s="131"/>
      <c r="AD141" s="131"/>
      <c r="AE141" s="161"/>
      <c r="AF141" s="11"/>
    </row>
    <row r="142" spans="1:32" ht="15" customHeight="1" x14ac:dyDescent="0.25">
      <c r="A142" s="204" t="s">
        <v>439</v>
      </c>
      <c r="B142" s="205"/>
      <c r="C142" s="205"/>
      <c r="D142" s="205"/>
      <c r="E142" s="205"/>
      <c r="F142" s="205"/>
      <c r="G142" s="205"/>
      <c r="H142" s="205"/>
      <c r="I142" s="205"/>
      <c r="J142" s="205"/>
      <c r="K142" s="205"/>
      <c r="L142" s="205"/>
      <c r="M142" s="205"/>
      <c r="N142" s="205"/>
      <c r="O142" s="205"/>
      <c r="P142" s="205"/>
      <c r="Q142" s="205"/>
      <c r="R142" s="205"/>
      <c r="S142" s="205"/>
      <c r="T142" s="205"/>
      <c r="U142" s="205"/>
      <c r="V142" s="205"/>
      <c r="W142" s="205"/>
      <c r="X142" s="205"/>
      <c r="Y142" s="205"/>
      <c r="Z142" s="205"/>
      <c r="AA142" s="205"/>
      <c r="AB142" s="205"/>
      <c r="AC142" s="205"/>
      <c r="AD142" s="205"/>
      <c r="AE142" s="206"/>
      <c r="AF142" s="11"/>
    </row>
    <row r="143" spans="1:32" ht="15" customHeight="1" x14ac:dyDescent="0.25">
      <c r="A143" s="207"/>
      <c r="B143" s="208"/>
      <c r="C143" s="208"/>
      <c r="D143" s="208"/>
      <c r="E143" s="208"/>
      <c r="F143" s="208"/>
      <c r="G143" s="208"/>
      <c r="H143" s="208"/>
      <c r="I143" s="208"/>
      <c r="J143" s="208"/>
      <c r="K143" s="208"/>
      <c r="L143" s="208"/>
      <c r="M143" s="208"/>
      <c r="N143" s="208"/>
      <c r="O143" s="208"/>
      <c r="P143" s="208"/>
      <c r="Q143" s="208"/>
      <c r="R143" s="208"/>
      <c r="S143" s="208"/>
      <c r="T143" s="208"/>
      <c r="U143" s="208"/>
      <c r="V143" s="208"/>
      <c r="W143" s="208"/>
      <c r="X143" s="208"/>
      <c r="Y143" s="208"/>
      <c r="Z143" s="208"/>
      <c r="AA143" s="208"/>
      <c r="AB143" s="208"/>
      <c r="AC143" s="208"/>
      <c r="AD143" s="208"/>
      <c r="AE143" s="209"/>
      <c r="AF143" s="11"/>
    </row>
    <row r="144" spans="1:32" ht="19.5" customHeight="1" x14ac:dyDescent="0.25">
      <c r="A144" s="210"/>
      <c r="B144" s="211"/>
      <c r="C144" s="211"/>
      <c r="D144" s="211"/>
      <c r="E144" s="211"/>
      <c r="F144" s="211"/>
      <c r="G144" s="211"/>
      <c r="H144" s="211"/>
      <c r="I144" s="211"/>
      <c r="J144" s="211"/>
      <c r="K144" s="211"/>
      <c r="L144" s="211"/>
      <c r="M144" s="211"/>
      <c r="N144" s="211"/>
      <c r="O144" s="211"/>
      <c r="P144" s="211"/>
      <c r="Q144" s="211"/>
      <c r="R144" s="211"/>
      <c r="S144" s="211"/>
      <c r="T144" s="211"/>
      <c r="U144" s="211"/>
      <c r="V144" s="211"/>
      <c r="W144" s="211"/>
      <c r="X144" s="211"/>
      <c r="Y144" s="211"/>
      <c r="Z144" s="211"/>
      <c r="AA144" s="211"/>
      <c r="AB144" s="211"/>
      <c r="AC144" s="211"/>
      <c r="AD144" s="211"/>
      <c r="AE144" s="212"/>
      <c r="AF144" s="11"/>
    </row>
    <row r="145" spans="1:32" ht="12.75" x14ac:dyDescent="0.25">
      <c r="A145" s="130" t="s">
        <v>5</v>
      </c>
      <c r="B145" s="131"/>
      <c r="C145" s="131"/>
      <c r="D145" s="131"/>
      <c r="E145" s="131"/>
      <c r="F145" s="131"/>
      <c r="G145" s="131"/>
      <c r="H145" s="131"/>
      <c r="I145" s="131"/>
      <c r="J145" s="131"/>
      <c r="K145" s="131"/>
      <c r="L145" s="131"/>
      <c r="M145" s="131"/>
      <c r="N145" s="131"/>
      <c r="O145" s="131"/>
      <c r="P145" s="131"/>
      <c r="Q145" s="131"/>
      <c r="R145" s="131"/>
      <c r="S145" s="131"/>
      <c r="T145" s="131"/>
      <c r="U145" s="131"/>
      <c r="V145" s="131"/>
      <c r="W145" s="131"/>
      <c r="X145" s="131"/>
      <c r="Y145" s="131"/>
      <c r="Z145" s="131"/>
      <c r="AA145" s="131"/>
      <c r="AB145" s="131"/>
      <c r="AC145" s="131"/>
      <c r="AD145" s="131"/>
      <c r="AE145" s="161"/>
      <c r="AF145" s="11"/>
    </row>
    <row r="146" spans="1:32" ht="47.1" customHeight="1" x14ac:dyDescent="0.25">
      <c r="A146" s="213" t="s">
        <v>325</v>
      </c>
      <c r="B146" s="214"/>
      <c r="C146" s="214"/>
      <c r="D146" s="141" t="s">
        <v>403</v>
      </c>
      <c r="E146" s="111"/>
      <c r="F146" s="228"/>
      <c r="G146" s="213" t="s">
        <v>297</v>
      </c>
      <c r="H146" s="214"/>
      <c r="I146" s="214"/>
      <c r="J146" s="229"/>
      <c r="K146" s="230"/>
      <c r="L146" s="230"/>
      <c r="M146" s="230"/>
      <c r="N146" s="230"/>
      <c r="O146" s="230"/>
      <c r="P146" s="230"/>
      <c r="Q146" s="230"/>
      <c r="R146" s="230"/>
      <c r="S146" s="230"/>
      <c r="T146" s="230"/>
      <c r="U146" s="230"/>
      <c r="V146" s="230"/>
      <c r="W146" s="230"/>
      <c r="X146" s="230"/>
      <c r="Y146" s="230"/>
      <c r="Z146" s="230"/>
      <c r="AA146" s="230"/>
      <c r="AB146" s="230"/>
      <c r="AC146" s="230"/>
      <c r="AD146" s="230"/>
      <c r="AE146" s="231"/>
      <c r="AF146" s="11"/>
    </row>
    <row r="147" spans="1:32" ht="15" customHeight="1" x14ac:dyDescent="0.25">
      <c r="A147" s="164" t="s">
        <v>6</v>
      </c>
      <c r="B147" s="165"/>
      <c r="C147" s="165"/>
      <c r="D147" s="165"/>
      <c r="E147" s="165"/>
      <c r="F147" s="165"/>
      <c r="G147" s="165"/>
      <c r="H147" s="165"/>
      <c r="I147" s="165"/>
      <c r="J147" s="165"/>
      <c r="K147" s="165"/>
      <c r="L147" s="165"/>
      <c r="M147" s="165"/>
      <c r="N147" s="165"/>
      <c r="O147" s="165"/>
      <c r="P147" s="165"/>
      <c r="Q147" s="165"/>
      <c r="R147" s="165"/>
      <c r="S147" s="165"/>
      <c r="T147" s="165"/>
      <c r="U147" s="165"/>
      <c r="V147" s="165"/>
      <c r="W147" s="165"/>
      <c r="X147" s="165"/>
      <c r="Y147" s="165"/>
      <c r="Z147" s="165"/>
      <c r="AA147" s="165"/>
      <c r="AB147" s="165"/>
      <c r="AC147" s="165"/>
      <c r="AD147" s="165"/>
      <c r="AE147" s="166"/>
      <c r="AF147" s="11"/>
    </row>
    <row r="148" spans="1:32" ht="15" customHeight="1" thickBot="1" x14ac:dyDescent="0.3">
      <c r="A148" s="167" t="s">
        <v>146</v>
      </c>
      <c r="B148" s="168"/>
      <c r="C148" s="168"/>
      <c r="D148" s="168"/>
      <c r="E148" s="168"/>
      <c r="F148" s="168"/>
      <c r="G148" s="168"/>
      <c r="H148" s="168"/>
      <c r="I148" s="168"/>
      <c r="J148" s="168"/>
      <c r="K148" s="168"/>
      <c r="L148" s="168"/>
      <c r="M148" s="168"/>
      <c r="N148" s="168"/>
      <c r="O148" s="168"/>
      <c r="P148" s="168"/>
      <c r="Q148" s="168"/>
      <c r="R148" s="168"/>
      <c r="S148" s="168"/>
      <c r="T148" s="168"/>
      <c r="U148" s="168"/>
      <c r="V148" s="168"/>
      <c r="W148" s="168"/>
      <c r="X148" s="168"/>
      <c r="Y148" s="168"/>
      <c r="Z148" s="168"/>
      <c r="AA148" s="168"/>
      <c r="AB148" s="168"/>
      <c r="AC148" s="168"/>
      <c r="AD148" s="168"/>
      <c r="AE148" s="169"/>
    </row>
  </sheetData>
  <protectedRanges>
    <protectedRange algorithmName="SHA-512" hashValue="IX5nE0HyFwDLYTHWS+bq1cZBgHt8E+ai3xyZSHLeP7TfEsXJfkMyjssXGK/7+6LTj63Qc0nfUp99Vw9OnbZ20A==" saltValue="12qg99V5RT0ELCX71/KffA==" spinCount="100000" sqref="A117:AE122 M127:N131 A131:L131 A114:AE114 A62:L74 A76:M113 O76:AE113 O62:AE74" name="Obligaciones"/>
    <protectedRange algorithmName="SHA-512" hashValue="IX5nE0HyFwDLYTHWS+bq1cZBgHt8E+ai3xyZSHLeP7TfEsXJfkMyjssXGK/7+6LTj63Qc0nfUp99Vw9OnbZ20A==" saltValue="12qg99V5RT0ELCX71/KffA==" spinCount="100000" sqref="N76:N113" name="Obligaciones_1"/>
    <protectedRange algorithmName="SHA-512" hashValue="IX5nE0HyFwDLYTHWS+bq1cZBgHt8E+ai3xyZSHLeP7TfEsXJfkMyjssXGK/7+6LTj63Qc0nfUp99Vw9OnbZ20A==" saltValue="12qg99V5RT0ELCX71/KffA==" spinCount="100000" sqref="M62:N74" name="Obligaciones_2"/>
  </protectedRanges>
  <mergeCells count="432">
    <mergeCell ref="O111:AE111"/>
    <mergeCell ref="O112:AE112"/>
    <mergeCell ref="O113:AE113"/>
    <mergeCell ref="O81:AE81"/>
    <mergeCell ref="O100:AE100"/>
    <mergeCell ref="O101:AE101"/>
    <mergeCell ref="O102:AE102"/>
    <mergeCell ref="O103:AE103"/>
    <mergeCell ref="O104:AE104"/>
    <mergeCell ref="O105:AE105"/>
    <mergeCell ref="O106:AE106"/>
    <mergeCell ref="O107:AE107"/>
    <mergeCell ref="O108:AE108"/>
    <mergeCell ref="O82:AE82"/>
    <mergeCell ref="O83:AE83"/>
    <mergeCell ref="O84:AE84"/>
    <mergeCell ref="O85:AE85"/>
    <mergeCell ref="O86:AE86"/>
    <mergeCell ref="O87:AE87"/>
    <mergeCell ref="O88:AE88"/>
    <mergeCell ref="O89:AE89"/>
    <mergeCell ref="O90:AE90"/>
    <mergeCell ref="Y134:AE134"/>
    <mergeCell ref="AA44:AE44"/>
    <mergeCell ref="AA45:AE45"/>
    <mergeCell ref="W49:AA49"/>
    <mergeCell ref="O126:AE126"/>
    <mergeCell ref="O127:AE127"/>
    <mergeCell ref="O128:AE128"/>
    <mergeCell ref="AB49:AE49"/>
    <mergeCell ref="AB50:AE50"/>
    <mergeCell ref="AB51:AE51"/>
    <mergeCell ref="AB52:AE52"/>
    <mergeCell ref="W44:Z44"/>
    <mergeCell ref="W45:Z45"/>
    <mergeCell ref="R47:Y47"/>
    <mergeCell ref="O91:AE91"/>
    <mergeCell ref="O92:AE92"/>
    <mergeCell ref="O93:AE93"/>
    <mergeCell ref="O94:AE94"/>
    <mergeCell ref="O95:AE95"/>
    <mergeCell ref="O96:AE96"/>
    <mergeCell ref="O97:AE97"/>
    <mergeCell ref="O98:AE98"/>
    <mergeCell ref="O99:AE99"/>
    <mergeCell ref="O109:AE109"/>
    <mergeCell ref="A121:L121"/>
    <mergeCell ref="O121:AE121"/>
    <mergeCell ref="A122:L122"/>
    <mergeCell ref="A119:L119"/>
    <mergeCell ref="O119:AE119"/>
    <mergeCell ref="A81:L81"/>
    <mergeCell ref="A106:L106"/>
    <mergeCell ref="A107:L107"/>
    <mergeCell ref="A108:L108"/>
    <mergeCell ref="A109:L109"/>
    <mergeCell ref="A110:L110"/>
    <mergeCell ref="A118:L118"/>
    <mergeCell ref="O118:AE118"/>
    <mergeCell ref="A111:L111"/>
    <mergeCell ref="A112:L112"/>
    <mergeCell ref="A113:L113"/>
    <mergeCell ref="A83:L83"/>
    <mergeCell ref="A84:L84"/>
    <mergeCell ref="A85:L85"/>
    <mergeCell ref="A86:L86"/>
    <mergeCell ref="A87:L87"/>
    <mergeCell ref="A88:L88"/>
    <mergeCell ref="A89:L89"/>
    <mergeCell ref="A90:L90"/>
    <mergeCell ref="A43:Q43"/>
    <mergeCell ref="W43:AE43"/>
    <mergeCell ref="R53:T53"/>
    <mergeCell ref="U53:V53"/>
    <mergeCell ref="W53:AA53"/>
    <mergeCell ref="AB53:AE53"/>
    <mergeCell ref="R49:T49"/>
    <mergeCell ref="R50:T50"/>
    <mergeCell ref="R51:T51"/>
    <mergeCell ref="Z47:AE47"/>
    <mergeCell ref="G44:I44"/>
    <mergeCell ref="J44:M44"/>
    <mergeCell ref="D47:H47"/>
    <mergeCell ref="L48:T48"/>
    <mergeCell ref="O51:Q51"/>
    <mergeCell ref="O52:Q52"/>
    <mergeCell ref="A48:E48"/>
    <mergeCell ref="F48:K48"/>
    <mergeCell ref="A49:B49"/>
    <mergeCell ref="D50:E50"/>
    <mergeCell ref="I49:K49"/>
    <mergeCell ref="D51:E51"/>
    <mergeCell ref="D52:E52"/>
    <mergeCell ref="A50:B50"/>
    <mergeCell ref="A23:C23"/>
    <mergeCell ref="A25:C25"/>
    <mergeCell ref="W21:AA21"/>
    <mergeCell ref="W42:AE42"/>
    <mergeCell ref="O67:AE67"/>
    <mergeCell ref="W50:AA50"/>
    <mergeCell ref="W51:AA51"/>
    <mergeCell ref="W52:AA52"/>
    <mergeCell ref="R52:T52"/>
    <mergeCell ref="U49:V49"/>
    <mergeCell ref="R42:V42"/>
    <mergeCell ref="U48:AE48"/>
    <mergeCell ref="M47:Q47"/>
    <mergeCell ref="A46:AE46"/>
    <mergeCell ref="R43:V43"/>
    <mergeCell ref="G45:I45"/>
    <mergeCell ref="I53:K53"/>
    <mergeCell ref="A53:B53"/>
    <mergeCell ref="O53:Q53"/>
    <mergeCell ref="A44:D44"/>
    <mergeCell ref="E44:F44"/>
    <mergeCell ref="E45:F45"/>
    <mergeCell ref="N44:V44"/>
    <mergeCell ref="N45:V45"/>
    <mergeCell ref="S28:T28"/>
    <mergeCell ref="M32:N32"/>
    <mergeCell ref="H32:L32"/>
    <mergeCell ref="A82:L82"/>
    <mergeCell ref="AB22:AE22"/>
    <mergeCell ref="D20:L20"/>
    <mergeCell ref="D22:L22"/>
    <mergeCell ref="A27:AE27"/>
    <mergeCell ref="M25:AE26"/>
    <mergeCell ref="M21:Q21"/>
    <mergeCell ref="R21:V21"/>
    <mergeCell ref="AB21:AE21"/>
    <mergeCell ref="W20:AA20"/>
    <mergeCell ref="AB20:AE20"/>
    <mergeCell ref="M22:Q22"/>
    <mergeCell ref="R22:V22"/>
    <mergeCell ref="R20:V20"/>
    <mergeCell ref="D26:L26"/>
    <mergeCell ref="A20:C20"/>
    <mergeCell ref="A22:C22"/>
    <mergeCell ref="A26:C26"/>
    <mergeCell ref="M20:Q20"/>
    <mergeCell ref="W23:AA24"/>
    <mergeCell ref="A35:B35"/>
    <mergeCell ref="AB31:AE31"/>
    <mergeCell ref="A33:AE33"/>
    <mergeCell ref="U29:AA29"/>
    <mergeCell ref="AB29:AE29"/>
    <mergeCell ref="U30:AA30"/>
    <mergeCell ref="AB30:AE30"/>
    <mergeCell ref="U32:AA32"/>
    <mergeCell ref="M29:N29"/>
    <mergeCell ref="AB32:AE32"/>
    <mergeCell ref="AB23:AE24"/>
    <mergeCell ref="U31:AA31"/>
    <mergeCell ref="W22:AA22"/>
    <mergeCell ref="O28:R28"/>
    <mergeCell ref="O29:R29"/>
    <mergeCell ref="U13:AE13"/>
    <mergeCell ref="A14:C14"/>
    <mergeCell ref="H14:J14"/>
    <mergeCell ref="O14:AE14"/>
    <mergeCell ref="A19:C19"/>
    <mergeCell ref="D19:L19"/>
    <mergeCell ref="A15:AE18"/>
    <mergeCell ref="M19:V19"/>
    <mergeCell ref="W19:AE19"/>
    <mergeCell ref="A28:E28"/>
    <mergeCell ref="E13:G13"/>
    <mergeCell ref="H13:Q13"/>
    <mergeCell ref="R13:T13"/>
    <mergeCell ref="M28:N28"/>
    <mergeCell ref="S29:T29"/>
    <mergeCell ref="M30:N30"/>
    <mergeCell ref="M31:N31"/>
    <mergeCell ref="U28:AA28"/>
    <mergeCell ref="AB28:AE28"/>
    <mergeCell ref="X7:AE7"/>
    <mergeCell ref="A12:AE12"/>
    <mergeCell ref="G10:I10"/>
    <mergeCell ref="A2:F4"/>
    <mergeCell ref="G2:Z4"/>
    <mergeCell ref="AA2:AE4"/>
    <mergeCell ref="A5:AE5"/>
    <mergeCell ref="A6:F6"/>
    <mergeCell ref="G6:I6"/>
    <mergeCell ref="J6:L6"/>
    <mergeCell ref="M6:W6"/>
    <mergeCell ref="X6:AE6"/>
    <mergeCell ref="A9:F9"/>
    <mergeCell ref="A10:F10"/>
    <mergeCell ref="G9:I9"/>
    <mergeCell ref="J9:W9"/>
    <mergeCell ref="J10:W10"/>
    <mergeCell ref="A7:F7"/>
    <mergeCell ref="G7:I7"/>
    <mergeCell ref="J7:L7"/>
    <mergeCell ref="M7:W7"/>
    <mergeCell ref="R34:V34"/>
    <mergeCell ref="W34:AE34"/>
    <mergeCell ref="A37:B37"/>
    <mergeCell ref="C37:G37"/>
    <mergeCell ref="H37:L37"/>
    <mergeCell ref="M37:Q37"/>
    <mergeCell ref="R37:V37"/>
    <mergeCell ref="W37:AE37"/>
    <mergeCell ref="A36:B36"/>
    <mergeCell ref="C36:G36"/>
    <mergeCell ref="H36:L36"/>
    <mergeCell ref="M36:Q36"/>
    <mergeCell ref="R36:V36"/>
    <mergeCell ref="W36:AE36"/>
    <mergeCell ref="C35:G35"/>
    <mergeCell ref="H35:L35"/>
    <mergeCell ref="M35:Q35"/>
    <mergeCell ref="R35:V35"/>
    <mergeCell ref="W35:AE35"/>
    <mergeCell ref="A34:B34"/>
    <mergeCell ref="C34:G34"/>
    <mergeCell ref="H34:L34"/>
    <mergeCell ref="M34:Q34"/>
    <mergeCell ref="W39:AE39"/>
    <mergeCell ref="A38:B38"/>
    <mergeCell ref="C38:G38"/>
    <mergeCell ref="H38:L38"/>
    <mergeCell ref="M38:Q38"/>
    <mergeCell ref="R38:V38"/>
    <mergeCell ref="W38:AE38"/>
    <mergeCell ref="A39:B39"/>
    <mergeCell ref="C39:G39"/>
    <mergeCell ref="H39:L39"/>
    <mergeCell ref="M39:Q39"/>
    <mergeCell ref="R39:V39"/>
    <mergeCell ref="W41:AE41"/>
    <mergeCell ref="A40:B40"/>
    <mergeCell ref="C40:G40"/>
    <mergeCell ref="H40:L40"/>
    <mergeCell ref="M40:Q40"/>
    <mergeCell ref="R40:V40"/>
    <mergeCell ref="W40:AE40"/>
    <mergeCell ref="A41:B41"/>
    <mergeCell ref="C41:G41"/>
    <mergeCell ref="H41:L41"/>
    <mergeCell ref="M41:Q41"/>
    <mergeCell ref="R41:V41"/>
    <mergeCell ref="D49:E49"/>
    <mergeCell ref="I50:K50"/>
    <mergeCell ref="I51:K51"/>
    <mergeCell ref="O49:Q49"/>
    <mergeCell ref="I52:K52"/>
    <mergeCell ref="A62:L62"/>
    <mergeCell ref="O62:AE62"/>
    <mergeCell ref="Z55:AB55"/>
    <mergeCell ref="F53:G53"/>
    <mergeCell ref="O50:Q50"/>
    <mergeCell ref="U50:V50"/>
    <mergeCell ref="U51:V51"/>
    <mergeCell ref="U52:V52"/>
    <mergeCell ref="O55:Q55"/>
    <mergeCell ref="I55:J55"/>
    <mergeCell ref="D55:E55"/>
    <mergeCell ref="V55:Y55"/>
    <mergeCell ref="R55:S55"/>
    <mergeCell ref="A52:B52"/>
    <mergeCell ref="A51:B51"/>
    <mergeCell ref="A63:L63"/>
    <mergeCell ref="H59:J59"/>
    <mergeCell ref="S56:AE56"/>
    <mergeCell ref="A60:AE60"/>
    <mergeCell ref="A61:L61"/>
    <mergeCell ref="O61:AE61"/>
    <mergeCell ref="A57:F57"/>
    <mergeCell ref="H57:J57"/>
    <mergeCell ref="N57:P57"/>
    <mergeCell ref="S57:U57"/>
    <mergeCell ref="V57:AB57"/>
    <mergeCell ref="A59:F59"/>
    <mergeCell ref="AC57:AE57"/>
    <mergeCell ref="N59:P59"/>
    <mergeCell ref="V59:AB59"/>
    <mergeCell ref="AC59:AE59"/>
    <mergeCell ref="A142:AE144"/>
    <mergeCell ref="A146:C146"/>
    <mergeCell ref="R132:AE132"/>
    <mergeCell ref="A134:L134"/>
    <mergeCell ref="O134:P134"/>
    <mergeCell ref="Q134:R134"/>
    <mergeCell ref="T136:AE136"/>
    <mergeCell ref="T137:AE137"/>
    <mergeCell ref="T138:AE138"/>
    <mergeCell ref="T139:AE139"/>
    <mergeCell ref="T140:AE140"/>
    <mergeCell ref="A137:H137"/>
    <mergeCell ref="A138:H138"/>
    <mergeCell ref="A133:Q133"/>
    <mergeCell ref="R133:AE133"/>
    <mergeCell ref="G146:I146"/>
    <mergeCell ref="S134:X134"/>
    <mergeCell ref="I136:J136"/>
    <mergeCell ref="K136:S136"/>
    <mergeCell ref="A132:Q132"/>
    <mergeCell ref="D146:F146"/>
    <mergeCell ref="J146:AE146"/>
    <mergeCell ref="I137:J137"/>
    <mergeCell ref="I138:J138"/>
    <mergeCell ref="A147:AE147"/>
    <mergeCell ref="A148:AE148"/>
    <mergeCell ref="A8:AE8"/>
    <mergeCell ref="X9:AE9"/>
    <mergeCell ref="A11:F11"/>
    <mergeCell ref="G11:I11"/>
    <mergeCell ref="J11:W11"/>
    <mergeCell ref="X11:AE11"/>
    <mergeCell ref="M24:Q24"/>
    <mergeCell ref="R24:V24"/>
    <mergeCell ref="A145:AE145"/>
    <mergeCell ref="X10:AE10"/>
    <mergeCell ref="D23:L23"/>
    <mergeCell ref="D25:L25"/>
    <mergeCell ref="M23:Q23"/>
    <mergeCell ref="R23:V23"/>
    <mergeCell ref="O122:AE122"/>
    <mergeCell ref="A123:Q123"/>
    <mergeCell ref="R123:AE123"/>
    <mergeCell ref="A135:AE135"/>
    <mergeCell ref="A136:H136"/>
    <mergeCell ref="A140:H140"/>
    <mergeCell ref="A141:AE141"/>
    <mergeCell ref="A139:H139"/>
    <mergeCell ref="A71:L71"/>
    <mergeCell ref="O71:AE71"/>
    <mergeCell ref="A72:L72"/>
    <mergeCell ref="O72:AE72"/>
    <mergeCell ref="A73:L73"/>
    <mergeCell ref="O73:AE73"/>
    <mergeCell ref="O75:AE75"/>
    <mergeCell ref="O76:AE76"/>
    <mergeCell ref="A76:L76"/>
    <mergeCell ref="A77:L77"/>
    <mergeCell ref="O77:AE77"/>
    <mergeCell ref="A78:L78"/>
    <mergeCell ref="O78:AE78"/>
    <mergeCell ref="A79:L79"/>
    <mergeCell ref="O79:AE79"/>
    <mergeCell ref="A117:L117"/>
    <mergeCell ref="O117:AE117"/>
    <mergeCell ref="A99:L99"/>
    <mergeCell ref="A100:L100"/>
    <mergeCell ref="A101:L101"/>
    <mergeCell ref="A102:L102"/>
    <mergeCell ref="A103:L103"/>
    <mergeCell ref="A91:L91"/>
    <mergeCell ref="A92:L92"/>
    <mergeCell ref="A93:L93"/>
    <mergeCell ref="A94:L94"/>
    <mergeCell ref="A95:L95"/>
    <mergeCell ref="A96:L96"/>
    <mergeCell ref="A97:L97"/>
    <mergeCell ref="A98:L98"/>
    <mergeCell ref="A104:L104"/>
    <mergeCell ref="A105:L105"/>
    <mergeCell ref="O110:AE110"/>
    <mergeCell ref="A68:L68"/>
    <mergeCell ref="O63:AE63"/>
    <mergeCell ref="A64:L64"/>
    <mergeCell ref="O64:AE64"/>
    <mergeCell ref="I139:J139"/>
    <mergeCell ref="I140:J140"/>
    <mergeCell ref="K137:S137"/>
    <mergeCell ref="K138:S138"/>
    <mergeCell ref="K139:S139"/>
    <mergeCell ref="K140:S140"/>
    <mergeCell ref="A128:L128"/>
    <mergeCell ref="O114:AE114"/>
    <mergeCell ref="A115:Q115"/>
    <mergeCell ref="R115:AE115"/>
    <mergeCell ref="O116:AE116"/>
    <mergeCell ref="O129:AE129"/>
    <mergeCell ref="O130:AE130"/>
    <mergeCell ref="O131:AE131"/>
    <mergeCell ref="O125:AE125"/>
    <mergeCell ref="A124:AE124"/>
    <mergeCell ref="A126:L126"/>
    <mergeCell ref="A131:L131"/>
    <mergeCell ref="A129:L129"/>
    <mergeCell ref="A130:L130"/>
    <mergeCell ref="A127:L127"/>
    <mergeCell ref="A125:J125"/>
    <mergeCell ref="A120:L120"/>
    <mergeCell ref="O120:AE120"/>
    <mergeCell ref="S30:T30"/>
    <mergeCell ref="S31:T31"/>
    <mergeCell ref="S32:T32"/>
    <mergeCell ref="O30:R30"/>
    <mergeCell ref="O31:R31"/>
    <mergeCell ref="O32:R32"/>
    <mergeCell ref="A80:L80"/>
    <mergeCell ref="O80:AE80"/>
    <mergeCell ref="A116:J116"/>
    <mergeCell ref="A114:L114"/>
    <mergeCell ref="A74:L74"/>
    <mergeCell ref="O74:AE74"/>
    <mergeCell ref="A75:J75"/>
    <mergeCell ref="O68:AE68"/>
    <mergeCell ref="A69:L69"/>
    <mergeCell ref="O69:AE69"/>
    <mergeCell ref="A70:L70"/>
    <mergeCell ref="O70:AE70"/>
    <mergeCell ref="A65:L65"/>
    <mergeCell ref="O65:AE65"/>
    <mergeCell ref="A66:L66"/>
    <mergeCell ref="O66:AE66"/>
    <mergeCell ref="A67:L67"/>
    <mergeCell ref="F55:H55"/>
    <mergeCell ref="AC55:AD55"/>
    <mergeCell ref="F28:G28"/>
    <mergeCell ref="A29:E29"/>
    <mergeCell ref="A30:E30"/>
    <mergeCell ref="A31:E31"/>
    <mergeCell ref="A32:E32"/>
    <mergeCell ref="F29:G29"/>
    <mergeCell ref="F30:G30"/>
    <mergeCell ref="F31:G31"/>
    <mergeCell ref="F32:G32"/>
    <mergeCell ref="A42:B42"/>
    <mergeCell ref="C42:G42"/>
    <mergeCell ref="H42:L42"/>
    <mergeCell ref="M42:Q42"/>
    <mergeCell ref="A55:C55"/>
    <mergeCell ref="D53:E53"/>
    <mergeCell ref="H28:L28"/>
    <mergeCell ref="H29:L29"/>
    <mergeCell ref="H30:L30"/>
    <mergeCell ref="H31:L31"/>
  </mergeCells>
  <phoneticPr fontId="25" type="noConversion"/>
  <dataValidations count="9">
    <dataValidation type="whole" allowBlank="1" showInputMessage="1" showErrorMessage="1" error="Diligenciar numero " sqref="I50:K52" xr:uid="{00000000-0002-0000-0100-000000000000}">
      <formula1>0</formula1>
      <formula2>50000000000000000000</formula2>
    </dataValidation>
    <dataValidation type="date" allowBlank="1" showInputMessage="1" showErrorMessage="1" error="Diligenciar formato tipo dd/mm/yyyy" sqref="F50:F52 A50:B52" xr:uid="{00000000-0002-0000-0100-000001000000}">
      <formula1>32874</formula1>
      <formula2>54789</formula2>
    </dataValidation>
    <dataValidation type="whole" allowBlank="1" showInputMessage="1" showErrorMessage="1" sqref="M35:Q42 M45" xr:uid="{00000000-0002-0000-0100-000002000000}">
      <formula1>0</formula1>
      <formula2>50000000000000000</formula2>
    </dataValidation>
    <dataValidation type="date" allowBlank="1" showInputMessage="1" showErrorMessage="1" sqref="H45:L45 H35:L42 O134 M133:Q133 O128:Q131" xr:uid="{00000000-0002-0000-0100-000003000000}">
      <formula1>32874</formula1>
      <formula2>54789</formula2>
    </dataValidation>
    <dataValidation type="date" allowBlank="1" showInputMessage="1" showErrorMessage="1" error="Diligenciar fecha tipo dd/mm/yyyy" sqref="U31:AE32" xr:uid="{00000000-0002-0000-0100-000004000000}">
      <formula1>32874</formula1>
      <formula2>54789</formula2>
    </dataValidation>
    <dataValidation type="whole" allowBlank="1" showInputMessage="1" showErrorMessage="1" error="Diligenciar numeros" sqref="W43 AC20:AE22 AB20:AB23" xr:uid="{00000000-0002-0000-0100-000005000000}">
      <formula1>0</formula1>
      <formula2>10000000000000000000</formula2>
    </dataValidation>
    <dataValidation type="date" showInputMessage="1" showErrorMessage="1" errorTitle="Fecha" error="Ingrese Fecha en formato dd/mm/yyyy" sqref="A7:F7 A11:F11" xr:uid="{00000000-0002-0000-0100-000006000000}">
      <formula1>36161</formula1>
      <formula2>47484</formula2>
    </dataValidation>
    <dataValidation type="list" allowBlank="1" showInputMessage="1" showErrorMessage="1" sqref="H13" xr:uid="{00000000-0002-0000-0100-000007000000}">
      <formula1>TIPO</formula1>
    </dataValidation>
    <dataValidation type="date" allowBlank="1" showInputMessage="1" showErrorMessage="1" error="Dilengiar formato tipo dd/mm/yyyy" sqref="U50:U52" xr:uid="{00000000-0002-0000-0100-000008000000}">
      <formula1>32874</formula1>
      <formula2>54789</formula2>
    </dataValidation>
  </dataValidations>
  <pageMargins left="0.70866141732283472" right="0.70866141732283472" top="0.74803149606299213" bottom="0.74803149606299213" header="0.31496062992125984" footer="0.31496062992125984"/>
  <pageSetup scale="51" orientation="landscape"/>
  <headerFooter>
    <oddFooter>&amp;L&amp;G&amp;C&amp;8Página &amp;P de &amp;N&amp;R&amp;8GCC-TIC-FM-051
V5.0</oddFooter>
  </headerFooter>
  <rowBreaks count="1" manualBreakCount="1">
    <brk id="45" max="16383" man="1"/>
  </rowBreaks>
  <drawing r:id="rId1"/>
  <legacyDrawing r:id="rId2"/>
  <legacyDrawingHF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9000000}">
          <x14:formula1>
            <xm:f>'BASE DE DATOS'!$C$3:$C$7</xm:f>
          </x14:formula1>
          <xm:sqref>U13:AE13</xm:sqref>
        </x14:dataValidation>
        <x14:dataValidation type="list" allowBlank="1" showInputMessage="1" showErrorMessage="1" error="Seleccione el Tipo de Modificación Contractual " xr:uid="{00000000-0002-0000-0100-00000A000000}">
          <x14:formula1>
            <xm:f>'BASE DE DATOS'!$H$3:$H$20</xm:f>
          </x14:formula1>
          <xm:sqref>A35:B42</xm:sqref>
        </x14:dataValidation>
        <x14:dataValidation type="list" allowBlank="1" showInputMessage="1" showErrorMessage="1" xr:uid="{00000000-0002-0000-0100-00000B000000}">
          <x14:formula1>
            <xm:f>'BASE DE DATOS'!$F$3:$F$8</xm:f>
          </x14:formula1>
          <xm:sqref>I137:I140</xm:sqref>
        </x14:dataValidation>
        <x14:dataValidation type="list" allowBlank="1" showInputMessage="1" showErrorMessage="1" xr:uid="{00000000-0002-0000-0100-00000C000000}">
          <x14:formula1>
            <xm:f>'BASE DE DATOS'!$D$3:$D$4</xm:f>
          </x14:formula1>
          <xm:sqref>E14 G14 L14 N14</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H37"/>
  <sheetViews>
    <sheetView workbookViewId="0">
      <selection activeCell="C8" sqref="C8"/>
    </sheetView>
  </sheetViews>
  <sheetFormatPr baseColWidth="10" defaultRowHeight="15" x14ac:dyDescent="0.25"/>
  <cols>
    <col min="2" max="2" width="42.42578125" bestFit="1" customWidth="1"/>
    <col min="3" max="3" width="24.85546875" customWidth="1"/>
    <col min="4" max="4" width="18.42578125" customWidth="1"/>
    <col min="5" max="5" width="20.42578125" customWidth="1"/>
    <col min="6" max="6" width="18" customWidth="1"/>
    <col min="7" max="7" width="12.42578125" customWidth="1"/>
    <col min="8" max="8" width="23" customWidth="1"/>
  </cols>
  <sheetData>
    <row r="1" spans="2:8" ht="15.75" thickBot="1" x14ac:dyDescent="0.3"/>
    <row r="2" spans="2:8" ht="15.75" thickBot="1" x14ac:dyDescent="0.3">
      <c r="B2" s="3" t="s">
        <v>66</v>
      </c>
      <c r="C2" s="3" t="s">
        <v>65</v>
      </c>
      <c r="D2" s="7" t="s">
        <v>73</v>
      </c>
      <c r="E2" s="9" t="s">
        <v>74</v>
      </c>
      <c r="F2" s="9" t="s">
        <v>107</v>
      </c>
      <c r="G2" s="9" t="s">
        <v>114</v>
      </c>
      <c r="H2" s="9" t="s">
        <v>127</v>
      </c>
    </row>
    <row r="3" spans="2:8" ht="41.25" customHeight="1" x14ac:dyDescent="0.25">
      <c r="B3" s="1" t="s">
        <v>13</v>
      </c>
      <c r="C3" s="1" t="s">
        <v>68</v>
      </c>
      <c r="D3" s="5" t="s">
        <v>72</v>
      </c>
      <c r="E3" s="8" t="s">
        <v>75</v>
      </c>
      <c r="F3" s="10" t="s">
        <v>108</v>
      </c>
      <c r="G3" s="10" t="s">
        <v>115</v>
      </c>
      <c r="H3" s="10" t="s">
        <v>39</v>
      </c>
    </row>
    <row r="4" spans="2:8" ht="41.25" customHeight="1" x14ac:dyDescent="0.25">
      <c r="B4" s="2" t="s">
        <v>14</v>
      </c>
      <c r="C4" s="1" t="s">
        <v>69</v>
      </c>
      <c r="D4" s="5"/>
      <c r="E4" s="8" t="s">
        <v>76</v>
      </c>
      <c r="F4" s="10" t="s">
        <v>109</v>
      </c>
      <c r="G4" s="10" t="s">
        <v>116</v>
      </c>
      <c r="H4" s="10" t="s">
        <v>40</v>
      </c>
    </row>
    <row r="5" spans="2:8" ht="41.25" customHeight="1" x14ac:dyDescent="0.25">
      <c r="B5" s="2" t="s">
        <v>15</v>
      </c>
      <c r="C5" s="1" t="s">
        <v>135</v>
      </c>
      <c r="E5" s="8" t="s">
        <v>77</v>
      </c>
      <c r="F5" s="10" t="s">
        <v>110</v>
      </c>
      <c r="G5" s="10" t="s">
        <v>117</v>
      </c>
      <c r="H5" s="10" t="s">
        <v>41</v>
      </c>
    </row>
    <row r="6" spans="2:8" ht="41.25" customHeight="1" x14ac:dyDescent="0.25">
      <c r="B6" s="2" t="s">
        <v>16</v>
      </c>
      <c r="C6" s="1" t="s">
        <v>70</v>
      </c>
      <c r="E6" s="8" t="s">
        <v>78</v>
      </c>
      <c r="F6" s="10" t="s">
        <v>111</v>
      </c>
      <c r="G6" s="10" t="s">
        <v>118</v>
      </c>
      <c r="H6" s="10" t="s">
        <v>42</v>
      </c>
    </row>
    <row r="7" spans="2:8" ht="41.25" customHeight="1" x14ac:dyDescent="0.25">
      <c r="B7" s="2" t="s">
        <v>17</v>
      </c>
      <c r="C7" s="1" t="s">
        <v>71</v>
      </c>
      <c r="E7" s="8" t="s">
        <v>79</v>
      </c>
      <c r="F7" s="10" t="s">
        <v>112</v>
      </c>
      <c r="G7" s="10" t="s">
        <v>119</v>
      </c>
      <c r="H7" s="10" t="s">
        <v>43</v>
      </c>
    </row>
    <row r="8" spans="2:8" ht="41.25" customHeight="1" x14ac:dyDescent="0.25">
      <c r="B8" s="2" t="s">
        <v>18</v>
      </c>
      <c r="C8" s="4"/>
      <c r="E8" s="8" t="s">
        <v>80</v>
      </c>
      <c r="F8" s="10" t="s">
        <v>113</v>
      </c>
      <c r="G8" s="10" t="s">
        <v>120</v>
      </c>
      <c r="H8" s="10" t="s">
        <v>44</v>
      </c>
    </row>
    <row r="9" spans="2:8" ht="41.25" customHeight="1" x14ac:dyDescent="0.25">
      <c r="B9" s="2" t="s">
        <v>19</v>
      </c>
      <c r="C9" s="4"/>
      <c r="E9" s="6" t="s">
        <v>81</v>
      </c>
      <c r="G9" s="10" t="s">
        <v>121</v>
      </c>
      <c r="H9" s="10" t="s">
        <v>45</v>
      </c>
    </row>
    <row r="10" spans="2:8" ht="41.25" customHeight="1" x14ac:dyDescent="0.25">
      <c r="B10" s="2" t="s">
        <v>20</v>
      </c>
      <c r="C10" s="4"/>
      <c r="E10" s="6" t="s">
        <v>82</v>
      </c>
      <c r="G10" s="10" t="s">
        <v>122</v>
      </c>
      <c r="H10" s="10" t="s">
        <v>46</v>
      </c>
    </row>
    <row r="11" spans="2:8" ht="41.25" customHeight="1" x14ac:dyDescent="0.25">
      <c r="B11" s="2" t="s">
        <v>21</v>
      </c>
      <c r="C11" s="4"/>
      <c r="E11" s="6" t="s">
        <v>83</v>
      </c>
      <c r="G11" s="10" t="s">
        <v>123</v>
      </c>
      <c r="H11" s="10" t="s">
        <v>47</v>
      </c>
    </row>
    <row r="12" spans="2:8" ht="41.25" customHeight="1" x14ac:dyDescent="0.25">
      <c r="B12" s="2" t="s">
        <v>22</v>
      </c>
      <c r="C12" s="4"/>
      <c r="E12" s="6" t="s">
        <v>84</v>
      </c>
      <c r="G12" s="10" t="s">
        <v>124</v>
      </c>
      <c r="H12" s="10" t="s">
        <v>48</v>
      </c>
    </row>
    <row r="13" spans="2:8" ht="41.25" customHeight="1" x14ac:dyDescent="0.25">
      <c r="B13" s="2" t="s">
        <v>23</v>
      </c>
      <c r="C13" s="4"/>
      <c r="E13" s="6" t="s">
        <v>85</v>
      </c>
      <c r="G13" s="10" t="s">
        <v>125</v>
      </c>
      <c r="H13" s="10" t="s">
        <v>130</v>
      </c>
    </row>
    <row r="14" spans="2:8" ht="41.25" customHeight="1" x14ac:dyDescent="0.25">
      <c r="B14" s="2" t="s">
        <v>24</v>
      </c>
      <c r="C14" s="4"/>
      <c r="E14" s="6" t="s">
        <v>86</v>
      </c>
      <c r="G14" s="10" t="s">
        <v>126</v>
      </c>
      <c r="H14" s="10" t="s">
        <v>131</v>
      </c>
    </row>
    <row r="15" spans="2:8" ht="41.25" customHeight="1" x14ac:dyDescent="0.25">
      <c r="B15" s="2" t="s">
        <v>25</v>
      </c>
      <c r="C15" s="4"/>
      <c r="E15" s="6" t="s">
        <v>87</v>
      </c>
      <c r="H15" s="10" t="s">
        <v>132</v>
      </c>
    </row>
    <row r="16" spans="2:8" ht="41.25" customHeight="1" x14ac:dyDescent="0.25">
      <c r="B16" s="2" t="s">
        <v>26</v>
      </c>
      <c r="C16" s="4"/>
      <c r="E16" s="6" t="s">
        <v>88</v>
      </c>
      <c r="H16" s="10" t="s">
        <v>133</v>
      </c>
    </row>
    <row r="17" spans="2:8" ht="41.25" customHeight="1" x14ac:dyDescent="0.25">
      <c r="B17" s="2" t="s">
        <v>27</v>
      </c>
      <c r="C17" s="4"/>
      <c r="E17" s="6" t="s">
        <v>89</v>
      </c>
      <c r="H17" s="10" t="s">
        <v>49</v>
      </c>
    </row>
    <row r="18" spans="2:8" ht="41.25" customHeight="1" x14ac:dyDescent="0.25">
      <c r="B18" s="2" t="s">
        <v>28</v>
      </c>
      <c r="C18" s="4"/>
      <c r="E18" s="6" t="s">
        <v>90</v>
      </c>
      <c r="H18" s="10" t="s">
        <v>50</v>
      </c>
    </row>
    <row r="19" spans="2:8" ht="41.25" customHeight="1" x14ac:dyDescent="0.25">
      <c r="B19" s="2" t="s">
        <v>29</v>
      </c>
      <c r="C19" s="4"/>
      <c r="E19" s="6" t="s">
        <v>91</v>
      </c>
      <c r="H19" s="10" t="s">
        <v>51</v>
      </c>
    </row>
    <row r="20" spans="2:8" ht="41.25" customHeight="1" x14ac:dyDescent="0.25">
      <c r="B20" s="1" t="s">
        <v>36</v>
      </c>
      <c r="C20" s="4"/>
      <c r="E20" s="6" t="s">
        <v>92</v>
      </c>
      <c r="H20" s="10" t="s">
        <v>52</v>
      </c>
    </row>
    <row r="21" spans="2:8" ht="41.25" customHeight="1" x14ac:dyDescent="0.25">
      <c r="B21" s="1" t="s">
        <v>67</v>
      </c>
      <c r="C21" s="4"/>
      <c r="E21" s="6" t="s">
        <v>93</v>
      </c>
    </row>
    <row r="22" spans="2:8" ht="41.25" customHeight="1" x14ac:dyDescent="0.25">
      <c r="C22" s="4"/>
      <c r="E22" s="6" t="s">
        <v>94</v>
      </c>
    </row>
    <row r="23" spans="2:8" ht="41.25" customHeight="1" x14ac:dyDescent="0.25">
      <c r="C23" s="4"/>
      <c r="E23" s="6" t="s">
        <v>95</v>
      </c>
    </row>
    <row r="24" spans="2:8" ht="41.25" customHeight="1" x14ac:dyDescent="0.25">
      <c r="E24" s="6" t="s">
        <v>96</v>
      </c>
    </row>
    <row r="25" spans="2:8" ht="41.25" customHeight="1" x14ac:dyDescent="0.25">
      <c r="E25" s="6" t="s">
        <v>97</v>
      </c>
    </row>
    <row r="26" spans="2:8" ht="41.25" customHeight="1" x14ac:dyDescent="0.25">
      <c r="E26" s="6" t="s">
        <v>98</v>
      </c>
    </row>
    <row r="27" spans="2:8" ht="41.25" customHeight="1" x14ac:dyDescent="0.25">
      <c r="E27" s="6" t="s">
        <v>99</v>
      </c>
    </row>
    <row r="28" spans="2:8" ht="41.25" customHeight="1" x14ac:dyDescent="0.25">
      <c r="E28" s="6" t="s">
        <v>100</v>
      </c>
    </row>
    <row r="29" spans="2:8" ht="41.25" customHeight="1" x14ac:dyDescent="0.25">
      <c r="E29" s="6" t="s">
        <v>101</v>
      </c>
    </row>
    <row r="30" spans="2:8" ht="41.25" customHeight="1" x14ac:dyDescent="0.25">
      <c r="E30" s="6" t="s">
        <v>102</v>
      </c>
    </row>
    <row r="31" spans="2:8" ht="41.25" customHeight="1" x14ac:dyDescent="0.25">
      <c r="E31" s="6" t="s">
        <v>103</v>
      </c>
    </row>
    <row r="32" spans="2:8" ht="41.25" customHeight="1" x14ac:dyDescent="0.25">
      <c r="E32" s="6" t="s">
        <v>104</v>
      </c>
    </row>
    <row r="33" spans="5:5" ht="41.25" customHeight="1" x14ac:dyDescent="0.25">
      <c r="E33" s="6" t="s">
        <v>105</v>
      </c>
    </row>
    <row r="34" spans="5:5" ht="41.25" customHeight="1" x14ac:dyDescent="0.25">
      <c r="E34" s="6" t="s">
        <v>106</v>
      </c>
    </row>
    <row r="35" spans="5:5" ht="41.25" customHeight="1" x14ac:dyDescent="0.25">
      <c r="E35" s="6" t="s">
        <v>134</v>
      </c>
    </row>
    <row r="36" spans="5:5" ht="41.25" customHeight="1" x14ac:dyDescent="0.25"/>
    <row r="37" spans="5:5" ht="41.25" customHeight="1" x14ac:dyDescent="0.25"/>
  </sheetData>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topLeftCell="A16" workbookViewId="0">
      <selection activeCell="F30" sqref="F30"/>
    </sheetView>
  </sheetViews>
  <sheetFormatPr baseColWidth="10" defaultRowHeight="15" x14ac:dyDescent="0.25"/>
  <sheetData/>
  <pageMargins left="0.75" right="0.75" top="1" bottom="1" header="0.5" footer="0.5"/>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613646C5AD25A4CAA1765AD17F12E1E" ma:contentTypeVersion="8" ma:contentTypeDescription="Crear nuevo documento." ma:contentTypeScope="" ma:versionID="45bf07338c30a57c824b5ff2aec57ae7">
  <xsd:schema xmlns:xsd="http://www.w3.org/2001/XMLSchema" xmlns:xs="http://www.w3.org/2001/XMLSchema" xmlns:p="http://schemas.microsoft.com/office/2006/metadata/properties" xmlns:ns2="71b2cfcd-e734-459f-8bcb-a9f166fa51e7" xmlns:ns3="d69c4bc2-f8b0-413b-aa0c-53d7b0035825" targetNamespace="http://schemas.microsoft.com/office/2006/metadata/properties" ma:root="true" ma:fieldsID="8af7415fcea57c7ae2e2c5fe9ce4ea1b" ns2:_="" ns3:_="">
    <xsd:import namespace="71b2cfcd-e734-459f-8bcb-a9f166fa51e7"/>
    <xsd:import namespace="d69c4bc2-f8b0-413b-aa0c-53d7b003582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b2cfcd-e734-459f-8bcb-a9f166fa51e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69c4bc2-f8b0-413b-aa0c-53d7b003582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970184-1849-48C4-ACC5-5ABDD4D23891}">
  <ds:schemaRefs>
    <ds:schemaRef ds:uri="http://schemas.openxmlformats.org/package/2006/metadata/core-properties"/>
    <ds:schemaRef ds:uri="http://purl.org/dc/dcmitype/"/>
    <ds:schemaRef ds:uri="http://schemas.microsoft.com/office/infopath/2007/PartnerControls"/>
    <ds:schemaRef ds:uri="http://purl.org/dc/terms/"/>
    <ds:schemaRef ds:uri="http://schemas.microsoft.com/office/2006/documentManagement/types"/>
    <ds:schemaRef ds:uri="http://purl.org/dc/elements/1.1/"/>
    <ds:schemaRef ds:uri="71b2cfcd-e734-459f-8bcb-a9f166fa51e7"/>
    <ds:schemaRef ds:uri="d69c4bc2-f8b0-413b-aa0c-53d7b0035825"/>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545EF36-67D6-4B1C-BDA5-C3E74690C9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b2cfcd-e734-459f-8bcb-a9f166fa51e7"/>
    <ds:schemaRef ds:uri="d69c4bc2-f8b0-413b-aa0c-53d7b003582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07509C1-A117-42F6-BDFD-7B4EDB125D1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Instructivo</vt:lpstr>
      <vt:lpstr>Formato V1.0</vt:lpstr>
      <vt:lpstr>BASE DE DATOS</vt:lpstr>
      <vt:lpstr>Hoja1</vt:lpstr>
      <vt:lpstr>CONVENIOS</vt:lpstr>
      <vt:lpstr>TIPO</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Doris Heredia Camacho</dc:creator>
  <cp:lastModifiedBy>Andrea Carolina Gonzalez Quintero</cp:lastModifiedBy>
  <cp:lastPrinted>2019-01-15T15:37:53Z</cp:lastPrinted>
  <dcterms:created xsi:type="dcterms:W3CDTF">2011-10-18T21:07:56Z</dcterms:created>
  <dcterms:modified xsi:type="dcterms:W3CDTF">2019-12-31T16:22:14Z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30400</vt:r8>
  </property>
  <property fmtid="{D5CDD505-2E9C-101B-9397-08002B2CF9AE}" pid="3" name="ContentTypeId">
    <vt:lpwstr>0x0101004613646C5AD25A4CAA1765AD17F12E1E</vt:lpwstr>
  </property>
  <property fmtid="{D5CDD505-2E9C-101B-9397-08002B2CF9AE}" pid="4" name="_dlc_DocIdItemGuid">
    <vt:lpwstr>32f25601-26ce-44f8-a0aa-7d789e461064</vt:lpwstr>
  </property>
</Properties>
</file>