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jpgomezb\OneDrive - Servicio Nacional de Aprendizaje\Contratacion 2024\INSTRUCTORES\1. SALUD\AUTORIZACION\043_2024\"/>
    </mc:Choice>
  </mc:AlternateContent>
  <xr:revisionPtr revIDLastSave="0" documentId="13_ncr:1_{B14F400C-D7C4-4CCA-8F87-0B4FA07FC3A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2" sheetId="2" r:id="rId1"/>
    <sheet name="Hoja1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2" l="1"/>
  <c r="F33" i="2"/>
  <c r="E32" i="2"/>
  <c r="E33" i="2" s="1"/>
  <c r="K4" i="2"/>
  <c r="K5" i="2"/>
  <c r="K6" i="2"/>
  <c r="K7" i="2"/>
  <c r="K8" i="2"/>
  <c r="K9" i="2"/>
  <c r="K10" i="2"/>
  <c r="K11" i="2"/>
  <c r="K12" i="2"/>
  <c r="K13" i="2"/>
  <c r="K14" i="2"/>
  <c r="K3" i="2"/>
  <c r="D33" i="2"/>
  <c r="D32" i="2"/>
  <c r="C6" i="3"/>
  <c r="D6" i="3" s="1"/>
  <c r="B18" i="3"/>
  <c r="C17" i="3"/>
  <c r="D17" i="3" s="1"/>
  <c r="D16" i="3"/>
  <c r="C16" i="3"/>
  <c r="C15" i="3"/>
  <c r="D15" i="3" s="1"/>
  <c r="C14" i="3"/>
  <c r="D14" i="3" s="1"/>
  <c r="C13" i="3"/>
  <c r="D13" i="3" s="1"/>
  <c r="C12" i="3"/>
  <c r="D12" i="3" s="1"/>
  <c r="C11" i="3"/>
  <c r="D11" i="3" s="1"/>
  <c r="C10" i="3"/>
  <c r="D10" i="3" s="1"/>
  <c r="C9" i="3"/>
  <c r="D9" i="3" s="1"/>
  <c r="D8" i="3"/>
  <c r="C8" i="3"/>
  <c r="C7" i="3"/>
  <c r="D7" i="3" s="1"/>
  <c r="C33" i="2"/>
  <c r="C32" i="2"/>
  <c r="G3" i="2"/>
  <c r="B17" i="2"/>
  <c r="C7" i="2"/>
  <c r="C8" i="2"/>
  <c r="C9" i="2"/>
  <c r="C10" i="2"/>
  <c r="C11" i="2"/>
  <c r="C12" i="2"/>
  <c r="C13" i="2"/>
  <c r="C14" i="2"/>
  <c r="J15" i="2"/>
  <c r="F15" i="2"/>
  <c r="B15" i="2"/>
  <c r="C6" i="2"/>
  <c r="C5" i="2"/>
  <c r="C4" i="2"/>
  <c r="C3" i="2"/>
  <c r="C18" i="3" l="1"/>
  <c r="G6" i="2"/>
  <c r="G8" i="2"/>
  <c r="G10" i="2"/>
  <c r="G12" i="2"/>
  <c r="G14" i="2"/>
  <c r="G5" i="2"/>
  <c r="G4" i="2"/>
  <c r="G7" i="2"/>
  <c r="G9" i="2"/>
  <c r="G11" i="2"/>
  <c r="G13" i="2"/>
  <c r="C15" i="2"/>
  <c r="K15" i="2"/>
  <c r="L6" i="2" l="1"/>
  <c r="L10" i="2"/>
  <c r="L14" i="2"/>
  <c r="L13" i="2"/>
  <c r="L7" i="2"/>
  <c r="L11" i="2"/>
  <c r="L4" i="2"/>
  <c r="L8" i="2"/>
  <c r="L12" i="2"/>
  <c r="L5" i="2"/>
  <c r="L9" i="2"/>
  <c r="L3" i="2"/>
  <c r="G15" i="2"/>
  <c r="D4" i="2"/>
  <c r="D5" i="2"/>
  <c r="D10" i="2"/>
  <c r="D3" i="2"/>
  <c r="D12" i="2"/>
  <c r="D9" i="2"/>
  <c r="D6" i="2"/>
  <c r="D11" i="2"/>
  <c r="D7" i="2"/>
  <c r="D8" i="2"/>
  <c r="D14" i="2"/>
  <c r="D13" i="2"/>
  <c r="H4" i="2" l="1"/>
  <c r="H5" i="2"/>
  <c r="H9" i="2"/>
  <c r="H13" i="2"/>
  <c r="H6" i="2"/>
  <c r="H7" i="2"/>
  <c r="H11" i="2"/>
  <c r="H3" i="2"/>
  <c r="H12" i="2"/>
  <c r="H10" i="2"/>
  <c r="H14" i="2"/>
  <c r="H8" i="2"/>
</calcChain>
</file>

<file path=xl/sharedStrings.xml><?xml version="1.0" encoding="utf-8"?>
<sst xmlns="http://schemas.openxmlformats.org/spreadsheetml/2006/main" count="75" uniqueCount="28">
  <si>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</si>
  <si>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</si>
  <si>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</si>
  <si>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</si>
  <si>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</si>
  <si>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</si>
  <si>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</si>
  <si>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</si>
  <si>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</si>
  <si>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</si>
  <si>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</si>
  <si>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</si>
  <si>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</si>
  <si>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</si>
  <si>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</si>
  <si>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</si>
  <si>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</si>
  <si>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</si>
  <si>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</si>
  <si>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</si>
  <si>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</si>
  <si>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</si>
  <si>
    <t>SALUD</t>
  </si>
  <si>
    <t>PROCESO 43</t>
  </si>
  <si>
    <t>PROCESO 44</t>
  </si>
  <si>
    <t>PROCESO 45</t>
  </si>
  <si>
    <t>POR PERSONA</t>
  </si>
  <si>
    <t>POR PROCESO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</si>
</sst>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7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9" fillId="0" borderId="0"/>
  </cellStyleXfs>
  <cellXfs count="54">
    <xf numFmtId="0" fontId="0" fillId="0" borderId="0" xfId="0"/>
    <xf numFmtId="164" fontId="0" fillId="0" borderId="1" xfId="1" applyFont="1" applyBorder="1"/>
    <xf numFmtId="3" fontId="0" fillId="0" borderId="0" xfId="0" applyNumberFormat="1"/>
    <xf numFmtId="6" fontId="4" fillId="0" borderId="3" xfId="0" applyNumberFormat="1" applyFont="1" applyBorder="1" applyAlignment="1">
      <alignment vertical="center"/>
    </xf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7" xfId="0" applyFont="1" applyFill="1" applyBorder="1"/>
    <xf numFmtId="0" fontId="0" fillId="0" borderId="7" xfId="0" applyBorder="1"/>
    <xf numFmtId="10" fontId="0" fillId="2" borderId="8" xfId="3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vertical="center"/>
    </xf>
    <xf numFmtId="164" fontId="5" fillId="2" borderId="10" xfId="0" applyNumberFormat="1" applyFont="1" applyFill="1" applyBorder="1" applyAlignment="1">
      <alignment vertical="center"/>
    </xf>
    <xf numFmtId="4" fontId="0" fillId="0" borderId="11" xfId="0" applyNumberFormat="1" applyBorder="1" applyAlignment="1">
      <alignment vertical="center"/>
    </xf>
    <xf numFmtId="0" fontId="2" fillId="3" borderId="7" xfId="0" applyFont="1" applyFill="1" applyBorder="1"/>
    <xf numFmtId="10" fontId="0" fillId="3" borderId="8" xfId="0" applyNumberFormat="1" applyFill="1" applyBorder="1"/>
    <xf numFmtId="0" fontId="5" fillId="3" borderId="10" xfId="0" applyFont="1" applyFill="1" applyBorder="1" applyAlignment="1">
      <alignment horizontal="center" vertical="center"/>
    </xf>
    <xf numFmtId="164" fontId="5" fillId="3" borderId="10" xfId="0" applyNumberFormat="1" applyFont="1" applyFill="1" applyBorder="1" applyAlignment="1">
      <alignment vertical="center"/>
    </xf>
    <xf numFmtId="42" fontId="0" fillId="0" borderId="11" xfId="2" applyFont="1" applyBorder="1" applyAlignment="1">
      <alignment vertical="center"/>
    </xf>
    <xf numFmtId="0" fontId="2" fillId="4" borderId="7" xfId="0" applyFont="1" applyFill="1" applyBorder="1"/>
    <xf numFmtId="0" fontId="5" fillId="4" borderId="10" xfId="0" applyFont="1" applyFill="1" applyBorder="1" applyAlignment="1">
      <alignment horizontal="center" vertical="center"/>
    </xf>
    <xf numFmtId="164" fontId="5" fillId="4" borderId="10" xfId="0" applyNumberFormat="1" applyFont="1" applyFill="1" applyBorder="1" applyAlignment="1">
      <alignment vertical="center"/>
    </xf>
    <xf numFmtId="0" fontId="6" fillId="4" borderId="12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/>
    </xf>
    <xf numFmtId="4" fontId="7" fillId="2" borderId="8" xfId="0" applyNumberFormat="1" applyFont="1" applyFill="1" applyBorder="1"/>
    <xf numFmtId="3" fontId="6" fillId="3" borderId="8" xfId="0" applyNumberFormat="1" applyFont="1" applyFill="1" applyBorder="1"/>
    <xf numFmtId="3" fontId="6" fillId="4" borderId="13" xfId="0" applyNumberFormat="1" applyFont="1" applyFill="1" applyBorder="1"/>
    <xf numFmtId="164" fontId="0" fillId="0" borderId="0" xfId="1" applyFont="1"/>
    <xf numFmtId="44" fontId="0" fillId="0" borderId="0" xfId="0" applyNumberFormat="1"/>
    <xf numFmtId="4" fontId="0" fillId="0" borderId="0" xfId="0" applyNumberFormat="1"/>
    <xf numFmtId="44" fontId="0" fillId="0" borderId="1" xfId="0" applyNumberFormat="1" applyBorder="1"/>
    <xf numFmtId="0" fontId="0" fillId="0" borderId="1" xfId="0" applyBorder="1"/>
    <xf numFmtId="164" fontId="5" fillId="0" borderId="1" xfId="1" applyFont="1" applyBorder="1"/>
    <xf numFmtId="164" fontId="5" fillId="0" borderId="1" xfId="0" applyNumberFormat="1" applyFont="1" applyBorder="1"/>
    <xf numFmtId="2" fontId="5" fillId="0" borderId="1" xfId="2" applyNumberFormat="1" applyFont="1" applyBorder="1"/>
    <xf numFmtId="2" fontId="5" fillId="0" borderId="1" xfId="0" applyNumberFormat="1" applyFont="1" applyBorder="1"/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9" fontId="0" fillId="0" borderId="8" xfId="3" applyFont="1" applyBorder="1"/>
    <xf numFmtId="9" fontId="0" fillId="0" borderId="1" xfId="3" applyFont="1" applyBorder="1"/>
  </cellXfs>
  <cellStyles count="6">
    <cellStyle name="Moneda" xfId="1" builtinId="4"/>
    <cellStyle name="Moneda [0]" xfId="2" builtinId="7"/>
    <cellStyle name="Normal" xfId="0" builtinId="0"/>
    <cellStyle name="Normal 2" xfId="4" xr:uid="{C225D40E-6AE9-4E72-8AB8-D2C0F6D92553}"/>
    <cellStyle name="Normal 2 2" xfId="5" xr:uid="{4858C83A-3A1F-4E09-8758-BB83BB60A64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E98B7-9690-49B7-81B4-4822EB1D7DAC}">
  <dimension ref="A1:L34"/>
  <sheetViews>
    <sheetView tabSelected="1" topLeftCell="A24" workbookViewId="0">
      <selection activeCell="G20" sqref="G20"/>
    </sheetView>
  </sheetViews>
  <sheetFormatPr baseColWidth="10" defaultColWidth="11.42578125" defaultRowHeight="15" x14ac:dyDescent="0.25"/>
  <cols>
    <col min="1" max="1" width="13.140625" bestFit="1" customWidth="1"/>
    <col min="2" max="2" width="17" customWidth="1"/>
    <col min="3" max="3" width="21" customWidth="1"/>
    <col min="4" max="4" width="18.85546875" bestFit="1" customWidth="1"/>
    <col min="5" max="5" width="16" customWidth="1"/>
    <col min="6" max="6" width="19" customWidth="1"/>
    <col min="7" max="7" width="21.28515625" customWidth="1"/>
    <col min="8" max="8" width="13.28515625" bestFit="1" customWidth="1"/>
    <col min="9" max="9" width="14.140625" bestFit="1" customWidth="1"/>
    <col min="10" max="10" width="12.5703125" bestFit="1" customWidth="1"/>
    <col min="11" max="11" width="15.140625" bestFit="1" customWidth="1"/>
    <col min="12" max="12" width="16.7109375" bestFit="1" customWidth="1"/>
  </cols>
  <sheetData>
    <row r="1" spans="1:12" ht="18.75" x14ac:dyDescent="0.25">
      <c r="A1" s="41" t="s">
        <v>0</v>
      </c>
      <c r="B1" s="42"/>
      <c r="C1" s="42"/>
      <c r="D1" s="43"/>
      <c r="E1" s="44" t="s">
        <v>1</v>
      </c>
      <c r="F1" s="45"/>
      <c r="G1" s="45"/>
      <c r="H1" s="46"/>
      <c r="I1" s="47" t="s">
        <v>2</v>
      </c>
      <c r="J1" s="48"/>
      <c r="K1" s="48"/>
      <c r="L1" s="27" t="s">
        <v>3</v>
      </c>
    </row>
    <row r="2" spans="1:12" ht="18.75" x14ac:dyDescent="0.3">
      <c r="A2" s="13" t="s">
        <v>4</v>
      </c>
      <c r="B2" s="5" t="s">
        <v>5</v>
      </c>
      <c r="C2" s="4" t="s">
        <v>6</v>
      </c>
      <c r="D2" s="29">
        <v>4465545</v>
      </c>
      <c r="E2" s="19" t="s">
        <v>4</v>
      </c>
      <c r="F2" s="7" t="s">
        <v>5</v>
      </c>
      <c r="G2" s="6" t="s">
        <v>6</v>
      </c>
      <c r="H2" s="30">
        <v>3349159</v>
      </c>
      <c r="I2" s="24" t="s">
        <v>4</v>
      </c>
      <c r="J2" s="8" t="s">
        <v>7</v>
      </c>
      <c r="K2" s="9" t="s">
        <v>8</v>
      </c>
      <c r="L2" s="31">
        <v>4465545</v>
      </c>
    </row>
    <row r="3" spans="1:12" x14ac:dyDescent="0.25">
      <c r="A3" s="14" t="s">
        <v>9</v>
      </c>
      <c r="B3" s="10">
        <v>9</v>
      </c>
      <c r="C3" s="1">
        <f>ROUND(+$D$2/30*B3,0)</f>
        <v>1339664</v>
      </c>
      <c r="D3" s="15">
        <f>C3/$C$15</f>
        <v>2.830189675760178E-2</v>
      </c>
      <c r="E3" s="14" t="s">
        <v>9</v>
      </c>
      <c r="F3" s="11">
        <v>9</v>
      </c>
      <c r="G3" s="1">
        <f>+$H$2/30*F3</f>
        <v>1004747.7</v>
      </c>
      <c r="H3" s="20">
        <f>+G3/$G$15</f>
        <v>2.8301886792452831E-2</v>
      </c>
      <c r="I3" s="14" t="s">
        <v>9</v>
      </c>
      <c r="J3" s="12">
        <v>9</v>
      </c>
      <c r="K3" s="1">
        <f>+$L$2/30*J3</f>
        <v>1339663.5</v>
      </c>
      <c r="L3" s="52">
        <f>+K3/$K$15</f>
        <v>5.6962025316455694E-2</v>
      </c>
    </row>
    <row r="4" spans="1:12" x14ac:dyDescent="0.25">
      <c r="A4" s="14" t="s">
        <v>10</v>
      </c>
      <c r="B4" s="10">
        <v>30</v>
      </c>
      <c r="C4" s="1">
        <f t="shared" ref="C4:C14" si="0">+$D$2/30*B4</f>
        <v>4465545</v>
      </c>
      <c r="D4" s="15">
        <f t="shared" ref="D4:D14" si="1">C4/$C$15</f>
        <v>9.4339620648479644E-2</v>
      </c>
      <c r="E4" s="14" t="s">
        <v>10</v>
      </c>
      <c r="F4" s="11">
        <v>30</v>
      </c>
      <c r="G4" s="1">
        <f>+$H$2/30*F4</f>
        <v>3349159</v>
      </c>
      <c r="H4" s="20">
        <f t="shared" ref="H4:H14" si="2">+G4/$G$15</f>
        <v>9.4339622641509441E-2</v>
      </c>
      <c r="I4" s="14" t="s">
        <v>10</v>
      </c>
      <c r="J4" s="12">
        <v>30</v>
      </c>
      <c r="K4" s="1">
        <f t="shared" ref="K4:K14" si="3">+$L$2/30*J4</f>
        <v>4465545</v>
      </c>
      <c r="L4" s="52">
        <f t="shared" ref="L4:L14" si="4">+K4/$K$15</f>
        <v>0.189873417721519</v>
      </c>
    </row>
    <row r="5" spans="1:12" x14ac:dyDescent="0.25">
      <c r="A5" s="14" t="s">
        <v>11</v>
      </c>
      <c r="B5" s="10">
        <v>30</v>
      </c>
      <c r="C5" s="1">
        <f t="shared" si="0"/>
        <v>4465545</v>
      </c>
      <c r="D5" s="15">
        <f t="shared" si="1"/>
        <v>9.4339620648479644E-2</v>
      </c>
      <c r="E5" s="14" t="s">
        <v>11</v>
      </c>
      <c r="F5" s="11">
        <v>30</v>
      </c>
      <c r="G5" s="1">
        <f t="shared" ref="G5:G13" si="5">+$H$2/30*F5</f>
        <v>3349159</v>
      </c>
      <c r="H5" s="20">
        <f t="shared" si="2"/>
        <v>9.4339622641509441E-2</v>
      </c>
      <c r="I5" s="14" t="s">
        <v>11</v>
      </c>
      <c r="J5" s="12">
        <v>30</v>
      </c>
      <c r="K5" s="1">
        <f t="shared" si="3"/>
        <v>4465545</v>
      </c>
      <c r="L5" s="52">
        <f t="shared" si="4"/>
        <v>0.189873417721519</v>
      </c>
    </row>
    <row r="6" spans="1:12" x14ac:dyDescent="0.25">
      <c r="A6" s="14" t="s">
        <v>12</v>
      </c>
      <c r="B6" s="10">
        <v>30</v>
      </c>
      <c r="C6" s="1">
        <f t="shared" si="0"/>
        <v>4465545</v>
      </c>
      <c r="D6" s="15">
        <f t="shared" si="1"/>
        <v>9.4339620648479644E-2</v>
      </c>
      <c r="E6" s="14" t="s">
        <v>12</v>
      </c>
      <c r="F6" s="11">
        <v>30</v>
      </c>
      <c r="G6" s="1">
        <f t="shared" si="5"/>
        <v>3349159</v>
      </c>
      <c r="H6" s="20">
        <f t="shared" si="2"/>
        <v>9.4339622641509441E-2</v>
      </c>
      <c r="I6" s="14" t="s">
        <v>12</v>
      </c>
      <c r="J6" s="12">
        <v>30</v>
      </c>
      <c r="K6" s="1">
        <f t="shared" si="3"/>
        <v>4465545</v>
      </c>
      <c r="L6" s="52">
        <f t="shared" si="4"/>
        <v>0.189873417721519</v>
      </c>
    </row>
    <row r="7" spans="1:12" x14ac:dyDescent="0.25">
      <c r="A7" s="14" t="s">
        <v>13</v>
      </c>
      <c r="B7" s="10">
        <v>30</v>
      </c>
      <c r="C7" s="1">
        <f t="shared" si="0"/>
        <v>4465545</v>
      </c>
      <c r="D7" s="15">
        <f t="shared" si="1"/>
        <v>9.4339620648479644E-2</v>
      </c>
      <c r="E7" s="14" t="s">
        <v>13</v>
      </c>
      <c r="F7" s="11">
        <v>30</v>
      </c>
      <c r="G7" s="1">
        <f t="shared" si="5"/>
        <v>3349159</v>
      </c>
      <c r="H7" s="20">
        <f t="shared" si="2"/>
        <v>9.4339622641509441E-2</v>
      </c>
      <c r="I7" s="14" t="s">
        <v>13</v>
      </c>
      <c r="J7" s="12">
        <v>30</v>
      </c>
      <c r="K7" s="1">
        <f t="shared" si="3"/>
        <v>4465545</v>
      </c>
      <c r="L7" s="52">
        <f t="shared" si="4"/>
        <v>0.189873417721519</v>
      </c>
    </row>
    <row r="8" spans="1:12" x14ac:dyDescent="0.25">
      <c r="A8" s="14" t="s">
        <v>14</v>
      </c>
      <c r="B8" s="10">
        <v>29</v>
      </c>
      <c r="C8" s="1">
        <f t="shared" si="0"/>
        <v>4316693.5</v>
      </c>
      <c r="D8" s="15">
        <f t="shared" si="1"/>
        <v>9.1194966626863661E-2</v>
      </c>
      <c r="E8" s="14" t="s">
        <v>14</v>
      </c>
      <c r="F8" s="11">
        <v>29</v>
      </c>
      <c r="G8" s="1">
        <f t="shared" si="5"/>
        <v>3237520.3666666667</v>
      </c>
      <c r="H8" s="20">
        <f t="shared" si="2"/>
        <v>9.1194968553459127E-2</v>
      </c>
      <c r="I8" s="14" t="s">
        <v>14</v>
      </c>
      <c r="J8" s="12">
        <v>29</v>
      </c>
      <c r="K8" s="1">
        <f t="shared" si="3"/>
        <v>4316693.5</v>
      </c>
      <c r="L8" s="52">
        <f t="shared" si="4"/>
        <v>0.18354430379746836</v>
      </c>
    </row>
    <row r="9" spans="1:12" x14ac:dyDescent="0.25">
      <c r="A9" s="14" t="s">
        <v>15</v>
      </c>
      <c r="B9" s="10">
        <v>23</v>
      </c>
      <c r="C9" s="1">
        <f t="shared" si="0"/>
        <v>3423584.5</v>
      </c>
      <c r="D9" s="15">
        <f t="shared" si="1"/>
        <v>7.2327042497167732E-2</v>
      </c>
      <c r="E9" s="14" t="s">
        <v>15</v>
      </c>
      <c r="F9" s="11">
        <v>23</v>
      </c>
      <c r="G9" s="1">
        <f t="shared" si="5"/>
        <v>2567688.5666666664</v>
      </c>
      <c r="H9" s="20">
        <f t="shared" si="2"/>
        <v>7.2327044025157231E-2</v>
      </c>
      <c r="I9" s="14" t="s">
        <v>15</v>
      </c>
      <c r="J9" s="12">
        <v>0</v>
      </c>
      <c r="K9" s="1">
        <f t="shared" si="3"/>
        <v>0</v>
      </c>
      <c r="L9" s="52">
        <f t="shared" si="4"/>
        <v>0</v>
      </c>
    </row>
    <row r="10" spans="1:12" x14ac:dyDescent="0.25">
      <c r="A10" s="14" t="s">
        <v>16</v>
      </c>
      <c r="B10" s="10">
        <v>30</v>
      </c>
      <c r="C10" s="1">
        <f t="shared" si="0"/>
        <v>4465545</v>
      </c>
      <c r="D10" s="15">
        <f t="shared" si="1"/>
        <v>9.4339620648479644E-2</v>
      </c>
      <c r="E10" s="14" t="s">
        <v>16</v>
      </c>
      <c r="F10" s="11">
        <v>30</v>
      </c>
      <c r="G10" s="1">
        <f t="shared" si="5"/>
        <v>3349159</v>
      </c>
      <c r="H10" s="20">
        <f t="shared" si="2"/>
        <v>9.4339622641509441E-2</v>
      </c>
      <c r="I10" s="14" t="s">
        <v>16</v>
      </c>
      <c r="J10" s="12">
        <v>0</v>
      </c>
      <c r="K10" s="1">
        <f t="shared" si="3"/>
        <v>0</v>
      </c>
      <c r="L10" s="52">
        <f t="shared" si="4"/>
        <v>0</v>
      </c>
    </row>
    <row r="11" spans="1:12" x14ac:dyDescent="0.25">
      <c r="A11" s="14" t="s">
        <v>17</v>
      </c>
      <c r="B11" s="10">
        <v>30</v>
      </c>
      <c r="C11" s="1">
        <f t="shared" si="0"/>
        <v>4465545</v>
      </c>
      <c r="D11" s="15">
        <f t="shared" si="1"/>
        <v>9.4339620648479644E-2</v>
      </c>
      <c r="E11" s="14" t="s">
        <v>17</v>
      </c>
      <c r="F11" s="11">
        <v>30</v>
      </c>
      <c r="G11" s="1">
        <f t="shared" si="5"/>
        <v>3349159</v>
      </c>
      <c r="H11" s="20">
        <f t="shared" si="2"/>
        <v>9.4339622641509441E-2</v>
      </c>
      <c r="I11" s="14" t="s">
        <v>17</v>
      </c>
      <c r="J11" s="12">
        <v>0</v>
      </c>
      <c r="K11" s="1">
        <f t="shared" si="3"/>
        <v>0</v>
      </c>
      <c r="L11" s="52">
        <f t="shared" si="4"/>
        <v>0</v>
      </c>
    </row>
    <row r="12" spans="1:12" x14ac:dyDescent="0.25">
      <c r="A12" s="14" t="s">
        <v>18</v>
      </c>
      <c r="B12" s="10">
        <v>30</v>
      </c>
      <c r="C12" s="1">
        <f t="shared" si="0"/>
        <v>4465545</v>
      </c>
      <c r="D12" s="15">
        <f t="shared" si="1"/>
        <v>9.4339620648479644E-2</v>
      </c>
      <c r="E12" s="14" t="s">
        <v>18</v>
      </c>
      <c r="F12" s="11">
        <v>30</v>
      </c>
      <c r="G12" s="1">
        <f t="shared" si="5"/>
        <v>3349159</v>
      </c>
      <c r="H12" s="20">
        <f t="shared" si="2"/>
        <v>9.4339622641509441E-2</v>
      </c>
      <c r="I12" s="14" t="s">
        <v>18</v>
      </c>
      <c r="J12" s="12">
        <v>0</v>
      </c>
      <c r="K12" s="1">
        <f t="shared" si="3"/>
        <v>0</v>
      </c>
      <c r="L12" s="52">
        <f t="shared" si="4"/>
        <v>0</v>
      </c>
    </row>
    <row r="13" spans="1:12" x14ac:dyDescent="0.25">
      <c r="A13" s="14" t="s">
        <v>19</v>
      </c>
      <c r="B13" s="10">
        <v>30</v>
      </c>
      <c r="C13" s="1">
        <f t="shared" si="0"/>
        <v>4465545</v>
      </c>
      <c r="D13" s="15">
        <f t="shared" si="1"/>
        <v>9.4339620648479644E-2</v>
      </c>
      <c r="E13" s="14" t="s">
        <v>19</v>
      </c>
      <c r="F13" s="11">
        <v>30</v>
      </c>
      <c r="G13" s="1">
        <f t="shared" si="5"/>
        <v>3349159</v>
      </c>
      <c r="H13" s="20">
        <f t="shared" si="2"/>
        <v>9.4339622641509441E-2</v>
      </c>
      <c r="I13" s="14" t="s">
        <v>19</v>
      </c>
      <c r="J13" s="12">
        <v>0</v>
      </c>
      <c r="K13" s="1">
        <f t="shared" si="3"/>
        <v>0</v>
      </c>
      <c r="L13" s="52">
        <f t="shared" si="4"/>
        <v>0</v>
      </c>
    </row>
    <row r="14" spans="1:12" x14ac:dyDescent="0.25">
      <c r="A14" s="14" t="s">
        <v>20</v>
      </c>
      <c r="B14" s="10">
        <v>17</v>
      </c>
      <c r="C14" s="1">
        <f t="shared" si="0"/>
        <v>2530475.5</v>
      </c>
      <c r="D14" s="15">
        <f t="shared" si="1"/>
        <v>5.3459118367471796E-2</v>
      </c>
      <c r="E14" s="14" t="s">
        <v>20</v>
      </c>
      <c r="F14" s="11">
        <v>17</v>
      </c>
      <c r="G14" s="1">
        <f>+$H$2/30*F14</f>
        <v>1897856.7666666666</v>
      </c>
      <c r="H14" s="20">
        <f t="shared" si="2"/>
        <v>5.3459119496855348E-2</v>
      </c>
      <c r="I14" s="14" t="s">
        <v>20</v>
      </c>
      <c r="J14" s="12">
        <v>0</v>
      </c>
      <c r="K14" s="1">
        <f t="shared" si="3"/>
        <v>0</v>
      </c>
      <c r="L14" s="52">
        <f t="shared" si="4"/>
        <v>0</v>
      </c>
    </row>
    <row r="15" spans="1:12" ht="15.75" thickBot="1" x14ac:dyDescent="0.3">
      <c r="A15" s="28" t="s">
        <v>21</v>
      </c>
      <c r="B15" s="16">
        <f>SUM(B3:B14)</f>
        <v>318</v>
      </c>
      <c r="C15" s="17">
        <f>ROUND(SUM(C3:C14),0)</f>
        <v>47334778</v>
      </c>
      <c r="D15" s="18"/>
      <c r="E15" s="21" t="s">
        <v>21</v>
      </c>
      <c r="F15" s="21">
        <f>SUM(F3:F14)</f>
        <v>318</v>
      </c>
      <c r="G15" s="22">
        <f>SUM(G3:G14)</f>
        <v>35501085.399999999</v>
      </c>
      <c r="H15" s="23"/>
      <c r="I15" s="25" t="s">
        <v>21</v>
      </c>
      <c r="J15" s="25">
        <f>SUM(J3:J14)</f>
        <v>158</v>
      </c>
      <c r="K15" s="26">
        <f>SUM(K3:K14)</f>
        <v>23518537</v>
      </c>
      <c r="L15" s="53">
        <f>SUM(L3:L14)</f>
        <v>1</v>
      </c>
    </row>
    <row r="17" spans="2:9" x14ac:dyDescent="0.25">
      <c r="B17">
        <f>60+52</f>
        <v>112</v>
      </c>
    </row>
    <row r="18" spans="2:9" x14ac:dyDescent="0.25">
      <c r="B18" s="49" t="s">
        <v>22</v>
      </c>
      <c r="C18" s="50"/>
      <c r="D18" s="50"/>
      <c r="E18" s="51"/>
    </row>
    <row r="19" spans="2:9" x14ac:dyDescent="0.25">
      <c r="B19" s="35"/>
      <c r="C19" s="39" t="s">
        <v>23</v>
      </c>
      <c r="D19" s="40" t="s">
        <v>24</v>
      </c>
      <c r="E19" s="40" t="s">
        <v>25</v>
      </c>
    </row>
    <row r="20" spans="2:9" x14ac:dyDescent="0.25">
      <c r="B20" s="1"/>
      <c r="C20" s="1">
        <v>1339664</v>
      </c>
      <c r="D20" s="1">
        <v>1004748</v>
      </c>
      <c r="E20" s="1">
        <v>1339664</v>
      </c>
    </row>
    <row r="21" spans="2:9" x14ac:dyDescent="0.25">
      <c r="B21" s="35"/>
      <c r="C21" s="1">
        <v>4465545</v>
      </c>
      <c r="D21" s="1">
        <v>3349159</v>
      </c>
      <c r="E21" s="1">
        <v>4465545</v>
      </c>
    </row>
    <row r="22" spans="2:9" x14ac:dyDescent="0.25">
      <c r="B22" s="1"/>
      <c r="C22" s="1">
        <v>4465545</v>
      </c>
      <c r="D22" s="1">
        <v>3349159</v>
      </c>
      <c r="E22" s="1">
        <v>4465545</v>
      </c>
    </row>
    <row r="23" spans="2:9" x14ac:dyDescent="0.25">
      <c r="B23" s="36"/>
      <c r="C23" s="1">
        <v>4465545</v>
      </c>
      <c r="D23" s="1">
        <v>3349159</v>
      </c>
      <c r="E23" s="1">
        <v>4465545</v>
      </c>
    </row>
    <row r="24" spans="2:9" x14ac:dyDescent="0.25">
      <c r="B24" s="1"/>
      <c r="C24" s="1">
        <v>4465545</v>
      </c>
      <c r="D24" s="1">
        <v>3349159</v>
      </c>
      <c r="E24" s="1">
        <v>4465545</v>
      </c>
    </row>
    <row r="25" spans="2:9" x14ac:dyDescent="0.25">
      <c r="B25" s="1"/>
      <c r="C25" s="1">
        <v>4316693</v>
      </c>
      <c r="D25" s="1">
        <v>3237520</v>
      </c>
      <c r="E25" s="1">
        <v>4316693</v>
      </c>
    </row>
    <row r="26" spans="2:9" x14ac:dyDescent="0.25">
      <c r="B26" s="35"/>
      <c r="C26" s="1">
        <v>3423584</v>
      </c>
      <c r="D26" s="1">
        <v>2567688</v>
      </c>
      <c r="E26" s="36"/>
    </row>
    <row r="27" spans="2:9" x14ac:dyDescent="0.25">
      <c r="B27" s="36"/>
      <c r="C27" s="1">
        <v>4465545</v>
      </c>
      <c r="D27" s="1">
        <v>3349159</v>
      </c>
      <c r="E27" s="36"/>
    </row>
    <row r="28" spans="2:9" x14ac:dyDescent="0.25">
      <c r="B28" s="36"/>
      <c r="C28" s="1">
        <v>4465545</v>
      </c>
      <c r="D28" s="1">
        <v>3349159</v>
      </c>
      <c r="E28" s="36"/>
      <c r="H28" s="2"/>
    </row>
    <row r="29" spans="2:9" ht="15.75" thickBot="1" x14ac:dyDescent="0.3">
      <c r="B29" s="36"/>
      <c r="C29" s="1">
        <v>4465545</v>
      </c>
      <c r="D29" s="1">
        <v>3349159</v>
      </c>
      <c r="E29" s="36"/>
    </row>
    <row r="30" spans="2:9" ht="15.75" thickBot="1" x14ac:dyDescent="0.3">
      <c r="B30" s="36"/>
      <c r="C30" s="1">
        <v>4465545</v>
      </c>
      <c r="D30" s="1">
        <v>3349159</v>
      </c>
      <c r="E30" s="36"/>
      <c r="G30" s="3"/>
    </row>
    <row r="31" spans="2:9" x14ac:dyDescent="0.25">
      <c r="B31" s="36"/>
      <c r="C31" s="1">
        <v>2530476</v>
      </c>
      <c r="D31" s="1">
        <v>1897857</v>
      </c>
      <c r="E31" s="36"/>
    </row>
    <row r="32" spans="2:9" x14ac:dyDescent="0.25">
      <c r="B32" s="36" t="s">
        <v>26</v>
      </c>
      <c r="C32" s="37">
        <f>SUM(C20:C31)</f>
        <v>47334777</v>
      </c>
      <c r="D32" s="38">
        <f>SUM(D20:D31)</f>
        <v>35501085</v>
      </c>
      <c r="E32" s="38">
        <f>SUM(E20:E31)</f>
        <v>23518537</v>
      </c>
      <c r="I32" s="32"/>
    </row>
    <row r="33" spans="2:7" x14ac:dyDescent="0.25">
      <c r="B33" s="36" t="s">
        <v>27</v>
      </c>
      <c r="C33" s="37">
        <f>+C32*21</f>
        <v>994030317</v>
      </c>
      <c r="D33" s="37">
        <f>+D32*13</f>
        <v>461514105</v>
      </c>
      <c r="E33" s="37">
        <f>+E32*2</f>
        <v>47037074</v>
      </c>
      <c r="F33" s="38">
        <f>SUM(C33:E33)</f>
        <v>1502581496</v>
      </c>
    </row>
    <row r="34" spans="2:7" x14ac:dyDescent="0.25">
      <c r="C34" s="32"/>
      <c r="D34" s="33"/>
      <c r="F34" s="34"/>
      <c r="G34" s="34"/>
    </row>
  </sheetData>
  <mergeCells count="4">
    <mergeCell ref="A1:D1"/>
    <mergeCell ref="E1:H1"/>
    <mergeCell ref="I1:K1"/>
    <mergeCell ref="B18:E1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91B14-BBA9-4ED8-9D83-5A5BBB5751AE}">
  <dimension ref="A3:D18"/>
  <sheetViews>
    <sheetView topLeftCell="A4" workbookViewId="0">
      <selection activeCell="G8" sqref="G8"/>
    </sheetView>
  </sheetViews>
  <sheetFormatPr baseColWidth="10" defaultRowHeight="15" x14ac:dyDescent="0.25"/>
  <cols>
    <col min="4" max="4" width="16.42578125" bestFit="1" customWidth="1"/>
  </cols>
  <sheetData>
    <row r="3" spans="1:4" ht="15.75" thickBot="1" x14ac:dyDescent="0.3"/>
    <row r="4" spans="1:4" ht="18.75" x14ac:dyDescent="0.25">
      <c r="A4" s="41" t="s">
        <v>0</v>
      </c>
      <c r="B4" s="42"/>
      <c r="C4" s="42"/>
      <c r="D4" s="43"/>
    </row>
    <row r="5" spans="1:4" ht="15.75" x14ac:dyDescent="0.25">
      <c r="A5" s="13" t="s">
        <v>4</v>
      </c>
      <c r="B5" s="5" t="s">
        <v>5</v>
      </c>
      <c r="C5" s="4" t="s">
        <v>6</v>
      </c>
      <c r="D5">
        <v>3349159</v>
      </c>
    </row>
    <row r="6" spans="1:4" x14ac:dyDescent="0.25">
      <c r="A6" s="14" t="s">
        <v>9</v>
      </c>
      <c r="B6" s="10">
        <v>9</v>
      </c>
      <c r="C6" s="1">
        <f>ROUND(+$D$2/30*B6,0)</f>
        <v>0</v>
      </c>
      <c r="D6" s="15" t="e">
        <f>C6/$C$15</f>
        <v>#DIV/0!</v>
      </c>
    </row>
    <row r="7" spans="1:4" x14ac:dyDescent="0.25">
      <c r="A7" s="14" t="s">
        <v>10</v>
      </c>
      <c r="B7" s="10">
        <v>30</v>
      </c>
      <c r="C7" s="1">
        <f t="shared" ref="C7:C17" si="0">+$D$2/30*B7</f>
        <v>0</v>
      </c>
      <c r="D7" s="15" t="e">
        <f t="shared" ref="D7:D17" si="1">C7/$C$15</f>
        <v>#DIV/0!</v>
      </c>
    </row>
    <row r="8" spans="1:4" x14ac:dyDescent="0.25">
      <c r="A8" s="14" t="s">
        <v>11</v>
      </c>
      <c r="B8" s="10">
        <v>30</v>
      </c>
      <c r="C8" s="1">
        <f t="shared" si="0"/>
        <v>0</v>
      </c>
      <c r="D8" s="15" t="e">
        <f t="shared" si="1"/>
        <v>#DIV/0!</v>
      </c>
    </row>
    <row r="9" spans="1:4" x14ac:dyDescent="0.25">
      <c r="A9" s="14" t="s">
        <v>12</v>
      </c>
      <c r="B9" s="10">
        <v>30</v>
      </c>
      <c r="C9" s="1">
        <f t="shared" si="0"/>
        <v>0</v>
      </c>
      <c r="D9" s="15" t="e">
        <f t="shared" si="1"/>
        <v>#DIV/0!</v>
      </c>
    </row>
    <row r="10" spans="1:4" x14ac:dyDescent="0.25">
      <c r="A10" s="14" t="s">
        <v>13</v>
      </c>
      <c r="B10" s="10">
        <v>30</v>
      </c>
      <c r="C10" s="1">
        <f t="shared" si="0"/>
        <v>0</v>
      </c>
      <c r="D10" s="15" t="e">
        <f t="shared" si="1"/>
        <v>#DIV/0!</v>
      </c>
    </row>
    <row r="11" spans="1:4" x14ac:dyDescent="0.25">
      <c r="A11" s="14" t="s">
        <v>14</v>
      </c>
      <c r="B11" s="10">
        <v>29</v>
      </c>
      <c r="C11" s="1">
        <f t="shared" si="0"/>
        <v>0</v>
      </c>
      <c r="D11" s="15" t="e">
        <f t="shared" si="1"/>
        <v>#DIV/0!</v>
      </c>
    </row>
    <row r="12" spans="1:4" x14ac:dyDescent="0.25">
      <c r="A12" s="14" t="s">
        <v>15</v>
      </c>
      <c r="B12" s="10">
        <v>23</v>
      </c>
      <c r="C12" s="1">
        <f t="shared" si="0"/>
        <v>0</v>
      </c>
      <c r="D12" s="15" t="e">
        <f t="shared" si="1"/>
        <v>#DIV/0!</v>
      </c>
    </row>
    <row r="13" spans="1:4" x14ac:dyDescent="0.25">
      <c r="A13" s="14" t="s">
        <v>16</v>
      </c>
      <c r="B13" s="10">
        <v>30</v>
      </c>
      <c r="C13" s="1">
        <f t="shared" si="0"/>
        <v>0</v>
      </c>
      <c r="D13" s="15" t="e">
        <f t="shared" si="1"/>
        <v>#DIV/0!</v>
      </c>
    </row>
    <row r="14" spans="1:4" x14ac:dyDescent="0.25">
      <c r="A14" s="14" t="s">
        <v>17</v>
      </c>
      <c r="B14" s="10">
        <v>30</v>
      </c>
      <c r="C14" s="1">
        <f t="shared" si="0"/>
        <v>0</v>
      </c>
      <c r="D14" s="15" t="e">
        <f t="shared" si="1"/>
        <v>#DIV/0!</v>
      </c>
    </row>
    <row r="15" spans="1:4" x14ac:dyDescent="0.25">
      <c r="A15" s="14" t="s">
        <v>18</v>
      </c>
      <c r="B15" s="10">
        <v>30</v>
      </c>
      <c r="C15" s="1">
        <f t="shared" si="0"/>
        <v>0</v>
      </c>
      <c r="D15" s="15" t="e">
        <f t="shared" si="1"/>
        <v>#DIV/0!</v>
      </c>
    </row>
    <row r="16" spans="1:4" x14ac:dyDescent="0.25">
      <c r="A16" s="14" t="s">
        <v>19</v>
      </c>
      <c r="B16" s="10">
        <v>30</v>
      </c>
      <c r="C16" s="1">
        <f t="shared" si="0"/>
        <v>0</v>
      </c>
      <c r="D16" s="15" t="e">
        <f t="shared" si="1"/>
        <v>#DIV/0!</v>
      </c>
    </row>
    <row r="17" spans="1:4" x14ac:dyDescent="0.25">
      <c r="A17" s="14" t="s">
        <v>20</v>
      </c>
      <c r="B17" s="10">
        <v>17</v>
      </c>
      <c r="C17" s="1">
        <f t="shared" si="0"/>
        <v>0</v>
      </c>
      <c r="D17" s="15" t="e">
        <f t="shared" si="1"/>
        <v>#DIV/0!</v>
      </c>
    </row>
    <row r="18" spans="1:4" ht="15.75" thickBot="1" x14ac:dyDescent="0.3">
      <c r="A18" s="28" t="s">
        <v>21</v>
      </c>
      <c r="B18" s="16">
        <f>SUM(B6:B17)</f>
        <v>318</v>
      </c>
      <c r="C18" s="17">
        <f>ROUND(SUM(C6:C17),0)</f>
        <v>0</v>
      </c>
      <c r="D18" s="18"/>
    </row>
  </sheetData>
  <mergeCells count="1">
    <mergeCell ref="A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Hoja2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Jhanerys Paola Gomez Bayona</cp:lastModifiedBy>
  <cp:revision/>
  <dcterms:created xsi:type="dcterms:W3CDTF">2018-01-12T23:35:58Z</dcterms:created>
  <dcterms:modified xsi:type="dcterms:W3CDTF">2024-01-18T19:20:04Z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2022-11-18T15:51:05Z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fd367ea2-3d7c-483b-9ec0-1ad711e53bd7</vt:lpwstr>
  </property>
  <property fmtid="{D5CDD505-2E9C-101B-9397-08002B2CF9AE}" pid="8" name="MSIP_Label_1299739c-ad3d-4908-806e-4d91151a6e13_ContentBits">
    <vt:lpwstr>0</vt:lpwstr>
  </property>
</Properties>
</file>